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CA4CA5D5-DA10-2546-813B-A878FBBB7850}" xr6:coauthVersionLast="36" xr6:coauthVersionMax="43" xr10:uidLastSave="{00000000-0000-0000-0000-000000000000}"/>
  <bookViews>
    <workbookView xWindow="4920" yWindow="1340" windowWidth="38900" windowHeight="25000" activeTab="6" xr2:uid="{2DEB7995-C5F8-DE44-B036-E38C6EA7D9D4}"/>
  </bookViews>
  <sheets>
    <sheet name="300E" sheetId="7" r:id="rId1"/>
    <sheet name="400E" sheetId="1" r:id="rId2"/>
    <sheet name="500E" sheetId="2" r:id="rId3"/>
    <sheet name="600E" sheetId="3" r:id="rId4"/>
    <sheet name="700E" sheetId="4" r:id="rId5"/>
    <sheet name="Esurf" sheetId="8" r:id="rId6"/>
    <sheet name="NPT" sheetId="6" r:id="rId7"/>
    <sheet name="summary" sheetId="5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6" l="1"/>
  <c r="M391" i="1" l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390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243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171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02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28" i="1"/>
  <c r="B15" i="1"/>
  <c r="Y132" i="6" l="1"/>
  <c r="Q132" i="6"/>
  <c r="I132" i="6"/>
  <c r="K4" i="6"/>
  <c r="I78" i="6"/>
  <c r="L27" i="1" l="1"/>
  <c r="Q87" i="6" l="1"/>
  <c r="X86" i="6"/>
  <c r="W88" i="6" l="1"/>
  <c r="X88" i="6"/>
  <c r="W89" i="6"/>
  <c r="X89" i="6"/>
  <c r="W90" i="6"/>
  <c r="X90" i="6"/>
  <c r="W91" i="6"/>
  <c r="X91" i="6"/>
  <c r="W92" i="6"/>
  <c r="X92" i="6"/>
  <c r="W93" i="6"/>
  <c r="X93" i="6"/>
  <c r="W94" i="6"/>
  <c r="X94" i="6"/>
  <c r="W95" i="6"/>
  <c r="X95" i="6"/>
  <c r="W96" i="6"/>
  <c r="X96" i="6"/>
  <c r="W97" i="6"/>
  <c r="X97" i="6"/>
  <c r="W98" i="6"/>
  <c r="X98" i="6"/>
  <c r="W99" i="6"/>
  <c r="X99" i="6"/>
  <c r="W100" i="6"/>
  <c r="X100" i="6"/>
  <c r="W101" i="6"/>
  <c r="X101" i="6"/>
  <c r="W102" i="6"/>
  <c r="X102" i="6"/>
  <c r="W103" i="6"/>
  <c r="X103" i="6"/>
  <c r="W104" i="6"/>
  <c r="X104" i="6"/>
  <c r="W105" i="6"/>
  <c r="X105" i="6"/>
  <c r="W106" i="6"/>
  <c r="X106" i="6"/>
  <c r="W107" i="6"/>
  <c r="X107" i="6"/>
  <c r="W108" i="6"/>
  <c r="X108" i="6"/>
  <c r="W109" i="6"/>
  <c r="X109" i="6"/>
  <c r="W110" i="6"/>
  <c r="X110" i="6"/>
  <c r="W111" i="6"/>
  <c r="X111" i="6"/>
  <c r="W112" i="6"/>
  <c r="X112" i="6"/>
  <c r="W113" i="6"/>
  <c r="X113" i="6"/>
  <c r="W114" i="6"/>
  <c r="X114" i="6"/>
  <c r="W115" i="6"/>
  <c r="X115" i="6"/>
  <c r="W116" i="6"/>
  <c r="X116" i="6"/>
  <c r="W117" i="6"/>
  <c r="X117" i="6"/>
  <c r="W118" i="6"/>
  <c r="X118" i="6"/>
  <c r="W119" i="6"/>
  <c r="X119" i="6"/>
  <c r="W120" i="6"/>
  <c r="X120" i="6"/>
  <c r="W121" i="6"/>
  <c r="X121" i="6"/>
  <c r="W122" i="6"/>
  <c r="X122" i="6"/>
  <c r="W123" i="6"/>
  <c r="X123" i="6"/>
  <c r="W124" i="6"/>
  <c r="X124" i="6"/>
  <c r="W125" i="6"/>
  <c r="X125" i="6"/>
  <c r="W126" i="6"/>
  <c r="X126" i="6"/>
  <c r="W127" i="6"/>
  <c r="X127" i="6"/>
  <c r="W128" i="6"/>
  <c r="X128" i="6"/>
  <c r="W129" i="6"/>
  <c r="X129" i="6"/>
  <c r="W130" i="6"/>
  <c r="X130" i="6"/>
  <c r="Q88" i="6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W85" i="6"/>
  <c r="W87" i="6"/>
  <c r="W86" i="6"/>
  <c r="Q86" i="6"/>
  <c r="X85" i="6"/>
  <c r="I87" i="6"/>
  <c r="I88" i="6" s="1"/>
  <c r="O87" i="6"/>
  <c r="P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86" i="6"/>
  <c r="O85" i="6"/>
  <c r="I86" i="6"/>
  <c r="P86" i="6" s="1"/>
  <c r="P85" i="6"/>
  <c r="A87" i="6"/>
  <c r="A88" i="6" s="1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A86" i="6"/>
  <c r="H85" i="6"/>
  <c r="H86" i="6"/>
  <c r="G86" i="6"/>
  <c r="G85" i="6"/>
  <c r="X87" i="6" l="1"/>
  <c r="I89" i="6"/>
  <c r="P88" i="6"/>
  <c r="A89" i="6"/>
  <c r="H88" i="6"/>
  <c r="H87" i="6"/>
  <c r="AN6" i="6"/>
  <c r="AN7" i="6"/>
  <c r="AN8" i="6"/>
  <c r="AN9" i="6"/>
  <c r="AN10" i="6"/>
  <c r="AN11" i="6"/>
  <c r="AN5" i="6"/>
  <c r="AL11" i="6"/>
  <c r="BK85" i="6"/>
  <c r="BK84" i="6"/>
  <c r="BI25" i="6"/>
  <c r="BJ25" i="6"/>
  <c r="BI26" i="6"/>
  <c r="BJ26" i="6"/>
  <c r="BI27" i="6"/>
  <c r="BJ27" i="6"/>
  <c r="BI28" i="6"/>
  <c r="BJ28" i="6"/>
  <c r="BI29" i="6"/>
  <c r="BJ29" i="6"/>
  <c r="BI30" i="6"/>
  <c r="BJ30" i="6"/>
  <c r="BI31" i="6"/>
  <c r="BJ31" i="6"/>
  <c r="BI32" i="6"/>
  <c r="BJ32" i="6"/>
  <c r="BI33" i="6"/>
  <c r="BJ33" i="6"/>
  <c r="BI34" i="6"/>
  <c r="BJ34" i="6"/>
  <c r="BI35" i="6"/>
  <c r="BJ35" i="6"/>
  <c r="BI36" i="6"/>
  <c r="BJ36" i="6"/>
  <c r="BI37" i="6"/>
  <c r="BJ37" i="6"/>
  <c r="BI38" i="6"/>
  <c r="BJ38" i="6"/>
  <c r="BI39" i="6"/>
  <c r="BJ39" i="6"/>
  <c r="BI40" i="6"/>
  <c r="BJ40" i="6"/>
  <c r="BI41" i="6"/>
  <c r="BJ41" i="6"/>
  <c r="BI42" i="6"/>
  <c r="BJ42" i="6"/>
  <c r="BI43" i="6"/>
  <c r="BJ43" i="6"/>
  <c r="BI44" i="6"/>
  <c r="BJ44" i="6"/>
  <c r="BI45" i="6"/>
  <c r="BJ45" i="6"/>
  <c r="BI46" i="6"/>
  <c r="BJ46" i="6"/>
  <c r="BI47" i="6"/>
  <c r="BJ47" i="6"/>
  <c r="BI48" i="6"/>
  <c r="BJ48" i="6"/>
  <c r="BI49" i="6"/>
  <c r="BJ49" i="6"/>
  <c r="BI50" i="6"/>
  <c r="BJ50" i="6"/>
  <c r="BI51" i="6"/>
  <c r="BJ51" i="6"/>
  <c r="BI52" i="6"/>
  <c r="BJ52" i="6"/>
  <c r="BI53" i="6"/>
  <c r="BJ53" i="6"/>
  <c r="BI54" i="6"/>
  <c r="BJ54" i="6"/>
  <c r="BI55" i="6"/>
  <c r="BJ55" i="6"/>
  <c r="BI56" i="6"/>
  <c r="BJ56" i="6"/>
  <c r="BI57" i="6"/>
  <c r="BJ57" i="6"/>
  <c r="BI58" i="6"/>
  <c r="BJ58" i="6"/>
  <c r="BI59" i="6"/>
  <c r="BJ59" i="6"/>
  <c r="BI60" i="6"/>
  <c r="BJ60" i="6"/>
  <c r="BI61" i="6"/>
  <c r="BJ61" i="6"/>
  <c r="BI62" i="6"/>
  <c r="BJ62" i="6"/>
  <c r="BI63" i="6"/>
  <c r="BJ63" i="6"/>
  <c r="BI64" i="6"/>
  <c r="BJ64" i="6"/>
  <c r="BI65" i="6"/>
  <c r="BJ65" i="6"/>
  <c r="BI66" i="6"/>
  <c r="BJ66" i="6"/>
  <c r="BI67" i="6"/>
  <c r="BJ67" i="6"/>
  <c r="BI68" i="6"/>
  <c r="BJ68" i="6"/>
  <c r="BI69" i="6"/>
  <c r="BJ69" i="6"/>
  <c r="BI70" i="6"/>
  <c r="BJ70" i="6"/>
  <c r="BI71" i="6"/>
  <c r="BJ71" i="6"/>
  <c r="BI72" i="6"/>
  <c r="BJ72" i="6"/>
  <c r="BI73" i="6"/>
  <c r="BJ73" i="6"/>
  <c r="BI74" i="6"/>
  <c r="BJ74" i="6"/>
  <c r="BI75" i="6"/>
  <c r="BJ75" i="6"/>
  <c r="BI76" i="6"/>
  <c r="BJ76" i="6"/>
  <c r="BI77" i="6"/>
  <c r="BJ77" i="6"/>
  <c r="BI78" i="6"/>
  <c r="BJ78" i="6"/>
  <c r="BI79" i="6"/>
  <c r="BJ79" i="6"/>
  <c r="BI80" i="6"/>
  <c r="BJ80" i="6"/>
  <c r="BI81" i="6"/>
  <c r="BJ81" i="6"/>
  <c r="BI82" i="6"/>
  <c r="BJ82" i="6"/>
  <c r="BC33" i="6"/>
  <c r="BC34" i="6" s="1"/>
  <c r="BC35" i="6" s="1"/>
  <c r="BC36" i="6" s="1"/>
  <c r="BC37" i="6" s="1"/>
  <c r="BC38" i="6" s="1"/>
  <c r="BC39" i="6" s="1"/>
  <c r="BC40" i="6" s="1"/>
  <c r="BC41" i="6" s="1"/>
  <c r="BC42" i="6" s="1"/>
  <c r="BC43" i="6" s="1"/>
  <c r="BC44" i="6" s="1"/>
  <c r="BC45" i="6" s="1"/>
  <c r="BC46" i="6" s="1"/>
  <c r="BC47" i="6" s="1"/>
  <c r="BC48" i="6" s="1"/>
  <c r="BC49" i="6" s="1"/>
  <c r="BC50" i="6" s="1"/>
  <c r="BC51" i="6" s="1"/>
  <c r="BC52" i="6" s="1"/>
  <c r="BC53" i="6" s="1"/>
  <c r="BC54" i="6" s="1"/>
  <c r="BC55" i="6" s="1"/>
  <c r="BC56" i="6" s="1"/>
  <c r="BC57" i="6" s="1"/>
  <c r="BC58" i="6" s="1"/>
  <c r="BC59" i="6" s="1"/>
  <c r="BC60" i="6" s="1"/>
  <c r="BC61" i="6" s="1"/>
  <c r="BC62" i="6" s="1"/>
  <c r="BC63" i="6" s="1"/>
  <c r="BC64" i="6" s="1"/>
  <c r="BC65" i="6" s="1"/>
  <c r="BC66" i="6" s="1"/>
  <c r="BC67" i="6" s="1"/>
  <c r="BC68" i="6" s="1"/>
  <c r="BC69" i="6" s="1"/>
  <c r="BC70" i="6" s="1"/>
  <c r="BC71" i="6" s="1"/>
  <c r="BC72" i="6" s="1"/>
  <c r="BC73" i="6" s="1"/>
  <c r="BC74" i="6" s="1"/>
  <c r="BC75" i="6" s="1"/>
  <c r="BC76" i="6" s="1"/>
  <c r="BC77" i="6" s="1"/>
  <c r="BC78" i="6" s="1"/>
  <c r="BC79" i="6" s="1"/>
  <c r="BC80" i="6" s="1"/>
  <c r="BC81" i="6" s="1"/>
  <c r="BC82" i="6" s="1"/>
  <c r="P89" i="6" l="1"/>
  <c r="I90" i="6"/>
  <c r="A90" i="6"/>
  <c r="H89" i="6"/>
  <c r="K14" i="6"/>
  <c r="S15" i="6" s="1"/>
  <c r="P15" i="6"/>
  <c r="AI6" i="6"/>
  <c r="AI7" i="6"/>
  <c r="AI8" i="6"/>
  <c r="AI9" i="6"/>
  <c r="AI10" i="6"/>
  <c r="AI11" i="6"/>
  <c r="AI5" i="6"/>
  <c r="K12" i="8"/>
  <c r="J12" i="8"/>
  <c r="H12" i="8"/>
  <c r="BC25" i="6"/>
  <c r="BC26" i="6" s="1"/>
  <c r="BC27" i="6" s="1"/>
  <c r="BC28" i="6" s="1"/>
  <c r="BC29" i="6" s="1"/>
  <c r="BC30" i="6" s="1"/>
  <c r="BC31" i="6" s="1"/>
  <c r="BC32" i="6" s="1"/>
  <c r="BJ24" i="6"/>
  <c r="BI24" i="6"/>
  <c r="C12" i="8"/>
  <c r="D12" i="8" s="1"/>
  <c r="A12" i="8" s="1"/>
  <c r="AW18" i="6"/>
  <c r="AL17" i="6"/>
  <c r="AN19" i="6" s="1"/>
  <c r="AU16" i="6"/>
  <c r="AL10" i="6"/>
  <c r="H11" i="8"/>
  <c r="J11" i="8" s="1"/>
  <c r="K11" i="8" s="1"/>
  <c r="BB97" i="6"/>
  <c r="BB96" i="6"/>
  <c r="O13" i="6"/>
  <c r="C11" i="8"/>
  <c r="D11" i="8"/>
  <c r="A11" i="8"/>
  <c r="E11" i="8"/>
  <c r="K12" i="6"/>
  <c r="S13" i="6" s="1"/>
  <c r="T13" i="6" s="1"/>
  <c r="BA25" i="6"/>
  <c r="BA24" i="6"/>
  <c r="AZ25" i="6"/>
  <c r="AQ24" i="6"/>
  <c r="AZ24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T25" i="6"/>
  <c r="AT26" i="6" s="1"/>
  <c r="AL6" i="6"/>
  <c r="AL7" i="6"/>
  <c r="AL8" i="6"/>
  <c r="AL9" i="6"/>
  <c r="AL5" i="6"/>
  <c r="I79" i="6"/>
  <c r="R79" i="6"/>
  <c r="R78" i="6"/>
  <c r="AA80" i="6"/>
  <c r="AA79" i="6"/>
  <c r="AJ79" i="6"/>
  <c r="AJ78" i="6"/>
  <c r="AS82" i="6"/>
  <c r="AS81" i="6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9" i="5"/>
  <c r="AH680" i="5"/>
  <c r="AF682" i="5"/>
  <c r="AF683" i="5" s="1"/>
  <c r="AB4" i="5"/>
  <c r="AQ73" i="6"/>
  <c r="AQ74" i="6"/>
  <c r="AQ75" i="6"/>
  <c r="P11" i="6"/>
  <c r="P9" i="6"/>
  <c r="P7" i="6"/>
  <c r="P5" i="6"/>
  <c r="P3" i="6"/>
  <c r="K6" i="8"/>
  <c r="D20" i="8"/>
  <c r="D19" i="8"/>
  <c r="D18" i="8"/>
  <c r="D17" i="8"/>
  <c r="D16" i="8"/>
  <c r="E10" i="8"/>
  <c r="G10" i="8"/>
  <c r="AB25" i="6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K25" i="6"/>
  <c r="AK26" i="6" s="1"/>
  <c r="AK27" i="6" s="1"/>
  <c r="AK28" i="6" s="1"/>
  <c r="AK29" i="6" s="1"/>
  <c r="AK30" i="6" s="1"/>
  <c r="AK31" i="6" s="1"/>
  <c r="AK32" i="6" s="1"/>
  <c r="AK33" i="6" s="1"/>
  <c r="AK34" i="6" s="1"/>
  <c r="AK35" i="6" s="1"/>
  <c r="AK36" i="6" s="1"/>
  <c r="AK37" i="6" s="1"/>
  <c r="AK38" i="6" s="1"/>
  <c r="AK39" i="6" s="1"/>
  <c r="AK40" i="6" s="1"/>
  <c r="AK41" i="6" s="1"/>
  <c r="AK42" i="6" s="1"/>
  <c r="AK43" i="6" s="1"/>
  <c r="AK44" i="6" s="1"/>
  <c r="AK45" i="6" s="1"/>
  <c r="AK46" i="6" s="1"/>
  <c r="AK47" i="6" s="1"/>
  <c r="AK48" i="6" s="1"/>
  <c r="AK49" i="6" s="1"/>
  <c r="AK50" i="6" s="1"/>
  <c r="P90" i="6" l="1"/>
  <c r="I91" i="6"/>
  <c r="A91" i="6"/>
  <c r="H90" i="6"/>
  <c r="AT27" i="6"/>
  <c r="BA26" i="6"/>
  <c r="AY18" i="6"/>
  <c r="E12" i="8"/>
  <c r="AK51" i="6"/>
  <c r="AK52" i="6" s="1"/>
  <c r="AK53" i="6" s="1"/>
  <c r="AK54" i="6" s="1"/>
  <c r="AK55" i="6" s="1"/>
  <c r="AK56" i="6" s="1"/>
  <c r="AK57" i="6" s="1"/>
  <c r="AK58" i="6" s="1"/>
  <c r="AK59" i="6" s="1"/>
  <c r="AK60" i="6" s="1"/>
  <c r="AK61" i="6" s="1"/>
  <c r="AK62" i="6" s="1"/>
  <c r="AK63" i="6" s="1"/>
  <c r="AK64" i="6" s="1"/>
  <c r="AK65" i="6" s="1"/>
  <c r="AK66" i="6" s="1"/>
  <c r="AK67" i="6" s="1"/>
  <c r="AK68" i="6" s="1"/>
  <c r="AK69" i="6" s="1"/>
  <c r="AK70" i="6" s="1"/>
  <c r="AK71" i="6" s="1"/>
  <c r="AK72" i="6" s="1"/>
  <c r="AK73" i="6" s="1"/>
  <c r="P91" i="6" l="1"/>
  <c r="I92" i="6"/>
  <c r="A92" i="6"/>
  <c r="H91" i="6"/>
  <c r="AT28" i="6"/>
  <c r="BA27" i="6"/>
  <c r="AR73" i="6"/>
  <c r="AK74" i="6"/>
  <c r="AK75" i="6" s="1"/>
  <c r="I93" i="6" l="1"/>
  <c r="P92" i="6"/>
  <c r="H92" i="6"/>
  <c r="A93" i="6"/>
  <c r="AT29" i="6"/>
  <c r="BA28" i="6"/>
  <c r="AR75" i="6"/>
  <c r="AR74" i="6"/>
  <c r="I94" i="6" l="1"/>
  <c r="P93" i="6"/>
  <c r="H93" i="6"/>
  <c r="A94" i="6"/>
  <c r="AT30" i="6"/>
  <c r="BA29" i="6"/>
  <c r="I95" i="6" l="1"/>
  <c r="P94" i="6"/>
  <c r="A95" i="6"/>
  <c r="H94" i="6"/>
  <c r="AT31" i="6"/>
  <c r="BA30" i="6"/>
  <c r="I96" i="6" l="1"/>
  <c r="P95" i="6"/>
  <c r="H95" i="6"/>
  <c r="A96" i="6"/>
  <c r="AT32" i="6"/>
  <c r="BA31" i="6"/>
  <c r="P96" i="6" l="1"/>
  <c r="I97" i="6"/>
  <c r="A97" i="6"/>
  <c r="H96" i="6"/>
  <c r="AT33" i="6"/>
  <c r="BA32" i="6"/>
  <c r="P97" i="6" l="1"/>
  <c r="I98" i="6"/>
  <c r="A98" i="6"/>
  <c r="H97" i="6"/>
  <c r="AT34" i="6"/>
  <c r="BA33" i="6"/>
  <c r="P98" i="6" l="1"/>
  <c r="I99" i="6"/>
  <c r="H98" i="6"/>
  <c r="A99" i="6"/>
  <c r="AT35" i="6"/>
  <c r="BA34" i="6"/>
  <c r="P99" i="6" l="1"/>
  <c r="I100" i="6"/>
  <c r="H99" i="6"/>
  <c r="A100" i="6"/>
  <c r="AT36" i="6"/>
  <c r="BA35" i="6"/>
  <c r="P100" i="6" l="1"/>
  <c r="I101" i="6"/>
  <c r="H100" i="6"/>
  <c r="A101" i="6"/>
  <c r="AT37" i="6"/>
  <c r="BA36" i="6"/>
  <c r="P101" i="6" l="1"/>
  <c r="I102" i="6"/>
  <c r="A102" i="6"/>
  <c r="H101" i="6"/>
  <c r="AT38" i="6"/>
  <c r="BA37" i="6"/>
  <c r="I103" i="6" l="1"/>
  <c r="P102" i="6"/>
  <c r="H102" i="6"/>
  <c r="A103" i="6"/>
  <c r="AT39" i="6"/>
  <c r="BA38" i="6"/>
  <c r="P103" i="6" l="1"/>
  <c r="I104" i="6"/>
  <c r="A104" i="6"/>
  <c r="H103" i="6"/>
  <c r="AT40" i="6"/>
  <c r="BA39" i="6"/>
  <c r="P104" i="6" l="1"/>
  <c r="I105" i="6"/>
  <c r="A105" i="6"/>
  <c r="H104" i="6"/>
  <c r="AT41" i="6"/>
  <c r="BA40" i="6"/>
  <c r="P105" i="6" l="1"/>
  <c r="I106" i="6"/>
  <c r="A106" i="6"/>
  <c r="H105" i="6"/>
  <c r="AT42" i="6"/>
  <c r="BA41" i="6"/>
  <c r="P106" i="6" l="1"/>
  <c r="I107" i="6"/>
  <c r="A107" i="6"/>
  <c r="H106" i="6"/>
  <c r="AT43" i="6"/>
  <c r="BA42" i="6"/>
  <c r="I108" i="6" l="1"/>
  <c r="P107" i="6"/>
  <c r="A108" i="6"/>
  <c r="H107" i="6"/>
  <c r="AT44" i="6"/>
  <c r="BA43" i="6"/>
  <c r="I109" i="6" l="1"/>
  <c r="P108" i="6"/>
  <c r="H108" i="6"/>
  <c r="A109" i="6"/>
  <c r="AT45" i="6"/>
  <c r="BA44" i="6"/>
  <c r="P109" i="6" l="1"/>
  <c r="I110" i="6"/>
  <c r="A110" i="6"/>
  <c r="H109" i="6"/>
  <c r="AT46" i="6"/>
  <c r="BA45" i="6"/>
  <c r="I111" i="6" l="1"/>
  <c r="P110" i="6"/>
  <c r="H110" i="6"/>
  <c r="A111" i="6"/>
  <c r="AT47" i="6"/>
  <c r="BA46" i="6"/>
  <c r="I112" i="6" l="1"/>
  <c r="P111" i="6"/>
  <c r="A112" i="6"/>
  <c r="H111" i="6"/>
  <c r="AT48" i="6"/>
  <c r="BA47" i="6"/>
  <c r="I113" i="6" l="1"/>
  <c r="P112" i="6"/>
  <c r="A113" i="6"/>
  <c r="H112" i="6"/>
  <c r="AT49" i="6"/>
  <c r="BA48" i="6"/>
  <c r="P113" i="6" l="1"/>
  <c r="I114" i="6"/>
  <c r="H113" i="6"/>
  <c r="A114" i="6"/>
  <c r="AT50" i="6"/>
  <c r="BA49" i="6"/>
  <c r="I115" i="6" l="1"/>
  <c r="P114" i="6"/>
  <c r="A115" i="6"/>
  <c r="H114" i="6"/>
  <c r="AT51" i="6"/>
  <c r="BA50" i="6"/>
  <c r="I116" i="6" l="1"/>
  <c r="P115" i="6"/>
  <c r="A116" i="6"/>
  <c r="H115" i="6"/>
  <c r="AT52" i="6"/>
  <c r="BA51" i="6"/>
  <c r="I117" i="6" l="1"/>
  <c r="P116" i="6"/>
  <c r="A117" i="6"/>
  <c r="H116" i="6"/>
  <c r="AT53" i="6"/>
  <c r="BA52" i="6"/>
  <c r="I118" i="6" l="1"/>
  <c r="P117" i="6"/>
  <c r="H117" i="6"/>
  <c r="A118" i="6"/>
  <c r="AT54" i="6"/>
  <c r="BA53" i="6"/>
  <c r="I119" i="6" l="1"/>
  <c r="P118" i="6"/>
  <c r="H118" i="6"/>
  <c r="A119" i="6"/>
  <c r="AT55" i="6"/>
  <c r="BA54" i="6"/>
  <c r="I120" i="6" l="1"/>
  <c r="P119" i="6"/>
  <c r="A120" i="6"/>
  <c r="H119" i="6"/>
  <c r="AT56" i="6"/>
  <c r="BA55" i="6"/>
  <c r="I121" i="6" l="1"/>
  <c r="P120" i="6"/>
  <c r="A121" i="6"/>
  <c r="H120" i="6"/>
  <c r="AT57" i="6"/>
  <c r="BA56" i="6"/>
  <c r="P121" i="6" l="1"/>
  <c r="I122" i="6"/>
  <c r="H121" i="6"/>
  <c r="A122" i="6"/>
  <c r="AT58" i="6"/>
  <c r="BA57" i="6"/>
  <c r="P122" i="6" l="1"/>
  <c r="I123" i="6"/>
  <c r="H122" i="6"/>
  <c r="A123" i="6"/>
  <c r="AT59" i="6"/>
  <c r="BA58" i="6"/>
  <c r="P123" i="6" l="1"/>
  <c r="I124" i="6"/>
  <c r="A124" i="6"/>
  <c r="H123" i="6"/>
  <c r="AT60" i="6"/>
  <c r="BA59" i="6"/>
  <c r="P124" i="6" l="1"/>
  <c r="I125" i="6"/>
  <c r="H124" i="6"/>
  <c r="A125" i="6"/>
  <c r="AT61" i="6"/>
  <c r="BA60" i="6"/>
  <c r="I126" i="6" l="1"/>
  <c r="P125" i="6"/>
  <c r="A126" i="6"/>
  <c r="H125" i="6"/>
  <c r="AT62" i="6"/>
  <c r="BA61" i="6"/>
  <c r="I127" i="6" l="1"/>
  <c r="P126" i="6"/>
  <c r="A127" i="6"/>
  <c r="H126" i="6"/>
  <c r="AT63" i="6"/>
  <c r="BA62" i="6"/>
  <c r="I128" i="6" l="1"/>
  <c r="P127" i="6"/>
  <c r="H127" i="6"/>
  <c r="A128" i="6"/>
  <c r="AT64" i="6"/>
  <c r="BA63" i="6"/>
  <c r="I129" i="6" l="1"/>
  <c r="P128" i="6"/>
  <c r="H128" i="6"/>
  <c r="A129" i="6"/>
  <c r="AT65" i="6"/>
  <c r="BA64" i="6"/>
  <c r="I130" i="6" l="1"/>
  <c r="P130" i="6" s="1"/>
  <c r="P129" i="6"/>
  <c r="H129" i="6"/>
  <c r="A130" i="6"/>
  <c r="H130" i="6" s="1"/>
  <c r="AT66" i="6"/>
  <c r="BA65" i="6"/>
  <c r="AT67" i="6" l="1"/>
  <c r="BA66" i="6"/>
  <c r="AT68" i="6" l="1"/>
  <c r="BA67" i="6"/>
  <c r="AT69" i="6" l="1"/>
  <c r="BA68" i="6"/>
  <c r="AT70" i="6" l="1"/>
  <c r="BA69" i="6"/>
  <c r="AT71" i="6" l="1"/>
  <c r="BA70" i="6"/>
  <c r="AT72" i="6" l="1"/>
  <c r="BA71" i="6"/>
  <c r="AT73" i="6" l="1"/>
  <c r="BA72" i="6"/>
  <c r="AT74" i="6" l="1"/>
  <c r="BA73" i="6"/>
  <c r="AT75" i="6" l="1"/>
  <c r="BA74" i="6"/>
  <c r="AT76" i="6" l="1"/>
  <c r="BA75" i="6"/>
  <c r="AT77" i="6" l="1"/>
  <c r="BA76" i="6"/>
  <c r="AT78" i="6" l="1"/>
  <c r="BA77" i="6"/>
  <c r="AT79" i="6" l="1"/>
  <c r="BA78" i="6"/>
  <c r="AT80" i="6" l="1"/>
  <c r="BA79" i="6"/>
  <c r="AT81" i="6" l="1"/>
  <c r="BA80" i="6"/>
  <c r="AT82" i="6" l="1"/>
  <c r="BA81" i="6"/>
  <c r="AT83" i="6" l="1"/>
  <c r="BA82" i="6"/>
  <c r="AT84" i="6" l="1"/>
  <c r="BA83" i="6"/>
  <c r="AT85" i="6" l="1"/>
  <c r="BA84" i="6"/>
  <c r="AT86" i="6" l="1"/>
  <c r="BA85" i="6"/>
  <c r="AT87" i="6" l="1"/>
  <c r="BA86" i="6"/>
  <c r="AT88" i="6" l="1"/>
  <c r="BA87" i="6"/>
  <c r="AT89" i="6" l="1"/>
  <c r="BA88" i="6"/>
  <c r="AT90" i="6" l="1"/>
  <c r="BA89" i="6"/>
  <c r="AT91" i="6" l="1"/>
  <c r="BA90" i="6"/>
  <c r="AT92" i="6" l="1"/>
  <c r="BA91" i="6"/>
  <c r="AT93" i="6" l="1"/>
  <c r="BA92" i="6"/>
  <c r="AT94" i="6" l="1"/>
  <c r="BA94" i="6" s="1"/>
  <c r="BA93" i="6"/>
  <c r="E54" i="8" l="1"/>
  <c r="E55" i="8"/>
  <c r="E6" i="8"/>
  <c r="G6" i="8"/>
  <c r="H6" i="8" s="1"/>
  <c r="J6" i="8" s="1"/>
  <c r="D7" i="8"/>
  <c r="A7" i="8" s="1"/>
  <c r="D8" i="8"/>
  <c r="A8" i="8" s="1"/>
  <c r="D9" i="8"/>
  <c r="A9" i="8" s="1"/>
  <c r="D10" i="8"/>
  <c r="A10" i="8" s="1"/>
  <c r="D6" i="8"/>
  <c r="A6" i="8" s="1"/>
  <c r="Z99" i="8"/>
  <c r="Z98" i="8"/>
  <c r="Z88" i="8"/>
  <c r="Z87" i="8"/>
  <c r="Z77" i="8"/>
  <c r="Z76" i="8"/>
  <c r="Z66" i="8"/>
  <c r="AB66" i="8" s="1"/>
  <c r="Z65" i="8"/>
  <c r="Z55" i="8"/>
  <c r="Z54" i="8"/>
  <c r="S99" i="8"/>
  <c r="S98" i="8"/>
  <c r="S88" i="8"/>
  <c r="S87" i="8"/>
  <c r="S77" i="8"/>
  <c r="S76" i="8"/>
  <c r="S66" i="8"/>
  <c r="S65" i="8"/>
  <c r="S55" i="8"/>
  <c r="S54" i="8"/>
  <c r="L99" i="8"/>
  <c r="L98" i="8"/>
  <c r="L88" i="8"/>
  <c r="L87" i="8"/>
  <c r="L77" i="8"/>
  <c r="L76" i="8"/>
  <c r="N77" i="8" s="1"/>
  <c r="L66" i="8"/>
  <c r="L65" i="8"/>
  <c r="L55" i="8"/>
  <c r="L54" i="8"/>
  <c r="I27" i="4"/>
  <c r="E99" i="8"/>
  <c r="E98" i="8"/>
  <c r="E88" i="8"/>
  <c r="E87" i="8"/>
  <c r="E77" i="8"/>
  <c r="E76" i="8"/>
  <c r="E66" i="8"/>
  <c r="E65" i="8"/>
  <c r="S15" i="8"/>
  <c r="S7" i="8"/>
  <c r="S8" i="8"/>
  <c r="S9" i="8"/>
  <c r="S10" i="8"/>
  <c r="S11" i="8"/>
  <c r="S12" i="8"/>
  <c r="S13" i="8"/>
  <c r="S14" i="8"/>
  <c r="S6" i="8"/>
  <c r="C17" i="8"/>
  <c r="C18" i="8"/>
  <c r="E18" i="8" s="1"/>
  <c r="G18" i="8" s="1"/>
  <c r="H18" i="8" s="1"/>
  <c r="C19" i="8"/>
  <c r="E19" i="8" s="1"/>
  <c r="G19" i="8" s="1"/>
  <c r="H19" i="8" s="1"/>
  <c r="C20" i="8"/>
  <c r="E20" i="8" s="1"/>
  <c r="G20" i="8" s="1"/>
  <c r="H20" i="8" s="1"/>
  <c r="C16" i="8"/>
  <c r="E16" i="8" s="1"/>
  <c r="G16" i="8" s="1"/>
  <c r="H16" i="8" s="1"/>
  <c r="C27" i="8"/>
  <c r="C28" i="8"/>
  <c r="D28" i="8" s="1"/>
  <c r="C29" i="8"/>
  <c r="D29" i="8" s="1"/>
  <c r="C30" i="8"/>
  <c r="D30" i="8" s="1"/>
  <c r="C26" i="8"/>
  <c r="D26" i="8" s="1"/>
  <c r="C37" i="8"/>
  <c r="D37" i="8" s="1"/>
  <c r="C38" i="8"/>
  <c r="D38" i="8" s="1"/>
  <c r="C39" i="8"/>
  <c r="D39" i="8" s="1"/>
  <c r="C40" i="8"/>
  <c r="D40" i="8" s="1"/>
  <c r="C36" i="8"/>
  <c r="D36" i="8" s="1"/>
  <c r="E40" i="8"/>
  <c r="G40" i="8" s="1"/>
  <c r="H40" i="8" s="1"/>
  <c r="E39" i="8"/>
  <c r="G39" i="8" s="1"/>
  <c r="H39" i="8" s="1"/>
  <c r="E36" i="8"/>
  <c r="G36" i="8" s="1"/>
  <c r="H36" i="8" s="1"/>
  <c r="E17" i="8"/>
  <c r="G17" i="8" s="1"/>
  <c r="H17" i="8" s="1"/>
  <c r="C7" i="8"/>
  <c r="C8" i="8"/>
  <c r="C9" i="8"/>
  <c r="C10" i="8"/>
  <c r="C6" i="8"/>
  <c r="E8" i="8"/>
  <c r="G8" i="8" s="1"/>
  <c r="H8" i="8" s="1"/>
  <c r="J8" i="8" s="1"/>
  <c r="H10" i="8"/>
  <c r="J10" i="8" s="1"/>
  <c r="E7" i="8"/>
  <c r="G7" i="8" s="1"/>
  <c r="H7" i="8" s="1"/>
  <c r="J7" i="8" s="1"/>
  <c r="E9" i="8"/>
  <c r="G9" i="8" s="1"/>
  <c r="H9" i="8" s="1"/>
  <c r="J9" i="8" s="1"/>
  <c r="K13" i="4"/>
  <c r="E38" i="8" l="1"/>
  <c r="G38" i="8" s="1"/>
  <c r="H38" i="8" s="1"/>
  <c r="E37" i="8"/>
  <c r="G37" i="8" s="1"/>
  <c r="H37" i="8" s="1"/>
  <c r="E27" i="8"/>
  <c r="G27" i="8" s="1"/>
  <c r="H27" i="8" s="1"/>
  <c r="D27" i="8"/>
  <c r="E29" i="8"/>
  <c r="G29" i="8" s="1"/>
  <c r="H29" i="8" s="1"/>
  <c r="E26" i="8"/>
  <c r="G26" i="8" s="1"/>
  <c r="H26" i="8" s="1"/>
  <c r="E28" i="8"/>
  <c r="G28" i="8" s="1"/>
  <c r="H28" i="8" s="1"/>
  <c r="E30" i="8"/>
  <c r="G30" i="8" s="1"/>
  <c r="H30" i="8" s="1"/>
  <c r="G77" i="8"/>
  <c r="G66" i="8"/>
  <c r="N66" i="8"/>
  <c r="N88" i="8"/>
  <c r="N99" i="8"/>
  <c r="G99" i="8"/>
  <c r="AB88" i="8"/>
  <c r="U88" i="8"/>
  <c r="AB55" i="8"/>
  <c r="AB99" i="8"/>
  <c r="K10" i="8"/>
  <c r="U99" i="8"/>
  <c r="K9" i="8"/>
  <c r="K7" i="8"/>
  <c r="K8" i="8"/>
  <c r="G88" i="8"/>
  <c r="G55" i="8"/>
  <c r="U66" i="8"/>
  <c r="U77" i="8"/>
  <c r="AB77" i="8"/>
  <c r="U55" i="8"/>
  <c r="N55" i="8"/>
  <c r="A315" i="1"/>
  <c r="A243" i="1"/>
  <c r="A171" i="1"/>
  <c r="A102" i="1"/>
  <c r="A28" i="1"/>
  <c r="AO689" i="5" l="1"/>
  <c r="AO690" i="5"/>
  <c r="AM690" i="5"/>
  <c r="AM689" i="5"/>
  <c r="AL692" i="5"/>
  <c r="AW5" i="5"/>
  <c r="AX5" i="5"/>
  <c r="AY5" i="5"/>
  <c r="AY3" i="5"/>
  <c r="AY4" i="5"/>
  <c r="AY2" i="5"/>
  <c r="AX2" i="5"/>
  <c r="AS11" i="5"/>
  <c r="AU11" i="5" s="1"/>
  <c r="AS12" i="5"/>
  <c r="AU12" i="5" s="1"/>
  <c r="AS13" i="5"/>
  <c r="AU13" i="5" s="1"/>
  <c r="AS14" i="5"/>
  <c r="AU14" i="5" s="1"/>
  <c r="AS15" i="5"/>
  <c r="AU15" i="5" s="1"/>
  <c r="AS16" i="5"/>
  <c r="AU16" i="5" s="1"/>
  <c r="AS17" i="5"/>
  <c r="AU17" i="5" s="1"/>
  <c r="AS18" i="5"/>
  <c r="AU18" i="5" s="1"/>
  <c r="AS19" i="5"/>
  <c r="AU19" i="5" s="1"/>
  <c r="AS20" i="5"/>
  <c r="AU20" i="5" s="1"/>
  <c r="AS21" i="5"/>
  <c r="AU21" i="5" s="1"/>
  <c r="AS22" i="5"/>
  <c r="AU22" i="5" s="1"/>
  <c r="AS23" i="5"/>
  <c r="AU23" i="5" s="1"/>
  <c r="AS24" i="5"/>
  <c r="AT24" i="5" s="1"/>
  <c r="AS25" i="5"/>
  <c r="AT25" i="5" s="1"/>
  <c r="AS26" i="5"/>
  <c r="AT26" i="5" s="1"/>
  <c r="AS27" i="5"/>
  <c r="AT27" i="5" s="1"/>
  <c r="AS28" i="5"/>
  <c r="AT28" i="5" s="1"/>
  <c r="AS29" i="5"/>
  <c r="AU29" i="5" s="1"/>
  <c r="AS30" i="5"/>
  <c r="AU30" i="5" s="1"/>
  <c r="AS31" i="5"/>
  <c r="AT31" i="5" s="1"/>
  <c r="AS32" i="5"/>
  <c r="AT32" i="5" s="1"/>
  <c r="AS33" i="5"/>
  <c r="AT33" i="5" s="1"/>
  <c r="AS34" i="5"/>
  <c r="AT34" i="5" s="1"/>
  <c r="AS35" i="5"/>
  <c r="AU35" i="5" s="1"/>
  <c r="AS36" i="5"/>
  <c r="AU36" i="5" s="1"/>
  <c r="AS37" i="5"/>
  <c r="AU37" i="5" s="1"/>
  <c r="AS38" i="5"/>
  <c r="AU38" i="5" s="1"/>
  <c r="AS39" i="5"/>
  <c r="AU39" i="5" s="1"/>
  <c r="AS40" i="5"/>
  <c r="AT40" i="5" s="1"/>
  <c r="AS41" i="5"/>
  <c r="AU41" i="5" s="1"/>
  <c r="AS42" i="5"/>
  <c r="AU42" i="5" s="1"/>
  <c r="AS43" i="5"/>
  <c r="AU43" i="5" s="1"/>
  <c r="AS44" i="5"/>
  <c r="AU44" i="5" s="1"/>
  <c r="AS45" i="5"/>
  <c r="AU45" i="5" s="1"/>
  <c r="AS46" i="5"/>
  <c r="AT46" i="5" s="1"/>
  <c r="AS47" i="5"/>
  <c r="AU47" i="5" s="1"/>
  <c r="AS48" i="5"/>
  <c r="AT48" i="5" s="1"/>
  <c r="AS49" i="5"/>
  <c r="AT49" i="5" s="1"/>
  <c r="AS50" i="5"/>
  <c r="AT50" i="5" s="1"/>
  <c r="AS51" i="5"/>
  <c r="AT51" i="5" s="1"/>
  <c r="AS52" i="5"/>
  <c r="AU52" i="5" s="1"/>
  <c r="AS53" i="5"/>
  <c r="AU53" i="5" s="1"/>
  <c r="AS54" i="5"/>
  <c r="AU54" i="5" s="1"/>
  <c r="AS55" i="5"/>
  <c r="AT55" i="5" s="1"/>
  <c r="AS56" i="5"/>
  <c r="AT56" i="5" s="1"/>
  <c r="AS57" i="5"/>
  <c r="AT57" i="5" s="1"/>
  <c r="AS58" i="5"/>
  <c r="AT58" i="5" s="1"/>
  <c r="AS59" i="5"/>
  <c r="AU59" i="5" s="1"/>
  <c r="AS60" i="5"/>
  <c r="AU60" i="5" s="1"/>
  <c r="AS61" i="5"/>
  <c r="AU61" i="5" s="1"/>
  <c r="AS62" i="5"/>
  <c r="AU62" i="5" s="1"/>
  <c r="AS63" i="5"/>
  <c r="AU63" i="5" s="1"/>
  <c r="AS64" i="5"/>
  <c r="AU64" i="5" s="1"/>
  <c r="AS65" i="5"/>
  <c r="AT65" i="5" s="1"/>
  <c r="AS66" i="5"/>
  <c r="AT66" i="5" s="1"/>
  <c r="AS67" i="5"/>
  <c r="AT67" i="5" s="1"/>
  <c r="AS68" i="5"/>
  <c r="AT68" i="5" s="1"/>
  <c r="AS69" i="5"/>
  <c r="AT69" i="5" s="1"/>
  <c r="AS70" i="5"/>
  <c r="AT70" i="5" s="1"/>
  <c r="AS71" i="5"/>
  <c r="AT71" i="5" s="1"/>
  <c r="AS72" i="5"/>
  <c r="AT72" i="5" s="1"/>
  <c r="AS73" i="5"/>
  <c r="AT73" i="5" s="1"/>
  <c r="AS74" i="5"/>
  <c r="AT74" i="5" s="1"/>
  <c r="AS75" i="5"/>
  <c r="AT75" i="5" s="1"/>
  <c r="AS76" i="5"/>
  <c r="AU76" i="5" s="1"/>
  <c r="AS77" i="5"/>
  <c r="AU77" i="5" s="1"/>
  <c r="AS78" i="5"/>
  <c r="AU78" i="5" s="1"/>
  <c r="AS79" i="5"/>
  <c r="AT79" i="5" s="1"/>
  <c r="AS80" i="5"/>
  <c r="AT80" i="5" s="1"/>
  <c r="AS81" i="5"/>
  <c r="AT81" i="5" s="1"/>
  <c r="AS82" i="5"/>
  <c r="AT82" i="5" s="1"/>
  <c r="AS83" i="5"/>
  <c r="AU83" i="5" s="1"/>
  <c r="AS84" i="5"/>
  <c r="AU84" i="5" s="1"/>
  <c r="AS85" i="5"/>
  <c r="AU85" i="5" s="1"/>
  <c r="AS86" i="5"/>
  <c r="AU86" i="5" s="1"/>
  <c r="AS87" i="5"/>
  <c r="AT87" i="5" s="1"/>
  <c r="AS88" i="5"/>
  <c r="AU88" i="5" s="1"/>
  <c r="AS89" i="5"/>
  <c r="AT89" i="5" s="1"/>
  <c r="AS90" i="5"/>
  <c r="AT90" i="5" s="1"/>
  <c r="AS91" i="5"/>
  <c r="AT91" i="5" s="1"/>
  <c r="AS92" i="5"/>
  <c r="AT92" i="5" s="1"/>
  <c r="AS93" i="5"/>
  <c r="AT93" i="5" s="1"/>
  <c r="AS94" i="5"/>
  <c r="AT94" i="5" s="1"/>
  <c r="AS95" i="5"/>
  <c r="AT95" i="5" s="1"/>
  <c r="AS96" i="5"/>
  <c r="AT96" i="5" s="1"/>
  <c r="AS97" i="5"/>
  <c r="AT97" i="5" s="1"/>
  <c r="AS98" i="5"/>
  <c r="AT98" i="5" s="1"/>
  <c r="AS99" i="5"/>
  <c r="AT99" i="5" s="1"/>
  <c r="AS100" i="5"/>
  <c r="AT100" i="5" s="1"/>
  <c r="AS101" i="5"/>
  <c r="AU101" i="5" s="1"/>
  <c r="AS102" i="5"/>
  <c r="AU102" i="5" s="1"/>
  <c r="AS103" i="5"/>
  <c r="AT103" i="5" s="1"/>
  <c r="AS104" i="5"/>
  <c r="AT104" i="5" s="1"/>
  <c r="AS105" i="5"/>
  <c r="AT105" i="5" s="1"/>
  <c r="AS106" i="5"/>
  <c r="AT106" i="5" s="1"/>
  <c r="AS107" i="5"/>
  <c r="AU107" i="5" s="1"/>
  <c r="AS108" i="5"/>
  <c r="AU108" i="5" s="1"/>
  <c r="AS109" i="5"/>
  <c r="AU109" i="5" s="1"/>
  <c r="AS110" i="5"/>
  <c r="AU110" i="5" s="1"/>
  <c r="AS111" i="5"/>
  <c r="AU111" i="5" s="1"/>
  <c r="AS112" i="5"/>
  <c r="AT112" i="5" s="1"/>
  <c r="AS113" i="5"/>
  <c r="AT113" i="5" s="1"/>
  <c r="AS114" i="5"/>
  <c r="AT114" i="5" s="1"/>
  <c r="AS115" i="5"/>
  <c r="AT115" i="5" s="1"/>
  <c r="AS116" i="5"/>
  <c r="AT116" i="5" s="1"/>
  <c r="AS117" i="5"/>
  <c r="AT117" i="5" s="1"/>
  <c r="AS118" i="5"/>
  <c r="AT118" i="5" s="1"/>
  <c r="AS119" i="5"/>
  <c r="AT119" i="5" s="1"/>
  <c r="AS120" i="5"/>
  <c r="AT120" i="5" s="1"/>
  <c r="AS121" i="5"/>
  <c r="AT121" i="5" s="1"/>
  <c r="AS122" i="5"/>
  <c r="AT122" i="5" s="1"/>
  <c r="AS123" i="5"/>
  <c r="AT123" i="5" s="1"/>
  <c r="AS124" i="5"/>
  <c r="AU124" i="5" s="1"/>
  <c r="AS125" i="5"/>
  <c r="AU125" i="5" s="1"/>
  <c r="AS126" i="5"/>
  <c r="AU126" i="5" s="1"/>
  <c r="AS127" i="5"/>
  <c r="AT127" i="5" s="1"/>
  <c r="AS128" i="5"/>
  <c r="AT128" i="5" s="1"/>
  <c r="AS129" i="5"/>
  <c r="AT129" i="5" s="1"/>
  <c r="AS130" i="5"/>
  <c r="AT130" i="5" s="1"/>
  <c r="AS131" i="5"/>
  <c r="AU131" i="5" s="1"/>
  <c r="AS132" i="5"/>
  <c r="AU132" i="5" s="1"/>
  <c r="AS133" i="5"/>
  <c r="AT133" i="5" s="1"/>
  <c r="AS134" i="5"/>
  <c r="AU134" i="5" s="1"/>
  <c r="AS135" i="5"/>
  <c r="AU135" i="5" s="1"/>
  <c r="AS136" i="5"/>
  <c r="AT136" i="5" s="1"/>
  <c r="AS137" i="5"/>
  <c r="AT137" i="5" s="1"/>
  <c r="AS138" i="5"/>
  <c r="AT138" i="5" s="1"/>
  <c r="AS139" i="5"/>
  <c r="AT139" i="5" s="1"/>
  <c r="AS140" i="5"/>
  <c r="AT140" i="5" s="1"/>
  <c r="AS141" i="5"/>
  <c r="AT141" i="5" s="1"/>
  <c r="AS142" i="5"/>
  <c r="AT142" i="5" s="1"/>
  <c r="AS143" i="5"/>
  <c r="AT143" i="5" s="1"/>
  <c r="AS144" i="5"/>
  <c r="AT144" i="5" s="1"/>
  <c r="AS145" i="5"/>
  <c r="AT145" i="5" s="1"/>
  <c r="AS146" i="5"/>
  <c r="AT146" i="5" s="1"/>
  <c r="AS147" i="5"/>
  <c r="AT147" i="5" s="1"/>
  <c r="AS148" i="5"/>
  <c r="AU148" i="5" s="1"/>
  <c r="AS149" i="5"/>
  <c r="AU149" i="5" s="1"/>
  <c r="AS150" i="5"/>
  <c r="AU150" i="5" s="1"/>
  <c r="AS151" i="5"/>
  <c r="AT151" i="5" s="1"/>
  <c r="AS152" i="5"/>
  <c r="AT152" i="5" s="1"/>
  <c r="AS153" i="5"/>
  <c r="AT153" i="5" s="1"/>
  <c r="AS154" i="5"/>
  <c r="AT154" i="5" s="1"/>
  <c r="AS155" i="5"/>
  <c r="AU155" i="5" s="1"/>
  <c r="AS156" i="5"/>
  <c r="AU156" i="5" s="1"/>
  <c r="AS157" i="5"/>
  <c r="AU157" i="5" s="1"/>
  <c r="AS158" i="5"/>
  <c r="AU158" i="5" s="1"/>
  <c r="AS159" i="5"/>
  <c r="AT159" i="5" s="1"/>
  <c r="AS160" i="5"/>
  <c r="AU160" i="5" s="1"/>
  <c r="AS161" i="5"/>
  <c r="AT161" i="5" s="1"/>
  <c r="AS162" i="5"/>
  <c r="AT162" i="5" s="1"/>
  <c r="AS163" i="5"/>
  <c r="AT163" i="5" s="1"/>
  <c r="AS164" i="5"/>
  <c r="AT164" i="5" s="1"/>
  <c r="AS165" i="5"/>
  <c r="AT165" i="5" s="1"/>
  <c r="AS166" i="5"/>
  <c r="AT166" i="5" s="1"/>
  <c r="AS167" i="5"/>
  <c r="AT167" i="5" s="1"/>
  <c r="AS168" i="5"/>
  <c r="AT168" i="5" s="1"/>
  <c r="AS169" i="5"/>
  <c r="AT169" i="5" s="1"/>
  <c r="AS170" i="5"/>
  <c r="AT170" i="5" s="1"/>
  <c r="AS171" i="5"/>
  <c r="AT171" i="5" s="1"/>
  <c r="AS172" i="5"/>
  <c r="AU172" i="5" s="1"/>
  <c r="AS173" i="5"/>
  <c r="AU173" i="5" s="1"/>
  <c r="AS174" i="5"/>
  <c r="AU174" i="5" s="1"/>
  <c r="AS175" i="5"/>
  <c r="AT175" i="5" s="1"/>
  <c r="AS176" i="5"/>
  <c r="AT176" i="5" s="1"/>
  <c r="AS177" i="5"/>
  <c r="AT177" i="5" s="1"/>
  <c r="AS178" i="5"/>
  <c r="AT178" i="5" s="1"/>
  <c r="AS179" i="5"/>
  <c r="AU179" i="5" s="1"/>
  <c r="AS180" i="5"/>
  <c r="AU180" i="5" s="1"/>
  <c r="AS181" i="5"/>
  <c r="AU181" i="5" s="1"/>
  <c r="AS182" i="5"/>
  <c r="AU182" i="5" s="1"/>
  <c r="AS183" i="5"/>
  <c r="AT183" i="5" s="1"/>
  <c r="AS184" i="5"/>
  <c r="AU184" i="5" s="1"/>
  <c r="AS185" i="5"/>
  <c r="AT185" i="5" s="1"/>
  <c r="AS186" i="5"/>
  <c r="AT186" i="5" s="1"/>
  <c r="AS187" i="5"/>
  <c r="AT187" i="5" s="1"/>
  <c r="AS188" i="5"/>
  <c r="AT188" i="5" s="1"/>
  <c r="AS189" i="5"/>
  <c r="AT189" i="5" s="1"/>
  <c r="AS190" i="5"/>
  <c r="AT190" i="5" s="1"/>
  <c r="AS191" i="5"/>
  <c r="AT191" i="5" s="1"/>
  <c r="AS192" i="5"/>
  <c r="AT192" i="5" s="1"/>
  <c r="AS193" i="5"/>
  <c r="AT193" i="5" s="1"/>
  <c r="AS194" i="5"/>
  <c r="AT194" i="5" s="1"/>
  <c r="AS195" i="5"/>
  <c r="AT195" i="5" s="1"/>
  <c r="AS196" i="5"/>
  <c r="AU196" i="5" s="1"/>
  <c r="AS197" i="5"/>
  <c r="AU197" i="5" s="1"/>
  <c r="AS198" i="5"/>
  <c r="AU198" i="5" s="1"/>
  <c r="AS199" i="5"/>
  <c r="AT199" i="5" s="1"/>
  <c r="AS200" i="5"/>
  <c r="AT200" i="5" s="1"/>
  <c r="AS201" i="5"/>
  <c r="AT201" i="5" s="1"/>
  <c r="AS202" i="5"/>
  <c r="AT202" i="5" s="1"/>
  <c r="AS203" i="5"/>
  <c r="AU203" i="5" s="1"/>
  <c r="AS204" i="5"/>
  <c r="AU204" i="5" s="1"/>
  <c r="AS205" i="5"/>
  <c r="AT205" i="5" s="1"/>
  <c r="AS206" i="5"/>
  <c r="AU206" i="5" s="1"/>
  <c r="AS207" i="5"/>
  <c r="AT207" i="5" s="1"/>
  <c r="AS208" i="5"/>
  <c r="AT208" i="5" s="1"/>
  <c r="AS209" i="5"/>
  <c r="AT209" i="5" s="1"/>
  <c r="AS210" i="5"/>
  <c r="AT210" i="5" s="1"/>
  <c r="AS211" i="5"/>
  <c r="AT211" i="5" s="1"/>
  <c r="AS212" i="5"/>
  <c r="AT212" i="5" s="1"/>
  <c r="AS213" i="5"/>
  <c r="AT213" i="5" s="1"/>
  <c r="AS214" i="5"/>
  <c r="AT214" i="5" s="1"/>
  <c r="AS215" i="5"/>
  <c r="AT215" i="5" s="1"/>
  <c r="AS216" i="5"/>
  <c r="AT216" i="5" s="1"/>
  <c r="AS217" i="5"/>
  <c r="AT217" i="5" s="1"/>
  <c r="AS218" i="5"/>
  <c r="AT218" i="5" s="1"/>
  <c r="AS219" i="5"/>
  <c r="AT219" i="5" s="1"/>
  <c r="AS220" i="5"/>
  <c r="AU220" i="5" s="1"/>
  <c r="AS221" i="5"/>
  <c r="AU221" i="5" s="1"/>
  <c r="AS222" i="5"/>
  <c r="AT222" i="5" s="1"/>
  <c r="AS223" i="5"/>
  <c r="AT223" i="5" s="1"/>
  <c r="AS224" i="5"/>
  <c r="AT224" i="5" s="1"/>
  <c r="AS225" i="5"/>
  <c r="AT225" i="5" s="1"/>
  <c r="AS226" i="5"/>
  <c r="AT226" i="5" s="1"/>
  <c r="AS227" i="5"/>
  <c r="AU227" i="5" s="1"/>
  <c r="AS228" i="5"/>
  <c r="AU228" i="5" s="1"/>
  <c r="AS229" i="5"/>
  <c r="AT229" i="5" s="1"/>
  <c r="AS230" i="5"/>
  <c r="AT230" i="5" s="1"/>
  <c r="AS231" i="5"/>
  <c r="AT231" i="5" s="1"/>
  <c r="AS232" i="5"/>
  <c r="AT232" i="5" s="1"/>
  <c r="AS233" i="5"/>
  <c r="AT233" i="5" s="1"/>
  <c r="AS234" i="5"/>
  <c r="AT234" i="5" s="1"/>
  <c r="AS235" i="5"/>
  <c r="AT235" i="5" s="1"/>
  <c r="AS236" i="5"/>
  <c r="AT236" i="5" s="1"/>
  <c r="AS237" i="5"/>
  <c r="AT237" i="5" s="1"/>
  <c r="AS238" i="5"/>
  <c r="AT238" i="5" s="1"/>
  <c r="AS239" i="5"/>
  <c r="AT239" i="5" s="1"/>
  <c r="AS240" i="5"/>
  <c r="AT240" i="5" s="1"/>
  <c r="AS241" i="5"/>
  <c r="AT241" i="5" s="1"/>
  <c r="AS242" i="5"/>
  <c r="AT242" i="5" s="1"/>
  <c r="AS243" i="5"/>
  <c r="AT243" i="5" s="1"/>
  <c r="AS244" i="5"/>
  <c r="AU244" i="5" s="1"/>
  <c r="AS245" i="5"/>
  <c r="AU245" i="5" s="1"/>
  <c r="AS246" i="5"/>
  <c r="AU246" i="5" s="1"/>
  <c r="AS247" i="5"/>
  <c r="AT247" i="5" s="1"/>
  <c r="AS248" i="5"/>
  <c r="AT248" i="5" s="1"/>
  <c r="AS249" i="5"/>
  <c r="AT249" i="5" s="1"/>
  <c r="AS250" i="5"/>
  <c r="AT250" i="5" s="1"/>
  <c r="AS251" i="5"/>
  <c r="AU251" i="5" s="1"/>
  <c r="AS252" i="5"/>
  <c r="AU252" i="5" s="1"/>
  <c r="AS253" i="5"/>
  <c r="AU253" i="5" s="1"/>
  <c r="AS254" i="5"/>
  <c r="AT254" i="5" s="1"/>
  <c r="AS255" i="5"/>
  <c r="AT255" i="5" s="1"/>
  <c r="AS256" i="5"/>
  <c r="AT256" i="5" s="1"/>
  <c r="AS257" i="5"/>
  <c r="AT257" i="5" s="1"/>
  <c r="AS258" i="5"/>
  <c r="AT258" i="5" s="1"/>
  <c r="AS259" i="5"/>
  <c r="AT259" i="5" s="1"/>
  <c r="AS260" i="5"/>
  <c r="AT260" i="5" s="1"/>
  <c r="AS261" i="5"/>
  <c r="AT261" i="5" s="1"/>
  <c r="AS262" i="5"/>
  <c r="AT262" i="5" s="1"/>
  <c r="AS263" i="5"/>
  <c r="AT263" i="5" s="1"/>
  <c r="AS264" i="5"/>
  <c r="AT264" i="5" s="1"/>
  <c r="AS265" i="5"/>
  <c r="AT265" i="5" s="1"/>
  <c r="AS266" i="5"/>
  <c r="AT266" i="5" s="1"/>
  <c r="AS267" i="5"/>
  <c r="AT267" i="5" s="1"/>
  <c r="AS268" i="5"/>
  <c r="AU268" i="5" s="1"/>
  <c r="AS269" i="5"/>
  <c r="AU269" i="5" s="1"/>
  <c r="AS270" i="5"/>
  <c r="AU270" i="5" s="1"/>
  <c r="AS271" i="5"/>
  <c r="AT271" i="5" s="1"/>
  <c r="AS272" i="5"/>
  <c r="AT272" i="5" s="1"/>
  <c r="AS273" i="5"/>
  <c r="AT273" i="5" s="1"/>
  <c r="AS274" i="5"/>
  <c r="AT274" i="5" s="1"/>
  <c r="AS275" i="5"/>
  <c r="AU275" i="5" s="1"/>
  <c r="AS276" i="5"/>
  <c r="AU276" i="5" s="1"/>
  <c r="AS277" i="5"/>
  <c r="AU277" i="5" s="1"/>
  <c r="AS278" i="5"/>
  <c r="AT278" i="5" s="1"/>
  <c r="AS279" i="5"/>
  <c r="AT279" i="5" s="1"/>
  <c r="AS280" i="5"/>
  <c r="AT280" i="5" s="1"/>
  <c r="AS281" i="5"/>
  <c r="AT281" i="5" s="1"/>
  <c r="AS282" i="5"/>
  <c r="AU282" i="5" s="1"/>
  <c r="AS283" i="5"/>
  <c r="AT283" i="5" s="1"/>
  <c r="AS284" i="5"/>
  <c r="AT284" i="5" s="1"/>
  <c r="AS285" i="5"/>
  <c r="AT285" i="5" s="1"/>
  <c r="AS286" i="5"/>
  <c r="AT286" i="5" s="1"/>
  <c r="AS287" i="5"/>
  <c r="AT287" i="5" s="1"/>
  <c r="AS288" i="5"/>
  <c r="AT288" i="5" s="1"/>
  <c r="AS289" i="5"/>
  <c r="AT289" i="5" s="1"/>
  <c r="AS290" i="5"/>
  <c r="AT290" i="5" s="1"/>
  <c r="AS291" i="5"/>
  <c r="AT291" i="5" s="1"/>
  <c r="AS292" i="5"/>
  <c r="AU292" i="5" s="1"/>
  <c r="AS293" i="5"/>
  <c r="AT293" i="5" s="1"/>
  <c r="AS294" i="5"/>
  <c r="AU294" i="5" s="1"/>
  <c r="AS295" i="5"/>
  <c r="AT295" i="5" s="1"/>
  <c r="AS296" i="5"/>
  <c r="AT296" i="5" s="1"/>
  <c r="AS297" i="5"/>
  <c r="AT297" i="5" s="1"/>
  <c r="AS298" i="5"/>
  <c r="AT298" i="5" s="1"/>
  <c r="AS299" i="5"/>
  <c r="AU299" i="5" s="1"/>
  <c r="AS300" i="5"/>
  <c r="AU300" i="5" s="1"/>
  <c r="AS301" i="5"/>
  <c r="AT301" i="5" s="1"/>
  <c r="AS302" i="5"/>
  <c r="AU302" i="5" s="1"/>
  <c r="AS303" i="5"/>
  <c r="AT303" i="5" s="1"/>
  <c r="AS304" i="5"/>
  <c r="AT304" i="5" s="1"/>
  <c r="AS305" i="5"/>
  <c r="AT305" i="5" s="1"/>
  <c r="AS306" i="5"/>
  <c r="AT306" i="5" s="1"/>
  <c r="AS307" i="5"/>
  <c r="AT307" i="5" s="1"/>
  <c r="AS308" i="5"/>
  <c r="AT308" i="5" s="1"/>
  <c r="AS309" i="5"/>
  <c r="AT309" i="5" s="1"/>
  <c r="AS310" i="5"/>
  <c r="AT310" i="5" s="1"/>
  <c r="AS311" i="5"/>
  <c r="AT311" i="5" s="1"/>
  <c r="AS312" i="5"/>
  <c r="AT312" i="5" s="1"/>
  <c r="AS313" i="5"/>
  <c r="AT313" i="5" s="1"/>
  <c r="AS314" i="5"/>
  <c r="AT314" i="5" s="1"/>
  <c r="AS315" i="5"/>
  <c r="AT315" i="5" s="1"/>
  <c r="AS316" i="5"/>
  <c r="AU316" i="5" s="1"/>
  <c r="AS317" i="5"/>
  <c r="AU317" i="5" s="1"/>
  <c r="AS318" i="5"/>
  <c r="AT318" i="5" s="1"/>
  <c r="AS319" i="5"/>
  <c r="AT319" i="5" s="1"/>
  <c r="AS320" i="5"/>
  <c r="AT320" i="5" s="1"/>
  <c r="AS321" i="5"/>
  <c r="AT321" i="5" s="1"/>
  <c r="AS322" i="5"/>
  <c r="AT322" i="5" s="1"/>
  <c r="AS323" i="5"/>
  <c r="AU323" i="5" s="1"/>
  <c r="AS324" i="5"/>
  <c r="AT324" i="5" s="1"/>
  <c r="AS325" i="5"/>
  <c r="AT325" i="5" s="1"/>
  <c r="AS326" i="5"/>
  <c r="AT326" i="5" s="1"/>
  <c r="AS327" i="5"/>
  <c r="AT327" i="5" s="1"/>
  <c r="AS328" i="5"/>
  <c r="AT328" i="5" s="1"/>
  <c r="AS329" i="5"/>
  <c r="AT329" i="5" s="1"/>
  <c r="AS330" i="5"/>
  <c r="AT330" i="5" s="1"/>
  <c r="AS331" i="5"/>
  <c r="AT331" i="5" s="1"/>
  <c r="AS332" i="5"/>
  <c r="AT332" i="5" s="1"/>
  <c r="AS333" i="5"/>
  <c r="AT333" i="5" s="1"/>
  <c r="AS334" i="5"/>
  <c r="AT334" i="5" s="1"/>
  <c r="AS335" i="5"/>
  <c r="AT335" i="5" s="1"/>
  <c r="AS336" i="5"/>
  <c r="AT336" i="5" s="1"/>
  <c r="AS337" i="5"/>
  <c r="AT337" i="5" s="1"/>
  <c r="AS338" i="5"/>
  <c r="AT338" i="5" s="1"/>
  <c r="AS339" i="5"/>
  <c r="AT339" i="5" s="1"/>
  <c r="AS340" i="5"/>
  <c r="AU340" i="5" s="1"/>
  <c r="AS341" i="5"/>
  <c r="AU341" i="5" s="1"/>
  <c r="AS342" i="5"/>
  <c r="AU342" i="5" s="1"/>
  <c r="AS343" i="5"/>
  <c r="AT343" i="5" s="1"/>
  <c r="AS344" i="5"/>
  <c r="AT344" i="5" s="1"/>
  <c r="AS345" i="5"/>
  <c r="AT345" i="5" s="1"/>
  <c r="AS346" i="5"/>
  <c r="AT346" i="5" s="1"/>
  <c r="AS347" i="5"/>
  <c r="AT347" i="5" s="1"/>
  <c r="AS348" i="5"/>
  <c r="AT348" i="5" s="1"/>
  <c r="AS349" i="5"/>
  <c r="AT349" i="5" s="1"/>
  <c r="AS350" i="5"/>
  <c r="AT350" i="5" s="1"/>
  <c r="AS351" i="5"/>
  <c r="AT351" i="5" s="1"/>
  <c r="AS352" i="5"/>
  <c r="AT352" i="5" s="1"/>
  <c r="AS353" i="5"/>
  <c r="AT353" i="5" s="1"/>
  <c r="AS354" i="5"/>
  <c r="AT354" i="5" s="1"/>
  <c r="AS355" i="5"/>
  <c r="AT355" i="5" s="1"/>
  <c r="AS356" i="5"/>
  <c r="AT356" i="5" s="1"/>
  <c r="AS357" i="5"/>
  <c r="AT357" i="5" s="1"/>
  <c r="AS358" i="5"/>
  <c r="AT358" i="5" s="1"/>
  <c r="AS359" i="5"/>
  <c r="AT359" i="5" s="1"/>
  <c r="AS360" i="5"/>
  <c r="AT360" i="5" s="1"/>
  <c r="AS361" i="5"/>
  <c r="AT361" i="5" s="1"/>
  <c r="AS362" i="5"/>
  <c r="AT362" i="5" s="1"/>
  <c r="AS363" i="5"/>
  <c r="AT363" i="5" s="1"/>
  <c r="AS364" i="5"/>
  <c r="AU364" i="5" s="1"/>
  <c r="AS365" i="5"/>
  <c r="AU365" i="5" s="1"/>
  <c r="AS366" i="5"/>
  <c r="AU366" i="5" s="1"/>
  <c r="AS367" i="5"/>
  <c r="AT367" i="5" s="1"/>
  <c r="AS368" i="5"/>
  <c r="AT368" i="5" s="1"/>
  <c r="AS369" i="5"/>
  <c r="AT369" i="5" s="1"/>
  <c r="AS370" i="5"/>
  <c r="AT370" i="5" s="1"/>
  <c r="AS371" i="5"/>
  <c r="AT371" i="5" s="1"/>
  <c r="AS372" i="5"/>
  <c r="AU372" i="5" s="1"/>
  <c r="AS373" i="5"/>
  <c r="AT373" i="5" s="1"/>
  <c r="AS374" i="5"/>
  <c r="AT374" i="5" s="1"/>
  <c r="AS375" i="5"/>
  <c r="AT375" i="5" s="1"/>
  <c r="AS376" i="5"/>
  <c r="AT376" i="5" s="1"/>
  <c r="AS377" i="5"/>
  <c r="AT377" i="5" s="1"/>
  <c r="AS378" i="5"/>
  <c r="AT378" i="5" s="1"/>
  <c r="AS379" i="5"/>
  <c r="AT379" i="5" s="1"/>
  <c r="AS380" i="5"/>
  <c r="AT380" i="5" s="1"/>
  <c r="AS381" i="5"/>
  <c r="AT381" i="5" s="1"/>
  <c r="AS382" i="5"/>
  <c r="AT382" i="5" s="1"/>
  <c r="AS383" i="5"/>
  <c r="AT383" i="5" s="1"/>
  <c r="AS384" i="5"/>
  <c r="AT384" i="5" s="1"/>
  <c r="AS385" i="5"/>
  <c r="AT385" i="5" s="1"/>
  <c r="AS386" i="5"/>
  <c r="AT386" i="5" s="1"/>
  <c r="AS387" i="5"/>
  <c r="AT387" i="5" s="1"/>
  <c r="AS388" i="5"/>
  <c r="AU388" i="5" s="1"/>
  <c r="AS389" i="5"/>
  <c r="AU389" i="5" s="1"/>
  <c r="AS390" i="5"/>
  <c r="AU390" i="5" s="1"/>
  <c r="AS391" i="5"/>
  <c r="AT391" i="5" s="1"/>
  <c r="AS392" i="5"/>
  <c r="AT392" i="5" s="1"/>
  <c r="AS393" i="5"/>
  <c r="AT393" i="5" s="1"/>
  <c r="AS394" i="5"/>
  <c r="AT394" i="5" s="1"/>
  <c r="AS395" i="5"/>
  <c r="AU395" i="5" s="1"/>
  <c r="AS396" i="5"/>
  <c r="AU396" i="5" s="1"/>
  <c r="AS397" i="5"/>
  <c r="AU397" i="5" s="1"/>
  <c r="AS398" i="5"/>
  <c r="AU398" i="5" s="1"/>
  <c r="AS399" i="5"/>
  <c r="AT399" i="5" s="1"/>
  <c r="AS400" i="5"/>
  <c r="AU400" i="5" s="1"/>
  <c r="AS401" i="5"/>
  <c r="AT401" i="5" s="1"/>
  <c r="AS402" i="5"/>
  <c r="AU402" i="5" s="1"/>
  <c r="AS403" i="5"/>
  <c r="AT403" i="5" s="1"/>
  <c r="AS404" i="5"/>
  <c r="AT404" i="5" s="1"/>
  <c r="AS405" i="5"/>
  <c r="AT405" i="5" s="1"/>
  <c r="AS406" i="5"/>
  <c r="AT406" i="5" s="1"/>
  <c r="AS407" i="5"/>
  <c r="AT407" i="5" s="1"/>
  <c r="AS408" i="5"/>
  <c r="AT408" i="5" s="1"/>
  <c r="AS409" i="5"/>
  <c r="AT409" i="5" s="1"/>
  <c r="AS410" i="5"/>
  <c r="AT410" i="5" s="1"/>
  <c r="AS411" i="5"/>
  <c r="AT411" i="5" s="1"/>
  <c r="AS412" i="5"/>
  <c r="AT412" i="5" s="1"/>
  <c r="AS413" i="5"/>
  <c r="AU413" i="5" s="1"/>
  <c r="AS414" i="5"/>
  <c r="AU414" i="5" s="1"/>
  <c r="AS415" i="5"/>
  <c r="AT415" i="5" s="1"/>
  <c r="AS416" i="5"/>
  <c r="AT416" i="5" s="1"/>
  <c r="AS417" i="5"/>
  <c r="AT417" i="5" s="1"/>
  <c r="AS418" i="5"/>
  <c r="AT418" i="5" s="1"/>
  <c r="AS419" i="5"/>
  <c r="AU419" i="5" s="1"/>
  <c r="AS420" i="5"/>
  <c r="AT420" i="5" s="1"/>
  <c r="AS421" i="5"/>
  <c r="AT421" i="5" s="1"/>
  <c r="AS422" i="5"/>
  <c r="AT422" i="5" s="1"/>
  <c r="AS423" i="5"/>
  <c r="AT423" i="5" s="1"/>
  <c r="AS424" i="5"/>
  <c r="AT424" i="5" s="1"/>
  <c r="AS425" i="5"/>
  <c r="AT425" i="5" s="1"/>
  <c r="AS426" i="5"/>
  <c r="AT426" i="5" s="1"/>
  <c r="AS427" i="5"/>
  <c r="AT427" i="5" s="1"/>
  <c r="AS428" i="5"/>
  <c r="AT428" i="5" s="1"/>
  <c r="AS429" i="5"/>
  <c r="AT429" i="5" s="1"/>
  <c r="AS430" i="5"/>
  <c r="AT430" i="5" s="1"/>
  <c r="AS431" i="5"/>
  <c r="AT431" i="5" s="1"/>
  <c r="AS432" i="5"/>
  <c r="AT432" i="5" s="1"/>
  <c r="AS433" i="5"/>
  <c r="AT433" i="5" s="1"/>
  <c r="AS434" i="5"/>
  <c r="AT434" i="5" s="1"/>
  <c r="AS435" i="5"/>
  <c r="AT435" i="5" s="1"/>
  <c r="AS436" i="5"/>
  <c r="AT436" i="5" s="1"/>
  <c r="AS437" i="5"/>
  <c r="AU437" i="5" s="1"/>
  <c r="AS438" i="5"/>
  <c r="AU438" i="5" s="1"/>
  <c r="AS439" i="5"/>
  <c r="AT439" i="5" s="1"/>
  <c r="AS440" i="5"/>
  <c r="AT440" i="5" s="1"/>
  <c r="AS441" i="5"/>
  <c r="AT441" i="5" s="1"/>
  <c r="AS442" i="5"/>
  <c r="AT442" i="5" s="1"/>
  <c r="AS443" i="5"/>
  <c r="AU443" i="5" s="1"/>
  <c r="AS444" i="5"/>
  <c r="AT444" i="5" s="1"/>
  <c r="AS445" i="5"/>
  <c r="AT445" i="5" s="1"/>
  <c r="AS446" i="5"/>
  <c r="AT446" i="5" s="1"/>
  <c r="AS447" i="5"/>
  <c r="AT447" i="5" s="1"/>
  <c r="AS448" i="5"/>
  <c r="AT448" i="5" s="1"/>
  <c r="AS449" i="5"/>
  <c r="AT449" i="5" s="1"/>
  <c r="AS450" i="5"/>
  <c r="AT450" i="5" s="1"/>
  <c r="AS451" i="5"/>
  <c r="AT451" i="5" s="1"/>
  <c r="AS452" i="5"/>
  <c r="AT452" i="5" s="1"/>
  <c r="AS453" i="5"/>
  <c r="AT453" i="5" s="1"/>
  <c r="AS454" i="5"/>
  <c r="AT454" i="5" s="1"/>
  <c r="AS455" i="5"/>
  <c r="AT455" i="5" s="1"/>
  <c r="AS456" i="5"/>
  <c r="AT456" i="5" s="1"/>
  <c r="AS457" i="5"/>
  <c r="AT457" i="5" s="1"/>
  <c r="AS458" i="5"/>
  <c r="AT458" i="5" s="1"/>
  <c r="AS459" i="5"/>
  <c r="AT459" i="5" s="1"/>
  <c r="AS460" i="5"/>
  <c r="AT460" i="5" s="1"/>
  <c r="AS461" i="5"/>
  <c r="AU461" i="5" s="1"/>
  <c r="AS462" i="5"/>
  <c r="AT462" i="5" s="1"/>
  <c r="AS463" i="5"/>
  <c r="AT463" i="5" s="1"/>
  <c r="AS464" i="5"/>
  <c r="AT464" i="5" s="1"/>
  <c r="AS465" i="5"/>
  <c r="AT465" i="5" s="1"/>
  <c r="AS466" i="5"/>
  <c r="AT466" i="5" s="1"/>
  <c r="AS467" i="5"/>
  <c r="AT467" i="5" s="1"/>
  <c r="AS468" i="5"/>
  <c r="AT468" i="5" s="1"/>
  <c r="AS469" i="5"/>
  <c r="AT469" i="5" s="1"/>
  <c r="AS470" i="5"/>
  <c r="AT470" i="5" s="1"/>
  <c r="AS471" i="5"/>
  <c r="AT471" i="5" s="1"/>
  <c r="AS472" i="5"/>
  <c r="AT472" i="5" s="1"/>
  <c r="AS473" i="5"/>
  <c r="AT473" i="5" s="1"/>
  <c r="AS474" i="5"/>
  <c r="AT474" i="5" s="1"/>
  <c r="AS475" i="5"/>
  <c r="AT475" i="5" s="1"/>
  <c r="AS476" i="5"/>
  <c r="AT476" i="5" s="1"/>
  <c r="AS477" i="5"/>
  <c r="AT477" i="5" s="1"/>
  <c r="AS478" i="5"/>
  <c r="AT478" i="5" s="1"/>
  <c r="AS479" i="5"/>
  <c r="AT479" i="5" s="1"/>
  <c r="AS480" i="5"/>
  <c r="AT480" i="5" s="1"/>
  <c r="AS481" i="5"/>
  <c r="AT481" i="5" s="1"/>
  <c r="AS482" i="5"/>
  <c r="AT482" i="5" s="1"/>
  <c r="AS483" i="5"/>
  <c r="AT483" i="5" s="1"/>
  <c r="AS484" i="5"/>
  <c r="AT484" i="5" s="1"/>
  <c r="AS485" i="5"/>
  <c r="AT485" i="5" s="1"/>
  <c r="AS486" i="5"/>
  <c r="AU486" i="5" s="1"/>
  <c r="AS487" i="5"/>
  <c r="AT487" i="5" s="1"/>
  <c r="AS488" i="5"/>
  <c r="AT488" i="5" s="1"/>
  <c r="AS489" i="5"/>
  <c r="AT489" i="5" s="1"/>
  <c r="AS490" i="5"/>
  <c r="AT490" i="5" s="1"/>
  <c r="AS491" i="5"/>
  <c r="AT491" i="5" s="1"/>
  <c r="AS492" i="5"/>
  <c r="AT492" i="5" s="1"/>
  <c r="AS493" i="5"/>
  <c r="AT493" i="5" s="1"/>
  <c r="AS494" i="5"/>
  <c r="AT494" i="5" s="1"/>
  <c r="AS495" i="5"/>
  <c r="AT495" i="5" s="1"/>
  <c r="AS496" i="5"/>
  <c r="AT496" i="5" s="1"/>
  <c r="AS497" i="5"/>
  <c r="AT497" i="5" s="1"/>
  <c r="AS498" i="5"/>
  <c r="AT498" i="5" s="1"/>
  <c r="AS499" i="5"/>
  <c r="AT499" i="5" s="1"/>
  <c r="AS500" i="5"/>
  <c r="AT500" i="5" s="1"/>
  <c r="AS501" i="5"/>
  <c r="AT501" i="5" s="1"/>
  <c r="AS502" i="5"/>
  <c r="AT502" i="5" s="1"/>
  <c r="AS503" i="5"/>
  <c r="AT503" i="5" s="1"/>
  <c r="AS504" i="5"/>
  <c r="AT504" i="5" s="1"/>
  <c r="AS505" i="5"/>
  <c r="AT505" i="5" s="1"/>
  <c r="AS506" i="5"/>
  <c r="AT506" i="5" s="1"/>
  <c r="AS507" i="5"/>
  <c r="AT507" i="5" s="1"/>
  <c r="AS508" i="5"/>
  <c r="AT508" i="5" s="1"/>
  <c r="AS509" i="5"/>
  <c r="AU509" i="5" s="1"/>
  <c r="AS510" i="5"/>
  <c r="AU510" i="5" s="1"/>
  <c r="AS511" i="5"/>
  <c r="AT511" i="5" s="1"/>
  <c r="AS512" i="5"/>
  <c r="AT512" i="5" s="1"/>
  <c r="AS513" i="5"/>
  <c r="AT513" i="5" s="1"/>
  <c r="AS514" i="5"/>
  <c r="AT514" i="5" s="1"/>
  <c r="AS515" i="5"/>
  <c r="AT515" i="5" s="1"/>
  <c r="AS516" i="5"/>
  <c r="AT516" i="5" s="1"/>
  <c r="AS517" i="5"/>
  <c r="AT517" i="5" s="1"/>
  <c r="AS518" i="5"/>
  <c r="AT518" i="5" s="1"/>
  <c r="AS519" i="5"/>
  <c r="AT519" i="5" s="1"/>
  <c r="AS520" i="5"/>
  <c r="AT520" i="5" s="1"/>
  <c r="AS521" i="5"/>
  <c r="AT521" i="5" s="1"/>
  <c r="AS522" i="5"/>
  <c r="AT522" i="5" s="1"/>
  <c r="AS523" i="5"/>
  <c r="AT523" i="5" s="1"/>
  <c r="AS524" i="5"/>
  <c r="AT524" i="5" s="1"/>
  <c r="AS525" i="5"/>
  <c r="AT525" i="5" s="1"/>
  <c r="AS526" i="5"/>
  <c r="AT526" i="5" s="1"/>
  <c r="AS527" i="5"/>
  <c r="AT527" i="5" s="1"/>
  <c r="AS528" i="5"/>
  <c r="AT528" i="5" s="1"/>
  <c r="AS529" i="5"/>
  <c r="AT529" i="5" s="1"/>
  <c r="AS530" i="5"/>
  <c r="AT530" i="5" s="1"/>
  <c r="AS531" i="5"/>
  <c r="AT531" i="5" s="1"/>
  <c r="AS532" i="5"/>
  <c r="AT532" i="5" s="1"/>
  <c r="AS533" i="5"/>
  <c r="AU533" i="5" s="1"/>
  <c r="AS534" i="5"/>
  <c r="AT534" i="5" s="1"/>
  <c r="AS535" i="5"/>
  <c r="AT535" i="5" s="1"/>
  <c r="AS536" i="5"/>
  <c r="AT536" i="5" s="1"/>
  <c r="AS537" i="5"/>
  <c r="AT537" i="5" s="1"/>
  <c r="AS538" i="5"/>
  <c r="AT538" i="5" s="1"/>
  <c r="AS539" i="5"/>
  <c r="AT539" i="5" s="1"/>
  <c r="AS540" i="5"/>
  <c r="AT540" i="5" s="1"/>
  <c r="AS541" i="5"/>
  <c r="AT541" i="5" s="1"/>
  <c r="AS542" i="5"/>
  <c r="AT542" i="5" s="1"/>
  <c r="AS543" i="5"/>
  <c r="AT543" i="5" s="1"/>
  <c r="AS544" i="5"/>
  <c r="AT544" i="5" s="1"/>
  <c r="AS545" i="5"/>
  <c r="AT545" i="5" s="1"/>
  <c r="AS546" i="5"/>
  <c r="AT546" i="5" s="1"/>
  <c r="AS547" i="5"/>
  <c r="AT547" i="5" s="1"/>
  <c r="AS548" i="5"/>
  <c r="AT548" i="5" s="1"/>
  <c r="AS549" i="5"/>
  <c r="AT549" i="5" s="1"/>
  <c r="AS550" i="5"/>
  <c r="AT550" i="5" s="1"/>
  <c r="AS551" i="5"/>
  <c r="AT551" i="5" s="1"/>
  <c r="AS552" i="5"/>
  <c r="AT552" i="5" s="1"/>
  <c r="AS553" i="5"/>
  <c r="AT553" i="5" s="1"/>
  <c r="AS554" i="5"/>
  <c r="AT554" i="5" s="1"/>
  <c r="AS555" i="5"/>
  <c r="AT555" i="5" s="1"/>
  <c r="AS556" i="5"/>
  <c r="AT556" i="5" s="1"/>
  <c r="AS557" i="5"/>
  <c r="AU557" i="5" s="1"/>
  <c r="AS558" i="5"/>
  <c r="AT558" i="5" s="1"/>
  <c r="AS559" i="5"/>
  <c r="AT559" i="5" s="1"/>
  <c r="AS560" i="5"/>
  <c r="AT560" i="5" s="1"/>
  <c r="AS561" i="5"/>
  <c r="AT561" i="5" s="1"/>
  <c r="AS562" i="5"/>
  <c r="AT562" i="5" s="1"/>
  <c r="AS563" i="5"/>
  <c r="AT563" i="5" s="1"/>
  <c r="AS564" i="5"/>
  <c r="AT564" i="5" s="1"/>
  <c r="AS565" i="5"/>
  <c r="AT565" i="5" s="1"/>
  <c r="AS566" i="5"/>
  <c r="AT566" i="5" s="1"/>
  <c r="AS567" i="5"/>
  <c r="AT567" i="5" s="1"/>
  <c r="AS568" i="5"/>
  <c r="AT568" i="5" s="1"/>
  <c r="AS569" i="5"/>
  <c r="AT569" i="5" s="1"/>
  <c r="AS570" i="5"/>
  <c r="AT570" i="5" s="1"/>
  <c r="AS571" i="5"/>
  <c r="AT571" i="5" s="1"/>
  <c r="AS572" i="5"/>
  <c r="AT572" i="5" s="1"/>
  <c r="AS573" i="5"/>
  <c r="AT573" i="5" s="1"/>
  <c r="AS574" i="5"/>
  <c r="AT574" i="5" s="1"/>
  <c r="AS575" i="5"/>
  <c r="AT575" i="5" s="1"/>
  <c r="AS576" i="5"/>
  <c r="AT576" i="5" s="1"/>
  <c r="AS577" i="5"/>
  <c r="AT577" i="5" s="1"/>
  <c r="AS578" i="5"/>
  <c r="AT578" i="5" s="1"/>
  <c r="AS579" i="5"/>
  <c r="AT579" i="5" s="1"/>
  <c r="AS580" i="5"/>
  <c r="AT580" i="5" s="1"/>
  <c r="AS581" i="5"/>
  <c r="AT581" i="5" s="1"/>
  <c r="AS582" i="5"/>
  <c r="AT582" i="5" s="1"/>
  <c r="AS583" i="5"/>
  <c r="AT583" i="5" s="1"/>
  <c r="AS584" i="5"/>
  <c r="AT584" i="5" s="1"/>
  <c r="AS585" i="5"/>
  <c r="AT585" i="5" s="1"/>
  <c r="AS586" i="5"/>
  <c r="AT586" i="5" s="1"/>
  <c r="AS587" i="5"/>
  <c r="AT587" i="5" s="1"/>
  <c r="AS588" i="5"/>
  <c r="AT588" i="5" s="1"/>
  <c r="AS589" i="5"/>
  <c r="AT589" i="5" s="1"/>
  <c r="AS590" i="5"/>
  <c r="AT590" i="5" s="1"/>
  <c r="AS591" i="5"/>
  <c r="AT591" i="5" s="1"/>
  <c r="AS592" i="5"/>
  <c r="AT592" i="5" s="1"/>
  <c r="AS593" i="5"/>
  <c r="AT593" i="5" s="1"/>
  <c r="AS594" i="5"/>
  <c r="AT594" i="5" s="1"/>
  <c r="AS595" i="5"/>
  <c r="AT595" i="5" s="1"/>
  <c r="AS596" i="5"/>
  <c r="AT596" i="5" s="1"/>
  <c r="AS597" i="5"/>
  <c r="AT597" i="5" s="1"/>
  <c r="AS598" i="5"/>
  <c r="AT598" i="5" s="1"/>
  <c r="AS599" i="5"/>
  <c r="AT599" i="5" s="1"/>
  <c r="AS600" i="5"/>
  <c r="AT600" i="5" s="1"/>
  <c r="AS601" i="5"/>
  <c r="AT601" i="5" s="1"/>
  <c r="AS602" i="5"/>
  <c r="AT602" i="5" s="1"/>
  <c r="AS603" i="5"/>
  <c r="AT603" i="5" s="1"/>
  <c r="AS604" i="5"/>
  <c r="AT604" i="5" s="1"/>
  <c r="AS605" i="5"/>
  <c r="AT605" i="5" s="1"/>
  <c r="AS606" i="5"/>
  <c r="AT606" i="5" s="1"/>
  <c r="AS607" i="5"/>
  <c r="AT607" i="5" s="1"/>
  <c r="AS608" i="5"/>
  <c r="AT608" i="5" s="1"/>
  <c r="AS609" i="5"/>
  <c r="AT609" i="5" s="1"/>
  <c r="AS610" i="5"/>
  <c r="AT610" i="5" s="1"/>
  <c r="AS611" i="5"/>
  <c r="AT611" i="5" s="1"/>
  <c r="AS612" i="5"/>
  <c r="AT612" i="5" s="1"/>
  <c r="AS613" i="5"/>
  <c r="AT613" i="5" s="1"/>
  <c r="AS614" i="5"/>
  <c r="AT614" i="5" s="1"/>
  <c r="AS615" i="5"/>
  <c r="AT615" i="5" s="1"/>
  <c r="AS616" i="5"/>
  <c r="AT616" i="5" s="1"/>
  <c r="AS617" i="5"/>
  <c r="AT617" i="5" s="1"/>
  <c r="AS618" i="5"/>
  <c r="AT618" i="5" s="1"/>
  <c r="AS619" i="5"/>
  <c r="AT619" i="5" s="1"/>
  <c r="AS620" i="5"/>
  <c r="AT620" i="5" s="1"/>
  <c r="AS621" i="5"/>
  <c r="AT621" i="5" s="1"/>
  <c r="AS622" i="5"/>
  <c r="AT622" i="5" s="1"/>
  <c r="AS623" i="5"/>
  <c r="AT623" i="5" s="1"/>
  <c r="AS624" i="5"/>
  <c r="AT624" i="5" s="1"/>
  <c r="AS625" i="5"/>
  <c r="AT625" i="5" s="1"/>
  <c r="AS626" i="5"/>
  <c r="AT626" i="5" s="1"/>
  <c r="AS627" i="5"/>
  <c r="AT627" i="5" s="1"/>
  <c r="AS628" i="5"/>
  <c r="AT628" i="5" s="1"/>
  <c r="AS629" i="5"/>
  <c r="AT629" i="5" s="1"/>
  <c r="AS630" i="5"/>
  <c r="AT630" i="5" s="1"/>
  <c r="AS631" i="5"/>
  <c r="AT631" i="5" s="1"/>
  <c r="AS632" i="5"/>
  <c r="AT632" i="5" s="1"/>
  <c r="AS633" i="5"/>
  <c r="AT633" i="5" s="1"/>
  <c r="AS634" i="5"/>
  <c r="AT634" i="5" s="1"/>
  <c r="AS635" i="5"/>
  <c r="AT635" i="5" s="1"/>
  <c r="AS636" i="5"/>
  <c r="AT636" i="5" s="1"/>
  <c r="AS637" i="5"/>
  <c r="AT637" i="5" s="1"/>
  <c r="AS638" i="5"/>
  <c r="AT638" i="5" s="1"/>
  <c r="AS639" i="5"/>
  <c r="AT639" i="5" s="1"/>
  <c r="AS640" i="5"/>
  <c r="AT640" i="5" s="1"/>
  <c r="AS641" i="5"/>
  <c r="AT641" i="5" s="1"/>
  <c r="AS642" i="5"/>
  <c r="AT642" i="5" s="1"/>
  <c r="AS643" i="5"/>
  <c r="AT643" i="5" s="1"/>
  <c r="AS644" i="5"/>
  <c r="AT644" i="5" s="1"/>
  <c r="AS645" i="5"/>
  <c r="AT645" i="5" s="1"/>
  <c r="AS646" i="5"/>
  <c r="AT646" i="5" s="1"/>
  <c r="AS647" i="5"/>
  <c r="AT647" i="5" s="1"/>
  <c r="AS648" i="5"/>
  <c r="AT648" i="5" s="1"/>
  <c r="AS649" i="5"/>
  <c r="AT649" i="5" s="1"/>
  <c r="AS650" i="5"/>
  <c r="AT650" i="5" s="1"/>
  <c r="AS651" i="5"/>
  <c r="AT651" i="5" s="1"/>
  <c r="AS652" i="5"/>
  <c r="AT652" i="5" s="1"/>
  <c r="AS653" i="5"/>
  <c r="AT653" i="5" s="1"/>
  <c r="AS654" i="5"/>
  <c r="AT654" i="5" s="1"/>
  <c r="AS655" i="5"/>
  <c r="AT655" i="5" s="1"/>
  <c r="AS656" i="5"/>
  <c r="AT656" i="5" s="1"/>
  <c r="AS657" i="5"/>
  <c r="AT657" i="5" s="1"/>
  <c r="AS658" i="5"/>
  <c r="AT658" i="5" s="1"/>
  <c r="AS659" i="5"/>
  <c r="AT659" i="5" s="1"/>
  <c r="AS660" i="5"/>
  <c r="AT660" i="5" s="1"/>
  <c r="AS661" i="5"/>
  <c r="AT661" i="5" s="1"/>
  <c r="AS662" i="5"/>
  <c r="AT662" i="5" s="1"/>
  <c r="AS663" i="5"/>
  <c r="AT663" i="5" s="1"/>
  <c r="AS664" i="5"/>
  <c r="AT664" i="5" s="1"/>
  <c r="AS665" i="5"/>
  <c r="AT665" i="5" s="1"/>
  <c r="AS666" i="5"/>
  <c r="AT666" i="5" s="1"/>
  <c r="AS667" i="5"/>
  <c r="AT667" i="5" s="1"/>
  <c r="AS668" i="5"/>
  <c r="AT668" i="5" s="1"/>
  <c r="AS669" i="5"/>
  <c r="AT669" i="5" s="1"/>
  <c r="AS670" i="5"/>
  <c r="AT670" i="5" s="1"/>
  <c r="AS671" i="5"/>
  <c r="AT671" i="5" s="1"/>
  <c r="AS672" i="5"/>
  <c r="AT672" i="5" s="1"/>
  <c r="AS673" i="5"/>
  <c r="AT673" i="5" s="1"/>
  <c r="AS674" i="5"/>
  <c r="AT674" i="5" s="1"/>
  <c r="AS675" i="5"/>
  <c r="AT675" i="5" s="1"/>
  <c r="AS676" i="5"/>
  <c r="AT676" i="5" s="1"/>
  <c r="AS677" i="5"/>
  <c r="AU677" i="5" s="1"/>
  <c r="AS678" i="5"/>
  <c r="AT678" i="5" s="1"/>
  <c r="AS679" i="5"/>
  <c r="AT679" i="5" s="1"/>
  <c r="AS680" i="5"/>
  <c r="AT680" i="5" s="1"/>
  <c r="AS10" i="5"/>
  <c r="AX3" i="5"/>
  <c r="AX4" i="5"/>
  <c r="AW3" i="5"/>
  <c r="AW4" i="5"/>
  <c r="AW2" i="5"/>
  <c r="AT13" i="5"/>
  <c r="AT14" i="5"/>
  <c r="AT15" i="5"/>
  <c r="AT37" i="5"/>
  <c r="AT39" i="5"/>
  <c r="AT125" i="5"/>
  <c r="AT126" i="5"/>
  <c r="AT135" i="5"/>
  <c r="AT220" i="5"/>
  <c r="BL38" i="5"/>
  <c r="BJ37" i="5"/>
  <c r="BH37" i="5"/>
  <c r="BM37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H64" i="5"/>
  <c r="BI64" i="5"/>
  <c r="BJ64" i="5"/>
  <c r="BK64" i="5"/>
  <c r="BL64" i="5"/>
  <c r="BH50" i="5"/>
  <c r="BI50" i="5"/>
  <c r="BJ50" i="5"/>
  <c r="BK50" i="5"/>
  <c r="BL50" i="5"/>
  <c r="BH36" i="5"/>
  <c r="BI36" i="5"/>
  <c r="BJ36" i="5"/>
  <c r="BK36" i="5"/>
  <c r="BL36" i="5"/>
  <c r="BH22" i="5"/>
  <c r="BI22" i="5"/>
  <c r="BJ22" i="5"/>
  <c r="BK22" i="5"/>
  <c r="BL22" i="5"/>
  <c r="AQ11" i="5"/>
  <c r="AR11" i="5" s="1"/>
  <c r="AQ12" i="5"/>
  <c r="AR12" i="5" s="1"/>
  <c r="AQ13" i="5"/>
  <c r="AR13" i="5" s="1"/>
  <c r="AQ14" i="5"/>
  <c r="AR14" i="5" s="1"/>
  <c r="AQ15" i="5"/>
  <c r="AR15" i="5" s="1"/>
  <c r="AQ16" i="5"/>
  <c r="AR16" i="5" s="1"/>
  <c r="AQ17" i="5"/>
  <c r="AR17" i="5" s="1"/>
  <c r="AQ18" i="5"/>
  <c r="AR18" i="5" s="1"/>
  <c r="AQ19" i="5"/>
  <c r="AR19" i="5" s="1"/>
  <c r="AQ20" i="5"/>
  <c r="AR20" i="5" s="1"/>
  <c r="AQ21" i="5"/>
  <c r="AR21" i="5" s="1"/>
  <c r="AQ22" i="5"/>
  <c r="AR22" i="5" s="1"/>
  <c r="AQ23" i="5"/>
  <c r="AR23" i="5" s="1"/>
  <c r="AQ24" i="5"/>
  <c r="AR24" i="5" s="1"/>
  <c r="AQ25" i="5"/>
  <c r="AR25" i="5" s="1"/>
  <c r="AQ26" i="5"/>
  <c r="AR26" i="5" s="1"/>
  <c r="AQ27" i="5"/>
  <c r="AR27" i="5" s="1"/>
  <c r="AQ28" i="5"/>
  <c r="AR28" i="5" s="1"/>
  <c r="AQ29" i="5"/>
  <c r="AR29" i="5" s="1"/>
  <c r="AQ30" i="5"/>
  <c r="AR30" i="5" s="1"/>
  <c r="AQ31" i="5"/>
  <c r="AR31" i="5" s="1"/>
  <c r="AQ32" i="5"/>
  <c r="AR32" i="5" s="1"/>
  <c r="AQ33" i="5"/>
  <c r="AR33" i="5" s="1"/>
  <c r="AQ34" i="5"/>
  <c r="AR34" i="5" s="1"/>
  <c r="AQ35" i="5"/>
  <c r="AR35" i="5" s="1"/>
  <c r="AQ36" i="5"/>
  <c r="AR36" i="5" s="1"/>
  <c r="AQ37" i="5"/>
  <c r="AR37" i="5" s="1"/>
  <c r="AQ38" i="5"/>
  <c r="AR38" i="5" s="1"/>
  <c r="AQ39" i="5"/>
  <c r="AR39" i="5" s="1"/>
  <c r="AQ40" i="5"/>
  <c r="AR40" i="5" s="1"/>
  <c r="AQ41" i="5"/>
  <c r="AR41" i="5" s="1"/>
  <c r="AQ42" i="5"/>
  <c r="AR42" i="5" s="1"/>
  <c r="AQ43" i="5"/>
  <c r="AR43" i="5" s="1"/>
  <c r="AQ44" i="5"/>
  <c r="AR44" i="5" s="1"/>
  <c r="AQ45" i="5"/>
  <c r="AR45" i="5" s="1"/>
  <c r="AQ46" i="5"/>
  <c r="AR46" i="5" s="1"/>
  <c r="AQ47" i="5"/>
  <c r="AR47" i="5" s="1"/>
  <c r="AQ48" i="5"/>
  <c r="AR48" i="5" s="1"/>
  <c r="AQ49" i="5"/>
  <c r="AR49" i="5" s="1"/>
  <c r="AQ50" i="5"/>
  <c r="AR50" i="5" s="1"/>
  <c r="AQ51" i="5"/>
  <c r="AR51" i="5" s="1"/>
  <c r="AQ52" i="5"/>
  <c r="AR52" i="5" s="1"/>
  <c r="AQ53" i="5"/>
  <c r="AR53" i="5" s="1"/>
  <c r="AQ54" i="5"/>
  <c r="AR54" i="5" s="1"/>
  <c r="AQ55" i="5"/>
  <c r="AR55" i="5" s="1"/>
  <c r="AQ56" i="5"/>
  <c r="AR56" i="5" s="1"/>
  <c r="AQ57" i="5"/>
  <c r="AR57" i="5" s="1"/>
  <c r="AQ58" i="5"/>
  <c r="AR58" i="5" s="1"/>
  <c r="AQ59" i="5"/>
  <c r="AR59" i="5" s="1"/>
  <c r="AQ60" i="5"/>
  <c r="AR60" i="5" s="1"/>
  <c r="AQ61" i="5"/>
  <c r="AR61" i="5" s="1"/>
  <c r="AQ62" i="5"/>
  <c r="AR62" i="5" s="1"/>
  <c r="AQ63" i="5"/>
  <c r="AR63" i="5" s="1"/>
  <c r="AQ64" i="5"/>
  <c r="AR64" i="5" s="1"/>
  <c r="AQ65" i="5"/>
  <c r="AR65" i="5" s="1"/>
  <c r="AQ66" i="5"/>
  <c r="AR66" i="5" s="1"/>
  <c r="AQ67" i="5"/>
  <c r="AR67" i="5" s="1"/>
  <c r="AQ68" i="5"/>
  <c r="AR68" i="5" s="1"/>
  <c r="AQ69" i="5"/>
  <c r="AR69" i="5" s="1"/>
  <c r="AQ70" i="5"/>
  <c r="AR70" i="5" s="1"/>
  <c r="AQ71" i="5"/>
  <c r="AR71" i="5" s="1"/>
  <c r="AQ72" i="5"/>
  <c r="AR72" i="5" s="1"/>
  <c r="AQ73" i="5"/>
  <c r="AR73" i="5" s="1"/>
  <c r="AQ74" i="5"/>
  <c r="AR74" i="5" s="1"/>
  <c r="AQ75" i="5"/>
  <c r="AR75" i="5" s="1"/>
  <c r="AQ76" i="5"/>
  <c r="AR76" i="5" s="1"/>
  <c r="AQ77" i="5"/>
  <c r="AR77" i="5" s="1"/>
  <c r="AQ78" i="5"/>
  <c r="AR78" i="5" s="1"/>
  <c r="AQ79" i="5"/>
  <c r="AR79" i="5" s="1"/>
  <c r="AQ80" i="5"/>
  <c r="AR80" i="5" s="1"/>
  <c r="AQ81" i="5"/>
  <c r="AR81" i="5" s="1"/>
  <c r="AQ82" i="5"/>
  <c r="AR82" i="5" s="1"/>
  <c r="AQ83" i="5"/>
  <c r="AR83" i="5" s="1"/>
  <c r="AQ84" i="5"/>
  <c r="AR84" i="5" s="1"/>
  <c r="AQ85" i="5"/>
  <c r="AR85" i="5" s="1"/>
  <c r="AQ86" i="5"/>
  <c r="AR86" i="5" s="1"/>
  <c r="AQ87" i="5"/>
  <c r="AR87" i="5" s="1"/>
  <c r="AQ88" i="5"/>
  <c r="AR88" i="5" s="1"/>
  <c r="AQ89" i="5"/>
  <c r="AR89" i="5" s="1"/>
  <c r="AQ90" i="5"/>
  <c r="AR90" i="5" s="1"/>
  <c r="AQ91" i="5"/>
  <c r="AR91" i="5" s="1"/>
  <c r="AQ92" i="5"/>
  <c r="AR92" i="5" s="1"/>
  <c r="AQ93" i="5"/>
  <c r="AR93" i="5" s="1"/>
  <c r="AQ94" i="5"/>
  <c r="AR94" i="5" s="1"/>
  <c r="AQ95" i="5"/>
  <c r="AR95" i="5" s="1"/>
  <c r="AQ96" i="5"/>
  <c r="AR96" i="5" s="1"/>
  <c r="AQ97" i="5"/>
  <c r="AR97" i="5" s="1"/>
  <c r="AQ98" i="5"/>
  <c r="AR98" i="5" s="1"/>
  <c r="AQ99" i="5"/>
  <c r="AR99" i="5" s="1"/>
  <c r="AQ100" i="5"/>
  <c r="AR100" i="5" s="1"/>
  <c r="AQ101" i="5"/>
  <c r="AR101" i="5" s="1"/>
  <c r="AQ102" i="5"/>
  <c r="AR102" i="5" s="1"/>
  <c r="AQ103" i="5"/>
  <c r="AR103" i="5" s="1"/>
  <c r="AQ104" i="5"/>
  <c r="AR104" i="5" s="1"/>
  <c r="AQ105" i="5"/>
  <c r="AR105" i="5" s="1"/>
  <c r="AQ106" i="5"/>
  <c r="AR106" i="5" s="1"/>
  <c r="AQ107" i="5"/>
  <c r="AR107" i="5" s="1"/>
  <c r="AQ108" i="5"/>
  <c r="AR108" i="5" s="1"/>
  <c r="AQ109" i="5"/>
  <c r="AR109" i="5" s="1"/>
  <c r="AQ110" i="5"/>
  <c r="AR110" i="5" s="1"/>
  <c r="AQ111" i="5"/>
  <c r="AR111" i="5" s="1"/>
  <c r="AQ112" i="5"/>
  <c r="AR112" i="5" s="1"/>
  <c r="AQ113" i="5"/>
  <c r="AR113" i="5" s="1"/>
  <c r="AQ114" i="5"/>
  <c r="AR114" i="5" s="1"/>
  <c r="AQ115" i="5"/>
  <c r="AR115" i="5" s="1"/>
  <c r="AQ116" i="5"/>
  <c r="AR116" i="5" s="1"/>
  <c r="AQ117" i="5"/>
  <c r="AR117" i="5" s="1"/>
  <c r="AQ118" i="5"/>
  <c r="AR118" i="5" s="1"/>
  <c r="AQ119" i="5"/>
  <c r="AR119" i="5" s="1"/>
  <c r="AQ120" i="5"/>
  <c r="AR120" i="5" s="1"/>
  <c r="AQ121" i="5"/>
  <c r="AR121" i="5" s="1"/>
  <c r="AQ122" i="5"/>
  <c r="AR122" i="5" s="1"/>
  <c r="AQ123" i="5"/>
  <c r="AR123" i="5" s="1"/>
  <c r="AQ124" i="5"/>
  <c r="AR124" i="5" s="1"/>
  <c r="AQ125" i="5"/>
  <c r="AR125" i="5" s="1"/>
  <c r="AQ126" i="5"/>
  <c r="AR126" i="5" s="1"/>
  <c r="AQ127" i="5"/>
  <c r="AR127" i="5" s="1"/>
  <c r="AQ128" i="5"/>
  <c r="AR128" i="5" s="1"/>
  <c r="AQ129" i="5"/>
  <c r="AR129" i="5" s="1"/>
  <c r="AQ130" i="5"/>
  <c r="AR130" i="5" s="1"/>
  <c r="AQ131" i="5"/>
  <c r="AR131" i="5" s="1"/>
  <c r="AQ132" i="5"/>
  <c r="AR132" i="5" s="1"/>
  <c r="AQ133" i="5"/>
  <c r="AR133" i="5" s="1"/>
  <c r="AQ134" i="5"/>
  <c r="AR134" i="5" s="1"/>
  <c r="AQ135" i="5"/>
  <c r="AR135" i="5" s="1"/>
  <c r="AQ136" i="5"/>
  <c r="AR136" i="5" s="1"/>
  <c r="AQ137" i="5"/>
  <c r="AR137" i="5" s="1"/>
  <c r="AQ138" i="5"/>
  <c r="AR138" i="5" s="1"/>
  <c r="AQ139" i="5"/>
  <c r="AR139" i="5" s="1"/>
  <c r="AQ140" i="5"/>
  <c r="AR140" i="5" s="1"/>
  <c r="AQ141" i="5"/>
  <c r="AR141" i="5" s="1"/>
  <c r="AQ142" i="5"/>
  <c r="AR142" i="5" s="1"/>
  <c r="AQ143" i="5"/>
  <c r="AR143" i="5" s="1"/>
  <c r="AQ144" i="5"/>
  <c r="AR144" i="5" s="1"/>
  <c r="AQ145" i="5"/>
  <c r="AR145" i="5" s="1"/>
  <c r="AQ146" i="5"/>
  <c r="AR146" i="5" s="1"/>
  <c r="AQ147" i="5"/>
  <c r="AR147" i="5" s="1"/>
  <c r="AQ148" i="5"/>
  <c r="AR148" i="5" s="1"/>
  <c r="AQ149" i="5"/>
  <c r="AR149" i="5" s="1"/>
  <c r="AQ150" i="5"/>
  <c r="AR150" i="5" s="1"/>
  <c r="AQ151" i="5"/>
  <c r="AR151" i="5" s="1"/>
  <c r="AQ152" i="5"/>
  <c r="AR152" i="5" s="1"/>
  <c r="AQ153" i="5"/>
  <c r="AR153" i="5" s="1"/>
  <c r="AQ154" i="5"/>
  <c r="AR154" i="5" s="1"/>
  <c r="AQ155" i="5"/>
  <c r="AR155" i="5" s="1"/>
  <c r="AQ156" i="5"/>
  <c r="AR156" i="5" s="1"/>
  <c r="AQ157" i="5"/>
  <c r="AR157" i="5" s="1"/>
  <c r="AQ158" i="5"/>
  <c r="AR158" i="5" s="1"/>
  <c r="AQ159" i="5"/>
  <c r="AR159" i="5" s="1"/>
  <c r="AQ160" i="5"/>
  <c r="AR160" i="5" s="1"/>
  <c r="AQ161" i="5"/>
  <c r="AR161" i="5" s="1"/>
  <c r="AQ162" i="5"/>
  <c r="AR162" i="5" s="1"/>
  <c r="AQ163" i="5"/>
  <c r="AR163" i="5" s="1"/>
  <c r="AQ164" i="5"/>
  <c r="AR164" i="5" s="1"/>
  <c r="AQ165" i="5"/>
  <c r="AR165" i="5" s="1"/>
  <c r="AQ166" i="5"/>
  <c r="AR166" i="5" s="1"/>
  <c r="AQ167" i="5"/>
  <c r="AR167" i="5" s="1"/>
  <c r="AQ168" i="5"/>
  <c r="AR168" i="5" s="1"/>
  <c r="AQ169" i="5"/>
  <c r="AR169" i="5" s="1"/>
  <c r="AQ170" i="5"/>
  <c r="AR170" i="5" s="1"/>
  <c r="AQ171" i="5"/>
  <c r="AR171" i="5" s="1"/>
  <c r="AQ172" i="5"/>
  <c r="AR172" i="5" s="1"/>
  <c r="AQ173" i="5"/>
  <c r="AR173" i="5" s="1"/>
  <c r="AQ174" i="5"/>
  <c r="AR174" i="5" s="1"/>
  <c r="AQ175" i="5"/>
  <c r="AR175" i="5" s="1"/>
  <c r="AQ176" i="5"/>
  <c r="AR176" i="5" s="1"/>
  <c r="AQ177" i="5"/>
  <c r="AR177" i="5" s="1"/>
  <c r="AQ178" i="5"/>
  <c r="AR178" i="5" s="1"/>
  <c r="AQ179" i="5"/>
  <c r="AR179" i="5" s="1"/>
  <c r="AQ180" i="5"/>
  <c r="AR180" i="5" s="1"/>
  <c r="AQ181" i="5"/>
  <c r="AR181" i="5" s="1"/>
  <c r="AQ182" i="5"/>
  <c r="AR182" i="5" s="1"/>
  <c r="AQ183" i="5"/>
  <c r="AR183" i="5" s="1"/>
  <c r="AQ184" i="5"/>
  <c r="AR184" i="5" s="1"/>
  <c r="AQ185" i="5"/>
  <c r="AR185" i="5" s="1"/>
  <c r="AQ186" i="5"/>
  <c r="AR186" i="5" s="1"/>
  <c r="AQ187" i="5"/>
  <c r="AR187" i="5" s="1"/>
  <c r="AQ188" i="5"/>
  <c r="AR188" i="5" s="1"/>
  <c r="AQ189" i="5"/>
  <c r="AR189" i="5" s="1"/>
  <c r="AQ190" i="5"/>
  <c r="AR190" i="5" s="1"/>
  <c r="AQ191" i="5"/>
  <c r="AR191" i="5" s="1"/>
  <c r="AQ192" i="5"/>
  <c r="AR192" i="5" s="1"/>
  <c r="AQ193" i="5"/>
  <c r="AR193" i="5" s="1"/>
  <c r="AQ194" i="5"/>
  <c r="AR194" i="5" s="1"/>
  <c r="AQ195" i="5"/>
  <c r="AR195" i="5" s="1"/>
  <c r="AQ196" i="5"/>
  <c r="AR196" i="5" s="1"/>
  <c r="AQ197" i="5"/>
  <c r="AR197" i="5" s="1"/>
  <c r="AQ198" i="5"/>
  <c r="AR198" i="5" s="1"/>
  <c r="AQ199" i="5"/>
  <c r="AR199" i="5" s="1"/>
  <c r="AQ200" i="5"/>
  <c r="AR200" i="5" s="1"/>
  <c r="AQ201" i="5"/>
  <c r="AR201" i="5" s="1"/>
  <c r="AQ202" i="5"/>
  <c r="AR202" i="5" s="1"/>
  <c r="AQ203" i="5"/>
  <c r="AR203" i="5" s="1"/>
  <c r="AQ204" i="5"/>
  <c r="AR204" i="5" s="1"/>
  <c r="AQ205" i="5"/>
  <c r="AR205" i="5" s="1"/>
  <c r="AQ206" i="5"/>
  <c r="AR206" i="5" s="1"/>
  <c r="AQ207" i="5"/>
  <c r="AR207" i="5" s="1"/>
  <c r="AQ208" i="5"/>
  <c r="AR208" i="5" s="1"/>
  <c r="AQ209" i="5"/>
  <c r="AR209" i="5" s="1"/>
  <c r="AQ210" i="5"/>
  <c r="AR210" i="5" s="1"/>
  <c r="AQ211" i="5"/>
  <c r="AR211" i="5" s="1"/>
  <c r="AQ212" i="5"/>
  <c r="AR212" i="5" s="1"/>
  <c r="AQ213" i="5"/>
  <c r="AR213" i="5" s="1"/>
  <c r="AQ214" i="5"/>
  <c r="AR214" i="5" s="1"/>
  <c r="AQ215" i="5"/>
  <c r="AR215" i="5" s="1"/>
  <c r="AQ216" i="5"/>
  <c r="AR216" i="5" s="1"/>
  <c r="AQ217" i="5"/>
  <c r="AR217" i="5" s="1"/>
  <c r="AQ218" i="5"/>
  <c r="AR218" i="5" s="1"/>
  <c r="AQ219" i="5"/>
  <c r="AR219" i="5" s="1"/>
  <c r="AQ220" i="5"/>
  <c r="AR220" i="5" s="1"/>
  <c r="AQ221" i="5"/>
  <c r="AR221" i="5" s="1"/>
  <c r="AQ222" i="5"/>
  <c r="AR222" i="5" s="1"/>
  <c r="AQ223" i="5"/>
  <c r="AR223" i="5" s="1"/>
  <c r="AQ224" i="5"/>
  <c r="AR224" i="5" s="1"/>
  <c r="AQ225" i="5"/>
  <c r="AR225" i="5" s="1"/>
  <c r="AQ226" i="5"/>
  <c r="AR226" i="5" s="1"/>
  <c r="AQ227" i="5"/>
  <c r="AR227" i="5" s="1"/>
  <c r="AQ228" i="5"/>
  <c r="AR228" i="5" s="1"/>
  <c r="AQ229" i="5"/>
  <c r="AR229" i="5" s="1"/>
  <c r="AQ230" i="5"/>
  <c r="AR230" i="5" s="1"/>
  <c r="AQ231" i="5"/>
  <c r="AR231" i="5" s="1"/>
  <c r="AQ232" i="5"/>
  <c r="AR232" i="5" s="1"/>
  <c r="AQ233" i="5"/>
  <c r="AR233" i="5" s="1"/>
  <c r="AQ234" i="5"/>
  <c r="AR234" i="5" s="1"/>
  <c r="AQ235" i="5"/>
  <c r="AR235" i="5" s="1"/>
  <c r="AQ236" i="5"/>
  <c r="AR236" i="5" s="1"/>
  <c r="AQ237" i="5"/>
  <c r="AR237" i="5" s="1"/>
  <c r="AQ238" i="5"/>
  <c r="AR238" i="5" s="1"/>
  <c r="AQ239" i="5"/>
  <c r="AR239" i="5" s="1"/>
  <c r="AQ240" i="5"/>
  <c r="AR240" i="5" s="1"/>
  <c r="AQ241" i="5"/>
  <c r="AR241" i="5" s="1"/>
  <c r="AQ242" i="5"/>
  <c r="AR242" i="5" s="1"/>
  <c r="AQ243" i="5"/>
  <c r="AR243" i="5" s="1"/>
  <c r="AQ244" i="5"/>
  <c r="AR244" i="5" s="1"/>
  <c r="AQ245" i="5"/>
  <c r="AR245" i="5" s="1"/>
  <c r="AQ246" i="5"/>
  <c r="AR246" i="5" s="1"/>
  <c r="AQ247" i="5"/>
  <c r="AR247" i="5" s="1"/>
  <c r="AQ248" i="5"/>
  <c r="AR248" i="5" s="1"/>
  <c r="AQ249" i="5"/>
  <c r="AR249" i="5" s="1"/>
  <c r="AQ250" i="5"/>
  <c r="AR250" i="5" s="1"/>
  <c r="AQ251" i="5"/>
  <c r="AR251" i="5" s="1"/>
  <c r="AQ252" i="5"/>
  <c r="AR252" i="5" s="1"/>
  <c r="AQ253" i="5"/>
  <c r="AR253" i="5" s="1"/>
  <c r="AQ254" i="5"/>
  <c r="AR254" i="5" s="1"/>
  <c r="AQ255" i="5"/>
  <c r="AR255" i="5" s="1"/>
  <c r="AQ256" i="5"/>
  <c r="AR256" i="5" s="1"/>
  <c r="AQ257" i="5"/>
  <c r="AR257" i="5" s="1"/>
  <c r="AQ258" i="5"/>
  <c r="AR258" i="5" s="1"/>
  <c r="AQ259" i="5"/>
  <c r="AR259" i="5" s="1"/>
  <c r="AQ260" i="5"/>
  <c r="AR260" i="5" s="1"/>
  <c r="AQ261" i="5"/>
  <c r="AR261" i="5" s="1"/>
  <c r="AQ262" i="5"/>
  <c r="AR262" i="5" s="1"/>
  <c r="AQ263" i="5"/>
  <c r="AR263" i="5" s="1"/>
  <c r="AQ264" i="5"/>
  <c r="AR264" i="5" s="1"/>
  <c r="AQ265" i="5"/>
  <c r="AR265" i="5" s="1"/>
  <c r="AQ266" i="5"/>
  <c r="AR266" i="5" s="1"/>
  <c r="AQ267" i="5"/>
  <c r="AR267" i="5" s="1"/>
  <c r="AQ268" i="5"/>
  <c r="AR268" i="5" s="1"/>
  <c r="AQ269" i="5"/>
  <c r="AR269" i="5" s="1"/>
  <c r="AQ270" i="5"/>
  <c r="AR270" i="5" s="1"/>
  <c r="AQ271" i="5"/>
  <c r="AR271" i="5" s="1"/>
  <c r="AQ272" i="5"/>
  <c r="AR272" i="5" s="1"/>
  <c r="AQ273" i="5"/>
  <c r="AR273" i="5" s="1"/>
  <c r="AQ274" i="5"/>
  <c r="AR274" i="5" s="1"/>
  <c r="AQ275" i="5"/>
  <c r="AR275" i="5" s="1"/>
  <c r="AQ276" i="5"/>
  <c r="AR276" i="5" s="1"/>
  <c r="AQ277" i="5"/>
  <c r="AR277" i="5" s="1"/>
  <c r="AQ278" i="5"/>
  <c r="AR278" i="5" s="1"/>
  <c r="AQ279" i="5"/>
  <c r="AR279" i="5" s="1"/>
  <c r="AQ280" i="5"/>
  <c r="AR280" i="5" s="1"/>
  <c r="AQ281" i="5"/>
  <c r="AR281" i="5" s="1"/>
  <c r="AQ282" i="5"/>
  <c r="AR282" i="5" s="1"/>
  <c r="AQ283" i="5"/>
  <c r="AR283" i="5" s="1"/>
  <c r="AQ284" i="5"/>
  <c r="AR284" i="5" s="1"/>
  <c r="AQ285" i="5"/>
  <c r="AR285" i="5" s="1"/>
  <c r="AQ286" i="5"/>
  <c r="AR286" i="5" s="1"/>
  <c r="AQ287" i="5"/>
  <c r="AR287" i="5" s="1"/>
  <c r="AQ288" i="5"/>
  <c r="AR288" i="5" s="1"/>
  <c r="AQ289" i="5"/>
  <c r="AR289" i="5" s="1"/>
  <c r="AQ290" i="5"/>
  <c r="AR290" i="5" s="1"/>
  <c r="AQ291" i="5"/>
  <c r="AR291" i="5" s="1"/>
  <c r="AQ292" i="5"/>
  <c r="AR292" i="5" s="1"/>
  <c r="AQ293" i="5"/>
  <c r="AR293" i="5" s="1"/>
  <c r="AQ294" i="5"/>
  <c r="AR294" i="5" s="1"/>
  <c r="AQ295" i="5"/>
  <c r="AR295" i="5" s="1"/>
  <c r="AQ296" i="5"/>
  <c r="AR296" i="5" s="1"/>
  <c r="AQ297" i="5"/>
  <c r="AR297" i="5" s="1"/>
  <c r="AQ298" i="5"/>
  <c r="AR298" i="5" s="1"/>
  <c r="AQ299" i="5"/>
  <c r="AR299" i="5" s="1"/>
  <c r="AQ300" i="5"/>
  <c r="AR300" i="5" s="1"/>
  <c r="AQ301" i="5"/>
  <c r="AR301" i="5" s="1"/>
  <c r="AQ302" i="5"/>
  <c r="AR302" i="5" s="1"/>
  <c r="AQ303" i="5"/>
  <c r="AR303" i="5" s="1"/>
  <c r="AQ304" i="5"/>
  <c r="AR304" i="5" s="1"/>
  <c r="AQ305" i="5"/>
  <c r="AR305" i="5" s="1"/>
  <c r="AQ306" i="5"/>
  <c r="AR306" i="5" s="1"/>
  <c r="AQ307" i="5"/>
  <c r="AR307" i="5" s="1"/>
  <c r="AQ308" i="5"/>
  <c r="AR308" i="5" s="1"/>
  <c r="AQ309" i="5"/>
  <c r="AR309" i="5" s="1"/>
  <c r="AQ310" i="5"/>
  <c r="AR310" i="5" s="1"/>
  <c r="AQ311" i="5"/>
  <c r="AR311" i="5" s="1"/>
  <c r="AQ312" i="5"/>
  <c r="AR312" i="5" s="1"/>
  <c r="AQ313" i="5"/>
  <c r="AR313" i="5" s="1"/>
  <c r="AQ314" i="5"/>
  <c r="AR314" i="5" s="1"/>
  <c r="AQ315" i="5"/>
  <c r="AR315" i="5" s="1"/>
  <c r="AQ316" i="5"/>
  <c r="AR316" i="5" s="1"/>
  <c r="AQ317" i="5"/>
  <c r="AR317" i="5" s="1"/>
  <c r="AQ318" i="5"/>
  <c r="AR318" i="5" s="1"/>
  <c r="AQ319" i="5"/>
  <c r="AR319" i="5" s="1"/>
  <c r="AQ320" i="5"/>
  <c r="AR320" i="5" s="1"/>
  <c r="AQ321" i="5"/>
  <c r="AR321" i="5" s="1"/>
  <c r="AQ322" i="5"/>
  <c r="AR322" i="5" s="1"/>
  <c r="AQ323" i="5"/>
  <c r="AR323" i="5" s="1"/>
  <c r="AQ324" i="5"/>
  <c r="AR324" i="5" s="1"/>
  <c r="AQ325" i="5"/>
  <c r="AR325" i="5" s="1"/>
  <c r="AQ326" i="5"/>
  <c r="AR326" i="5" s="1"/>
  <c r="AQ327" i="5"/>
  <c r="AR327" i="5" s="1"/>
  <c r="AQ328" i="5"/>
  <c r="AR328" i="5" s="1"/>
  <c r="AQ329" i="5"/>
  <c r="AR329" i="5" s="1"/>
  <c r="AQ330" i="5"/>
  <c r="AR330" i="5" s="1"/>
  <c r="AQ331" i="5"/>
  <c r="AR331" i="5" s="1"/>
  <c r="AQ332" i="5"/>
  <c r="AR332" i="5" s="1"/>
  <c r="AQ333" i="5"/>
  <c r="AR333" i="5" s="1"/>
  <c r="AQ334" i="5"/>
  <c r="AR334" i="5" s="1"/>
  <c r="AQ335" i="5"/>
  <c r="AR335" i="5" s="1"/>
  <c r="AQ336" i="5"/>
  <c r="AR336" i="5" s="1"/>
  <c r="AQ337" i="5"/>
  <c r="AR337" i="5" s="1"/>
  <c r="AQ338" i="5"/>
  <c r="AR338" i="5" s="1"/>
  <c r="AQ339" i="5"/>
  <c r="AR339" i="5" s="1"/>
  <c r="AQ340" i="5"/>
  <c r="AR340" i="5" s="1"/>
  <c r="AQ341" i="5"/>
  <c r="AR341" i="5" s="1"/>
  <c r="AQ342" i="5"/>
  <c r="AR342" i="5" s="1"/>
  <c r="AQ343" i="5"/>
  <c r="AR343" i="5" s="1"/>
  <c r="AQ344" i="5"/>
  <c r="AR344" i="5" s="1"/>
  <c r="AQ345" i="5"/>
  <c r="AR345" i="5" s="1"/>
  <c r="AQ346" i="5"/>
  <c r="AR346" i="5" s="1"/>
  <c r="AQ347" i="5"/>
  <c r="AR347" i="5" s="1"/>
  <c r="AQ348" i="5"/>
  <c r="AR348" i="5" s="1"/>
  <c r="AQ349" i="5"/>
  <c r="AR349" i="5" s="1"/>
  <c r="AQ350" i="5"/>
  <c r="AR350" i="5" s="1"/>
  <c r="AQ351" i="5"/>
  <c r="AR351" i="5" s="1"/>
  <c r="AQ352" i="5"/>
  <c r="AR352" i="5" s="1"/>
  <c r="AQ353" i="5"/>
  <c r="AR353" i="5" s="1"/>
  <c r="AQ354" i="5"/>
  <c r="AR354" i="5" s="1"/>
  <c r="AQ355" i="5"/>
  <c r="AR355" i="5" s="1"/>
  <c r="AQ356" i="5"/>
  <c r="AR356" i="5" s="1"/>
  <c r="AQ357" i="5"/>
  <c r="AR357" i="5" s="1"/>
  <c r="AQ358" i="5"/>
  <c r="AR358" i="5" s="1"/>
  <c r="AQ359" i="5"/>
  <c r="AR359" i="5" s="1"/>
  <c r="AQ360" i="5"/>
  <c r="AR360" i="5" s="1"/>
  <c r="AQ361" i="5"/>
  <c r="AR361" i="5" s="1"/>
  <c r="AQ362" i="5"/>
  <c r="AR362" i="5" s="1"/>
  <c r="AQ363" i="5"/>
  <c r="AR363" i="5" s="1"/>
  <c r="AQ364" i="5"/>
  <c r="AR364" i="5" s="1"/>
  <c r="AQ365" i="5"/>
  <c r="AR365" i="5" s="1"/>
  <c r="AQ366" i="5"/>
  <c r="AR366" i="5" s="1"/>
  <c r="AQ367" i="5"/>
  <c r="AR367" i="5" s="1"/>
  <c r="AQ368" i="5"/>
  <c r="AR368" i="5" s="1"/>
  <c r="AQ369" i="5"/>
  <c r="AR369" i="5" s="1"/>
  <c r="AQ370" i="5"/>
  <c r="AR370" i="5" s="1"/>
  <c r="AQ371" i="5"/>
  <c r="AR371" i="5" s="1"/>
  <c r="AQ372" i="5"/>
  <c r="AR372" i="5" s="1"/>
  <c r="AQ373" i="5"/>
  <c r="AR373" i="5" s="1"/>
  <c r="AQ374" i="5"/>
  <c r="AR374" i="5" s="1"/>
  <c r="AQ375" i="5"/>
  <c r="AR375" i="5" s="1"/>
  <c r="AQ376" i="5"/>
  <c r="AR376" i="5" s="1"/>
  <c r="AQ377" i="5"/>
  <c r="AR377" i="5" s="1"/>
  <c r="AQ378" i="5"/>
  <c r="AR378" i="5" s="1"/>
  <c r="AQ379" i="5"/>
  <c r="AR379" i="5" s="1"/>
  <c r="AQ380" i="5"/>
  <c r="AR380" i="5" s="1"/>
  <c r="AQ381" i="5"/>
  <c r="AR381" i="5" s="1"/>
  <c r="AQ382" i="5"/>
  <c r="AR382" i="5" s="1"/>
  <c r="AQ383" i="5"/>
  <c r="AR383" i="5" s="1"/>
  <c r="AQ384" i="5"/>
  <c r="AR384" i="5" s="1"/>
  <c r="AQ385" i="5"/>
  <c r="AR385" i="5" s="1"/>
  <c r="AQ386" i="5"/>
  <c r="AR386" i="5" s="1"/>
  <c r="AQ387" i="5"/>
  <c r="AR387" i="5" s="1"/>
  <c r="AQ388" i="5"/>
  <c r="AR388" i="5" s="1"/>
  <c r="AQ389" i="5"/>
  <c r="AR389" i="5" s="1"/>
  <c r="AQ390" i="5"/>
  <c r="AR390" i="5" s="1"/>
  <c r="AQ391" i="5"/>
  <c r="AR391" i="5" s="1"/>
  <c r="AQ392" i="5"/>
  <c r="AR392" i="5" s="1"/>
  <c r="AQ393" i="5"/>
  <c r="AR393" i="5" s="1"/>
  <c r="AQ394" i="5"/>
  <c r="AR394" i="5" s="1"/>
  <c r="AQ395" i="5"/>
  <c r="AR395" i="5" s="1"/>
  <c r="AQ396" i="5"/>
  <c r="AR396" i="5" s="1"/>
  <c r="AQ397" i="5"/>
  <c r="AR397" i="5" s="1"/>
  <c r="AQ398" i="5"/>
  <c r="AR398" i="5" s="1"/>
  <c r="AQ399" i="5"/>
  <c r="AR399" i="5" s="1"/>
  <c r="AQ400" i="5"/>
  <c r="AR400" i="5" s="1"/>
  <c r="AQ401" i="5"/>
  <c r="AR401" i="5" s="1"/>
  <c r="AQ402" i="5"/>
  <c r="AR402" i="5" s="1"/>
  <c r="AQ403" i="5"/>
  <c r="AR403" i="5" s="1"/>
  <c r="AQ404" i="5"/>
  <c r="AR404" i="5" s="1"/>
  <c r="AQ405" i="5"/>
  <c r="AR405" i="5" s="1"/>
  <c r="AQ406" i="5"/>
  <c r="AR406" i="5" s="1"/>
  <c r="AQ407" i="5"/>
  <c r="AR407" i="5" s="1"/>
  <c r="AQ408" i="5"/>
  <c r="AR408" i="5" s="1"/>
  <c r="AQ409" i="5"/>
  <c r="AR409" i="5" s="1"/>
  <c r="AQ410" i="5"/>
  <c r="AR410" i="5" s="1"/>
  <c r="AQ411" i="5"/>
  <c r="AR411" i="5" s="1"/>
  <c r="AQ412" i="5"/>
  <c r="AR412" i="5" s="1"/>
  <c r="AQ413" i="5"/>
  <c r="AR413" i="5" s="1"/>
  <c r="AQ414" i="5"/>
  <c r="AR414" i="5" s="1"/>
  <c r="AQ415" i="5"/>
  <c r="AR415" i="5" s="1"/>
  <c r="AQ416" i="5"/>
  <c r="AR416" i="5" s="1"/>
  <c r="AQ417" i="5"/>
  <c r="AR417" i="5" s="1"/>
  <c r="AQ418" i="5"/>
  <c r="AR418" i="5" s="1"/>
  <c r="AQ419" i="5"/>
  <c r="AR419" i="5" s="1"/>
  <c r="AQ420" i="5"/>
  <c r="AR420" i="5" s="1"/>
  <c r="AQ421" i="5"/>
  <c r="AR421" i="5" s="1"/>
  <c r="AQ422" i="5"/>
  <c r="AR422" i="5" s="1"/>
  <c r="AQ423" i="5"/>
  <c r="AR423" i="5" s="1"/>
  <c r="AQ424" i="5"/>
  <c r="AR424" i="5" s="1"/>
  <c r="AQ425" i="5"/>
  <c r="AR425" i="5" s="1"/>
  <c r="AQ426" i="5"/>
  <c r="AR426" i="5" s="1"/>
  <c r="AQ427" i="5"/>
  <c r="AR427" i="5" s="1"/>
  <c r="AQ428" i="5"/>
  <c r="AR428" i="5" s="1"/>
  <c r="AQ429" i="5"/>
  <c r="AR429" i="5" s="1"/>
  <c r="AQ430" i="5"/>
  <c r="AR430" i="5" s="1"/>
  <c r="AQ431" i="5"/>
  <c r="AR431" i="5" s="1"/>
  <c r="AQ432" i="5"/>
  <c r="AR432" i="5" s="1"/>
  <c r="AQ433" i="5"/>
  <c r="AR433" i="5" s="1"/>
  <c r="AQ434" i="5"/>
  <c r="AR434" i="5" s="1"/>
  <c r="AQ435" i="5"/>
  <c r="AR435" i="5" s="1"/>
  <c r="AQ436" i="5"/>
  <c r="AR436" i="5" s="1"/>
  <c r="AQ437" i="5"/>
  <c r="AR437" i="5" s="1"/>
  <c r="AQ438" i="5"/>
  <c r="AR438" i="5" s="1"/>
  <c r="AQ439" i="5"/>
  <c r="AR439" i="5" s="1"/>
  <c r="AQ440" i="5"/>
  <c r="AR440" i="5" s="1"/>
  <c r="AQ441" i="5"/>
  <c r="AR441" i="5" s="1"/>
  <c r="AQ442" i="5"/>
  <c r="AR442" i="5" s="1"/>
  <c r="AQ443" i="5"/>
  <c r="AR443" i="5" s="1"/>
  <c r="AQ444" i="5"/>
  <c r="AR444" i="5" s="1"/>
  <c r="AQ445" i="5"/>
  <c r="AR445" i="5" s="1"/>
  <c r="AQ446" i="5"/>
  <c r="AR446" i="5" s="1"/>
  <c r="AQ447" i="5"/>
  <c r="AR447" i="5" s="1"/>
  <c r="AQ448" i="5"/>
  <c r="AR448" i="5" s="1"/>
  <c r="AQ449" i="5"/>
  <c r="AR449" i="5" s="1"/>
  <c r="AQ450" i="5"/>
  <c r="AR450" i="5" s="1"/>
  <c r="AQ451" i="5"/>
  <c r="AR451" i="5" s="1"/>
  <c r="AQ452" i="5"/>
  <c r="AR452" i="5" s="1"/>
  <c r="AQ453" i="5"/>
  <c r="AR453" i="5" s="1"/>
  <c r="AQ454" i="5"/>
  <c r="AR454" i="5" s="1"/>
  <c r="AQ455" i="5"/>
  <c r="AR455" i="5" s="1"/>
  <c r="AQ456" i="5"/>
  <c r="AR456" i="5" s="1"/>
  <c r="AQ457" i="5"/>
  <c r="AR457" i="5" s="1"/>
  <c r="AQ458" i="5"/>
  <c r="AR458" i="5" s="1"/>
  <c r="AQ459" i="5"/>
  <c r="AR459" i="5" s="1"/>
  <c r="AQ460" i="5"/>
  <c r="AR460" i="5" s="1"/>
  <c r="AQ461" i="5"/>
  <c r="AR461" i="5" s="1"/>
  <c r="AQ462" i="5"/>
  <c r="AR462" i="5" s="1"/>
  <c r="AQ463" i="5"/>
  <c r="AR463" i="5" s="1"/>
  <c r="AQ464" i="5"/>
  <c r="AR464" i="5" s="1"/>
  <c r="AQ465" i="5"/>
  <c r="AR465" i="5" s="1"/>
  <c r="AQ466" i="5"/>
  <c r="AR466" i="5" s="1"/>
  <c r="AQ467" i="5"/>
  <c r="AR467" i="5" s="1"/>
  <c r="AQ468" i="5"/>
  <c r="AR468" i="5" s="1"/>
  <c r="AQ469" i="5"/>
  <c r="AR469" i="5" s="1"/>
  <c r="AQ470" i="5"/>
  <c r="AR470" i="5" s="1"/>
  <c r="AQ471" i="5"/>
  <c r="AR471" i="5" s="1"/>
  <c r="AQ472" i="5"/>
  <c r="AR472" i="5" s="1"/>
  <c r="AQ473" i="5"/>
  <c r="AR473" i="5" s="1"/>
  <c r="AQ474" i="5"/>
  <c r="AR474" i="5" s="1"/>
  <c r="AQ475" i="5"/>
  <c r="AR475" i="5" s="1"/>
  <c r="AQ476" i="5"/>
  <c r="AR476" i="5" s="1"/>
  <c r="AQ477" i="5"/>
  <c r="AR477" i="5" s="1"/>
  <c r="AQ478" i="5"/>
  <c r="AR478" i="5" s="1"/>
  <c r="AQ479" i="5"/>
  <c r="AR479" i="5" s="1"/>
  <c r="AQ480" i="5"/>
  <c r="AR480" i="5" s="1"/>
  <c r="AQ481" i="5"/>
  <c r="AR481" i="5" s="1"/>
  <c r="AQ482" i="5"/>
  <c r="AR482" i="5" s="1"/>
  <c r="AQ483" i="5"/>
  <c r="AR483" i="5" s="1"/>
  <c r="AQ484" i="5"/>
  <c r="AR484" i="5" s="1"/>
  <c r="AQ485" i="5"/>
  <c r="AR485" i="5" s="1"/>
  <c r="AQ486" i="5"/>
  <c r="AR486" i="5" s="1"/>
  <c r="AQ487" i="5"/>
  <c r="AR487" i="5" s="1"/>
  <c r="AQ488" i="5"/>
  <c r="AR488" i="5" s="1"/>
  <c r="AQ489" i="5"/>
  <c r="AR489" i="5" s="1"/>
  <c r="AQ490" i="5"/>
  <c r="AR490" i="5" s="1"/>
  <c r="AQ491" i="5"/>
  <c r="AR491" i="5" s="1"/>
  <c r="AQ492" i="5"/>
  <c r="AR492" i="5" s="1"/>
  <c r="AQ493" i="5"/>
  <c r="AR493" i="5" s="1"/>
  <c r="AQ494" i="5"/>
  <c r="AR494" i="5" s="1"/>
  <c r="AQ495" i="5"/>
  <c r="AR495" i="5" s="1"/>
  <c r="AQ496" i="5"/>
  <c r="AR496" i="5" s="1"/>
  <c r="AQ497" i="5"/>
  <c r="AR497" i="5" s="1"/>
  <c r="AQ498" i="5"/>
  <c r="AR498" i="5" s="1"/>
  <c r="AQ499" i="5"/>
  <c r="AR499" i="5" s="1"/>
  <c r="AQ500" i="5"/>
  <c r="AR500" i="5" s="1"/>
  <c r="AQ501" i="5"/>
  <c r="AR501" i="5" s="1"/>
  <c r="AQ502" i="5"/>
  <c r="AR502" i="5" s="1"/>
  <c r="AQ503" i="5"/>
  <c r="AR503" i="5" s="1"/>
  <c r="AQ504" i="5"/>
  <c r="AR504" i="5" s="1"/>
  <c r="AQ505" i="5"/>
  <c r="AR505" i="5" s="1"/>
  <c r="AQ506" i="5"/>
  <c r="AR506" i="5" s="1"/>
  <c r="AQ507" i="5"/>
  <c r="AR507" i="5" s="1"/>
  <c r="AQ508" i="5"/>
  <c r="AR508" i="5" s="1"/>
  <c r="AQ509" i="5"/>
  <c r="AR509" i="5" s="1"/>
  <c r="AQ510" i="5"/>
  <c r="AR510" i="5" s="1"/>
  <c r="AQ511" i="5"/>
  <c r="AR511" i="5" s="1"/>
  <c r="AQ512" i="5"/>
  <c r="AR512" i="5" s="1"/>
  <c r="AQ513" i="5"/>
  <c r="AR513" i="5" s="1"/>
  <c r="AQ514" i="5"/>
  <c r="AR514" i="5" s="1"/>
  <c r="AQ515" i="5"/>
  <c r="AR515" i="5" s="1"/>
  <c r="AQ516" i="5"/>
  <c r="AR516" i="5" s="1"/>
  <c r="AQ517" i="5"/>
  <c r="AR517" i="5" s="1"/>
  <c r="AQ518" i="5"/>
  <c r="AR518" i="5" s="1"/>
  <c r="AQ519" i="5"/>
  <c r="AR519" i="5" s="1"/>
  <c r="AQ520" i="5"/>
  <c r="AR520" i="5" s="1"/>
  <c r="AQ521" i="5"/>
  <c r="AR521" i="5" s="1"/>
  <c r="AQ522" i="5"/>
  <c r="AR522" i="5" s="1"/>
  <c r="AQ523" i="5"/>
  <c r="AR523" i="5" s="1"/>
  <c r="AQ524" i="5"/>
  <c r="AR524" i="5" s="1"/>
  <c r="AQ525" i="5"/>
  <c r="AR525" i="5" s="1"/>
  <c r="AQ526" i="5"/>
  <c r="AR526" i="5" s="1"/>
  <c r="AQ527" i="5"/>
  <c r="AR527" i="5" s="1"/>
  <c r="AQ528" i="5"/>
  <c r="AR528" i="5" s="1"/>
  <c r="AQ529" i="5"/>
  <c r="AR529" i="5" s="1"/>
  <c r="AQ530" i="5"/>
  <c r="AR530" i="5" s="1"/>
  <c r="AQ531" i="5"/>
  <c r="AR531" i="5" s="1"/>
  <c r="AQ532" i="5"/>
  <c r="AR532" i="5" s="1"/>
  <c r="AQ533" i="5"/>
  <c r="AR533" i="5" s="1"/>
  <c r="AQ534" i="5"/>
  <c r="AR534" i="5" s="1"/>
  <c r="AQ535" i="5"/>
  <c r="AR535" i="5" s="1"/>
  <c r="AQ536" i="5"/>
  <c r="AR536" i="5" s="1"/>
  <c r="AQ537" i="5"/>
  <c r="AR537" i="5" s="1"/>
  <c r="AQ538" i="5"/>
  <c r="AR538" i="5" s="1"/>
  <c r="AQ539" i="5"/>
  <c r="AR539" i="5" s="1"/>
  <c r="AQ540" i="5"/>
  <c r="AR540" i="5" s="1"/>
  <c r="AQ541" i="5"/>
  <c r="AR541" i="5" s="1"/>
  <c r="AQ542" i="5"/>
  <c r="AR542" i="5" s="1"/>
  <c r="AQ543" i="5"/>
  <c r="AR543" i="5" s="1"/>
  <c r="AQ544" i="5"/>
  <c r="AR544" i="5" s="1"/>
  <c r="AQ545" i="5"/>
  <c r="AR545" i="5" s="1"/>
  <c r="AQ546" i="5"/>
  <c r="AR546" i="5" s="1"/>
  <c r="AQ547" i="5"/>
  <c r="AR547" i="5" s="1"/>
  <c r="AQ548" i="5"/>
  <c r="AR548" i="5" s="1"/>
  <c r="AQ549" i="5"/>
  <c r="AR549" i="5" s="1"/>
  <c r="AQ550" i="5"/>
  <c r="AR550" i="5" s="1"/>
  <c r="AQ551" i="5"/>
  <c r="AR551" i="5" s="1"/>
  <c r="AQ552" i="5"/>
  <c r="AR552" i="5" s="1"/>
  <c r="AQ553" i="5"/>
  <c r="AR553" i="5" s="1"/>
  <c r="AQ554" i="5"/>
  <c r="AR554" i="5" s="1"/>
  <c r="AQ555" i="5"/>
  <c r="AR555" i="5" s="1"/>
  <c r="AQ556" i="5"/>
  <c r="AR556" i="5" s="1"/>
  <c r="AQ557" i="5"/>
  <c r="AR557" i="5" s="1"/>
  <c r="AQ558" i="5"/>
  <c r="AR558" i="5" s="1"/>
  <c r="AQ559" i="5"/>
  <c r="AR559" i="5" s="1"/>
  <c r="AQ560" i="5"/>
  <c r="AR560" i="5" s="1"/>
  <c r="AQ561" i="5"/>
  <c r="AR561" i="5" s="1"/>
  <c r="AQ562" i="5"/>
  <c r="AR562" i="5" s="1"/>
  <c r="AQ563" i="5"/>
  <c r="AR563" i="5" s="1"/>
  <c r="AQ564" i="5"/>
  <c r="AR564" i="5" s="1"/>
  <c r="AQ565" i="5"/>
  <c r="AR565" i="5" s="1"/>
  <c r="AQ566" i="5"/>
  <c r="AR566" i="5" s="1"/>
  <c r="AQ567" i="5"/>
  <c r="AR567" i="5" s="1"/>
  <c r="AQ568" i="5"/>
  <c r="AR568" i="5" s="1"/>
  <c r="AQ569" i="5"/>
  <c r="AR569" i="5" s="1"/>
  <c r="AQ570" i="5"/>
  <c r="AR570" i="5" s="1"/>
  <c r="AQ571" i="5"/>
  <c r="AR571" i="5" s="1"/>
  <c r="AQ572" i="5"/>
  <c r="AR572" i="5" s="1"/>
  <c r="AQ573" i="5"/>
  <c r="AR573" i="5" s="1"/>
  <c r="AQ574" i="5"/>
  <c r="AR574" i="5" s="1"/>
  <c r="AQ575" i="5"/>
  <c r="AR575" i="5" s="1"/>
  <c r="AQ576" i="5"/>
  <c r="AR576" i="5" s="1"/>
  <c r="AQ577" i="5"/>
  <c r="AR577" i="5" s="1"/>
  <c r="AQ578" i="5"/>
  <c r="AR578" i="5" s="1"/>
  <c r="AQ579" i="5"/>
  <c r="AR579" i="5" s="1"/>
  <c r="AQ580" i="5"/>
  <c r="AR580" i="5" s="1"/>
  <c r="AQ581" i="5"/>
  <c r="AR581" i="5" s="1"/>
  <c r="AQ582" i="5"/>
  <c r="AR582" i="5" s="1"/>
  <c r="AQ583" i="5"/>
  <c r="AR583" i="5" s="1"/>
  <c r="AQ584" i="5"/>
  <c r="AR584" i="5" s="1"/>
  <c r="AQ585" i="5"/>
  <c r="AR585" i="5" s="1"/>
  <c r="AQ586" i="5"/>
  <c r="AR586" i="5" s="1"/>
  <c r="AQ587" i="5"/>
  <c r="AR587" i="5" s="1"/>
  <c r="AQ588" i="5"/>
  <c r="AR588" i="5" s="1"/>
  <c r="AQ589" i="5"/>
  <c r="AR589" i="5" s="1"/>
  <c r="AQ590" i="5"/>
  <c r="AR590" i="5" s="1"/>
  <c r="AQ591" i="5"/>
  <c r="AR591" i="5" s="1"/>
  <c r="AQ592" i="5"/>
  <c r="AR592" i="5" s="1"/>
  <c r="AQ593" i="5"/>
  <c r="AR593" i="5" s="1"/>
  <c r="AQ594" i="5"/>
  <c r="AR594" i="5" s="1"/>
  <c r="AQ595" i="5"/>
  <c r="AR595" i="5" s="1"/>
  <c r="AQ596" i="5"/>
  <c r="AR596" i="5" s="1"/>
  <c r="AQ597" i="5"/>
  <c r="AR597" i="5" s="1"/>
  <c r="AQ598" i="5"/>
  <c r="AR598" i="5" s="1"/>
  <c r="AQ599" i="5"/>
  <c r="AR599" i="5" s="1"/>
  <c r="AQ600" i="5"/>
  <c r="AR600" i="5" s="1"/>
  <c r="AQ601" i="5"/>
  <c r="AR601" i="5" s="1"/>
  <c r="AQ602" i="5"/>
  <c r="AR602" i="5" s="1"/>
  <c r="AQ603" i="5"/>
  <c r="AR603" i="5" s="1"/>
  <c r="AQ604" i="5"/>
  <c r="AR604" i="5" s="1"/>
  <c r="AQ605" i="5"/>
  <c r="AR605" i="5" s="1"/>
  <c r="AQ606" i="5"/>
  <c r="AR606" i="5" s="1"/>
  <c r="AQ607" i="5"/>
  <c r="AR607" i="5" s="1"/>
  <c r="AQ608" i="5"/>
  <c r="AR608" i="5" s="1"/>
  <c r="AQ609" i="5"/>
  <c r="AR609" i="5" s="1"/>
  <c r="AQ610" i="5"/>
  <c r="AR610" i="5" s="1"/>
  <c r="AQ611" i="5"/>
  <c r="AR611" i="5" s="1"/>
  <c r="AQ612" i="5"/>
  <c r="AR612" i="5" s="1"/>
  <c r="AQ613" i="5"/>
  <c r="AR613" i="5" s="1"/>
  <c r="AQ614" i="5"/>
  <c r="AR614" i="5" s="1"/>
  <c r="AQ615" i="5"/>
  <c r="AR615" i="5" s="1"/>
  <c r="AQ616" i="5"/>
  <c r="AR616" i="5" s="1"/>
  <c r="AQ617" i="5"/>
  <c r="AR617" i="5" s="1"/>
  <c r="AQ618" i="5"/>
  <c r="AR618" i="5" s="1"/>
  <c r="AQ619" i="5"/>
  <c r="AR619" i="5" s="1"/>
  <c r="AQ620" i="5"/>
  <c r="AR620" i="5" s="1"/>
  <c r="AQ621" i="5"/>
  <c r="AR621" i="5" s="1"/>
  <c r="AQ622" i="5"/>
  <c r="AR622" i="5" s="1"/>
  <c r="AQ623" i="5"/>
  <c r="AR623" i="5" s="1"/>
  <c r="AQ624" i="5"/>
  <c r="AR624" i="5" s="1"/>
  <c r="AQ625" i="5"/>
  <c r="AR625" i="5" s="1"/>
  <c r="AQ626" i="5"/>
  <c r="AR626" i="5" s="1"/>
  <c r="AQ627" i="5"/>
  <c r="AR627" i="5" s="1"/>
  <c r="AQ628" i="5"/>
  <c r="AR628" i="5" s="1"/>
  <c r="AQ629" i="5"/>
  <c r="AR629" i="5" s="1"/>
  <c r="AQ630" i="5"/>
  <c r="AR630" i="5" s="1"/>
  <c r="AQ631" i="5"/>
  <c r="AR631" i="5" s="1"/>
  <c r="AQ632" i="5"/>
  <c r="AR632" i="5" s="1"/>
  <c r="AQ633" i="5"/>
  <c r="AR633" i="5" s="1"/>
  <c r="AQ634" i="5"/>
  <c r="AR634" i="5" s="1"/>
  <c r="AQ635" i="5"/>
  <c r="AR635" i="5" s="1"/>
  <c r="AQ636" i="5"/>
  <c r="AR636" i="5" s="1"/>
  <c r="AQ637" i="5"/>
  <c r="AR637" i="5" s="1"/>
  <c r="AQ638" i="5"/>
  <c r="AR638" i="5" s="1"/>
  <c r="AQ639" i="5"/>
  <c r="AR639" i="5" s="1"/>
  <c r="AQ640" i="5"/>
  <c r="AR640" i="5" s="1"/>
  <c r="AQ641" i="5"/>
  <c r="AR641" i="5" s="1"/>
  <c r="AQ642" i="5"/>
  <c r="AR642" i="5" s="1"/>
  <c r="AQ643" i="5"/>
  <c r="AR643" i="5" s="1"/>
  <c r="AQ644" i="5"/>
  <c r="AR644" i="5" s="1"/>
  <c r="AQ645" i="5"/>
  <c r="AR645" i="5" s="1"/>
  <c r="AQ646" i="5"/>
  <c r="AR646" i="5" s="1"/>
  <c r="AQ647" i="5"/>
  <c r="AR647" i="5" s="1"/>
  <c r="AQ648" i="5"/>
  <c r="AR648" i="5" s="1"/>
  <c r="AQ649" i="5"/>
  <c r="AR649" i="5" s="1"/>
  <c r="AQ650" i="5"/>
  <c r="AR650" i="5" s="1"/>
  <c r="AQ651" i="5"/>
  <c r="AR651" i="5" s="1"/>
  <c r="AQ652" i="5"/>
  <c r="AR652" i="5" s="1"/>
  <c r="AQ653" i="5"/>
  <c r="AR653" i="5" s="1"/>
  <c r="AQ654" i="5"/>
  <c r="AR654" i="5" s="1"/>
  <c r="AQ655" i="5"/>
  <c r="AR655" i="5" s="1"/>
  <c r="AQ656" i="5"/>
  <c r="AR656" i="5" s="1"/>
  <c r="AQ657" i="5"/>
  <c r="AR657" i="5" s="1"/>
  <c r="AQ658" i="5"/>
  <c r="AR658" i="5" s="1"/>
  <c r="AQ659" i="5"/>
  <c r="AR659" i="5" s="1"/>
  <c r="AQ660" i="5"/>
  <c r="AR660" i="5" s="1"/>
  <c r="AQ661" i="5"/>
  <c r="AR661" i="5" s="1"/>
  <c r="AQ662" i="5"/>
  <c r="AR662" i="5" s="1"/>
  <c r="AQ663" i="5"/>
  <c r="AR663" i="5" s="1"/>
  <c r="AQ664" i="5"/>
  <c r="AR664" i="5" s="1"/>
  <c r="AQ665" i="5"/>
  <c r="AR665" i="5" s="1"/>
  <c r="AQ666" i="5"/>
  <c r="AR666" i="5" s="1"/>
  <c r="AQ667" i="5"/>
  <c r="AR667" i="5" s="1"/>
  <c r="AQ668" i="5"/>
  <c r="AR668" i="5" s="1"/>
  <c r="AQ669" i="5"/>
  <c r="AR669" i="5" s="1"/>
  <c r="AQ670" i="5"/>
  <c r="AR670" i="5" s="1"/>
  <c r="AQ671" i="5"/>
  <c r="AR671" i="5" s="1"/>
  <c r="AQ672" i="5"/>
  <c r="AR672" i="5" s="1"/>
  <c r="AQ673" i="5"/>
  <c r="AR673" i="5" s="1"/>
  <c r="AQ674" i="5"/>
  <c r="AR674" i="5" s="1"/>
  <c r="AQ675" i="5"/>
  <c r="AR675" i="5" s="1"/>
  <c r="AQ676" i="5"/>
  <c r="AR676" i="5" s="1"/>
  <c r="AQ677" i="5"/>
  <c r="AR677" i="5" s="1"/>
  <c r="AQ678" i="5"/>
  <c r="AR678" i="5" s="1"/>
  <c r="AQ679" i="5"/>
  <c r="AR679" i="5" s="1"/>
  <c r="AQ680" i="5"/>
  <c r="AR680" i="5" s="1"/>
  <c r="AQ10" i="5"/>
  <c r="AR10" i="5" s="1"/>
  <c r="AO10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7" i="5"/>
  <c r="BL39" i="5"/>
  <c r="BL40" i="5"/>
  <c r="BL41" i="5"/>
  <c r="BL42" i="5"/>
  <c r="BL43" i="5"/>
  <c r="BL44" i="5"/>
  <c r="BL45" i="5"/>
  <c r="BL46" i="5"/>
  <c r="BL47" i="5"/>
  <c r="BL48" i="5"/>
  <c r="BL49" i="5"/>
  <c r="BL51" i="5"/>
  <c r="BL52" i="5"/>
  <c r="BL53" i="5"/>
  <c r="BL54" i="5"/>
  <c r="BL55" i="5"/>
  <c r="BL56" i="5"/>
  <c r="BL57" i="5"/>
  <c r="BL58" i="5"/>
  <c r="BL59" i="5"/>
  <c r="BL60" i="5"/>
  <c r="BL61" i="5"/>
  <c r="BL62" i="5"/>
  <c r="BL63" i="5"/>
  <c r="BL9" i="5"/>
  <c r="I315" i="4"/>
  <c r="H17" i="4"/>
  <c r="K17" i="4" s="1"/>
  <c r="M17" i="4" s="1"/>
  <c r="N17" i="4" s="1"/>
  <c r="H16" i="4"/>
  <c r="I16" i="4" s="1"/>
  <c r="J16" i="4" s="1"/>
  <c r="H15" i="4"/>
  <c r="I15" i="4" s="1"/>
  <c r="J15" i="4" s="1"/>
  <c r="H14" i="4"/>
  <c r="K14" i="4" s="1"/>
  <c r="M14" i="4" s="1"/>
  <c r="N14" i="4" s="1"/>
  <c r="H13" i="4"/>
  <c r="M13" i="4" s="1"/>
  <c r="N13" i="4" s="1"/>
  <c r="P14" i="3"/>
  <c r="P15" i="3"/>
  <c r="P16" i="3"/>
  <c r="P17" i="3"/>
  <c r="P13" i="3"/>
  <c r="H17" i="3"/>
  <c r="K17" i="3" s="1"/>
  <c r="M17" i="3" s="1"/>
  <c r="N17" i="3" s="1"/>
  <c r="H16" i="3"/>
  <c r="K16" i="3" s="1"/>
  <c r="M16" i="3" s="1"/>
  <c r="N16" i="3" s="1"/>
  <c r="H15" i="3"/>
  <c r="K15" i="3" s="1"/>
  <c r="M15" i="3" s="1"/>
  <c r="N15" i="3" s="1"/>
  <c r="H14" i="3"/>
  <c r="K14" i="3" s="1"/>
  <c r="M14" i="3" s="1"/>
  <c r="N14" i="3" s="1"/>
  <c r="H13" i="3"/>
  <c r="K13" i="3" s="1"/>
  <c r="M13" i="3" s="1"/>
  <c r="N13" i="3" s="1"/>
  <c r="AC380" i="3"/>
  <c r="AF380" i="3" s="1"/>
  <c r="AC381" i="3"/>
  <c r="AF381" i="3" s="1"/>
  <c r="AC382" i="3"/>
  <c r="AF382" i="3" s="1"/>
  <c r="AC300" i="3"/>
  <c r="AF300" i="3" s="1"/>
  <c r="AG300" i="3"/>
  <c r="AC301" i="3"/>
  <c r="AF301" i="3" s="1"/>
  <c r="AC302" i="3"/>
  <c r="AF302" i="3" s="1"/>
  <c r="AC303" i="3"/>
  <c r="AF303" i="3" s="1"/>
  <c r="AC304" i="3"/>
  <c r="AG304" i="3" s="1"/>
  <c r="AC305" i="3"/>
  <c r="AF305" i="3" s="1"/>
  <c r="Q12" i="2"/>
  <c r="Q13" i="2"/>
  <c r="Q14" i="2"/>
  <c r="Q15" i="2"/>
  <c r="Q11" i="2"/>
  <c r="I15" i="2"/>
  <c r="J15" i="2" s="1"/>
  <c r="K15" i="2" s="1"/>
  <c r="L15" i="2"/>
  <c r="N15" i="2" s="1"/>
  <c r="O15" i="2" s="1"/>
  <c r="I14" i="2"/>
  <c r="L14" i="2" s="1"/>
  <c r="N14" i="2" s="1"/>
  <c r="O14" i="2" s="1"/>
  <c r="I13" i="2"/>
  <c r="L13" i="2" s="1"/>
  <c r="N13" i="2" s="1"/>
  <c r="O13" i="2" s="1"/>
  <c r="I12" i="2"/>
  <c r="J12" i="2" s="1"/>
  <c r="K12" i="2" s="1"/>
  <c r="I11" i="2"/>
  <c r="L11" i="2" s="1"/>
  <c r="N11" i="2" s="1"/>
  <c r="O11" i="2" s="1"/>
  <c r="AB13" i="1"/>
  <c r="AB14" i="1"/>
  <c r="AB15" i="1"/>
  <c r="AB16" i="1"/>
  <c r="AB12" i="1"/>
  <c r="T16" i="1"/>
  <c r="U16" i="1" s="1"/>
  <c r="V16" i="1" s="1"/>
  <c r="T14" i="1"/>
  <c r="U14" i="1" s="1"/>
  <c r="V14" i="1" s="1"/>
  <c r="W14" i="1"/>
  <c r="Y14" i="1"/>
  <c r="Z14" i="1"/>
  <c r="T15" i="1"/>
  <c r="U15" i="1" s="1"/>
  <c r="V15" i="1" s="1"/>
  <c r="W15" i="1"/>
  <c r="Y15" i="1" s="1"/>
  <c r="Z15" i="1" s="1"/>
  <c r="T13" i="1"/>
  <c r="U13" i="1"/>
  <c r="V13" i="1" s="1"/>
  <c r="W13" i="1"/>
  <c r="Y13" i="1" s="1"/>
  <c r="Z13" i="1" s="1"/>
  <c r="T12" i="1"/>
  <c r="W12" i="1" s="1"/>
  <c r="Y12" i="1" s="1"/>
  <c r="Z12" i="1" s="1"/>
  <c r="AT10" i="5" l="1"/>
  <c r="AU10" i="5"/>
  <c r="AT174" i="5"/>
  <c r="AT150" i="5"/>
  <c r="AT196" i="5"/>
  <c r="AT206" i="5"/>
  <c r="AT157" i="5"/>
  <c r="AT340" i="5"/>
  <c r="AT316" i="5"/>
  <c r="AT292" i="5"/>
  <c r="AT30" i="5"/>
  <c r="AT269" i="5"/>
  <c r="AT29" i="5"/>
  <c r="AT244" i="5"/>
  <c r="AT16" i="5"/>
  <c r="AT173" i="5"/>
  <c r="AT172" i="5"/>
  <c r="AT149" i="5"/>
  <c r="AT148" i="5"/>
  <c r="AT134" i="5"/>
  <c r="AT124" i="5"/>
  <c r="AT101" i="5"/>
  <c r="AT77" i="5"/>
  <c r="AT76" i="5"/>
  <c r="AT54" i="5"/>
  <c r="AT62" i="5"/>
  <c r="AT61" i="5"/>
  <c r="AT294" i="5"/>
  <c r="AT317" i="5"/>
  <c r="AT53" i="5"/>
  <c r="AT63" i="5"/>
  <c r="AT268" i="5"/>
  <c r="AT52" i="5"/>
  <c r="AT64" i="5"/>
  <c r="AT342" i="5"/>
  <c r="AT341" i="5"/>
  <c r="AT270" i="5"/>
  <c r="AT246" i="5"/>
  <c r="AT156" i="5"/>
  <c r="AT155" i="5"/>
  <c r="AT60" i="5"/>
  <c r="AU484" i="5"/>
  <c r="AT557" i="5"/>
  <c r="AU321" i="5"/>
  <c r="AT533" i="5"/>
  <c r="AT252" i="5"/>
  <c r="AU320" i="5"/>
  <c r="AT509" i="5"/>
  <c r="AT251" i="5"/>
  <c r="AT132" i="5"/>
  <c r="AU319" i="5"/>
  <c r="AT131" i="5"/>
  <c r="AT275" i="5"/>
  <c r="AT486" i="5"/>
  <c r="AT35" i="5"/>
  <c r="AT461" i="5"/>
  <c r="AT245" i="5"/>
  <c r="AT437" i="5"/>
  <c r="AT228" i="5"/>
  <c r="AT414" i="5"/>
  <c r="AT227" i="5"/>
  <c r="AT107" i="5"/>
  <c r="AT59" i="5"/>
  <c r="AT438" i="5"/>
  <c r="AT413" i="5"/>
  <c r="AT221" i="5"/>
  <c r="AT102" i="5"/>
  <c r="AU100" i="5"/>
  <c r="AT389" i="5"/>
  <c r="AT388" i="5"/>
  <c r="AT12" i="5"/>
  <c r="AT366" i="5"/>
  <c r="AT203" i="5"/>
  <c r="AT84" i="5"/>
  <c r="AT11" i="5"/>
  <c r="AT365" i="5"/>
  <c r="AT198" i="5"/>
  <c r="AT83" i="5"/>
  <c r="AT364" i="5"/>
  <c r="AT197" i="5"/>
  <c r="AT78" i="5"/>
  <c r="AU82" i="5"/>
  <c r="AU81" i="5"/>
  <c r="AU80" i="5"/>
  <c r="AU79" i="5"/>
  <c r="AT204" i="5"/>
  <c r="AT323" i="5"/>
  <c r="AT111" i="5"/>
  <c r="AT38" i="5"/>
  <c r="AT110" i="5"/>
  <c r="AT109" i="5"/>
  <c r="AT36" i="5"/>
  <c r="AU584" i="5"/>
  <c r="AU57" i="5"/>
  <c r="AT302" i="5"/>
  <c r="AT108" i="5"/>
  <c r="AU583" i="5"/>
  <c r="AU56" i="5"/>
  <c r="AT300" i="5"/>
  <c r="AT182" i="5"/>
  <c r="AU582" i="5"/>
  <c r="AT677" i="5"/>
  <c r="AT299" i="5"/>
  <c r="AT181" i="5"/>
  <c r="AU580" i="5"/>
  <c r="AT180" i="5"/>
  <c r="AT19" i="5"/>
  <c r="AT179" i="5"/>
  <c r="AT18" i="5"/>
  <c r="AU508" i="5"/>
  <c r="AT510" i="5"/>
  <c r="AT276" i="5"/>
  <c r="AT86" i="5"/>
  <c r="AT17" i="5"/>
  <c r="AU487" i="5"/>
  <c r="AU322" i="5"/>
  <c r="AU318" i="5"/>
  <c r="AU58" i="5"/>
  <c r="AT184" i="5"/>
  <c r="AT44" i="5"/>
  <c r="AT43" i="5"/>
  <c r="AU250" i="5"/>
  <c r="AU55" i="5"/>
  <c r="AT443" i="5"/>
  <c r="AT277" i="5"/>
  <c r="AT42" i="5"/>
  <c r="AU249" i="5"/>
  <c r="AT41" i="5"/>
  <c r="AU248" i="5"/>
  <c r="AU247" i="5"/>
  <c r="AT419" i="5"/>
  <c r="AT88" i="5"/>
  <c r="AT395" i="5"/>
  <c r="AT253" i="5"/>
  <c r="AT160" i="5"/>
  <c r="AU676" i="5"/>
  <c r="AT390" i="5"/>
  <c r="AT158" i="5"/>
  <c r="AT85" i="5"/>
  <c r="AU658" i="5"/>
  <c r="AU490" i="5"/>
  <c r="AU489" i="5"/>
  <c r="AU417" i="5"/>
  <c r="AU222" i="5"/>
  <c r="AU416" i="5"/>
  <c r="AU415" i="5"/>
  <c r="AU175" i="5"/>
  <c r="AT282" i="5"/>
  <c r="AU412" i="5"/>
  <c r="AU154" i="5"/>
  <c r="AT400" i="5"/>
  <c r="AU153" i="5"/>
  <c r="AT398" i="5"/>
  <c r="AU152" i="5"/>
  <c r="AT396" i="5"/>
  <c r="AU151" i="5"/>
  <c r="AU657" i="5"/>
  <c r="AU581" i="5"/>
  <c r="AU656" i="5"/>
  <c r="AU488" i="5"/>
  <c r="AU655" i="5"/>
  <c r="AU562" i="5"/>
  <c r="AU654" i="5"/>
  <c r="AU561" i="5"/>
  <c r="AU394" i="5"/>
  <c r="AT47" i="5"/>
  <c r="AU653" i="5"/>
  <c r="AU560" i="5"/>
  <c r="AU485" i="5"/>
  <c r="AU393" i="5"/>
  <c r="AU226" i="5"/>
  <c r="AT45" i="5"/>
  <c r="AU652" i="5"/>
  <c r="AU559" i="5"/>
  <c r="AU392" i="5"/>
  <c r="AU225" i="5"/>
  <c r="AU634" i="5"/>
  <c r="AU558" i="5"/>
  <c r="AU466" i="5"/>
  <c r="AU391" i="5"/>
  <c r="AU224" i="5"/>
  <c r="AU633" i="5"/>
  <c r="AU465" i="5"/>
  <c r="AU298" i="5"/>
  <c r="AU223" i="5"/>
  <c r="AU632" i="5"/>
  <c r="AU556" i="5"/>
  <c r="AU464" i="5"/>
  <c r="AU297" i="5"/>
  <c r="AU130" i="5"/>
  <c r="AU630" i="5"/>
  <c r="AU538" i="5"/>
  <c r="AU463" i="5"/>
  <c r="AU296" i="5"/>
  <c r="AU129" i="5"/>
  <c r="AU629" i="5"/>
  <c r="AU537" i="5"/>
  <c r="AU462" i="5"/>
  <c r="AU370" i="5"/>
  <c r="AU295" i="5"/>
  <c r="AU128" i="5"/>
  <c r="AU628" i="5"/>
  <c r="AU536" i="5"/>
  <c r="AU369" i="5"/>
  <c r="AU202" i="5"/>
  <c r="AU127" i="5"/>
  <c r="AU610" i="5"/>
  <c r="AU535" i="5"/>
  <c r="AU460" i="5"/>
  <c r="AU368" i="5"/>
  <c r="AU293" i="5"/>
  <c r="AU201" i="5"/>
  <c r="AU609" i="5"/>
  <c r="AU534" i="5"/>
  <c r="AU442" i="5"/>
  <c r="AU367" i="5"/>
  <c r="AU200" i="5"/>
  <c r="AU34" i="5"/>
  <c r="AT372" i="5"/>
  <c r="AU608" i="5"/>
  <c r="AU441" i="5"/>
  <c r="AU274" i="5"/>
  <c r="AU199" i="5"/>
  <c r="AU33" i="5"/>
  <c r="AU607" i="5"/>
  <c r="AU532" i="5"/>
  <c r="AU440" i="5"/>
  <c r="AU273" i="5"/>
  <c r="AU106" i="5"/>
  <c r="AU32" i="5"/>
  <c r="AU606" i="5"/>
  <c r="AU514" i="5"/>
  <c r="AU439" i="5"/>
  <c r="AU272" i="5"/>
  <c r="AU105" i="5"/>
  <c r="AU31" i="5"/>
  <c r="AT23" i="5"/>
  <c r="AU605" i="5"/>
  <c r="AU513" i="5"/>
  <c r="AU346" i="5"/>
  <c r="AU271" i="5"/>
  <c r="AU104" i="5"/>
  <c r="AT22" i="5"/>
  <c r="AU680" i="5"/>
  <c r="AU604" i="5"/>
  <c r="AU512" i="5"/>
  <c r="AU345" i="5"/>
  <c r="AU178" i="5"/>
  <c r="AU103" i="5"/>
  <c r="AT21" i="5"/>
  <c r="AU679" i="5"/>
  <c r="AU586" i="5"/>
  <c r="AU511" i="5"/>
  <c r="AU436" i="5"/>
  <c r="AU344" i="5"/>
  <c r="AU177" i="5"/>
  <c r="AU28" i="5"/>
  <c r="AT20" i="5"/>
  <c r="AU678" i="5"/>
  <c r="AU585" i="5"/>
  <c r="AU418" i="5"/>
  <c r="AU343" i="5"/>
  <c r="AU176" i="5"/>
  <c r="AU631" i="5"/>
  <c r="AU675" i="5"/>
  <c r="AU651" i="5"/>
  <c r="AU627" i="5"/>
  <c r="AU603" i="5"/>
  <c r="AU579" i="5"/>
  <c r="AU555" i="5"/>
  <c r="AU531" i="5"/>
  <c r="AU507" i="5"/>
  <c r="AU483" i="5"/>
  <c r="AU459" i="5"/>
  <c r="AU435" i="5"/>
  <c r="AU411" i="5"/>
  <c r="AU387" i="5"/>
  <c r="AU363" i="5"/>
  <c r="AU339" i="5"/>
  <c r="AU315" i="5"/>
  <c r="AU291" i="5"/>
  <c r="AU267" i="5"/>
  <c r="AU243" i="5"/>
  <c r="AU219" i="5"/>
  <c r="AU195" i="5"/>
  <c r="AU171" i="5"/>
  <c r="AU147" i="5"/>
  <c r="AU123" i="5"/>
  <c r="AU99" i="5"/>
  <c r="AU75" i="5"/>
  <c r="AU51" i="5"/>
  <c r="AU27" i="5"/>
  <c r="AU674" i="5"/>
  <c r="AU650" i="5"/>
  <c r="AU626" i="5"/>
  <c r="AU602" i="5"/>
  <c r="AU578" i="5"/>
  <c r="AU554" i="5"/>
  <c r="AU530" i="5"/>
  <c r="AU506" i="5"/>
  <c r="AU482" i="5"/>
  <c r="AU458" i="5"/>
  <c r="AU434" i="5"/>
  <c r="AU410" i="5"/>
  <c r="AU386" i="5"/>
  <c r="AU362" i="5"/>
  <c r="AU338" i="5"/>
  <c r="AU314" i="5"/>
  <c r="AU290" i="5"/>
  <c r="AU266" i="5"/>
  <c r="AU242" i="5"/>
  <c r="AU218" i="5"/>
  <c r="AU194" i="5"/>
  <c r="AU170" i="5"/>
  <c r="AU146" i="5"/>
  <c r="AU122" i="5"/>
  <c r="AU98" i="5"/>
  <c r="AU74" i="5"/>
  <c r="AU50" i="5"/>
  <c r="AU26" i="5"/>
  <c r="AU673" i="5"/>
  <c r="AU649" i="5"/>
  <c r="AU625" i="5"/>
  <c r="AU601" i="5"/>
  <c r="AU577" i="5"/>
  <c r="AU553" i="5"/>
  <c r="AU529" i="5"/>
  <c r="AU505" i="5"/>
  <c r="AU481" i="5"/>
  <c r="AU457" i="5"/>
  <c r="AU433" i="5"/>
  <c r="AU409" i="5"/>
  <c r="AU385" i="5"/>
  <c r="AU361" i="5"/>
  <c r="AU337" i="5"/>
  <c r="AU313" i="5"/>
  <c r="AU289" i="5"/>
  <c r="AU265" i="5"/>
  <c r="AU241" i="5"/>
  <c r="AU217" i="5"/>
  <c r="AU193" i="5"/>
  <c r="AU169" i="5"/>
  <c r="AU145" i="5"/>
  <c r="AU121" i="5"/>
  <c r="AU97" i="5"/>
  <c r="AU73" i="5"/>
  <c r="AU49" i="5"/>
  <c r="AU25" i="5"/>
  <c r="AU672" i="5"/>
  <c r="AU648" i="5"/>
  <c r="AU624" i="5"/>
  <c r="AU600" i="5"/>
  <c r="AU576" i="5"/>
  <c r="AU552" i="5"/>
  <c r="AU528" i="5"/>
  <c r="AU504" i="5"/>
  <c r="AU480" i="5"/>
  <c r="AU456" i="5"/>
  <c r="AU432" i="5"/>
  <c r="AU408" i="5"/>
  <c r="AU384" i="5"/>
  <c r="AU360" i="5"/>
  <c r="AU336" i="5"/>
  <c r="AU312" i="5"/>
  <c r="AU288" i="5"/>
  <c r="AU264" i="5"/>
  <c r="AU240" i="5"/>
  <c r="AU216" i="5"/>
  <c r="AU192" i="5"/>
  <c r="AU168" i="5"/>
  <c r="AU144" i="5"/>
  <c r="AU120" i="5"/>
  <c r="AU96" i="5"/>
  <c r="AU72" i="5"/>
  <c r="AU48" i="5"/>
  <c r="AU24" i="5"/>
  <c r="AU671" i="5"/>
  <c r="AU647" i="5"/>
  <c r="AU623" i="5"/>
  <c r="AU599" i="5"/>
  <c r="AU575" i="5"/>
  <c r="AU551" i="5"/>
  <c r="AU527" i="5"/>
  <c r="AU503" i="5"/>
  <c r="AU479" i="5"/>
  <c r="AU455" i="5"/>
  <c r="AU431" i="5"/>
  <c r="AU407" i="5"/>
  <c r="AU383" i="5"/>
  <c r="AU359" i="5"/>
  <c r="AU335" i="5"/>
  <c r="AU311" i="5"/>
  <c r="AU287" i="5"/>
  <c r="AU263" i="5"/>
  <c r="AU239" i="5"/>
  <c r="AU215" i="5"/>
  <c r="AU191" i="5"/>
  <c r="AU167" i="5"/>
  <c r="AU143" i="5"/>
  <c r="AU119" i="5"/>
  <c r="AU95" i="5"/>
  <c r="AU71" i="5"/>
  <c r="AT402" i="5"/>
  <c r="AU670" i="5"/>
  <c r="AU646" i="5"/>
  <c r="AU622" i="5"/>
  <c r="AU598" i="5"/>
  <c r="AU574" i="5"/>
  <c r="AU550" i="5"/>
  <c r="AU526" i="5"/>
  <c r="AU502" i="5"/>
  <c r="AU478" i="5"/>
  <c r="AU454" i="5"/>
  <c r="AU430" i="5"/>
  <c r="AU406" i="5"/>
  <c r="AU382" i="5"/>
  <c r="AU358" i="5"/>
  <c r="AU334" i="5"/>
  <c r="AU310" i="5"/>
  <c r="AU286" i="5"/>
  <c r="AU262" i="5"/>
  <c r="AU238" i="5"/>
  <c r="AU214" i="5"/>
  <c r="AU190" i="5"/>
  <c r="AU166" i="5"/>
  <c r="AU142" i="5"/>
  <c r="AU118" i="5"/>
  <c r="AU94" i="5"/>
  <c r="AU70" i="5"/>
  <c r="AU46" i="5"/>
  <c r="AU669" i="5"/>
  <c r="AU645" i="5"/>
  <c r="AU621" i="5"/>
  <c r="AU597" i="5"/>
  <c r="AU573" i="5"/>
  <c r="AU549" i="5"/>
  <c r="AU525" i="5"/>
  <c r="AU501" i="5"/>
  <c r="AU477" i="5"/>
  <c r="AU453" i="5"/>
  <c r="AU429" i="5"/>
  <c r="AU405" i="5"/>
  <c r="AU381" i="5"/>
  <c r="AU357" i="5"/>
  <c r="AU333" i="5"/>
  <c r="AU309" i="5"/>
  <c r="AU285" i="5"/>
  <c r="AU261" i="5"/>
  <c r="AU237" i="5"/>
  <c r="AU213" i="5"/>
  <c r="AU189" i="5"/>
  <c r="AU165" i="5"/>
  <c r="AU141" i="5"/>
  <c r="AU117" i="5"/>
  <c r="AU93" i="5"/>
  <c r="AU69" i="5"/>
  <c r="AU668" i="5"/>
  <c r="AU644" i="5"/>
  <c r="AU620" i="5"/>
  <c r="AU596" i="5"/>
  <c r="AU572" i="5"/>
  <c r="AU548" i="5"/>
  <c r="AU524" i="5"/>
  <c r="AU500" i="5"/>
  <c r="AU476" i="5"/>
  <c r="AU452" i="5"/>
  <c r="AU428" i="5"/>
  <c r="AU404" i="5"/>
  <c r="AU380" i="5"/>
  <c r="AU356" i="5"/>
  <c r="AU332" i="5"/>
  <c r="AU308" i="5"/>
  <c r="AU284" i="5"/>
  <c r="AU260" i="5"/>
  <c r="AU236" i="5"/>
  <c r="AU212" i="5"/>
  <c r="AU188" i="5"/>
  <c r="AU164" i="5"/>
  <c r="AU140" i="5"/>
  <c r="AU116" i="5"/>
  <c r="AU92" i="5"/>
  <c r="AU68" i="5"/>
  <c r="AT397" i="5"/>
  <c r="AU667" i="5"/>
  <c r="AU643" i="5"/>
  <c r="AU619" i="5"/>
  <c r="AU595" i="5"/>
  <c r="AU571" i="5"/>
  <c r="AU547" i="5"/>
  <c r="AU523" i="5"/>
  <c r="AU499" i="5"/>
  <c r="AU475" i="5"/>
  <c r="AU451" i="5"/>
  <c r="AU427" i="5"/>
  <c r="AU403" i="5"/>
  <c r="AU379" i="5"/>
  <c r="AU355" i="5"/>
  <c r="AU331" i="5"/>
  <c r="AU307" i="5"/>
  <c r="AU283" i="5"/>
  <c r="AU259" i="5"/>
  <c r="AU235" i="5"/>
  <c r="AU211" i="5"/>
  <c r="AU187" i="5"/>
  <c r="AU163" i="5"/>
  <c r="AU139" i="5"/>
  <c r="AU115" i="5"/>
  <c r="AU91" i="5"/>
  <c r="AU67" i="5"/>
  <c r="AU666" i="5"/>
  <c r="AU642" i="5"/>
  <c r="AU618" i="5"/>
  <c r="AU594" i="5"/>
  <c r="AU570" i="5"/>
  <c r="AU546" i="5"/>
  <c r="AU522" i="5"/>
  <c r="AU498" i="5"/>
  <c r="AU474" i="5"/>
  <c r="AU450" i="5"/>
  <c r="AU426" i="5"/>
  <c r="AU378" i="5"/>
  <c r="AU354" i="5"/>
  <c r="AU330" i="5"/>
  <c r="AU306" i="5"/>
  <c r="AU258" i="5"/>
  <c r="AU234" i="5"/>
  <c r="AU210" i="5"/>
  <c r="AU186" i="5"/>
  <c r="AU162" i="5"/>
  <c r="AU138" i="5"/>
  <c r="AU114" i="5"/>
  <c r="AU90" i="5"/>
  <c r="AU66" i="5"/>
  <c r="AU665" i="5"/>
  <c r="AU641" i="5"/>
  <c r="AU617" i="5"/>
  <c r="AU593" i="5"/>
  <c r="AU569" i="5"/>
  <c r="AU545" i="5"/>
  <c r="AU521" i="5"/>
  <c r="AU497" i="5"/>
  <c r="AU473" i="5"/>
  <c r="AU449" i="5"/>
  <c r="AU425" i="5"/>
  <c r="AU401" i="5"/>
  <c r="AU377" i="5"/>
  <c r="AU353" i="5"/>
  <c r="AU329" i="5"/>
  <c r="AU305" i="5"/>
  <c r="AU281" i="5"/>
  <c r="AU257" i="5"/>
  <c r="AU233" i="5"/>
  <c r="AU209" i="5"/>
  <c r="AU185" i="5"/>
  <c r="AU161" i="5"/>
  <c r="AU137" i="5"/>
  <c r="AU113" i="5"/>
  <c r="AU89" i="5"/>
  <c r="AU65" i="5"/>
  <c r="AU664" i="5"/>
  <c r="AU640" i="5"/>
  <c r="AU616" i="5"/>
  <c r="AU592" i="5"/>
  <c r="AU568" i="5"/>
  <c r="AU544" i="5"/>
  <c r="AU520" i="5"/>
  <c r="AU496" i="5"/>
  <c r="AU472" i="5"/>
  <c r="AU448" i="5"/>
  <c r="AU424" i="5"/>
  <c r="AU376" i="5"/>
  <c r="AU352" i="5"/>
  <c r="AU328" i="5"/>
  <c r="AU304" i="5"/>
  <c r="AU280" i="5"/>
  <c r="AU256" i="5"/>
  <c r="AU232" i="5"/>
  <c r="AU208" i="5"/>
  <c r="AU136" i="5"/>
  <c r="AU112" i="5"/>
  <c r="AU40" i="5"/>
  <c r="AU663" i="5"/>
  <c r="AU639" i="5"/>
  <c r="AU615" i="5"/>
  <c r="AU591" i="5"/>
  <c r="AU567" i="5"/>
  <c r="AU543" i="5"/>
  <c r="AU519" i="5"/>
  <c r="AU495" i="5"/>
  <c r="AU471" i="5"/>
  <c r="AU447" i="5"/>
  <c r="AU423" i="5"/>
  <c r="AU399" i="5"/>
  <c r="AU375" i="5"/>
  <c r="AU351" i="5"/>
  <c r="AU327" i="5"/>
  <c r="AU303" i="5"/>
  <c r="AU279" i="5"/>
  <c r="AU255" i="5"/>
  <c r="AU231" i="5"/>
  <c r="AU207" i="5"/>
  <c r="AU183" i="5"/>
  <c r="AU159" i="5"/>
  <c r="AU87" i="5"/>
  <c r="AU662" i="5"/>
  <c r="AU638" i="5"/>
  <c r="AU614" i="5"/>
  <c r="AU590" i="5"/>
  <c r="AU566" i="5"/>
  <c r="AU542" i="5"/>
  <c r="AU518" i="5"/>
  <c r="AU494" i="5"/>
  <c r="AU470" i="5"/>
  <c r="AU446" i="5"/>
  <c r="AU422" i="5"/>
  <c r="AU374" i="5"/>
  <c r="AU350" i="5"/>
  <c r="AU326" i="5"/>
  <c r="AU278" i="5"/>
  <c r="AU254" i="5"/>
  <c r="AU230" i="5"/>
  <c r="AU661" i="5"/>
  <c r="AU637" i="5"/>
  <c r="AU613" i="5"/>
  <c r="AU589" i="5"/>
  <c r="AU565" i="5"/>
  <c r="AU541" i="5"/>
  <c r="AU517" i="5"/>
  <c r="AU493" i="5"/>
  <c r="AU469" i="5"/>
  <c r="AU445" i="5"/>
  <c r="AU421" i="5"/>
  <c r="AU373" i="5"/>
  <c r="AU349" i="5"/>
  <c r="AU325" i="5"/>
  <c r="AU301" i="5"/>
  <c r="AU229" i="5"/>
  <c r="AU205" i="5"/>
  <c r="AU133" i="5"/>
  <c r="AU660" i="5"/>
  <c r="AU636" i="5"/>
  <c r="AU612" i="5"/>
  <c r="AU588" i="5"/>
  <c r="AU564" i="5"/>
  <c r="AU540" i="5"/>
  <c r="AU516" i="5"/>
  <c r="AU492" i="5"/>
  <c r="AU468" i="5"/>
  <c r="AU444" i="5"/>
  <c r="AU420" i="5"/>
  <c r="AU348" i="5"/>
  <c r="AU324" i="5"/>
  <c r="AU659" i="5"/>
  <c r="AU635" i="5"/>
  <c r="AU611" i="5"/>
  <c r="AU587" i="5"/>
  <c r="AU563" i="5"/>
  <c r="AU539" i="5"/>
  <c r="AU515" i="5"/>
  <c r="AU491" i="5"/>
  <c r="AU467" i="5"/>
  <c r="AU371" i="5"/>
  <c r="AU347" i="5"/>
  <c r="AP690" i="5"/>
  <c r="AZ690" i="5"/>
  <c r="AN690" i="5"/>
  <c r="AZ689" i="5"/>
  <c r="AZ692" i="5" s="1"/>
  <c r="AN689" i="5"/>
  <c r="AN692" i="5" s="1"/>
  <c r="AO692" i="5"/>
  <c r="AP689" i="5"/>
  <c r="AR685" i="5"/>
  <c r="AG381" i="3"/>
  <c r="AG382" i="3"/>
  <c r="AG380" i="3"/>
  <c r="I14" i="4"/>
  <c r="J14" i="4" s="1"/>
  <c r="K15" i="4"/>
  <c r="M15" i="4" s="1"/>
  <c r="N15" i="4" s="1"/>
  <c r="K16" i="4"/>
  <c r="M16" i="4" s="1"/>
  <c r="N16" i="4" s="1"/>
  <c r="I13" i="4"/>
  <c r="J13" i="4" s="1"/>
  <c r="I17" i="4"/>
  <c r="J17" i="4" s="1"/>
  <c r="AG302" i="3"/>
  <c r="AG301" i="3"/>
  <c r="AG305" i="3"/>
  <c r="I14" i="3"/>
  <c r="J14" i="3" s="1"/>
  <c r="I15" i="3"/>
  <c r="J15" i="3" s="1"/>
  <c r="I16" i="3"/>
  <c r="J16" i="3" s="1"/>
  <c r="I13" i="3"/>
  <c r="J13" i="3" s="1"/>
  <c r="I17" i="3"/>
  <c r="J17" i="3" s="1"/>
  <c r="AF304" i="3"/>
  <c r="AG303" i="3"/>
  <c r="L12" i="2"/>
  <c r="N12" i="2" s="1"/>
  <c r="O12" i="2" s="1"/>
  <c r="J11" i="2"/>
  <c r="K11" i="2" s="1"/>
  <c r="J13" i="2"/>
  <c r="K13" i="2" s="1"/>
  <c r="J14" i="2"/>
  <c r="K14" i="2" s="1"/>
  <c r="W16" i="1"/>
  <c r="Y16" i="1" s="1"/>
  <c r="Z16" i="1" s="1"/>
  <c r="U12" i="1"/>
  <c r="V12" i="1" s="1"/>
  <c r="AC300" i="4"/>
  <c r="AG300" i="4" s="1"/>
  <c r="AC301" i="4"/>
  <c r="AF301" i="4" s="1"/>
  <c r="AG301" i="4"/>
  <c r="AC302" i="4"/>
  <c r="AG302" i="4"/>
  <c r="AC303" i="4"/>
  <c r="AF303" i="4"/>
  <c r="AG303" i="4"/>
  <c r="AC304" i="4"/>
  <c r="AG304" i="4" s="1"/>
  <c r="AF304" i="4"/>
  <c r="AC305" i="4"/>
  <c r="AF305" i="4"/>
  <c r="AG305" i="4"/>
  <c r="AC379" i="4"/>
  <c r="AF379" i="4" s="1"/>
  <c r="AC380" i="4"/>
  <c r="AF380" i="4"/>
  <c r="AC381" i="4"/>
  <c r="AG381" i="4" s="1"/>
  <c r="V379" i="4"/>
  <c r="V380" i="4"/>
  <c r="V381" i="4"/>
  <c r="I379" i="4"/>
  <c r="K379" i="4"/>
  <c r="L379" i="4"/>
  <c r="I380" i="4"/>
  <c r="K380" i="4"/>
  <c r="L380" i="4"/>
  <c r="I381" i="4"/>
  <c r="K381" i="4"/>
  <c r="L381" i="4"/>
  <c r="B316" i="4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V300" i="4"/>
  <c r="V301" i="4"/>
  <c r="V302" i="4"/>
  <c r="V303" i="4"/>
  <c r="V304" i="4"/>
  <c r="V305" i="4"/>
  <c r="I300" i="4"/>
  <c r="K300" i="4"/>
  <c r="L300" i="4"/>
  <c r="I301" i="4"/>
  <c r="K301" i="4"/>
  <c r="L301" i="4"/>
  <c r="I302" i="4"/>
  <c r="K302" i="4"/>
  <c r="L302" i="4"/>
  <c r="I303" i="4"/>
  <c r="K303" i="4"/>
  <c r="L303" i="4"/>
  <c r="I304" i="4"/>
  <c r="K304" i="4"/>
  <c r="L304" i="4"/>
  <c r="I305" i="4"/>
  <c r="K305" i="4"/>
  <c r="L305" i="4"/>
  <c r="B243" i="4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V380" i="3"/>
  <c r="V381" i="3"/>
  <c r="V382" i="3"/>
  <c r="I380" i="3"/>
  <c r="K380" i="3"/>
  <c r="L380" i="3"/>
  <c r="I381" i="3"/>
  <c r="K381" i="3"/>
  <c r="L381" i="3"/>
  <c r="I382" i="3"/>
  <c r="K382" i="3"/>
  <c r="L382" i="3"/>
  <c r="B317" i="3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J382" i="3" s="1"/>
  <c r="V300" i="3"/>
  <c r="V301" i="3"/>
  <c r="V302" i="3"/>
  <c r="V303" i="3"/>
  <c r="V304" i="3"/>
  <c r="V305" i="3"/>
  <c r="I300" i="3"/>
  <c r="K300" i="3"/>
  <c r="L300" i="3"/>
  <c r="I301" i="3"/>
  <c r="K301" i="3"/>
  <c r="L301" i="3"/>
  <c r="I302" i="3"/>
  <c r="K302" i="3"/>
  <c r="L302" i="3"/>
  <c r="I303" i="3"/>
  <c r="K303" i="3"/>
  <c r="L303" i="3"/>
  <c r="I304" i="3"/>
  <c r="K304" i="3"/>
  <c r="L304" i="3"/>
  <c r="I305" i="3"/>
  <c r="K305" i="3"/>
  <c r="L305" i="3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J300" i="3" s="1"/>
  <c r="B315" i="2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V300" i="2"/>
  <c r="V301" i="2"/>
  <c r="V302" i="2"/>
  <c r="V303" i="2"/>
  <c r="V304" i="2"/>
  <c r="V305" i="2"/>
  <c r="I300" i="2"/>
  <c r="K300" i="2"/>
  <c r="L300" i="2"/>
  <c r="I301" i="2"/>
  <c r="K301" i="2"/>
  <c r="L301" i="2"/>
  <c r="I302" i="2"/>
  <c r="K302" i="2"/>
  <c r="L302" i="2"/>
  <c r="I303" i="2"/>
  <c r="K303" i="2"/>
  <c r="L303" i="2"/>
  <c r="I304" i="2"/>
  <c r="K304" i="2"/>
  <c r="L304" i="2"/>
  <c r="I305" i="2"/>
  <c r="K305" i="2"/>
  <c r="L305" i="2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J305" i="2" s="1"/>
  <c r="AC362" i="1"/>
  <c r="AF362" i="1" s="1"/>
  <c r="AG362" i="1"/>
  <c r="AC363" i="1"/>
  <c r="AF363" i="1"/>
  <c r="AG363" i="1"/>
  <c r="AC364" i="1"/>
  <c r="AF364" i="1"/>
  <c r="AG364" i="1"/>
  <c r="AC365" i="1"/>
  <c r="AF365" i="1"/>
  <c r="AG365" i="1"/>
  <c r="AC366" i="1"/>
  <c r="AG366" i="1" s="1"/>
  <c r="AF366" i="1"/>
  <c r="AC367" i="1"/>
  <c r="AG367" i="1" s="1"/>
  <c r="AC368" i="1"/>
  <c r="AF368" i="1" s="1"/>
  <c r="AG368" i="1"/>
  <c r="AC369" i="1"/>
  <c r="AF369" i="1"/>
  <c r="AG369" i="1"/>
  <c r="AC370" i="1"/>
  <c r="AF370" i="1"/>
  <c r="AG370" i="1"/>
  <c r="AC371" i="1"/>
  <c r="AF371" i="1" s="1"/>
  <c r="AC372" i="1"/>
  <c r="AF372" i="1" s="1"/>
  <c r="AG372" i="1"/>
  <c r="AC373" i="1"/>
  <c r="AF373" i="1"/>
  <c r="AG373" i="1"/>
  <c r="AC374" i="1"/>
  <c r="AF374" i="1" s="1"/>
  <c r="AC375" i="1"/>
  <c r="AF375" i="1"/>
  <c r="AG375" i="1"/>
  <c r="AC376" i="1"/>
  <c r="AF376" i="1" s="1"/>
  <c r="AC377" i="1"/>
  <c r="AF377" i="1"/>
  <c r="AG377" i="1"/>
  <c r="AC378" i="1"/>
  <c r="AF378" i="1" s="1"/>
  <c r="AG378" i="1"/>
  <c r="AC379" i="1"/>
  <c r="AF379" i="1"/>
  <c r="AG379" i="1"/>
  <c r="AC380" i="1"/>
  <c r="AF380" i="1"/>
  <c r="AG380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I362" i="1"/>
  <c r="K362" i="1"/>
  <c r="L362" i="1"/>
  <c r="I363" i="1"/>
  <c r="K363" i="1"/>
  <c r="L363" i="1"/>
  <c r="I364" i="1"/>
  <c r="K364" i="1"/>
  <c r="L364" i="1"/>
  <c r="I365" i="1"/>
  <c r="K365" i="1"/>
  <c r="L365" i="1"/>
  <c r="I366" i="1"/>
  <c r="K366" i="1"/>
  <c r="L366" i="1"/>
  <c r="I367" i="1"/>
  <c r="K367" i="1"/>
  <c r="L367" i="1"/>
  <c r="I368" i="1"/>
  <c r="K368" i="1"/>
  <c r="L368" i="1"/>
  <c r="I369" i="1"/>
  <c r="K369" i="1"/>
  <c r="L369" i="1"/>
  <c r="I370" i="1"/>
  <c r="K370" i="1"/>
  <c r="L370" i="1"/>
  <c r="I371" i="1"/>
  <c r="K371" i="1"/>
  <c r="L371" i="1"/>
  <c r="I372" i="1"/>
  <c r="K372" i="1"/>
  <c r="L372" i="1"/>
  <c r="I373" i="1"/>
  <c r="K373" i="1"/>
  <c r="L373" i="1"/>
  <c r="I374" i="1"/>
  <c r="K374" i="1"/>
  <c r="L374" i="1"/>
  <c r="I375" i="1"/>
  <c r="K375" i="1"/>
  <c r="L375" i="1"/>
  <c r="I376" i="1"/>
  <c r="K376" i="1"/>
  <c r="L376" i="1"/>
  <c r="I377" i="1"/>
  <c r="K377" i="1"/>
  <c r="L377" i="1"/>
  <c r="I378" i="1"/>
  <c r="K378" i="1"/>
  <c r="L378" i="1"/>
  <c r="I379" i="1"/>
  <c r="K379" i="1"/>
  <c r="L379" i="1"/>
  <c r="I380" i="1"/>
  <c r="K380" i="1"/>
  <c r="L380" i="1"/>
  <c r="B315" i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J362" i="1" s="1"/>
  <c r="AT685" i="5" l="1"/>
  <c r="AP692" i="5"/>
  <c r="AU682" i="5"/>
  <c r="AU683" i="5" s="1"/>
  <c r="AG379" i="4"/>
  <c r="AF381" i="4"/>
  <c r="AG380" i="4"/>
  <c r="AF300" i="4"/>
  <c r="AF302" i="4"/>
  <c r="J381" i="3"/>
  <c r="J380" i="3"/>
  <c r="J301" i="2"/>
  <c r="J302" i="2"/>
  <c r="J300" i="2"/>
  <c r="J304" i="2"/>
  <c r="J303" i="2"/>
  <c r="AG374" i="1"/>
  <c r="AF367" i="1"/>
  <c r="J379" i="4"/>
  <c r="B380" i="4"/>
  <c r="J300" i="4"/>
  <c r="B301" i="4"/>
  <c r="B301" i="3"/>
  <c r="AG376" i="1"/>
  <c r="AG371" i="1"/>
  <c r="B363" i="1"/>
  <c r="J301" i="3" l="1"/>
  <c r="J380" i="4"/>
  <c r="B381" i="4"/>
  <c r="B302" i="4"/>
  <c r="J301" i="4"/>
  <c r="B302" i="3"/>
  <c r="J363" i="1"/>
  <c r="B364" i="1"/>
  <c r="J302" i="3" l="1"/>
  <c r="J381" i="4"/>
  <c r="B303" i="4"/>
  <c r="J302" i="4"/>
  <c r="B303" i="3"/>
  <c r="J364" i="1"/>
  <c r="B365" i="1"/>
  <c r="J303" i="3" l="1"/>
  <c r="B304" i="4"/>
  <c r="J303" i="4"/>
  <c r="B304" i="3"/>
  <c r="J365" i="1"/>
  <c r="B366" i="1"/>
  <c r="J304" i="3" l="1"/>
  <c r="B305" i="4"/>
  <c r="J304" i="4"/>
  <c r="B305" i="3"/>
  <c r="J366" i="1"/>
  <c r="B367" i="1"/>
  <c r="J305" i="3" l="1"/>
  <c r="J305" i="4"/>
  <c r="J367" i="1"/>
  <c r="B368" i="1"/>
  <c r="J368" i="1" l="1"/>
  <c r="B369" i="1"/>
  <c r="J369" i="1" l="1"/>
  <c r="B370" i="1"/>
  <c r="J370" i="1" l="1"/>
  <c r="B371" i="1"/>
  <c r="J371" i="1" l="1"/>
  <c r="B372" i="1"/>
  <c r="J372" i="1" l="1"/>
  <c r="B373" i="1"/>
  <c r="J373" i="1" l="1"/>
  <c r="B374" i="1"/>
  <c r="J374" i="1" l="1"/>
  <c r="B375" i="1"/>
  <c r="J375" i="1" l="1"/>
  <c r="B376" i="1"/>
  <c r="J376" i="1" l="1"/>
  <c r="B377" i="1"/>
  <c r="J377" i="1" l="1"/>
  <c r="B378" i="1"/>
  <c r="J378" i="1" l="1"/>
  <c r="B379" i="1"/>
  <c r="J379" i="1" l="1"/>
  <c r="B380" i="1"/>
  <c r="J380" i="1" l="1"/>
  <c r="AC300" i="1" l="1"/>
  <c r="AF300" i="1" s="1"/>
  <c r="AC301" i="1"/>
  <c r="AF301" i="1" s="1"/>
  <c r="AC302" i="1"/>
  <c r="AF302" i="1" s="1"/>
  <c r="AC303" i="1"/>
  <c r="AF303" i="1" s="1"/>
  <c r="AG303" i="1"/>
  <c r="AC304" i="1"/>
  <c r="AG304" i="1" s="1"/>
  <c r="AC305" i="1"/>
  <c r="AF305" i="1" s="1"/>
  <c r="V300" i="1"/>
  <c r="V301" i="1"/>
  <c r="V302" i="1"/>
  <c r="V303" i="1"/>
  <c r="V304" i="1"/>
  <c r="V305" i="1"/>
  <c r="I300" i="1"/>
  <c r="K300" i="1"/>
  <c r="L300" i="1"/>
  <c r="I301" i="1"/>
  <c r="K301" i="1"/>
  <c r="L301" i="1"/>
  <c r="I302" i="1"/>
  <c r="K302" i="1"/>
  <c r="L302" i="1"/>
  <c r="I303" i="1"/>
  <c r="K303" i="1"/>
  <c r="L303" i="1"/>
  <c r="I304" i="1"/>
  <c r="K304" i="1"/>
  <c r="L304" i="1"/>
  <c r="I305" i="1"/>
  <c r="K305" i="1"/>
  <c r="L305" i="1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J300" i="1" s="1"/>
  <c r="H12" i="1"/>
  <c r="H15" i="1"/>
  <c r="AC93" i="1"/>
  <c r="L28" i="1"/>
  <c r="I27" i="1"/>
  <c r="AG305" i="1" l="1"/>
  <c r="AG301" i="1"/>
  <c r="AF304" i="1"/>
  <c r="AG302" i="1"/>
  <c r="AG300" i="1"/>
  <c r="B301" i="1"/>
  <c r="J301" i="1" s="1"/>
  <c r="I389" i="1"/>
  <c r="I27" i="7"/>
  <c r="I28" i="7"/>
  <c r="AC370" i="7"/>
  <c r="AG370" i="7" s="1"/>
  <c r="V370" i="7"/>
  <c r="L370" i="7"/>
  <c r="K370" i="7"/>
  <c r="I370" i="7"/>
  <c r="AC369" i="7"/>
  <c r="AG369" i="7" s="1"/>
  <c r="V369" i="7"/>
  <c r="L369" i="7"/>
  <c r="K369" i="7"/>
  <c r="I369" i="7"/>
  <c r="AC368" i="7"/>
  <c r="AG368" i="7" s="1"/>
  <c r="V368" i="7"/>
  <c r="L368" i="7"/>
  <c r="K368" i="7"/>
  <c r="I368" i="7"/>
  <c r="AC367" i="7"/>
  <c r="AG367" i="7" s="1"/>
  <c r="V367" i="7"/>
  <c r="L367" i="7"/>
  <c r="K367" i="7"/>
  <c r="I367" i="7"/>
  <c r="AC366" i="7"/>
  <c r="AG366" i="7" s="1"/>
  <c r="V366" i="7"/>
  <c r="L366" i="7"/>
  <c r="K366" i="7"/>
  <c r="I366" i="7"/>
  <c r="AC365" i="7"/>
  <c r="AG365" i="7" s="1"/>
  <c r="V365" i="7"/>
  <c r="L365" i="7"/>
  <c r="K365" i="7"/>
  <c r="I365" i="7"/>
  <c r="AC364" i="7"/>
  <c r="AG364" i="7" s="1"/>
  <c r="V364" i="7"/>
  <c r="L364" i="7"/>
  <c r="K364" i="7"/>
  <c r="I364" i="7"/>
  <c r="AC363" i="7"/>
  <c r="AG363" i="7" s="1"/>
  <c r="V363" i="7"/>
  <c r="L363" i="7"/>
  <c r="K363" i="7"/>
  <c r="I363" i="7"/>
  <c r="AC362" i="7"/>
  <c r="AG362" i="7" s="1"/>
  <c r="V362" i="7"/>
  <c r="L362" i="7"/>
  <c r="K362" i="7"/>
  <c r="I362" i="7"/>
  <c r="AC361" i="7"/>
  <c r="AG361" i="7" s="1"/>
  <c r="V361" i="7"/>
  <c r="L361" i="7"/>
  <c r="K361" i="7"/>
  <c r="I361" i="7"/>
  <c r="AC360" i="7"/>
  <c r="AG360" i="7" s="1"/>
  <c r="V360" i="7"/>
  <c r="L360" i="7"/>
  <c r="K360" i="7"/>
  <c r="I360" i="7"/>
  <c r="AC359" i="7"/>
  <c r="AG359" i="7" s="1"/>
  <c r="V359" i="7"/>
  <c r="L359" i="7"/>
  <c r="K359" i="7"/>
  <c r="I359" i="7"/>
  <c r="AC358" i="7"/>
  <c r="AG358" i="7" s="1"/>
  <c r="V358" i="7"/>
  <c r="L358" i="7"/>
  <c r="K358" i="7"/>
  <c r="I358" i="7"/>
  <c r="AC357" i="7"/>
  <c r="AG357" i="7" s="1"/>
  <c r="V357" i="7"/>
  <c r="L357" i="7"/>
  <c r="K357" i="7"/>
  <c r="I357" i="7"/>
  <c r="AC356" i="7"/>
  <c r="AG356" i="7" s="1"/>
  <c r="V356" i="7"/>
  <c r="L356" i="7"/>
  <c r="K356" i="7"/>
  <c r="I356" i="7"/>
  <c r="AC355" i="7"/>
  <c r="AG355" i="7" s="1"/>
  <c r="V355" i="7"/>
  <c r="L355" i="7"/>
  <c r="K355" i="7"/>
  <c r="I355" i="7"/>
  <c r="AC354" i="7"/>
  <c r="AG354" i="7" s="1"/>
  <c r="V354" i="7"/>
  <c r="L354" i="7"/>
  <c r="K354" i="7"/>
  <c r="I354" i="7"/>
  <c r="AC353" i="7"/>
  <c r="AG353" i="7" s="1"/>
  <c r="V353" i="7"/>
  <c r="L353" i="7"/>
  <c r="K353" i="7"/>
  <c r="I353" i="7"/>
  <c r="AC352" i="7"/>
  <c r="AG352" i="7" s="1"/>
  <c r="V352" i="7"/>
  <c r="L352" i="7"/>
  <c r="K352" i="7"/>
  <c r="I352" i="7"/>
  <c r="AC351" i="7"/>
  <c r="AG351" i="7" s="1"/>
  <c r="V351" i="7"/>
  <c r="L351" i="7"/>
  <c r="K351" i="7"/>
  <c r="I351" i="7"/>
  <c r="AC350" i="7"/>
  <c r="AG350" i="7" s="1"/>
  <c r="V350" i="7"/>
  <c r="L350" i="7"/>
  <c r="K350" i="7"/>
  <c r="I350" i="7"/>
  <c r="AC349" i="7"/>
  <c r="AG349" i="7" s="1"/>
  <c r="V349" i="7"/>
  <c r="L349" i="7"/>
  <c r="K349" i="7"/>
  <c r="I349" i="7"/>
  <c r="AC348" i="7"/>
  <c r="AG348" i="7" s="1"/>
  <c r="V348" i="7"/>
  <c r="L348" i="7"/>
  <c r="K348" i="7"/>
  <c r="I348" i="7"/>
  <c r="AC347" i="7"/>
  <c r="AG347" i="7" s="1"/>
  <c r="V347" i="7"/>
  <c r="L347" i="7"/>
  <c r="K347" i="7"/>
  <c r="I347" i="7"/>
  <c r="AC346" i="7"/>
  <c r="AG346" i="7" s="1"/>
  <c r="V346" i="7"/>
  <c r="L346" i="7"/>
  <c r="K346" i="7"/>
  <c r="I346" i="7"/>
  <c r="AC345" i="7"/>
  <c r="AG345" i="7" s="1"/>
  <c r="V345" i="7"/>
  <c r="L345" i="7"/>
  <c r="K345" i="7"/>
  <c r="I345" i="7"/>
  <c r="AC344" i="7"/>
  <c r="AG344" i="7" s="1"/>
  <c r="V344" i="7"/>
  <c r="L344" i="7"/>
  <c r="K344" i="7"/>
  <c r="I344" i="7"/>
  <c r="AC343" i="7"/>
  <c r="AG343" i="7" s="1"/>
  <c r="V343" i="7"/>
  <c r="L343" i="7"/>
  <c r="K343" i="7"/>
  <c r="I343" i="7"/>
  <c r="AC342" i="7"/>
  <c r="AG342" i="7" s="1"/>
  <c r="V342" i="7"/>
  <c r="L342" i="7"/>
  <c r="K342" i="7"/>
  <c r="I342" i="7"/>
  <c r="AC341" i="7"/>
  <c r="AG341" i="7" s="1"/>
  <c r="V341" i="7"/>
  <c r="L341" i="7"/>
  <c r="K341" i="7"/>
  <c r="I341" i="7"/>
  <c r="AC340" i="7"/>
  <c r="AG340" i="7" s="1"/>
  <c r="V340" i="7"/>
  <c r="L340" i="7"/>
  <c r="K340" i="7"/>
  <c r="I340" i="7"/>
  <c r="AC339" i="7"/>
  <c r="AG339" i="7" s="1"/>
  <c r="V339" i="7"/>
  <c r="L339" i="7"/>
  <c r="K339" i="7"/>
  <c r="I339" i="7"/>
  <c r="AC338" i="7"/>
  <c r="AG338" i="7" s="1"/>
  <c r="V338" i="7"/>
  <c r="L338" i="7"/>
  <c r="K338" i="7"/>
  <c r="I338" i="7"/>
  <c r="AC337" i="7"/>
  <c r="AG337" i="7" s="1"/>
  <c r="V337" i="7"/>
  <c r="L337" i="7"/>
  <c r="K337" i="7"/>
  <c r="I337" i="7"/>
  <c r="AC336" i="7"/>
  <c r="AG336" i="7" s="1"/>
  <c r="V336" i="7"/>
  <c r="L336" i="7"/>
  <c r="K336" i="7"/>
  <c r="I336" i="7"/>
  <c r="AC335" i="7"/>
  <c r="AG335" i="7" s="1"/>
  <c r="V335" i="7"/>
  <c r="L335" i="7"/>
  <c r="K335" i="7"/>
  <c r="I335" i="7"/>
  <c r="AC334" i="7"/>
  <c r="AG334" i="7" s="1"/>
  <c r="V334" i="7"/>
  <c r="L334" i="7"/>
  <c r="K334" i="7"/>
  <c r="I334" i="7"/>
  <c r="AC333" i="7"/>
  <c r="AG333" i="7" s="1"/>
  <c r="V333" i="7"/>
  <c r="L333" i="7"/>
  <c r="K333" i="7"/>
  <c r="I333" i="7"/>
  <c r="AC332" i="7"/>
  <c r="AG332" i="7" s="1"/>
  <c r="V332" i="7"/>
  <c r="L332" i="7"/>
  <c r="K332" i="7"/>
  <c r="I332" i="7"/>
  <c r="AC331" i="7"/>
  <c r="AG331" i="7" s="1"/>
  <c r="V331" i="7"/>
  <c r="L331" i="7"/>
  <c r="K331" i="7"/>
  <c r="I331" i="7"/>
  <c r="AC330" i="7"/>
  <c r="AG330" i="7" s="1"/>
  <c r="V330" i="7"/>
  <c r="L330" i="7"/>
  <c r="K330" i="7"/>
  <c r="I330" i="7"/>
  <c r="AC329" i="7"/>
  <c r="AG329" i="7" s="1"/>
  <c r="V329" i="7"/>
  <c r="L329" i="7"/>
  <c r="K329" i="7"/>
  <c r="I329" i="7"/>
  <c r="AC328" i="7"/>
  <c r="AG328" i="7" s="1"/>
  <c r="V328" i="7"/>
  <c r="L328" i="7"/>
  <c r="K328" i="7"/>
  <c r="I328" i="7"/>
  <c r="AC327" i="7"/>
  <c r="AG327" i="7" s="1"/>
  <c r="V327" i="7"/>
  <c r="L327" i="7"/>
  <c r="K327" i="7"/>
  <c r="I327" i="7"/>
  <c r="AC326" i="7"/>
  <c r="AG326" i="7" s="1"/>
  <c r="V326" i="7"/>
  <c r="L326" i="7"/>
  <c r="K326" i="7"/>
  <c r="I326" i="7"/>
  <c r="AC325" i="7"/>
  <c r="AG325" i="7" s="1"/>
  <c r="V325" i="7"/>
  <c r="L325" i="7"/>
  <c r="K325" i="7"/>
  <c r="I325" i="7"/>
  <c r="AC324" i="7"/>
  <c r="AG324" i="7" s="1"/>
  <c r="V324" i="7"/>
  <c r="L324" i="7"/>
  <c r="K324" i="7"/>
  <c r="I324" i="7"/>
  <c r="AC323" i="7"/>
  <c r="AG323" i="7" s="1"/>
  <c r="V323" i="7"/>
  <c r="L323" i="7"/>
  <c r="K323" i="7"/>
  <c r="I323" i="7"/>
  <c r="AC322" i="7"/>
  <c r="AG322" i="7" s="1"/>
  <c r="V322" i="7"/>
  <c r="L322" i="7"/>
  <c r="K322" i="7"/>
  <c r="I322" i="7"/>
  <c r="AC321" i="7"/>
  <c r="AG321" i="7" s="1"/>
  <c r="V321" i="7"/>
  <c r="L321" i="7"/>
  <c r="K321" i="7"/>
  <c r="I321" i="7"/>
  <c r="AC320" i="7"/>
  <c r="AG320" i="7" s="1"/>
  <c r="V320" i="7"/>
  <c r="L320" i="7"/>
  <c r="K320" i="7"/>
  <c r="I320" i="7"/>
  <c r="AC319" i="7"/>
  <c r="AG319" i="7" s="1"/>
  <c r="V319" i="7"/>
  <c r="L319" i="7"/>
  <c r="K319" i="7"/>
  <c r="I319" i="7"/>
  <c r="AC318" i="7"/>
  <c r="AG318" i="7" s="1"/>
  <c r="V318" i="7"/>
  <c r="L318" i="7"/>
  <c r="K318" i="7"/>
  <c r="I318" i="7"/>
  <c r="AC317" i="7"/>
  <c r="AG317" i="7" s="1"/>
  <c r="V317" i="7"/>
  <c r="L317" i="7"/>
  <c r="K317" i="7"/>
  <c r="I317" i="7"/>
  <c r="AC316" i="7"/>
  <c r="AG316" i="7" s="1"/>
  <c r="V316" i="7"/>
  <c r="L316" i="7"/>
  <c r="K316" i="7"/>
  <c r="I316" i="7"/>
  <c r="AC315" i="7"/>
  <c r="AG315" i="7" s="1"/>
  <c r="V315" i="7"/>
  <c r="L315" i="7"/>
  <c r="K315" i="7"/>
  <c r="I315" i="7"/>
  <c r="AC314" i="7"/>
  <c r="AG314" i="7" s="1"/>
  <c r="V314" i="7"/>
  <c r="L314" i="7"/>
  <c r="K314" i="7"/>
  <c r="I314" i="7"/>
  <c r="AC313" i="7"/>
  <c r="V313" i="7"/>
  <c r="L313" i="7"/>
  <c r="K313" i="7"/>
  <c r="I313" i="7"/>
  <c r="AC312" i="7"/>
  <c r="AG312" i="7" s="1"/>
  <c r="V312" i="7"/>
  <c r="L312" i="7"/>
  <c r="K312" i="7"/>
  <c r="I312" i="7"/>
  <c r="AC311" i="7"/>
  <c r="V311" i="7"/>
  <c r="L311" i="7"/>
  <c r="K311" i="7"/>
  <c r="I311" i="7"/>
  <c r="AC310" i="7"/>
  <c r="AG310" i="7" s="1"/>
  <c r="V310" i="7"/>
  <c r="L310" i="7"/>
  <c r="K310" i="7"/>
  <c r="I310" i="7"/>
  <c r="AC309" i="7"/>
  <c r="V309" i="7"/>
  <c r="L309" i="7"/>
  <c r="K309" i="7"/>
  <c r="I309" i="7"/>
  <c r="AC308" i="7"/>
  <c r="AG308" i="7" s="1"/>
  <c r="V308" i="7"/>
  <c r="L308" i="7"/>
  <c r="K308" i="7"/>
  <c r="I308" i="7"/>
  <c r="B308" i="7"/>
  <c r="B309" i="7" s="1"/>
  <c r="B310" i="7" s="1"/>
  <c r="AC307" i="7"/>
  <c r="L307" i="7"/>
  <c r="K307" i="7"/>
  <c r="J307" i="7"/>
  <c r="I307" i="7"/>
  <c r="AC306" i="7"/>
  <c r="AC305" i="7"/>
  <c r="AC304" i="7"/>
  <c r="AC299" i="7"/>
  <c r="AG299" i="7" s="1"/>
  <c r="V299" i="7"/>
  <c r="L299" i="7"/>
  <c r="K299" i="7"/>
  <c r="I299" i="7"/>
  <c r="AC298" i="7"/>
  <c r="AG298" i="7" s="1"/>
  <c r="V298" i="7"/>
  <c r="L298" i="7"/>
  <c r="K298" i="7"/>
  <c r="I298" i="7"/>
  <c r="AC297" i="7"/>
  <c r="AG297" i="7" s="1"/>
  <c r="V297" i="7"/>
  <c r="L297" i="7"/>
  <c r="K297" i="7"/>
  <c r="I297" i="7"/>
  <c r="AC296" i="7"/>
  <c r="AG296" i="7" s="1"/>
  <c r="V296" i="7"/>
  <c r="L296" i="7"/>
  <c r="K296" i="7"/>
  <c r="I296" i="7"/>
  <c r="AC295" i="7"/>
  <c r="AG295" i="7" s="1"/>
  <c r="V295" i="7"/>
  <c r="L295" i="7"/>
  <c r="K295" i="7"/>
  <c r="I295" i="7"/>
  <c r="AC294" i="7"/>
  <c r="AG294" i="7" s="1"/>
  <c r="V294" i="7"/>
  <c r="AD294" i="7" s="1"/>
  <c r="AE294" i="7" s="1"/>
  <c r="L294" i="7"/>
  <c r="K294" i="7"/>
  <c r="I294" i="7"/>
  <c r="AC293" i="7"/>
  <c r="AG293" i="7" s="1"/>
  <c r="V293" i="7"/>
  <c r="L293" i="7"/>
  <c r="K293" i="7"/>
  <c r="I293" i="7"/>
  <c r="AC292" i="7"/>
  <c r="AG292" i="7" s="1"/>
  <c r="V292" i="7"/>
  <c r="L292" i="7"/>
  <c r="K292" i="7"/>
  <c r="I292" i="7"/>
  <c r="AC291" i="7"/>
  <c r="AG291" i="7" s="1"/>
  <c r="V291" i="7"/>
  <c r="L291" i="7"/>
  <c r="K291" i="7"/>
  <c r="I291" i="7"/>
  <c r="AC290" i="7"/>
  <c r="AG290" i="7" s="1"/>
  <c r="V290" i="7"/>
  <c r="AD290" i="7" s="1"/>
  <c r="AE290" i="7" s="1"/>
  <c r="L290" i="7"/>
  <c r="K290" i="7"/>
  <c r="I290" i="7"/>
  <c r="AC289" i="7"/>
  <c r="AG289" i="7" s="1"/>
  <c r="V289" i="7"/>
  <c r="L289" i="7"/>
  <c r="K289" i="7"/>
  <c r="I289" i="7"/>
  <c r="AC288" i="7"/>
  <c r="AG288" i="7" s="1"/>
  <c r="V288" i="7"/>
  <c r="L288" i="7"/>
  <c r="K288" i="7"/>
  <c r="I288" i="7"/>
  <c r="AC287" i="7"/>
  <c r="AG287" i="7" s="1"/>
  <c r="V287" i="7"/>
  <c r="AD287" i="7" s="1"/>
  <c r="AE287" i="7" s="1"/>
  <c r="L287" i="7"/>
  <c r="K287" i="7"/>
  <c r="I287" i="7"/>
  <c r="AC286" i="7"/>
  <c r="AG286" i="7" s="1"/>
  <c r="V286" i="7"/>
  <c r="AD286" i="7" s="1"/>
  <c r="AE286" i="7" s="1"/>
  <c r="L286" i="7"/>
  <c r="K286" i="7"/>
  <c r="I286" i="7"/>
  <c r="AC285" i="7"/>
  <c r="AG285" i="7" s="1"/>
  <c r="V285" i="7"/>
  <c r="L285" i="7"/>
  <c r="K285" i="7"/>
  <c r="I285" i="7"/>
  <c r="AC284" i="7"/>
  <c r="AG284" i="7" s="1"/>
  <c r="V284" i="7"/>
  <c r="L284" i="7"/>
  <c r="K284" i="7"/>
  <c r="I284" i="7"/>
  <c r="AC283" i="7"/>
  <c r="AG283" i="7" s="1"/>
  <c r="V283" i="7"/>
  <c r="L283" i="7"/>
  <c r="K283" i="7"/>
  <c r="I283" i="7"/>
  <c r="AC282" i="7"/>
  <c r="AG282" i="7" s="1"/>
  <c r="V282" i="7"/>
  <c r="L282" i="7"/>
  <c r="K282" i="7"/>
  <c r="I282" i="7"/>
  <c r="AC281" i="7"/>
  <c r="AG281" i="7" s="1"/>
  <c r="V281" i="7"/>
  <c r="L281" i="7"/>
  <c r="K281" i="7"/>
  <c r="I281" i="7"/>
  <c r="AC280" i="7"/>
  <c r="AG280" i="7" s="1"/>
  <c r="V280" i="7"/>
  <c r="L280" i="7"/>
  <c r="K280" i="7"/>
  <c r="I280" i="7"/>
  <c r="AC279" i="7"/>
  <c r="AG279" i="7" s="1"/>
  <c r="V279" i="7"/>
  <c r="L279" i="7"/>
  <c r="K279" i="7"/>
  <c r="I279" i="7"/>
  <c r="AC278" i="7"/>
  <c r="AG278" i="7" s="1"/>
  <c r="V278" i="7"/>
  <c r="L278" i="7"/>
  <c r="K278" i="7"/>
  <c r="I278" i="7"/>
  <c r="AC277" i="7"/>
  <c r="AG277" i="7" s="1"/>
  <c r="V277" i="7"/>
  <c r="L277" i="7"/>
  <c r="K277" i="7"/>
  <c r="I277" i="7"/>
  <c r="AC276" i="7"/>
  <c r="AG276" i="7" s="1"/>
  <c r="V276" i="7"/>
  <c r="L276" i="7"/>
  <c r="K276" i="7"/>
  <c r="I276" i="7"/>
  <c r="AC275" i="7"/>
  <c r="AG275" i="7" s="1"/>
  <c r="V275" i="7"/>
  <c r="L275" i="7"/>
  <c r="K275" i="7"/>
  <c r="I275" i="7"/>
  <c r="AC274" i="7"/>
  <c r="AG274" i="7" s="1"/>
  <c r="V274" i="7"/>
  <c r="L274" i="7"/>
  <c r="K274" i="7"/>
  <c r="I274" i="7"/>
  <c r="AC273" i="7"/>
  <c r="AG273" i="7" s="1"/>
  <c r="V273" i="7"/>
  <c r="L273" i="7"/>
  <c r="K273" i="7"/>
  <c r="I273" i="7"/>
  <c r="AC272" i="7"/>
  <c r="AG272" i="7" s="1"/>
  <c r="V272" i="7"/>
  <c r="L272" i="7"/>
  <c r="K272" i="7"/>
  <c r="I272" i="7"/>
  <c r="AC271" i="7"/>
  <c r="AG271" i="7" s="1"/>
  <c r="V271" i="7"/>
  <c r="L271" i="7"/>
  <c r="K271" i="7"/>
  <c r="I271" i="7"/>
  <c r="AC270" i="7"/>
  <c r="AG270" i="7" s="1"/>
  <c r="V270" i="7"/>
  <c r="L270" i="7"/>
  <c r="K270" i="7"/>
  <c r="I270" i="7"/>
  <c r="AC269" i="7"/>
  <c r="AG269" i="7" s="1"/>
  <c r="V269" i="7"/>
  <c r="L269" i="7"/>
  <c r="K269" i="7"/>
  <c r="I269" i="7"/>
  <c r="AC268" i="7"/>
  <c r="AG268" i="7" s="1"/>
  <c r="V268" i="7"/>
  <c r="L268" i="7"/>
  <c r="K268" i="7"/>
  <c r="I268" i="7"/>
  <c r="AC267" i="7"/>
  <c r="AG267" i="7" s="1"/>
  <c r="V267" i="7"/>
  <c r="L267" i="7"/>
  <c r="K267" i="7"/>
  <c r="I267" i="7"/>
  <c r="AC266" i="7"/>
  <c r="AG266" i="7" s="1"/>
  <c r="V266" i="7"/>
  <c r="L266" i="7"/>
  <c r="K266" i="7"/>
  <c r="I266" i="7"/>
  <c r="AC265" i="7"/>
  <c r="AG265" i="7" s="1"/>
  <c r="V265" i="7"/>
  <c r="AD265" i="7" s="1"/>
  <c r="AE265" i="7" s="1"/>
  <c r="L265" i="7"/>
  <c r="K265" i="7"/>
  <c r="I265" i="7"/>
  <c r="AC264" i="7"/>
  <c r="AG264" i="7" s="1"/>
  <c r="V264" i="7"/>
  <c r="L264" i="7"/>
  <c r="K264" i="7"/>
  <c r="I264" i="7"/>
  <c r="AC263" i="7"/>
  <c r="AG263" i="7" s="1"/>
  <c r="V263" i="7"/>
  <c r="L263" i="7"/>
  <c r="K263" i="7"/>
  <c r="I263" i="7"/>
  <c r="AC262" i="7"/>
  <c r="AG262" i="7" s="1"/>
  <c r="V262" i="7"/>
  <c r="AD262" i="7" s="1"/>
  <c r="AE262" i="7" s="1"/>
  <c r="L262" i="7"/>
  <c r="K262" i="7"/>
  <c r="I262" i="7"/>
  <c r="AC261" i="7"/>
  <c r="AG261" i="7" s="1"/>
  <c r="V261" i="7"/>
  <c r="L261" i="7"/>
  <c r="K261" i="7"/>
  <c r="I261" i="7"/>
  <c r="AC260" i="7"/>
  <c r="AG260" i="7" s="1"/>
  <c r="V260" i="7"/>
  <c r="L260" i="7"/>
  <c r="K260" i="7"/>
  <c r="I260" i="7"/>
  <c r="AC259" i="7"/>
  <c r="AG259" i="7" s="1"/>
  <c r="V259" i="7"/>
  <c r="L259" i="7"/>
  <c r="K259" i="7"/>
  <c r="I259" i="7"/>
  <c r="AC258" i="7"/>
  <c r="AG258" i="7" s="1"/>
  <c r="V258" i="7"/>
  <c r="L258" i="7"/>
  <c r="K258" i="7"/>
  <c r="I258" i="7"/>
  <c r="AC257" i="7"/>
  <c r="AG257" i="7" s="1"/>
  <c r="V257" i="7"/>
  <c r="L257" i="7"/>
  <c r="K257" i="7"/>
  <c r="I257" i="7"/>
  <c r="AC256" i="7"/>
  <c r="AG256" i="7" s="1"/>
  <c r="V256" i="7"/>
  <c r="L256" i="7"/>
  <c r="K256" i="7"/>
  <c r="I256" i="7"/>
  <c r="AF255" i="7"/>
  <c r="AC255" i="7"/>
  <c r="AG255" i="7" s="1"/>
  <c r="V255" i="7"/>
  <c r="L255" i="7"/>
  <c r="K255" i="7"/>
  <c r="I255" i="7"/>
  <c r="AC254" i="7"/>
  <c r="AG254" i="7" s="1"/>
  <c r="V254" i="7"/>
  <c r="L254" i="7"/>
  <c r="K254" i="7"/>
  <c r="I254" i="7"/>
  <c r="AC253" i="7"/>
  <c r="AG253" i="7" s="1"/>
  <c r="V253" i="7"/>
  <c r="L253" i="7"/>
  <c r="K253" i="7"/>
  <c r="I253" i="7"/>
  <c r="AC252" i="7"/>
  <c r="AG252" i="7" s="1"/>
  <c r="V252" i="7"/>
  <c r="AD252" i="7" s="1"/>
  <c r="AE252" i="7" s="1"/>
  <c r="L252" i="7"/>
  <c r="K252" i="7"/>
  <c r="I252" i="7"/>
  <c r="AG251" i="7"/>
  <c r="AC251" i="7"/>
  <c r="AF251" i="7" s="1"/>
  <c r="V251" i="7"/>
  <c r="L251" i="7"/>
  <c r="K251" i="7"/>
  <c r="I251" i="7"/>
  <c r="AC250" i="7"/>
  <c r="AG250" i="7" s="1"/>
  <c r="V250" i="7"/>
  <c r="L250" i="7"/>
  <c r="K250" i="7"/>
  <c r="I250" i="7"/>
  <c r="AC249" i="7"/>
  <c r="AG249" i="7" s="1"/>
  <c r="V249" i="7"/>
  <c r="AD249" i="7" s="1"/>
  <c r="AE249" i="7" s="1"/>
  <c r="L249" i="7"/>
  <c r="K249" i="7"/>
  <c r="I249" i="7"/>
  <c r="AC248" i="7"/>
  <c r="AG248" i="7" s="1"/>
  <c r="V248" i="7"/>
  <c r="AD248" i="7" s="1"/>
  <c r="AE248" i="7" s="1"/>
  <c r="L248" i="7"/>
  <c r="K248" i="7"/>
  <c r="I248" i="7"/>
  <c r="AG247" i="7"/>
  <c r="AC247" i="7"/>
  <c r="AF247" i="7" s="1"/>
  <c r="V247" i="7"/>
  <c r="L247" i="7"/>
  <c r="K247" i="7"/>
  <c r="I247" i="7"/>
  <c r="AC246" i="7"/>
  <c r="AG246" i="7" s="1"/>
  <c r="V246" i="7"/>
  <c r="L246" i="7"/>
  <c r="K246" i="7"/>
  <c r="I246" i="7"/>
  <c r="AC245" i="7"/>
  <c r="AG245" i="7" s="1"/>
  <c r="V245" i="7"/>
  <c r="L245" i="7"/>
  <c r="K245" i="7"/>
  <c r="I245" i="7"/>
  <c r="AC244" i="7"/>
  <c r="AG244" i="7" s="1"/>
  <c r="V244" i="7"/>
  <c r="AD244" i="7" s="1"/>
  <c r="AE244" i="7" s="1"/>
  <c r="L244" i="7"/>
  <c r="K244" i="7"/>
  <c r="I244" i="7"/>
  <c r="AC243" i="7"/>
  <c r="AF243" i="7" s="1"/>
  <c r="V243" i="7"/>
  <c r="L243" i="7"/>
  <c r="K243" i="7"/>
  <c r="I243" i="7"/>
  <c r="B243" i="7"/>
  <c r="B244" i="7" s="1"/>
  <c r="B245" i="7" s="1"/>
  <c r="AC242" i="7"/>
  <c r="L242" i="7"/>
  <c r="K242" i="7"/>
  <c r="J242" i="7"/>
  <c r="I242" i="7"/>
  <c r="AC241" i="7"/>
  <c r="AC240" i="7"/>
  <c r="AC239" i="7"/>
  <c r="AC234" i="7"/>
  <c r="AG234" i="7" s="1"/>
  <c r="V234" i="7"/>
  <c r="AD234" i="7" s="1"/>
  <c r="AE234" i="7" s="1"/>
  <c r="L234" i="7"/>
  <c r="K234" i="7"/>
  <c r="I234" i="7"/>
  <c r="AC233" i="7"/>
  <c r="AG233" i="7" s="1"/>
  <c r="V233" i="7"/>
  <c r="L233" i="7"/>
  <c r="K233" i="7"/>
  <c r="I233" i="7"/>
  <c r="AC232" i="7"/>
  <c r="AG232" i="7" s="1"/>
  <c r="V232" i="7"/>
  <c r="L232" i="7"/>
  <c r="K232" i="7"/>
  <c r="I232" i="7"/>
  <c r="AC231" i="7"/>
  <c r="AG231" i="7" s="1"/>
  <c r="V231" i="7"/>
  <c r="L231" i="7"/>
  <c r="K231" i="7"/>
  <c r="I231" i="7"/>
  <c r="AC230" i="7"/>
  <c r="AF230" i="7" s="1"/>
  <c r="V230" i="7"/>
  <c r="AD230" i="7" s="1"/>
  <c r="AE230" i="7" s="1"/>
  <c r="L230" i="7"/>
  <c r="K230" i="7"/>
  <c r="I230" i="7"/>
  <c r="AC229" i="7"/>
  <c r="AG229" i="7" s="1"/>
  <c r="V229" i="7"/>
  <c r="L229" i="7"/>
  <c r="K229" i="7"/>
  <c r="I229" i="7"/>
  <c r="AC228" i="7"/>
  <c r="AG228" i="7" s="1"/>
  <c r="V228" i="7"/>
  <c r="L228" i="7"/>
  <c r="K228" i="7"/>
  <c r="I228" i="7"/>
  <c r="AC227" i="7"/>
  <c r="AG227" i="7" s="1"/>
  <c r="V227" i="7"/>
  <c r="L227" i="7"/>
  <c r="K227" i="7"/>
  <c r="I227" i="7"/>
  <c r="AC226" i="7"/>
  <c r="AG226" i="7" s="1"/>
  <c r="V226" i="7"/>
  <c r="L226" i="7"/>
  <c r="K226" i="7"/>
  <c r="I226" i="7"/>
  <c r="AC225" i="7"/>
  <c r="AG225" i="7" s="1"/>
  <c r="V225" i="7"/>
  <c r="L225" i="7"/>
  <c r="K225" i="7"/>
  <c r="I225" i="7"/>
  <c r="AC224" i="7"/>
  <c r="V224" i="7"/>
  <c r="L224" i="7"/>
  <c r="K224" i="7"/>
  <c r="I224" i="7"/>
  <c r="AC223" i="7"/>
  <c r="AG223" i="7" s="1"/>
  <c r="V223" i="7"/>
  <c r="L223" i="7"/>
  <c r="K223" i="7"/>
  <c r="I223" i="7"/>
  <c r="AC222" i="7"/>
  <c r="AG222" i="7" s="1"/>
  <c r="V222" i="7"/>
  <c r="L222" i="7"/>
  <c r="K222" i="7"/>
  <c r="I222" i="7"/>
  <c r="AC221" i="7"/>
  <c r="AG221" i="7" s="1"/>
  <c r="V221" i="7"/>
  <c r="L221" i="7"/>
  <c r="K221" i="7"/>
  <c r="I221" i="7"/>
  <c r="AC220" i="7"/>
  <c r="AG220" i="7" s="1"/>
  <c r="V220" i="7"/>
  <c r="L220" i="7"/>
  <c r="K220" i="7"/>
  <c r="I220" i="7"/>
  <c r="AC219" i="7"/>
  <c r="AG219" i="7" s="1"/>
  <c r="V219" i="7"/>
  <c r="L219" i="7"/>
  <c r="K219" i="7"/>
  <c r="I219" i="7"/>
  <c r="AC218" i="7"/>
  <c r="AG218" i="7" s="1"/>
  <c r="V218" i="7"/>
  <c r="AD218" i="7" s="1"/>
  <c r="AE218" i="7" s="1"/>
  <c r="L218" i="7"/>
  <c r="K218" i="7"/>
  <c r="I218" i="7"/>
  <c r="AC217" i="7"/>
  <c r="AG217" i="7" s="1"/>
  <c r="V217" i="7"/>
  <c r="L217" i="7"/>
  <c r="K217" i="7"/>
  <c r="I217" i="7"/>
  <c r="AC216" i="7"/>
  <c r="AG216" i="7" s="1"/>
  <c r="V216" i="7"/>
  <c r="L216" i="7"/>
  <c r="K216" i="7"/>
  <c r="I216" i="7"/>
  <c r="AC215" i="7"/>
  <c r="AF215" i="7" s="1"/>
  <c r="V215" i="7"/>
  <c r="L215" i="7"/>
  <c r="K215" i="7"/>
  <c r="I215" i="7"/>
  <c r="AC214" i="7"/>
  <c r="AG214" i="7" s="1"/>
  <c r="V214" i="7"/>
  <c r="L214" i="7"/>
  <c r="K214" i="7"/>
  <c r="I214" i="7"/>
  <c r="AC213" i="7"/>
  <c r="AG213" i="7" s="1"/>
  <c r="V213" i="7"/>
  <c r="L213" i="7"/>
  <c r="K213" i="7"/>
  <c r="I213" i="7"/>
  <c r="AC212" i="7"/>
  <c r="V212" i="7"/>
  <c r="L212" i="7"/>
  <c r="K212" i="7"/>
  <c r="I212" i="7"/>
  <c r="AC211" i="7"/>
  <c r="AG211" i="7" s="1"/>
  <c r="V211" i="7"/>
  <c r="L211" i="7"/>
  <c r="K211" i="7"/>
  <c r="I211" i="7"/>
  <c r="AC210" i="7"/>
  <c r="AG210" i="7" s="1"/>
  <c r="V210" i="7"/>
  <c r="AD210" i="7" s="1"/>
  <c r="AE210" i="7" s="1"/>
  <c r="L210" i="7"/>
  <c r="K210" i="7"/>
  <c r="I210" i="7"/>
  <c r="AC209" i="7"/>
  <c r="AG209" i="7" s="1"/>
  <c r="V209" i="7"/>
  <c r="L209" i="7"/>
  <c r="K209" i="7"/>
  <c r="I209" i="7"/>
  <c r="AC208" i="7"/>
  <c r="AG208" i="7" s="1"/>
  <c r="V208" i="7"/>
  <c r="L208" i="7"/>
  <c r="K208" i="7"/>
  <c r="I208" i="7"/>
  <c r="AC207" i="7"/>
  <c r="AG207" i="7" s="1"/>
  <c r="V207" i="7"/>
  <c r="L207" i="7"/>
  <c r="K207" i="7"/>
  <c r="I207" i="7"/>
  <c r="AC206" i="7"/>
  <c r="AG206" i="7" s="1"/>
  <c r="V206" i="7"/>
  <c r="AD206" i="7" s="1"/>
  <c r="AE206" i="7" s="1"/>
  <c r="L206" i="7"/>
  <c r="K206" i="7"/>
  <c r="I206" i="7"/>
  <c r="AC205" i="7"/>
  <c r="AG205" i="7" s="1"/>
  <c r="V205" i="7"/>
  <c r="L205" i="7"/>
  <c r="K205" i="7"/>
  <c r="I205" i="7"/>
  <c r="AC204" i="7"/>
  <c r="AG204" i="7" s="1"/>
  <c r="V204" i="7"/>
  <c r="L204" i="7"/>
  <c r="K204" i="7"/>
  <c r="I204" i="7"/>
  <c r="AC203" i="7"/>
  <c r="AF203" i="7" s="1"/>
  <c r="V203" i="7"/>
  <c r="L203" i="7"/>
  <c r="K203" i="7"/>
  <c r="I203" i="7"/>
  <c r="AC202" i="7"/>
  <c r="AG202" i="7" s="1"/>
  <c r="V202" i="7"/>
  <c r="L202" i="7"/>
  <c r="K202" i="7"/>
  <c r="I202" i="7"/>
  <c r="AC201" i="7"/>
  <c r="AG201" i="7" s="1"/>
  <c r="V201" i="7"/>
  <c r="L201" i="7"/>
  <c r="K201" i="7"/>
  <c r="I201" i="7"/>
  <c r="AC200" i="7"/>
  <c r="V200" i="7"/>
  <c r="AD200" i="7" s="1"/>
  <c r="AE200" i="7" s="1"/>
  <c r="L200" i="7"/>
  <c r="K200" i="7"/>
  <c r="I200" i="7"/>
  <c r="AC199" i="7"/>
  <c r="AG199" i="7" s="1"/>
  <c r="V199" i="7"/>
  <c r="AD199" i="7" s="1"/>
  <c r="AE199" i="7" s="1"/>
  <c r="L199" i="7"/>
  <c r="K199" i="7"/>
  <c r="I199" i="7"/>
  <c r="AC198" i="7"/>
  <c r="V198" i="7"/>
  <c r="L198" i="7"/>
  <c r="K198" i="7"/>
  <c r="I198" i="7"/>
  <c r="AC197" i="7"/>
  <c r="AG197" i="7" s="1"/>
  <c r="V197" i="7"/>
  <c r="L197" i="7"/>
  <c r="K197" i="7"/>
  <c r="I197" i="7"/>
  <c r="AC196" i="7"/>
  <c r="AG196" i="7" s="1"/>
  <c r="V196" i="7"/>
  <c r="AD196" i="7" s="1"/>
  <c r="AE196" i="7" s="1"/>
  <c r="L196" i="7"/>
  <c r="K196" i="7"/>
  <c r="I196" i="7"/>
  <c r="AC195" i="7"/>
  <c r="AG195" i="7" s="1"/>
  <c r="V195" i="7"/>
  <c r="L195" i="7"/>
  <c r="K195" i="7"/>
  <c r="I195" i="7"/>
  <c r="AC194" i="7"/>
  <c r="AG194" i="7" s="1"/>
  <c r="V194" i="7"/>
  <c r="L194" i="7"/>
  <c r="K194" i="7"/>
  <c r="I194" i="7"/>
  <c r="AC193" i="7"/>
  <c r="AG193" i="7" s="1"/>
  <c r="V193" i="7"/>
  <c r="L193" i="7"/>
  <c r="K193" i="7"/>
  <c r="I193" i="7"/>
  <c r="AC192" i="7"/>
  <c r="AG192" i="7" s="1"/>
  <c r="V192" i="7"/>
  <c r="AD192" i="7" s="1"/>
  <c r="AE192" i="7" s="1"/>
  <c r="L192" i="7"/>
  <c r="K192" i="7"/>
  <c r="I192" i="7"/>
  <c r="AC191" i="7"/>
  <c r="AF191" i="7" s="1"/>
  <c r="V191" i="7"/>
  <c r="L191" i="7"/>
  <c r="K191" i="7"/>
  <c r="I191" i="7"/>
  <c r="AC190" i="7"/>
  <c r="AG190" i="7" s="1"/>
  <c r="V190" i="7"/>
  <c r="L190" i="7"/>
  <c r="K190" i="7"/>
  <c r="I190" i="7"/>
  <c r="AC189" i="7"/>
  <c r="AG189" i="7" s="1"/>
  <c r="V189" i="7"/>
  <c r="AD189" i="7" s="1"/>
  <c r="AE189" i="7" s="1"/>
  <c r="L189" i="7"/>
  <c r="K189" i="7"/>
  <c r="I189" i="7"/>
  <c r="AC188" i="7"/>
  <c r="AG188" i="7" s="1"/>
  <c r="V188" i="7"/>
  <c r="L188" i="7"/>
  <c r="K188" i="7"/>
  <c r="I188" i="7"/>
  <c r="AC187" i="7"/>
  <c r="AG187" i="7" s="1"/>
  <c r="V187" i="7"/>
  <c r="L187" i="7"/>
  <c r="K187" i="7"/>
  <c r="I187" i="7"/>
  <c r="AC186" i="7"/>
  <c r="V186" i="7"/>
  <c r="L186" i="7"/>
  <c r="K186" i="7"/>
  <c r="I186" i="7"/>
  <c r="AC185" i="7"/>
  <c r="AG185" i="7" s="1"/>
  <c r="V185" i="7"/>
  <c r="AD185" i="7" s="1"/>
  <c r="AE185" i="7" s="1"/>
  <c r="L185" i="7"/>
  <c r="K185" i="7"/>
  <c r="I185" i="7"/>
  <c r="AC184" i="7"/>
  <c r="AG184" i="7" s="1"/>
  <c r="V184" i="7"/>
  <c r="L184" i="7"/>
  <c r="K184" i="7"/>
  <c r="I184" i="7"/>
  <c r="AC183" i="7"/>
  <c r="AG183" i="7" s="1"/>
  <c r="V183" i="7"/>
  <c r="L183" i="7"/>
  <c r="K183" i="7"/>
  <c r="I183" i="7"/>
  <c r="AC182" i="7"/>
  <c r="AF182" i="7" s="1"/>
  <c r="V182" i="7"/>
  <c r="L182" i="7"/>
  <c r="K182" i="7"/>
  <c r="I182" i="7"/>
  <c r="AC181" i="7"/>
  <c r="V181" i="7"/>
  <c r="L181" i="7"/>
  <c r="K181" i="7"/>
  <c r="I181" i="7"/>
  <c r="AC180" i="7"/>
  <c r="AG180" i="7" s="1"/>
  <c r="V180" i="7"/>
  <c r="AD180" i="7" s="1"/>
  <c r="AE180" i="7" s="1"/>
  <c r="L180" i="7"/>
  <c r="K180" i="7"/>
  <c r="I180" i="7"/>
  <c r="AC179" i="7"/>
  <c r="AF179" i="7" s="1"/>
  <c r="V179" i="7"/>
  <c r="AD179" i="7" s="1"/>
  <c r="AE179" i="7" s="1"/>
  <c r="L179" i="7"/>
  <c r="K179" i="7"/>
  <c r="I179" i="7"/>
  <c r="AC178" i="7"/>
  <c r="AG178" i="7" s="1"/>
  <c r="V178" i="7"/>
  <c r="L178" i="7"/>
  <c r="K178" i="7"/>
  <c r="I178" i="7"/>
  <c r="AC177" i="7"/>
  <c r="AG177" i="7" s="1"/>
  <c r="V177" i="7"/>
  <c r="L177" i="7"/>
  <c r="K177" i="7"/>
  <c r="I177" i="7"/>
  <c r="AC176" i="7"/>
  <c r="AG176" i="7" s="1"/>
  <c r="V176" i="7"/>
  <c r="AD176" i="7" s="1"/>
  <c r="AE176" i="7" s="1"/>
  <c r="L176" i="7"/>
  <c r="K176" i="7"/>
  <c r="I176" i="7"/>
  <c r="AC175" i="7"/>
  <c r="AG175" i="7" s="1"/>
  <c r="V175" i="7"/>
  <c r="L175" i="7"/>
  <c r="K175" i="7"/>
  <c r="I175" i="7"/>
  <c r="AC174" i="7"/>
  <c r="V174" i="7"/>
  <c r="L174" i="7"/>
  <c r="K174" i="7"/>
  <c r="I174" i="7"/>
  <c r="AC173" i="7"/>
  <c r="AG173" i="7" s="1"/>
  <c r="V173" i="7"/>
  <c r="AD173" i="7" s="1"/>
  <c r="AE173" i="7" s="1"/>
  <c r="L173" i="7"/>
  <c r="K173" i="7"/>
  <c r="I173" i="7"/>
  <c r="AC172" i="7"/>
  <c r="AG172" i="7" s="1"/>
  <c r="V172" i="7"/>
  <c r="L172" i="7"/>
  <c r="K172" i="7"/>
  <c r="I172" i="7"/>
  <c r="AC171" i="7"/>
  <c r="AF171" i="7" s="1"/>
  <c r="V171" i="7"/>
  <c r="AD171" i="7" s="1"/>
  <c r="AE171" i="7" s="1"/>
  <c r="L171" i="7"/>
  <c r="K171" i="7"/>
  <c r="I171" i="7"/>
  <c r="B171" i="7"/>
  <c r="B172" i="7" s="1"/>
  <c r="AC170" i="7"/>
  <c r="L170" i="7"/>
  <c r="K170" i="7"/>
  <c r="J170" i="7"/>
  <c r="I170" i="7"/>
  <c r="AC169" i="7"/>
  <c r="AC168" i="7"/>
  <c r="AC167" i="7"/>
  <c r="AC162" i="7"/>
  <c r="V162" i="7"/>
  <c r="L162" i="7"/>
  <c r="K162" i="7"/>
  <c r="I162" i="7"/>
  <c r="AC161" i="7"/>
  <c r="AG161" i="7" s="1"/>
  <c r="V161" i="7"/>
  <c r="L161" i="7"/>
  <c r="K161" i="7"/>
  <c r="I161" i="7"/>
  <c r="AC160" i="7"/>
  <c r="V160" i="7"/>
  <c r="L160" i="7"/>
  <c r="K160" i="7"/>
  <c r="I160" i="7"/>
  <c r="AC159" i="7"/>
  <c r="AG159" i="7" s="1"/>
  <c r="V159" i="7"/>
  <c r="L159" i="7"/>
  <c r="K159" i="7"/>
  <c r="I159" i="7"/>
  <c r="AC158" i="7"/>
  <c r="V158" i="7"/>
  <c r="L158" i="7"/>
  <c r="K158" i="7"/>
  <c r="I158" i="7"/>
  <c r="AC157" i="7"/>
  <c r="V157" i="7"/>
  <c r="L157" i="7"/>
  <c r="K157" i="7"/>
  <c r="I157" i="7"/>
  <c r="AC156" i="7"/>
  <c r="V156" i="7"/>
  <c r="L156" i="7"/>
  <c r="K156" i="7"/>
  <c r="I156" i="7"/>
  <c r="AC155" i="7"/>
  <c r="AG155" i="7" s="1"/>
  <c r="V155" i="7"/>
  <c r="L155" i="7"/>
  <c r="K155" i="7"/>
  <c r="I155" i="7"/>
  <c r="AC154" i="7"/>
  <c r="V154" i="7"/>
  <c r="L154" i="7"/>
  <c r="K154" i="7"/>
  <c r="I154" i="7"/>
  <c r="AC153" i="7"/>
  <c r="AF153" i="7" s="1"/>
  <c r="V153" i="7"/>
  <c r="L153" i="7"/>
  <c r="K153" i="7"/>
  <c r="I153" i="7"/>
  <c r="AC152" i="7"/>
  <c r="V152" i="7"/>
  <c r="L152" i="7"/>
  <c r="K152" i="7"/>
  <c r="I152" i="7"/>
  <c r="AC151" i="7"/>
  <c r="AG151" i="7" s="1"/>
  <c r="V151" i="7"/>
  <c r="L151" i="7"/>
  <c r="K151" i="7"/>
  <c r="I151" i="7"/>
  <c r="AC150" i="7"/>
  <c r="V150" i="7"/>
  <c r="L150" i="7"/>
  <c r="K150" i="7"/>
  <c r="I150" i="7"/>
  <c r="AC149" i="7"/>
  <c r="AG149" i="7" s="1"/>
  <c r="V149" i="7"/>
  <c r="L149" i="7"/>
  <c r="K149" i="7"/>
  <c r="I149" i="7"/>
  <c r="AC148" i="7"/>
  <c r="V148" i="7"/>
  <c r="L148" i="7"/>
  <c r="K148" i="7"/>
  <c r="I148" i="7"/>
  <c r="AC147" i="7"/>
  <c r="AG147" i="7" s="1"/>
  <c r="V147" i="7"/>
  <c r="L147" i="7"/>
  <c r="K147" i="7"/>
  <c r="I147" i="7"/>
  <c r="AC146" i="7"/>
  <c r="V146" i="7"/>
  <c r="L146" i="7"/>
  <c r="K146" i="7"/>
  <c r="I146" i="7"/>
  <c r="AC145" i="7"/>
  <c r="V145" i="7"/>
  <c r="AD145" i="7" s="1"/>
  <c r="AE145" i="7" s="1"/>
  <c r="L145" i="7"/>
  <c r="K145" i="7"/>
  <c r="I145" i="7"/>
  <c r="AC144" i="7"/>
  <c r="V144" i="7"/>
  <c r="L144" i="7"/>
  <c r="K144" i="7"/>
  <c r="I144" i="7"/>
  <c r="AC143" i="7"/>
  <c r="AG143" i="7" s="1"/>
  <c r="V143" i="7"/>
  <c r="L143" i="7"/>
  <c r="K143" i="7"/>
  <c r="I143" i="7"/>
  <c r="AC142" i="7"/>
  <c r="V142" i="7"/>
  <c r="L142" i="7"/>
  <c r="K142" i="7"/>
  <c r="I142" i="7"/>
  <c r="AC141" i="7"/>
  <c r="AF141" i="7" s="1"/>
  <c r="V141" i="7"/>
  <c r="AD141" i="7" s="1"/>
  <c r="AE141" i="7" s="1"/>
  <c r="L141" i="7"/>
  <c r="K141" i="7"/>
  <c r="I141" i="7"/>
  <c r="AC140" i="7"/>
  <c r="V140" i="7"/>
  <c r="L140" i="7"/>
  <c r="K140" i="7"/>
  <c r="I140" i="7"/>
  <c r="AC139" i="7"/>
  <c r="AG139" i="7" s="1"/>
  <c r="V139" i="7"/>
  <c r="L139" i="7"/>
  <c r="K139" i="7"/>
  <c r="I139" i="7"/>
  <c r="AC138" i="7"/>
  <c r="V138" i="7"/>
  <c r="L138" i="7"/>
  <c r="K138" i="7"/>
  <c r="I138" i="7"/>
  <c r="AC137" i="7"/>
  <c r="AG137" i="7" s="1"/>
  <c r="V137" i="7"/>
  <c r="L137" i="7"/>
  <c r="K137" i="7"/>
  <c r="I137" i="7"/>
  <c r="AC136" i="7"/>
  <c r="V136" i="7"/>
  <c r="L136" i="7"/>
  <c r="K136" i="7"/>
  <c r="I136" i="7"/>
  <c r="AC135" i="7"/>
  <c r="AG135" i="7" s="1"/>
  <c r="V135" i="7"/>
  <c r="L135" i="7"/>
  <c r="K135" i="7"/>
  <c r="I135" i="7"/>
  <c r="AC134" i="7"/>
  <c r="V134" i="7"/>
  <c r="L134" i="7"/>
  <c r="K134" i="7"/>
  <c r="I134" i="7"/>
  <c r="AC133" i="7"/>
  <c r="AG133" i="7" s="1"/>
  <c r="V133" i="7"/>
  <c r="L133" i="7"/>
  <c r="K133" i="7"/>
  <c r="I133" i="7"/>
  <c r="AC132" i="7"/>
  <c r="V132" i="7"/>
  <c r="L132" i="7"/>
  <c r="K132" i="7"/>
  <c r="I132" i="7"/>
  <c r="AC131" i="7"/>
  <c r="AG131" i="7" s="1"/>
  <c r="V131" i="7"/>
  <c r="L131" i="7"/>
  <c r="K131" i="7"/>
  <c r="I131" i="7"/>
  <c r="AC130" i="7"/>
  <c r="V130" i="7"/>
  <c r="L130" i="7"/>
  <c r="K130" i="7"/>
  <c r="I130" i="7"/>
  <c r="AC129" i="7"/>
  <c r="AF129" i="7" s="1"/>
  <c r="V129" i="7"/>
  <c r="L129" i="7"/>
  <c r="K129" i="7"/>
  <c r="I129" i="7"/>
  <c r="AC128" i="7"/>
  <c r="V128" i="7"/>
  <c r="L128" i="7"/>
  <c r="K128" i="7"/>
  <c r="I128" i="7"/>
  <c r="AC127" i="7"/>
  <c r="AG127" i="7" s="1"/>
  <c r="V127" i="7"/>
  <c r="AD127" i="7" s="1"/>
  <c r="AE127" i="7" s="1"/>
  <c r="L127" i="7"/>
  <c r="K127" i="7"/>
  <c r="I127" i="7"/>
  <c r="AC126" i="7"/>
  <c r="V126" i="7"/>
  <c r="L126" i="7"/>
  <c r="K126" i="7"/>
  <c r="I126" i="7"/>
  <c r="AC125" i="7"/>
  <c r="AG125" i="7" s="1"/>
  <c r="V125" i="7"/>
  <c r="L125" i="7"/>
  <c r="K125" i="7"/>
  <c r="I125" i="7"/>
  <c r="AC124" i="7"/>
  <c r="V124" i="7"/>
  <c r="L124" i="7"/>
  <c r="K124" i="7"/>
  <c r="I124" i="7"/>
  <c r="AC123" i="7"/>
  <c r="AG123" i="7" s="1"/>
  <c r="V123" i="7"/>
  <c r="L123" i="7"/>
  <c r="K123" i="7"/>
  <c r="I123" i="7"/>
  <c r="AC122" i="7"/>
  <c r="V122" i="7"/>
  <c r="L122" i="7"/>
  <c r="K122" i="7"/>
  <c r="I122" i="7"/>
  <c r="AC121" i="7"/>
  <c r="AG121" i="7" s="1"/>
  <c r="V121" i="7"/>
  <c r="L121" i="7"/>
  <c r="K121" i="7"/>
  <c r="I121" i="7"/>
  <c r="AC120" i="7"/>
  <c r="AF120" i="7" s="1"/>
  <c r="V120" i="7"/>
  <c r="L120" i="7"/>
  <c r="K120" i="7"/>
  <c r="I120" i="7"/>
  <c r="AC119" i="7"/>
  <c r="AG119" i="7" s="1"/>
  <c r="V119" i="7"/>
  <c r="L119" i="7"/>
  <c r="K119" i="7"/>
  <c r="I119" i="7"/>
  <c r="AC118" i="7"/>
  <c r="AF118" i="7" s="1"/>
  <c r="V118" i="7"/>
  <c r="L118" i="7"/>
  <c r="K118" i="7"/>
  <c r="I118" i="7"/>
  <c r="AC117" i="7"/>
  <c r="AG117" i="7" s="1"/>
  <c r="V117" i="7"/>
  <c r="L117" i="7"/>
  <c r="K117" i="7"/>
  <c r="I117" i="7"/>
  <c r="AC116" i="7"/>
  <c r="AF116" i="7" s="1"/>
  <c r="V116" i="7"/>
  <c r="L116" i="7"/>
  <c r="K116" i="7"/>
  <c r="I116" i="7"/>
  <c r="AC115" i="7"/>
  <c r="AF115" i="7" s="1"/>
  <c r="V115" i="7"/>
  <c r="L115" i="7"/>
  <c r="K115" i="7"/>
  <c r="I115" i="7"/>
  <c r="AC114" i="7"/>
  <c r="AF114" i="7" s="1"/>
  <c r="V114" i="7"/>
  <c r="L114" i="7"/>
  <c r="K114" i="7"/>
  <c r="I114" i="7"/>
  <c r="AC113" i="7"/>
  <c r="AG113" i="7" s="1"/>
  <c r="V113" i="7"/>
  <c r="AD113" i="7" s="1"/>
  <c r="AE113" i="7" s="1"/>
  <c r="L113" i="7"/>
  <c r="K113" i="7"/>
  <c r="I113" i="7"/>
  <c r="AC112" i="7"/>
  <c r="AF112" i="7" s="1"/>
  <c r="V112" i="7"/>
  <c r="L112" i="7"/>
  <c r="K112" i="7"/>
  <c r="I112" i="7"/>
  <c r="AC111" i="7"/>
  <c r="AG111" i="7" s="1"/>
  <c r="V111" i="7"/>
  <c r="L111" i="7"/>
  <c r="K111" i="7"/>
  <c r="I111" i="7"/>
  <c r="AC110" i="7"/>
  <c r="AF110" i="7" s="1"/>
  <c r="V110" i="7"/>
  <c r="L110" i="7"/>
  <c r="K110" i="7"/>
  <c r="I110" i="7"/>
  <c r="AC109" i="7"/>
  <c r="AG109" i="7" s="1"/>
  <c r="V109" i="7"/>
  <c r="L109" i="7"/>
  <c r="K109" i="7"/>
  <c r="I109" i="7"/>
  <c r="AC108" i="7"/>
  <c r="AF108" i="7" s="1"/>
  <c r="V108" i="7"/>
  <c r="L108" i="7"/>
  <c r="K108" i="7"/>
  <c r="I108" i="7"/>
  <c r="AC107" i="7"/>
  <c r="AG107" i="7" s="1"/>
  <c r="V107" i="7"/>
  <c r="AD107" i="7" s="1"/>
  <c r="AE107" i="7" s="1"/>
  <c r="L107" i="7"/>
  <c r="K107" i="7"/>
  <c r="I107" i="7"/>
  <c r="AC106" i="7"/>
  <c r="AF106" i="7" s="1"/>
  <c r="V106" i="7"/>
  <c r="L106" i="7"/>
  <c r="K106" i="7"/>
  <c r="I106" i="7"/>
  <c r="AC105" i="7"/>
  <c r="AG105" i="7" s="1"/>
  <c r="V105" i="7"/>
  <c r="L105" i="7"/>
  <c r="K105" i="7"/>
  <c r="I105" i="7"/>
  <c r="AC104" i="7"/>
  <c r="AF104" i="7" s="1"/>
  <c r="V104" i="7"/>
  <c r="L104" i="7"/>
  <c r="K104" i="7"/>
  <c r="I104" i="7"/>
  <c r="AC103" i="7"/>
  <c r="AF103" i="7" s="1"/>
  <c r="V103" i="7"/>
  <c r="AD103" i="7" s="1"/>
  <c r="AE103" i="7" s="1"/>
  <c r="L103" i="7"/>
  <c r="K103" i="7"/>
  <c r="I103" i="7"/>
  <c r="AC102" i="7"/>
  <c r="AF102" i="7" s="1"/>
  <c r="V102" i="7"/>
  <c r="L102" i="7"/>
  <c r="K102" i="7"/>
  <c r="I102" i="7"/>
  <c r="B102" i="7"/>
  <c r="B103" i="7" s="1"/>
  <c r="AC101" i="7"/>
  <c r="L101" i="7"/>
  <c r="K101" i="7"/>
  <c r="J101" i="7"/>
  <c r="I101" i="7"/>
  <c r="AC100" i="7"/>
  <c r="AC99" i="7"/>
  <c r="AC98" i="7"/>
  <c r="AC93" i="7"/>
  <c r="AG93" i="7" s="1"/>
  <c r="V93" i="7"/>
  <c r="L93" i="7"/>
  <c r="K93" i="7"/>
  <c r="I93" i="7"/>
  <c r="AC92" i="7"/>
  <c r="AG92" i="7" s="1"/>
  <c r="V92" i="7"/>
  <c r="L92" i="7"/>
  <c r="K92" i="7"/>
  <c r="I92" i="7"/>
  <c r="AC91" i="7"/>
  <c r="AG91" i="7" s="1"/>
  <c r="V91" i="7"/>
  <c r="L91" i="7"/>
  <c r="K91" i="7"/>
  <c r="I91" i="7"/>
  <c r="AC90" i="7"/>
  <c r="AG90" i="7" s="1"/>
  <c r="V90" i="7"/>
  <c r="L90" i="7"/>
  <c r="K90" i="7"/>
  <c r="I90" i="7"/>
  <c r="AC89" i="7"/>
  <c r="AG89" i="7" s="1"/>
  <c r="V89" i="7"/>
  <c r="L89" i="7"/>
  <c r="K89" i="7"/>
  <c r="I89" i="7"/>
  <c r="AC88" i="7"/>
  <c r="AG88" i="7" s="1"/>
  <c r="V88" i="7"/>
  <c r="L88" i="7"/>
  <c r="K88" i="7"/>
  <c r="I88" i="7"/>
  <c r="AC87" i="7"/>
  <c r="AG87" i="7" s="1"/>
  <c r="V87" i="7"/>
  <c r="L87" i="7"/>
  <c r="K87" i="7"/>
  <c r="I87" i="7"/>
  <c r="AC86" i="7"/>
  <c r="AG86" i="7" s="1"/>
  <c r="V86" i="7"/>
  <c r="L86" i="7"/>
  <c r="K86" i="7"/>
  <c r="I86" i="7"/>
  <c r="AC85" i="7"/>
  <c r="AF85" i="7" s="1"/>
  <c r="V85" i="7"/>
  <c r="L85" i="7"/>
  <c r="K85" i="7"/>
  <c r="I85" i="7"/>
  <c r="AC84" i="7"/>
  <c r="AG84" i="7" s="1"/>
  <c r="V84" i="7"/>
  <c r="L84" i="7"/>
  <c r="K84" i="7"/>
  <c r="I84" i="7"/>
  <c r="AC83" i="7"/>
  <c r="AG83" i="7" s="1"/>
  <c r="V83" i="7"/>
  <c r="L83" i="7"/>
  <c r="K83" i="7"/>
  <c r="I83" i="7"/>
  <c r="AC82" i="7"/>
  <c r="AF82" i="7" s="1"/>
  <c r="V82" i="7"/>
  <c r="AD82" i="7" s="1"/>
  <c r="AE82" i="7" s="1"/>
  <c r="L82" i="7"/>
  <c r="K82" i="7"/>
  <c r="I82" i="7"/>
  <c r="AC81" i="7"/>
  <c r="AG81" i="7" s="1"/>
  <c r="V81" i="7"/>
  <c r="L81" i="7"/>
  <c r="K81" i="7"/>
  <c r="I81" i="7"/>
  <c r="AC80" i="7"/>
  <c r="AG80" i="7" s="1"/>
  <c r="V80" i="7"/>
  <c r="L80" i="7"/>
  <c r="K80" i="7"/>
  <c r="I80" i="7"/>
  <c r="AC79" i="7"/>
  <c r="AG79" i="7" s="1"/>
  <c r="V79" i="7"/>
  <c r="L79" i="7"/>
  <c r="K79" i="7"/>
  <c r="I79" i="7"/>
  <c r="AC78" i="7"/>
  <c r="AG78" i="7" s="1"/>
  <c r="V78" i="7"/>
  <c r="L78" i="7"/>
  <c r="K78" i="7"/>
  <c r="I78" i="7"/>
  <c r="AC77" i="7"/>
  <c r="AG77" i="7" s="1"/>
  <c r="V77" i="7"/>
  <c r="L77" i="7"/>
  <c r="K77" i="7"/>
  <c r="I77" i="7"/>
  <c r="AC76" i="7"/>
  <c r="AG76" i="7" s="1"/>
  <c r="V76" i="7"/>
  <c r="L76" i="7"/>
  <c r="K76" i="7"/>
  <c r="I76" i="7"/>
  <c r="AC75" i="7"/>
  <c r="AG75" i="7" s="1"/>
  <c r="V75" i="7"/>
  <c r="L75" i="7"/>
  <c r="K75" i="7"/>
  <c r="I75" i="7"/>
  <c r="AC74" i="7"/>
  <c r="AG74" i="7" s="1"/>
  <c r="V74" i="7"/>
  <c r="L74" i="7"/>
  <c r="K74" i="7"/>
  <c r="I74" i="7"/>
  <c r="AC73" i="7"/>
  <c r="AG73" i="7" s="1"/>
  <c r="V73" i="7"/>
  <c r="L73" i="7"/>
  <c r="K73" i="7"/>
  <c r="I73" i="7"/>
  <c r="AC72" i="7"/>
  <c r="AG72" i="7" s="1"/>
  <c r="V72" i="7"/>
  <c r="L72" i="7"/>
  <c r="K72" i="7"/>
  <c r="I72" i="7"/>
  <c r="AC71" i="7"/>
  <c r="AG71" i="7" s="1"/>
  <c r="V71" i="7"/>
  <c r="L71" i="7"/>
  <c r="K71" i="7"/>
  <c r="I71" i="7"/>
  <c r="AC70" i="7"/>
  <c r="AG70" i="7" s="1"/>
  <c r="V70" i="7"/>
  <c r="L70" i="7"/>
  <c r="K70" i="7"/>
  <c r="I70" i="7"/>
  <c r="AC69" i="7"/>
  <c r="AG69" i="7" s="1"/>
  <c r="V69" i="7"/>
  <c r="L69" i="7"/>
  <c r="K69" i="7"/>
  <c r="I69" i="7"/>
  <c r="AC68" i="7"/>
  <c r="AG68" i="7" s="1"/>
  <c r="V68" i="7"/>
  <c r="L68" i="7"/>
  <c r="K68" i="7"/>
  <c r="I68" i="7"/>
  <c r="AC67" i="7"/>
  <c r="AG67" i="7" s="1"/>
  <c r="V67" i="7"/>
  <c r="L67" i="7"/>
  <c r="K67" i="7"/>
  <c r="I67" i="7"/>
  <c r="AC66" i="7"/>
  <c r="AG66" i="7" s="1"/>
  <c r="V66" i="7"/>
  <c r="L66" i="7"/>
  <c r="K66" i="7"/>
  <c r="I66" i="7"/>
  <c r="AC65" i="7"/>
  <c r="AG65" i="7" s="1"/>
  <c r="V65" i="7"/>
  <c r="L65" i="7"/>
  <c r="K65" i="7"/>
  <c r="I65" i="7"/>
  <c r="AC64" i="7"/>
  <c r="AG64" i="7" s="1"/>
  <c r="V64" i="7"/>
  <c r="L64" i="7"/>
  <c r="K64" i="7"/>
  <c r="I64" i="7"/>
  <c r="AC63" i="7"/>
  <c r="AG63" i="7" s="1"/>
  <c r="V63" i="7"/>
  <c r="L63" i="7"/>
  <c r="K63" i="7"/>
  <c r="I63" i="7"/>
  <c r="AC62" i="7"/>
  <c r="AG62" i="7" s="1"/>
  <c r="V62" i="7"/>
  <c r="L62" i="7"/>
  <c r="K62" i="7"/>
  <c r="I62" i="7"/>
  <c r="AC61" i="7"/>
  <c r="AG61" i="7" s="1"/>
  <c r="V61" i="7"/>
  <c r="L61" i="7"/>
  <c r="K61" i="7"/>
  <c r="I61" i="7"/>
  <c r="AC60" i="7"/>
  <c r="AG60" i="7" s="1"/>
  <c r="V60" i="7"/>
  <c r="L60" i="7"/>
  <c r="K60" i="7"/>
  <c r="I60" i="7"/>
  <c r="AC59" i="7"/>
  <c r="AG59" i="7" s="1"/>
  <c r="V59" i="7"/>
  <c r="L59" i="7"/>
  <c r="K59" i="7"/>
  <c r="I59" i="7"/>
  <c r="AC58" i="7"/>
  <c r="AG58" i="7" s="1"/>
  <c r="V58" i="7"/>
  <c r="L58" i="7"/>
  <c r="K58" i="7"/>
  <c r="I58" i="7"/>
  <c r="AC57" i="7"/>
  <c r="AF57" i="7" s="1"/>
  <c r="V57" i="7"/>
  <c r="L57" i="7"/>
  <c r="K57" i="7"/>
  <c r="I57" i="7"/>
  <c r="AC56" i="7"/>
  <c r="AG56" i="7" s="1"/>
  <c r="V56" i="7"/>
  <c r="L56" i="7"/>
  <c r="K56" i="7"/>
  <c r="I56" i="7"/>
  <c r="AC55" i="7"/>
  <c r="AG55" i="7" s="1"/>
  <c r="V55" i="7"/>
  <c r="L55" i="7"/>
  <c r="K55" i="7"/>
  <c r="I55" i="7"/>
  <c r="AC54" i="7"/>
  <c r="AG54" i="7" s="1"/>
  <c r="V54" i="7"/>
  <c r="L54" i="7"/>
  <c r="K54" i="7"/>
  <c r="I54" i="7"/>
  <c r="AC53" i="7"/>
  <c r="AG53" i="7" s="1"/>
  <c r="V53" i="7"/>
  <c r="L53" i="7"/>
  <c r="K53" i="7"/>
  <c r="I53" i="7"/>
  <c r="AC52" i="7"/>
  <c r="AG52" i="7" s="1"/>
  <c r="V52" i="7"/>
  <c r="L52" i="7"/>
  <c r="K52" i="7"/>
  <c r="I52" i="7"/>
  <c r="AC51" i="7"/>
  <c r="AG51" i="7" s="1"/>
  <c r="V51" i="7"/>
  <c r="L51" i="7"/>
  <c r="K51" i="7"/>
  <c r="I51" i="7"/>
  <c r="AC50" i="7"/>
  <c r="AG50" i="7" s="1"/>
  <c r="V50" i="7"/>
  <c r="AD50" i="7" s="1"/>
  <c r="AE50" i="7" s="1"/>
  <c r="L50" i="7"/>
  <c r="K50" i="7"/>
  <c r="I50" i="7"/>
  <c r="AC49" i="7"/>
  <c r="AG49" i="7" s="1"/>
  <c r="V49" i="7"/>
  <c r="L49" i="7"/>
  <c r="K49" i="7"/>
  <c r="I49" i="7"/>
  <c r="AC48" i="7"/>
  <c r="AG48" i="7" s="1"/>
  <c r="V48" i="7"/>
  <c r="L48" i="7"/>
  <c r="K48" i="7"/>
  <c r="I48" i="7"/>
  <c r="AC47" i="7"/>
  <c r="AG47" i="7" s="1"/>
  <c r="V47" i="7"/>
  <c r="L47" i="7"/>
  <c r="K47" i="7"/>
  <c r="I47" i="7"/>
  <c r="AC46" i="7"/>
  <c r="AG46" i="7" s="1"/>
  <c r="V46" i="7"/>
  <c r="L46" i="7"/>
  <c r="K46" i="7"/>
  <c r="I46" i="7"/>
  <c r="AC45" i="7"/>
  <c r="AG45" i="7" s="1"/>
  <c r="V45" i="7"/>
  <c r="L45" i="7"/>
  <c r="K45" i="7"/>
  <c r="I45" i="7"/>
  <c r="AC44" i="7"/>
  <c r="AG44" i="7" s="1"/>
  <c r="V44" i="7"/>
  <c r="L44" i="7"/>
  <c r="K44" i="7"/>
  <c r="I44" i="7"/>
  <c r="AC43" i="7"/>
  <c r="AG43" i="7" s="1"/>
  <c r="V43" i="7"/>
  <c r="L43" i="7"/>
  <c r="K43" i="7"/>
  <c r="I43" i="7"/>
  <c r="AC42" i="7"/>
  <c r="AG42" i="7" s="1"/>
  <c r="V42" i="7"/>
  <c r="L42" i="7"/>
  <c r="K42" i="7"/>
  <c r="I42" i="7"/>
  <c r="AC41" i="7"/>
  <c r="AG41" i="7" s="1"/>
  <c r="V41" i="7"/>
  <c r="L41" i="7"/>
  <c r="K41" i="7"/>
  <c r="I41" i="7"/>
  <c r="AC40" i="7"/>
  <c r="AG40" i="7" s="1"/>
  <c r="V40" i="7"/>
  <c r="L40" i="7"/>
  <c r="K40" i="7"/>
  <c r="I40" i="7"/>
  <c r="AC39" i="7"/>
  <c r="AG39" i="7" s="1"/>
  <c r="V39" i="7"/>
  <c r="L39" i="7"/>
  <c r="K39" i="7"/>
  <c r="I39" i="7"/>
  <c r="AC38" i="7"/>
  <c r="AG38" i="7" s="1"/>
  <c r="V38" i="7"/>
  <c r="L38" i="7"/>
  <c r="K38" i="7"/>
  <c r="I38" i="7"/>
  <c r="AC37" i="7"/>
  <c r="AF37" i="7" s="1"/>
  <c r="V37" i="7"/>
  <c r="L37" i="7"/>
  <c r="K37" i="7"/>
  <c r="I37" i="7"/>
  <c r="AC36" i="7"/>
  <c r="AG36" i="7" s="1"/>
  <c r="V36" i="7"/>
  <c r="L36" i="7"/>
  <c r="K36" i="7"/>
  <c r="I36" i="7"/>
  <c r="AC35" i="7"/>
  <c r="AG35" i="7" s="1"/>
  <c r="V35" i="7"/>
  <c r="L35" i="7"/>
  <c r="K35" i="7"/>
  <c r="I35" i="7"/>
  <c r="AC34" i="7"/>
  <c r="AF34" i="7" s="1"/>
  <c r="V34" i="7"/>
  <c r="L34" i="7"/>
  <c r="K34" i="7"/>
  <c r="I34" i="7"/>
  <c r="AC33" i="7"/>
  <c r="AG33" i="7" s="1"/>
  <c r="V33" i="7"/>
  <c r="L33" i="7"/>
  <c r="K33" i="7"/>
  <c r="I33" i="7"/>
  <c r="AC32" i="7"/>
  <c r="AF32" i="7" s="1"/>
  <c r="V32" i="7"/>
  <c r="L32" i="7"/>
  <c r="K32" i="7"/>
  <c r="I32" i="7"/>
  <c r="AC31" i="7"/>
  <c r="AG31" i="7" s="1"/>
  <c r="V31" i="7"/>
  <c r="AD31" i="7" s="1"/>
  <c r="AE31" i="7" s="1"/>
  <c r="L31" i="7"/>
  <c r="K31" i="7"/>
  <c r="I31" i="7"/>
  <c r="AC30" i="7"/>
  <c r="AG30" i="7" s="1"/>
  <c r="V30" i="7"/>
  <c r="L30" i="7"/>
  <c r="K30" i="7"/>
  <c r="I30" i="7"/>
  <c r="AC29" i="7"/>
  <c r="AG29" i="7" s="1"/>
  <c r="V29" i="7"/>
  <c r="L29" i="7"/>
  <c r="K29" i="7"/>
  <c r="I29" i="7"/>
  <c r="AC28" i="7"/>
  <c r="AF28" i="7" s="1"/>
  <c r="V28" i="7"/>
  <c r="AD28" i="7" s="1"/>
  <c r="L28" i="7"/>
  <c r="K28" i="7"/>
  <c r="B28" i="7"/>
  <c r="J28" i="7" s="1"/>
  <c r="AC27" i="7"/>
  <c r="L27" i="7"/>
  <c r="K27" i="7"/>
  <c r="J27" i="7"/>
  <c r="AC26" i="7"/>
  <c r="AC25" i="7"/>
  <c r="AC24" i="7"/>
  <c r="AD53" i="7" s="1"/>
  <c r="AE53" i="7" s="1"/>
  <c r="B14" i="7"/>
  <c r="H10" i="7"/>
  <c r="K10" i="7" s="1"/>
  <c r="M10" i="7" s="1"/>
  <c r="N10" i="7" s="1"/>
  <c r="H9" i="7"/>
  <c r="K9" i="7" s="1"/>
  <c r="M9" i="7" s="1"/>
  <c r="N9" i="7" s="1"/>
  <c r="H8" i="7"/>
  <c r="K8" i="7" s="1"/>
  <c r="M8" i="7" s="1"/>
  <c r="N8" i="7" s="1"/>
  <c r="H7" i="7"/>
  <c r="K7" i="7" s="1"/>
  <c r="M7" i="7" s="1"/>
  <c r="N7" i="7" s="1"/>
  <c r="H6" i="7"/>
  <c r="K6" i="7" s="1"/>
  <c r="M6" i="7" s="1"/>
  <c r="N6" i="7" s="1"/>
  <c r="K10" i="6"/>
  <c r="S11" i="6" s="1"/>
  <c r="T11" i="6" s="1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26" i="6"/>
  <c r="AR26" i="6"/>
  <c r="AR24" i="6"/>
  <c r="AQ25" i="6"/>
  <c r="AC320" i="4"/>
  <c r="AF320" i="4"/>
  <c r="AG320" i="4"/>
  <c r="AC321" i="4"/>
  <c r="AF321" i="4" s="1"/>
  <c r="AC322" i="4"/>
  <c r="AG322" i="4" s="1"/>
  <c r="AC323" i="4"/>
  <c r="AF323" i="4" s="1"/>
  <c r="AC324" i="4"/>
  <c r="AG324" i="4" s="1"/>
  <c r="AF324" i="4"/>
  <c r="AC325" i="4"/>
  <c r="AF325" i="4" s="1"/>
  <c r="AG325" i="4"/>
  <c r="AC326" i="4"/>
  <c r="AF326" i="4" s="1"/>
  <c r="AC327" i="4"/>
  <c r="AG327" i="4" s="1"/>
  <c r="AC328" i="4"/>
  <c r="AF328" i="4" s="1"/>
  <c r="AC329" i="4"/>
  <c r="AF329" i="4" s="1"/>
  <c r="AC330" i="4"/>
  <c r="AG330" i="4" s="1"/>
  <c r="AC331" i="4"/>
  <c r="AF331" i="4" s="1"/>
  <c r="AC332" i="4"/>
  <c r="AF332" i="4"/>
  <c r="AG332" i="4"/>
  <c r="AC333" i="4"/>
  <c r="AF333" i="4" s="1"/>
  <c r="AC334" i="4"/>
  <c r="AF334" i="4" s="1"/>
  <c r="AC335" i="4"/>
  <c r="AG335" i="4" s="1"/>
  <c r="AC336" i="4"/>
  <c r="AF336" i="4" s="1"/>
  <c r="AC337" i="4"/>
  <c r="AF337" i="4" s="1"/>
  <c r="AC338" i="4"/>
  <c r="AF338" i="4" s="1"/>
  <c r="AG338" i="4"/>
  <c r="AC339" i="4"/>
  <c r="AC340" i="4"/>
  <c r="AF340" i="4"/>
  <c r="AC341" i="4"/>
  <c r="AC342" i="4"/>
  <c r="AF342" i="4" s="1"/>
  <c r="AC343" i="4"/>
  <c r="AF343" i="4" s="1"/>
  <c r="AC344" i="4"/>
  <c r="AG344" i="4" s="1"/>
  <c r="AF344" i="4"/>
  <c r="AC345" i="4"/>
  <c r="AF345" i="4" s="1"/>
  <c r="AC346" i="4"/>
  <c r="AF346" i="4" s="1"/>
  <c r="AC347" i="4"/>
  <c r="AF347" i="4" s="1"/>
  <c r="AC348" i="4"/>
  <c r="AG348" i="4" s="1"/>
  <c r="AF348" i="4"/>
  <c r="AC349" i="4"/>
  <c r="AF349" i="4" s="1"/>
  <c r="AG349" i="4"/>
  <c r="AC350" i="4"/>
  <c r="AF350" i="4" s="1"/>
  <c r="AC351" i="4"/>
  <c r="AF351" i="4" s="1"/>
  <c r="AG351" i="4"/>
  <c r="AC352" i="4"/>
  <c r="AF352" i="4" s="1"/>
  <c r="AC353" i="4"/>
  <c r="AF353" i="4" s="1"/>
  <c r="AC354" i="4"/>
  <c r="AF354" i="4" s="1"/>
  <c r="AC355" i="4"/>
  <c r="AF355" i="4" s="1"/>
  <c r="AG355" i="4"/>
  <c r="AC356" i="4"/>
  <c r="AG356" i="4" s="1"/>
  <c r="AF356" i="4"/>
  <c r="AC357" i="4"/>
  <c r="AG357" i="4" s="1"/>
  <c r="AC358" i="4"/>
  <c r="AF358" i="4" s="1"/>
  <c r="AC359" i="4"/>
  <c r="AG359" i="4" s="1"/>
  <c r="AF359" i="4"/>
  <c r="AC360" i="4"/>
  <c r="AG360" i="4" s="1"/>
  <c r="AC361" i="4"/>
  <c r="AF361" i="4" s="1"/>
  <c r="AC362" i="4"/>
  <c r="AF362" i="4" s="1"/>
  <c r="AC363" i="4"/>
  <c r="AC364" i="4"/>
  <c r="AC365" i="4"/>
  <c r="AC366" i="4"/>
  <c r="AF366" i="4" s="1"/>
  <c r="AC367" i="4"/>
  <c r="AF367" i="4" s="1"/>
  <c r="AC368" i="4"/>
  <c r="AF368" i="4" s="1"/>
  <c r="AC369" i="4"/>
  <c r="AG369" i="4" s="1"/>
  <c r="AF369" i="4"/>
  <c r="AC370" i="4"/>
  <c r="AG370" i="4" s="1"/>
  <c r="AC371" i="4"/>
  <c r="AF371" i="4" s="1"/>
  <c r="AC372" i="4"/>
  <c r="AG372" i="4" s="1"/>
  <c r="AC373" i="4"/>
  <c r="AF373" i="4" s="1"/>
  <c r="AG373" i="4"/>
  <c r="AC374" i="4"/>
  <c r="AF374" i="4"/>
  <c r="AC375" i="4"/>
  <c r="AF375" i="4" s="1"/>
  <c r="AC376" i="4"/>
  <c r="AF376" i="4" s="1"/>
  <c r="AG376" i="4"/>
  <c r="AC377" i="4"/>
  <c r="AF377" i="4" s="1"/>
  <c r="AC378" i="4"/>
  <c r="AF378" i="4" s="1"/>
  <c r="V320" i="4"/>
  <c r="V321" i="4"/>
  <c r="V322" i="4"/>
  <c r="V323" i="4"/>
  <c r="V324" i="4"/>
  <c r="V325" i="4"/>
  <c r="V326" i="4"/>
  <c r="V327" i="4"/>
  <c r="V328" i="4"/>
  <c r="V329" i="4"/>
  <c r="V330" i="4"/>
  <c r="V331" i="4"/>
  <c r="AD331" i="4" s="1"/>
  <c r="AE331" i="4" s="1"/>
  <c r="V332" i="4"/>
  <c r="AD332" i="4" s="1"/>
  <c r="AE332" i="4" s="1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AD355" i="4" s="1"/>
  <c r="AE355" i="4" s="1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I320" i="4"/>
  <c r="K320" i="4"/>
  <c r="L320" i="4"/>
  <c r="I321" i="4"/>
  <c r="K321" i="4"/>
  <c r="L321" i="4"/>
  <c r="I322" i="4"/>
  <c r="K322" i="4"/>
  <c r="L322" i="4"/>
  <c r="I323" i="4"/>
  <c r="K323" i="4"/>
  <c r="L323" i="4"/>
  <c r="I324" i="4"/>
  <c r="K324" i="4"/>
  <c r="L324" i="4"/>
  <c r="I325" i="4"/>
  <c r="K325" i="4"/>
  <c r="L325" i="4"/>
  <c r="I326" i="4"/>
  <c r="K326" i="4"/>
  <c r="L326" i="4"/>
  <c r="I327" i="4"/>
  <c r="K327" i="4"/>
  <c r="L327" i="4"/>
  <c r="I328" i="4"/>
  <c r="K328" i="4"/>
  <c r="L328" i="4"/>
  <c r="I329" i="4"/>
  <c r="K329" i="4"/>
  <c r="L329" i="4"/>
  <c r="I330" i="4"/>
  <c r="K330" i="4"/>
  <c r="L330" i="4"/>
  <c r="I331" i="4"/>
  <c r="K331" i="4"/>
  <c r="L331" i="4"/>
  <c r="I332" i="4"/>
  <c r="K332" i="4"/>
  <c r="L332" i="4"/>
  <c r="I333" i="4"/>
  <c r="K333" i="4"/>
  <c r="L333" i="4"/>
  <c r="I334" i="4"/>
  <c r="K334" i="4"/>
  <c r="L334" i="4"/>
  <c r="I335" i="4"/>
  <c r="K335" i="4"/>
  <c r="L335" i="4"/>
  <c r="I336" i="4"/>
  <c r="K336" i="4"/>
  <c r="L336" i="4"/>
  <c r="I337" i="4"/>
  <c r="K337" i="4"/>
  <c r="L337" i="4"/>
  <c r="I338" i="4"/>
  <c r="K338" i="4"/>
  <c r="L338" i="4"/>
  <c r="I339" i="4"/>
  <c r="K339" i="4"/>
  <c r="L339" i="4"/>
  <c r="I340" i="4"/>
  <c r="K340" i="4"/>
  <c r="L340" i="4"/>
  <c r="I341" i="4"/>
  <c r="K341" i="4"/>
  <c r="L341" i="4"/>
  <c r="I342" i="4"/>
  <c r="K342" i="4"/>
  <c r="L342" i="4"/>
  <c r="I343" i="4"/>
  <c r="K343" i="4"/>
  <c r="L343" i="4"/>
  <c r="I344" i="4"/>
  <c r="K344" i="4"/>
  <c r="L344" i="4"/>
  <c r="I345" i="4"/>
  <c r="K345" i="4"/>
  <c r="L345" i="4"/>
  <c r="I346" i="4"/>
  <c r="K346" i="4"/>
  <c r="L346" i="4"/>
  <c r="I347" i="4"/>
  <c r="K347" i="4"/>
  <c r="L347" i="4"/>
  <c r="I348" i="4"/>
  <c r="K348" i="4"/>
  <c r="L348" i="4"/>
  <c r="I349" i="4"/>
  <c r="K349" i="4"/>
  <c r="L349" i="4"/>
  <c r="I350" i="4"/>
  <c r="K350" i="4"/>
  <c r="L350" i="4"/>
  <c r="I351" i="4"/>
  <c r="K351" i="4"/>
  <c r="L351" i="4"/>
  <c r="I352" i="4"/>
  <c r="K352" i="4"/>
  <c r="L352" i="4"/>
  <c r="I353" i="4"/>
  <c r="K353" i="4"/>
  <c r="L353" i="4"/>
  <c r="I354" i="4"/>
  <c r="K354" i="4"/>
  <c r="L354" i="4"/>
  <c r="I355" i="4"/>
  <c r="K355" i="4"/>
  <c r="L355" i="4"/>
  <c r="I356" i="4"/>
  <c r="K356" i="4"/>
  <c r="L356" i="4"/>
  <c r="I357" i="4"/>
  <c r="K357" i="4"/>
  <c r="L357" i="4"/>
  <c r="I358" i="4"/>
  <c r="K358" i="4"/>
  <c r="L358" i="4"/>
  <c r="I359" i="4"/>
  <c r="K359" i="4"/>
  <c r="L359" i="4"/>
  <c r="I360" i="4"/>
  <c r="K360" i="4"/>
  <c r="L360" i="4"/>
  <c r="I361" i="4"/>
  <c r="K361" i="4"/>
  <c r="L361" i="4"/>
  <c r="I362" i="4"/>
  <c r="K362" i="4"/>
  <c r="L362" i="4"/>
  <c r="I363" i="4"/>
  <c r="K363" i="4"/>
  <c r="L363" i="4"/>
  <c r="I364" i="4"/>
  <c r="K364" i="4"/>
  <c r="L364" i="4"/>
  <c r="I365" i="4"/>
  <c r="K365" i="4"/>
  <c r="L365" i="4"/>
  <c r="I366" i="4"/>
  <c r="K366" i="4"/>
  <c r="L366" i="4"/>
  <c r="I367" i="4"/>
  <c r="K367" i="4"/>
  <c r="L367" i="4"/>
  <c r="I368" i="4"/>
  <c r="K368" i="4"/>
  <c r="L368" i="4"/>
  <c r="I369" i="4"/>
  <c r="K369" i="4"/>
  <c r="L369" i="4"/>
  <c r="I370" i="4"/>
  <c r="K370" i="4"/>
  <c r="L370" i="4"/>
  <c r="I371" i="4"/>
  <c r="K371" i="4"/>
  <c r="L371" i="4"/>
  <c r="I372" i="4"/>
  <c r="K372" i="4"/>
  <c r="L372" i="4"/>
  <c r="I373" i="4"/>
  <c r="K373" i="4"/>
  <c r="L373" i="4"/>
  <c r="I374" i="4"/>
  <c r="K374" i="4"/>
  <c r="L374" i="4"/>
  <c r="I375" i="4"/>
  <c r="K375" i="4"/>
  <c r="L375" i="4"/>
  <c r="I376" i="4"/>
  <c r="K376" i="4"/>
  <c r="L376" i="4"/>
  <c r="I377" i="4"/>
  <c r="K377" i="4"/>
  <c r="L377" i="4"/>
  <c r="I378" i="4"/>
  <c r="K378" i="4"/>
  <c r="L378" i="4"/>
  <c r="H10" i="3"/>
  <c r="K10" i="3" s="1"/>
  <c r="M10" i="3" s="1"/>
  <c r="N10" i="3" s="1"/>
  <c r="Q17" i="3" s="1"/>
  <c r="AC321" i="3"/>
  <c r="AF321" i="3" s="1"/>
  <c r="AC322" i="3"/>
  <c r="AG322" i="3" s="1"/>
  <c r="AC323" i="3"/>
  <c r="AF323" i="3" s="1"/>
  <c r="AC324" i="3"/>
  <c r="AF324" i="3" s="1"/>
  <c r="AC325" i="3"/>
  <c r="AG325" i="3" s="1"/>
  <c r="AC326" i="3"/>
  <c r="AG326" i="3" s="1"/>
  <c r="AC327" i="3"/>
  <c r="AF327" i="3" s="1"/>
  <c r="AC328" i="3"/>
  <c r="AF328" i="3" s="1"/>
  <c r="AC329" i="3"/>
  <c r="AG329" i="3" s="1"/>
  <c r="AC330" i="3"/>
  <c r="AF330" i="3" s="1"/>
  <c r="AC331" i="3"/>
  <c r="AF331" i="3" s="1"/>
  <c r="AC332" i="3"/>
  <c r="AF332" i="3" s="1"/>
  <c r="AC333" i="3"/>
  <c r="AG333" i="3" s="1"/>
  <c r="AC334" i="3"/>
  <c r="AF334" i="3" s="1"/>
  <c r="AC335" i="3"/>
  <c r="AF335" i="3" s="1"/>
  <c r="AC336" i="3"/>
  <c r="AF336" i="3" s="1"/>
  <c r="AG336" i="3"/>
  <c r="AC337" i="3"/>
  <c r="AF337" i="3" s="1"/>
  <c r="AC338" i="3"/>
  <c r="AF338" i="3" s="1"/>
  <c r="AC339" i="3"/>
  <c r="AF339" i="3" s="1"/>
  <c r="AC340" i="3"/>
  <c r="AC341" i="3"/>
  <c r="AF341" i="3" s="1"/>
  <c r="AC342" i="3"/>
  <c r="AF342" i="3" s="1"/>
  <c r="AC343" i="3"/>
  <c r="AG343" i="3" s="1"/>
  <c r="AC344" i="3"/>
  <c r="AF344" i="3" s="1"/>
  <c r="AC345" i="3"/>
  <c r="AG345" i="3" s="1"/>
  <c r="AC346" i="3"/>
  <c r="AF346" i="3" s="1"/>
  <c r="AC347" i="3"/>
  <c r="AF347" i="3" s="1"/>
  <c r="AC348" i="3"/>
  <c r="AF348" i="3" s="1"/>
  <c r="AC349" i="3"/>
  <c r="AG349" i="3" s="1"/>
  <c r="AC350" i="3"/>
  <c r="AF350" i="3" s="1"/>
  <c r="AG350" i="3"/>
  <c r="AC351" i="3"/>
  <c r="AF351" i="3" s="1"/>
  <c r="AC352" i="3"/>
  <c r="AF352" i="3" s="1"/>
  <c r="AC353" i="3"/>
  <c r="AF353" i="3" s="1"/>
  <c r="AC354" i="3"/>
  <c r="AF354" i="3" s="1"/>
  <c r="AC355" i="3"/>
  <c r="AF355" i="3" s="1"/>
  <c r="AC356" i="3"/>
  <c r="AF356" i="3" s="1"/>
  <c r="AC357" i="3"/>
  <c r="AF357" i="3" s="1"/>
  <c r="AG357" i="3"/>
  <c r="AC358" i="3"/>
  <c r="AG358" i="3" s="1"/>
  <c r="AC359" i="3"/>
  <c r="AF359" i="3" s="1"/>
  <c r="AC360" i="3"/>
  <c r="AG360" i="3" s="1"/>
  <c r="AC361" i="3"/>
  <c r="AF361" i="3" s="1"/>
  <c r="AC362" i="3"/>
  <c r="AG362" i="3" s="1"/>
  <c r="AC363" i="3"/>
  <c r="AF363" i="3" s="1"/>
  <c r="AC364" i="3"/>
  <c r="AC365" i="3"/>
  <c r="AF365" i="3" s="1"/>
  <c r="AC366" i="3"/>
  <c r="AF366" i="3" s="1"/>
  <c r="AC367" i="3"/>
  <c r="AF367" i="3" s="1"/>
  <c r="AC368" i="3"/>
  <c r="AF368" i="3" s="1"/>
  <c r="AC369" i="3"/>
  <c r="AF369" i="3" s="1"/>
  <c r="AC370" i="3"/>
  <c r="AF370" i="3" s="1"/>
  <c r="AC371" i="3"/>
  <c r="AC372" i="3"/>
  <c r="AF372" i="3" s="1"/>
  <c r="AC373" i="3"/>
  <c r="AG373" i="3" s="1"/>
  <c r="AC374" i="3"/>
  <c r="AF374" i="3" s="1"/>
  <c r="AC375" i="3"/>
  <c r="AF375" i="3" s="1"/>
  <c r="AC376" i="3"/>
  <c r="AG376" i="3" s="1"/>
  <c r="AC377" i="3"/>
  <c r="AF377" i="3" s="1"/>
  <c r="AC378" i="3"/>
  <c r="AF378" i="3" s="1"/>
  <c r="AC379" i="3"/>
  <c r="AG379" i="3" s="1"/>
  <c r="V321" i="3"/>
  <c r="V322" i="3"/>
  <c r="V323" i="3"/>
  <c r="V324" i="3"/>
  <c r="V325" i="3"/>
  <c r="V326" i="3"/>
  <c r="V327" i="3"/>
  <c r="V328" i="3"/>
  <c r="AD328" i="3" s="1"/>
  <c r="AE328" i="3" s="1"/>
  <c r="V329" i="3"/>
  <c r="AD329" i="3" s="1"/>
  <c r="AE329" i="3" s="1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I321" i="3"/>
  <c r="K321" i="3"/>
  <c r="L321" i="3"/>
  <c r="I322" i="3"/>
  <c r="K322" i="3"/>
  <c r="L322" i="3"/>
  <c r="I323" i="3"/>
  <c r="K323" i="3"/>
  <c r="L323" i="3"/>
  <c r="I324" i="3"/>
  <c r="K324" i="3"/>
  <c r="L324" i="3"/>
  <c r="I325" i="3"/>
  <c r="K325" i="3"/>
  <c r="L325" i="3"/>
  <c r="I326" i="3"/>
  <c r="K326" i="3"/>
  <c r="L326" i="3"/>
  <c r="I327" i="3"/>
  <c r="K327" i="3"/>
  <c r="L327" i="3"/>
  <c r="I328" i="3"/>
  <c r="K328" i="3"/>
  <c r="L328" i="3"/>
  <c r="I329" i="3"/>
  <c r="K329" i="3"/>
  <c r="L329" i="3"/>
  <c r="I330" i="3"/>
  <c r="K330" i="3"/>
  <c r="L330" i="3"/>
  <c r="I331" i="3"/>
  <c r="K331" i="3"/>
  <c r="L331" i="3"/>
  <c r="I332" i="3"/>
  <c r="K332" i="3"/>
  <c r="L332" i="3"/>
  <c r="I333" i="3"/>
  <c r="K333" i="3"/>
  <c r="L333" i="3"/>
  <c r="I334" i="3"/>
  <c r="K334" i="3"/>
  <c r="L334" i="3"/>
  <c r="I335" i="3"/>
  <c r="K335" i="3"/>
  <c r="L335" i="3"/>
  <c r="I336" i="3"/>
  <c r="K336" i="3"/>
  <c r="L336" i="3"/>
  <c r="I337" i="3"/>
  <c r="K337" i="3"/>
  <c r="L337" i="3"/>
  <c r="I338" i="3"/>
  <c r="K338" i="3"/>
  <c r="L338" i="3"/>
  <c r="I339" i="3"/>
  <c r="K339" i="3"/>
  <c r="L339" i="3"/>
  <c r="I340" i="3"/>
  <c r="K340" i="3"/>
  <c r="L340" i="3"/>
  <c r="I341" i="3"/>
  <c r="K341" i="3"/>
  <c r="L341" i="3"/>
  <c r="I342" i="3"/>
  <c r="K342" i="3"/>
  <c r="L342" i="3"/>
  <c r="I343" i="3"/>
  <c r="K343" i="3"/>
  <c r="L343" i="3"/>
  <c r="I344" i="3"/>
  <c r="K344" i="3"/>
  <c r="L344" i="3"/>
  <c r="I345" i="3"/>
  <c r="K345" i="3"/>
  <c r="L345" i="3"/>
  <c r="I346" i="3"/>
  <c r="K346" i="3"/>
  <c r="L346" i="3"/>
  <c r="I347" i="3"/>
  <c r="K347" i="3"/>
  <c r="L347" i="3"/>
  <c r="I348" i="3"/>
  <c r="K348" i="3"/>
  <c r="L348" i="3"/>
  <c r="I349" i="3"/>
  <c r="K349" i="3"/>
  <c r="L349" i="3"/>
  <c r="I350" i="3"/>
  <c r="K350" i="3"/>
  <c r="L350" i="3"/>
  <c r="I351" i="3"/>
  <c r="K351" i="3"/>
  <c r="L351" i="3"/>
  <c r="I352" i="3"/>
  <c r="K352" i="3"/>
  <c r="L352" i="3"/>
  <c r="I353" i="3"/>
  <c r="K353" i="3"/>
  <c r="L353" i="3"/>
  <c r="I354" i="3"/>
  <c r="K354" i="3"/>
  <c r="L354" i="3"/>
  <c r="I355" i="3"/>
  <c r="K355" i="3"/>
  <c r="L355" i="3"/>
  <c r="I356" i="3"/>
  <c r="K356" i="3"/>
  <c r="L356" i="3"/>
  <c r="I357" i="3"/>
  <c r="K357" i="3"/>
  <c r="L357" i="3"/>
  <c r="I358" i="3"/>
  <c r="K358" i="3"/>
  <c r="L358" i="3"/>
  <c r="I359" i="3"/>
  <c r="K359" i="3"/>
  <c r="L359" i="3"/>
  <c r="I360" i="3"/>
  <c r="K360" i="3"/>
  <c r="L360" i="3"/>
  <c r="I361" i="3"/>
  <c r="K361" i="3"/>
  <c r="L361" i="3"/>
  <c r="I362" i="3"/>
  <c r="K362" i="3"/>
  <c r="L362" i="3"/>
  <c r="I363" i="3"/>
  <c r="K363" i="3"/>
  <c r="L363" i="3"/>
  <c r="I364" i="3"/>
  <c r="K364" i="3"/>
  <c r="L364" i="3"/>
  <c r="I365" i="3"/>
  <c r="K365" i="3"/>
  <c r="L365" i="3"/>
  <c r="I366" i="3"/>
  <c r="K366" i="3"/>
  <c r="L366" i="3"/>
  <c r="I367" i="3"/>
  <c r="K367" i="3"/>
  <c r="L367" i="3"/>
  <c r="I368" i="3"/>
  <c r="K368" i="3"/>
  <c r="L368" i="3"/>
  <c r="I369" i="3"/>
  <c r="K369" i="3"/>
  <c r="L369" i="3"/>
  <c r="I370" i="3"/>
  <c r="K370" i="3"/>
  <c r="L370" i="3"/>
  <c r="I371" i="3"/>
  <c r="K371" i="3"/>
  <c r="L371" i="3"/>
  <c r="I372" i="3"/>
  <c r="K372" i="3"/>
  <c r="L372" i="3"/>
  <c r="I373" i="3"/>
  <c r="K373" i="3"/>
  <c r="L373" i="3"/>
  <c r="I374" i="3"/>
  <c r="K374" i="3"/>
  <c r="L374" i="3"/>
  <c r="I375" i="3"/>
  <c r="K375" i="3"/>
  <c r="L375" i="3"/>
  <c r="I376" i="3"/>
  <c r="K376" i="3"/>
  <c r="L376" i="3"/>
  <c r="I377" i="3"/>
  <c r="K377" i="3"/>
  <c r="L377" i="3"/>
  <c r="I378" i="3"/>
  <c r="K378" i="3"/>
  <c r="L378" i="3"/>
  <c r="I379" i="3"/>
  <c r="K379" i="3"/>
  <c r="L379" i="3"/>
  <c r="AC319" i="4"/>
  <c r="AG319" i="4" s="1"/>
  <c r="V319" i="4"/>
  <c r="L319" i="4"/>
  <c r="K319" i="4"/>
  <c r="I319" i="4"/>
  <c r="AC318" i="4"/>
  <c r="AG318" i="4" s="1"/>
  <c r="V318" i="4"/>
  <c r="L318" i="4"/>
  <c r="K318" i="4"/>
  <c r="I318" i="4"/>
  <c r="AC317" i="4"/>
  <c r="AG317" i="4" s="1"/>
  <c r="V317" i="4"/>
  <c r="L317" i="4"/>
  <c r="K317" i="4"/>
  <c r="I317" i="4"/>
  <c r="AC316" i="4"/>
  <c r="AG316" i="4" s="1"/>
  <c r="V316" i="4"/>
  <c r="L316" i="4"/>
  <c r="K316" i="4"/>
  <c r="I316" i="4"/>
  <c r="AC315" i="4"/>
  <c r="L315" i="4"/>
  <c r="K315" i="4"/>
  <c r="J315" i="4"/>
  <c r="AC314" i="4"/>
  <c r="AC313" i="4"/>
  <c r="AC312" i="4"/>
  <c r="AC320" i="3"/>
  <c r="AG320" i="3" s="1"/>
  <c r="V320" i="3"/>
  <c r="L320" i="3"/>
  <c r="K320" i="3"/>
  <c r="I320" i="3"/>
  <c r="AC319" i="3"/>
  <c r="AF319" i="3" s="1"/>
  <c r="V319" i="3"/>
  <c r="L319" i="3"/>
  <c r="K319" i="3"/>
  <c r="I319" i="3"/>
  <c r="AC318" i="3"/>
  <c r="AG318" i="3" s="1"/>
  <c r="V318" i="3"/>
  <c r="L318" i="3"/>
  <c r="K318" i="3"/>
  <c r="I318" i="3"/>
  <c r="AC317" i="3"/>
  <c r="AG317" i="3" s="1"/>
  <c r="V317" i="3"/>
  <c r="L317" i="3"/>
  <c r="K317" i="3"/>
  <c r="I317" i="3"/>
  <c r="J317" i="3"/>
  <c r="AC316" i="3"/>
  <c r="L316" i="3"/>
  <c r="K316" i="3"/>
  <c r="J316" i="3"/>
  <c r="I316" i="3"/>
  <c r="AC315" i="3"/>
  <c r="AC314" i="3"/>
  <c r="AC313" i="3"/>
  <c r="H10" i="4"/>
  <c r="I10" i="4" s="1"/>
  <c r="J10" i="4" s="1"/>
  <c r="I8" i="2"/>
  <c r="L8" i="2" s="1"/>
  <c r="N8" i="2" s="1"/>
  <c r="O8" i="2" s="1"/>
  <c r="R15" i="2" s="1"/>
  <c r="J8" i="2"/>
  <c r="K8" i="2" s="1"/>
  <c r="AC320" i="2"/>
  <c r="AG320" i="2" s="1"/>
  <c r="AC321" i="2"/>
  <c r="AF321" i="2" s="1"/>
  <c r="AC322" i="2"/>
  <c r="AF322" i="2" s="1"/>
  <c r="AC323" i="2"/>
  <c r="AF323" i="2" s="1"/>
  <c r="AC324" i="2"/>
  <c r="AG324" i="2" s="1"/>
  <c r="AC325" i="2"/>
  <c r="AG325" i="2" s="1"/>
  <c r="AC326" i="2"/>
  <c r="AF326" i="2" s="1"/>
  <c r="AC327" i="2"/>
  <c r="AF327" i="2" s="1"/>
  <c r="AC328" i="2"/>
  <c r="AF328" i="2" s="1"/>
  <c r="AC329" i="2"/>
  <c r="AF329" i="2" s="1"/>
  <c r="AC330" i="2"/>
  <c r="AF330" i="2" s="1"/>
  <c r="AC331" i="2"/>
  <c r="AF331" i="2" s="1"/>
  <c r="AC332" i="2"/>
  <c r="AF332" i="2" s="1"/>
  <c r="AC333" i="2"/>
  <c r="AF333" i="2" s="1"/>
  <c r="AC334" i="2"/>
  <c r="AF334" i="2" s="1"/>
  <c r="AC335" i="2"/>
  <c r="AF335" i="2" s="1"/>
  <c r="AC336" i="2"/>
  <c r="AG336" i="2" s="1"/>
  <c r="AC337" i="2"/>
  <c r="AG337" i="2" s="1"/>
  <c r="AC338" i="2"/>
  <c r="AF338" i="2" s="1"/>
  <c r="AC339" i="2"/>
  <c r="AC340" i="2"/>
  <c r="AF340" i="2" s="1"/>
  <c r="AC341" i="2"/>
  <c r="AF341" i="2" s="1"/>
  <c r="AC342" i="2"/>
  <c r="AF342" i="2" s="1"/>
  <c r="AC343" i="2"/>
  <c r="AF343" i="2" s="1"/>
  <c r="AC344" i="2"/>
  <c r="AF344" i="2" s="1"/>
  <c r="AC345" i="2"/>
  <c r="AF345" i="2" s="1"/>
  <c r="AC346" i="2"/>
  <c r="AF346" i="2" s="1"/>
  <c r="AC347" i="2"/>
  <c r="AF347" i="2" s="1"/>
  <c r="AC348" i="2"/>
  <c r="AG348" i="2" s="1"/>
  <c r="AC349" i="2"/>
  <c r="AF349" i="2" s="1"/>
  <c r="AC350" i="2"/>
  <c r="AF350" i="2" s="1"/>
  <c r="AC351" i="2"/>
  <c r="AF351" i="2" s="1"/>
  <c r="AC352" i="2"/>
  <c r="AF352" i="2" s="1"/>
  <c r="AC353" i="2"/>
  <c r="AF353" i="2" s="1"/>
  <c r="AC354" i="2"/>
  <c r="AF354" i="2" s="1"/>
  <c r="AC355" i="2"/>
  <c r="AF355" i="2" s="1"/>
  <c r="AG355" i="2"/>
  <c r="AC356" i="2"/>
  <c r="AF356" i="2" s="1"/>
  <c r="AC357" i="2"/>
  <c r="AF357" i="2" s="1"/>
  <c r="AC358" i="2"/>
  <c r="AF358" i="2" s="1"/>
  <c r="AC359" i="2"/>
  <c r="AF359" i="2" s="1"/>
  <c r="AC360" i="2"/>
  <c r="AF360" i="2" s="1"/>
  <c r="AC361" i="2"/>
  <c r="AF361" i="2" s="1"/>
  <c r="AC362" i="2"/>
  <c r="AG362" i="2" s="1"/>
  <c r="AC363" i="2"/>
  <c r="AC364" i="2"/>
  <c r="AG364" i="2" s="1"/>
  <c r="AC365" i="2"/>
  <c r="AF365" i="2" s="1"/>
  <c r="AC366" i="2"/>
  <c r="AF366" i="2" s="1"/>
  <c r="AC367" i="2"/>
  <c r="AG367" i="2" s="1"/>
  <c r="AC368" i="2"/>
  <c r="AF368" i="2" s="1"/>
  <c r="AC369" i="2"/>
  <c r="AF369" i="2" s="1"/>
  <c r="AC370" i="2"/>
  <c r="AF370" i="2" s="1"/>
  <c r="AC371" i="2"/>
  <c r="AG371" i="2" s="1"/>
  <c r="AC372" i="2"/>
  <c r="AG372" i="2" s="1"/>
  <c r="AC373" i="2"/>
  <c r="AF373" i="2" s="1"/>
  <c r="AC374" i="2"/>
  <c r="AF374" i="2" s="1"/>
  <c r="AC375" i="2"/>
  <c r="AF375" i="2" s="1"/>
  <c r="AC376" i="2"/>
  <c r="AG376" i="2" s="1"/>
  <c r="AF376" i="2"/>
  <c r="AC377" i="2"/>
  <c r="AF377" i="2" s="1"/>
  <c r="AC378" i="2"/>
  <c r="AF378" i="2" s="1"/>
  <c r="AC379" i="2"/>
  <c r="AF379" i="2" s="1"/>
  <c r="AC380" i="2"/>
  <c r="AF380" i="2" s="1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AD373" i="2" s="1"/>
  <c r="AE373" i="2" s="1"/>
  <c r="V374" i="2"/>
  <c r="V375" i="2"/>
  <c r="V376" i="2"/>
  <c r="V377" i="2"/>
  <c r="V378" i="2"/>
  <c r="V379" i="2"/>
  <c r="V380" i="2"/>
  <c r="I320" i="2"/>
  <c r="K320" i="2"/>
  <c r="L320" i="2"/>
  <c r="I321" i="2"/>
  <c r="K321" i="2"/>
  <c r="L321" i="2"/>
  <c r="I322" i="2"/>
  <c r="K322" i="2"/>
  <c r="L322" i="2"/>
  <c r="I323" i="2"/>
  <c r="K323" i="2"/>
  <c r="L323" i="2"/>
  <c r="I324" i="2"/>
  <c r="K324" i="2"/>
  <c r="L324" i="2"/>
  <c r="I325" i="2"/>
  <c r="K325" i="2"/>
  <c r="L325" i="2"/>
  <c r="I326" i="2"/>
  <c r="K326" i="2"/>
  <c r="L326" i="2"/>
  <c r="I327" i="2"/>
  <c r="K327" i="2"/>
  <c r="L327" i="2"/>
  <c r="I328" i="2"/>
  <c r="K328" i="2"/>
  <c r="L328" i="2"/>
  <c r="I329" i="2"/>
  <c r="K329" i="2"/>
  <c r="L329" i="2"/>
  <c r="I330" i="2"/>
  <c r="K330" i="2"/>
  <c r="L330" i="2"/>
  <c r="I331" i="2"/>
  <c r="K331" i="2"/>
  <c r="L331" i="2"/>
  <c r="I332" i="2"/>
  <c r="K332" i="2"/>
  <c r="L332" i="2"/>
  <c r="I333" i="2"/>
  <c r="K333" i="2"/>
  <c r="L333" i="2"/>
  <c r="I334" i="2"/>
  <c r="K334" i="2"/>
  <c r="L334" i="2"/>
  <c r="I335" i="2"/>
  <c r="K335" i="2"/>
  <c r="L335" i="2"/>
  <c r="I336" i="2"/>
  <c r="K336" i="2"/>
  <c r="L336" i="2"/>
  <c r="I337" i="2"/>
  <c r="K337" i="2"/>
  <c r="L337" i="2"/>
  <c r="I338" i="2"/>
  <c r="K338" i="2"/>
  <c r="L338" i="2"/>
  <c r="I339" i="2"/>
  <c r="K339" i="2"/>
  <c r="L339" i="2"/>
  <c r="I340" i="2"/>
  <c r="K340" i="2"/>
  <c r="L340" i="2"/>
  <c r="I341" i="2"/>
  <c r="K341" i="2"/>
  <c r="L341" i="2"/>
  <c r="I342" i="2"/>
  <c r="K342" i="2"/>
  <c r="L342" i="2"/>
  <c r="I343" i="2"/>
  <c r="K343" i="2"/>
  <c r="L343" i="2"/>
  <c r="I344" i="2"/>
  <c r="K344" i="2"/>
  <c r="L344" i="2"/>
  <c r="I345" i="2"/>
  <c r="K345" i="2"/>
  <c r="L345" i="2"/>
  <c r="I346" i="2"/>
  <c r="K346" i="2"/>
  <c r="L346" i="2"/>
  <c r="I347" i="2"/>
  <c r="K347" i="2"/>
  <c r="L347" i="2"/>
  <c r="I348" i="2"/>
  <c r="K348" i="2"/>
  <c r="L348" i="2"/>
  <c r="I349" i="2"/>
  <c r="K349" i="2"/>
  <c r="L349" i="2"/>
  <c r="I350" i="2"/>
  <c r="K350" i="2"/>
  <c r="L350" i="2"/>
  <c r="I351" i="2"/>
  <c r="K351" i="2"/>
  <c r="L351" i="2"/>
  <c r="I352" i="2"/>
  <c r="K352" i="2"/>
  <c r="L352" i="2"/>
  <c r="I353" i="2"/>
  <c r="K353" i="2"/>
  <c r="L353" i="2"/>
  <c r="I354" i="2"/>
  <c r="K354" i="2"/>
  <c r="L354" i="2"/>
  <c r="I355" i="2"/>
  <c r="K355" i="2"/>
  <c r="L355" i="2"/>
  <c r="I356" i="2"/>
  <c r="K356" i="2"/>
  <c r="L356" i="2"/>
  <c r="I357" i="2"/>
  <c r="K357" i="2"/>
  <c r="L357" i="2"/>
  <c r="I358" i="2"/>
  <c r="K358" i="2"/>
  <c r="L358" i="2"/>
  <c r="I359" i="2"/>
  <c r="K359" i="2"/>
  <c r="L359" i="2"/>
  <c r="I360" i="2"/>
  <c r="K360" i="2"/>
  <c r="L360" i="2"/>
  <c r="I361" i="2"/>
  <c r="K361" i="2"/>
  <c r="L361" i="2"/>
  <c r="I362" i="2"/>
  <c r="K362" i="2"/>
  <c r="L362" i="2"/>
  <c r="I363" i="2"/>
  <c r="K363" i="2"/>
  <c r="L363" i="2"/>
  <c r="I364" i="2"/>
  <c r="K364" i="2"/>
  <c r="L364" i="2"/>
  <c r="I365" i="2"/>
  <c r="K365" i="2"/>
  <c r="L365" i="2"/>
  <c r="I366" i="2"/>
  <c r="K366" i="2"/>
  <c r="L366" i="2"/>
  <c r="I367" i="2"/>
  <c r="K367" i="2"/>
  <c r="L367" i="2"/>
  <c r="I368" i="2"/>
  <c r="K368" i="2"/>
  <c r="L368" i="2"/>
  <c r="I369" i="2"/>
  <c r="K369" i="2"/>
  <c r="L369" i="2"/>
  <c r="I370" i="2"/>
  <c r="K370" i="2"/>
  <c r="L370" i="2"/>
  <c r="I371" i="2"/>
  <c r="K371" i="2"/>
  <c r="L371" i="2"/>
  <c r="I372" i="2"/>
  <c r="K372" i="2"/>
  <c r="L372" i="2"/>
  <c r="I373" i="2"/>
  <c r="K373" i="2"/>
  <c r="L373" i="2"/>
  <c r="I374" i="2"/>
  <c r="K374" i="2"/>
  <c r="L374" i="2"/>
  <c r="I375" i="2"/>
  <c r="K375" i="2"/>
  <c r="L375" i="2"/>
  <c r="I376" i="2"/>
  <c r="K376" i="2"/>
  <c r="L376" i="2"/>
  <c r="I377" i="2"/>
  <c r="K377" i="2"/>
  <c r="L377" i="2"/>
  <c r="I378" i="2"/>
  <c r="K378" i="2"/>
  <c r="L378" i="2"/>
  <c r="I379" i="2"/>
  <c r="K379" i="2"/>
  <c r="L379" i="2"/>
  <c r="I380" i="2"/>
  <c r="K380" i="2"/>
  <c r="L380" i="2"/>
  <c r="I314" i="2"/>
  <c r="AC319" i="2"/>
  <c r="AG319" i="2" s="1"/>
  <c r="V319" i="2"/>
  <c r="L319" i="2"/>
  <c r="K319" i="2"/>
  <c r="I319" i="2"/>
  <c r="AC318" i="2"/>
  <c r="AG318" i="2" s="1"/>
  <c r="V318" i="2"/>
  <c r="L318" i="2"/>
  <c r="K318" i="2"/>
  <c r="I318" i="2"/>
  <c r="AC317" i="2"/>
  <c r="AG317" i="2" s="1"/>
  <c r="V317" i="2"/>
  <c r="L317" i="2"/>
  <c r="K317" i="2"/>
  <c r="I317" i="2"/>
  <c r="AC316" i="2"/>
  <c r="AF316" i="2" s="1"/>
  <c r="V316" i="2"/>
  <c r="L316" i="2"/>
  <c r="K316" i="2"/>
  <c r="I316" i="2"/>
  <c r="AC315" i="2"/>
  <c r="AG315" i="2" s="1"/>
  <c r="V315" i="2"/>
  <c r="L315" i="2"/>
  <c r="K315" i="2"/>
  <c r="I315" i="2"/>
  <c r="J315" i="2"/>
  <c r="AC314" i="2"/>
  <c r="L314" i="2"/>
  <c r="K314" i="2"/>
  <c r="J314" i="2"/>
  <c r="AC313" i="2"/>
  <c r="AC312" i="2"/>
  <c r="AC311" i="2"/>
  <c r="AF360" i="4" l="1"/>
  <c r="AD342" i="4"/>
  <c r="AE342" i="4" s="1"/>
  <c r="K10" i="4"/>
  <c r="M10" i="4" s="1"/>
  <c r="N10" i="4" s="1"/>
  <c r="N23" i="4" s="1"/>
  <c r="AD359" i="4"/>
  <c r="AE359" i="4" s="1"/>
  <c r="AD358" i="4"/>
  <c r="AE358" i="4" s="1"/>
  <c r="AD357" i="4"/>
  <c r="AE357" i="4" s="1"/>
  <c r="AD356" i="4"/>
  <c r="AE356" i="4" s="1"/>
  <c r="AF370" i="4"/>
  <c r="AG337" i="4"/>
  <c r="AD330" i="4"/>
  <c r="AE330" i="4" s="1"/>
  <c r="AD377" i="4"/>
  <c r="AE377" i="4" s="1"/>
  <c r="AD353" i="4"/>
  <c r="AE353" i="4" s="1"/>
  <c r="AD329" i="4"/>
  <c r="AE329" i="4" s="1"/>
  <c r="AD351" i="4"/>
  <c r="AE351" i="4" s="1"/>
  <c r="AD328" i="4"/>
  <c r="AE328" i="4" s="1"/>
  <c r="AD373" i="4"/>
  <c r="AE373" i="4" s="1"/>
  <c r="AD365" i="4"/>
  <c r="AE365" i="4" s="1"/>
  <c r="AD337" i="4"/>
  <c r="AE337" i="4" s="1"/>
  <c r="AD379" i="4"/>
  <c r="AE379" i="4" s="1"/>
  <c r="AD380" i="4"/>
  <c r="AE380" i="4" s="1"/>
  <c r="AD381" i="4"/>
  <c r="AE381" i="4" s="1"/>
  <c r="AD364" i="4"/>
  <c r="AE364" i="4" s="1"/>
  <c r="AD376" i="4"/>
  <c r="AE376" i="4" s="1"/>
  <c r="AD371" i="4"/>
  <c r="AE371" i="4" s="1"/>
  <c r="AD346" i="4"/>
  <c r="AE346" i="4" s="1"/>
  <c r="AG346" i="4"/>
  <c r="AD366" i="3"/>
  <c r="AE366" i="3" s="1"/>
  <c r="AD371" i="3"/>
  <c r="AE371" i="3" s="1"/>
  <c r="AG370" i="3"/>
  <c r="AD333" i="3"/>
  <c r="AE333" i="3" s="1"/>
  <c r="AG323" i="3"/>
  <c r="AD330" i="3"/>
  <c r="AE330" i="3" s="1"/>
  <c r="AG366" i="3"/>
  <c r="AG350" i="2"/>
  <c r="AG366" i="2"/>
  <c r="AG338" i="3"/>
  <c r="AG356" i="3"/>
  <c r="AG353" i="3"/>
  <c r="AG334" i="3"/>
  <c r="AG369" i="3"/>
  <c r="AD379" i="3"/>
  <c r="AE379" i="3" s="1"/>
  <c r="AD355" i="3"/>
  <c r="AE355" i="3" s="1"/>
  <c r="AD331" i="3"/>
  <c r="AE331" i="3" s="1"/>
  <c r="AG351" i="3"/>
  <c r="AD331" i="2"/>
  <c r="AE331" i="2" s="1"/>
  <c r="AG340" i="2"/>
  <c r="AD360" i="2"/>
  <c r="AE360" i="2" s="1"/>
  <c r="AD336" i="2"/>
  <c r="AE336" i="2" s="1"/>
  <c r="AD359" i="2"/>
  <c r="AE359" i="2" s="1"/>
  <c r="AG351" i="2"/>
  <c r="AD332" i="2"/>
  <c r="AE332" i="2" s="1"/>
  <c r="AD330" i="2"/>
  <c r="AE330" i="2" s="1"/>
  <c r="AD347" i="2"/>
  <c r="AE347" i="2" s="1"/>
  <c r="AD345" i="2"/>
  <c r="AE345" i="2" s="1"/>
  <c r="AD344" i="2"/>
  <c r="AE344" i="2" s="1"/>
  <c r="AD346" i="2"/>
  <c r="AE346" i="2" s="1"/>
  <c r="AD343" i="2"/>
  <c r="AE343" i="2" s="1"/>
  <c r="AD359" i="3"/>
  <c r="AE359" i="3" s="1"/>
  <c r="AD378" i="3"/>
  <c r="AE378" i="3" s="1"/>
  <c r="AD350" i="3"/>
  <c r="AE350" i="3" s="1"/>
  <c r="AD382" i="3"/>
  <c r="AE382" i="3" s="1"/>
  <c r="AD381" i="3"/>
  <c r="AE381" i="3" s="1"/>
  <c r="AD380" i="3"/>
  <c r="AE380" i="3" s="1"/>
  <c r="AD376" i="3"/>
  <c r="AE376" i="3" s="1"/>
  <c r="AD353" i="3"/>
  <c r="AE353" i="3" s="1"/>
  <c r="AF362" i="3"/>
  <c r="AD345" i="3"/>
  <c r="AE345" i="3" s="1"/>
  <c r="AF345" i="3"/>
  <c r="AD377" i="3"/>
  <c r="AE377" i="3" s="1"/>
  <c r="AD344" i="3"/>
  <c r="AE344" i="3" s="1"/>
  <c r="AF322" i="4"/>
  <c r="AG362" i="4"/>
  <c r="AG321" i="4"/>
  <c r="AF335" i="4"/>
  <c r="AD362" i="4"/>
  <c r="AE362" i="4" s="1"/>
  <c r="AG345" i="4"/>
  <c r="AG331" i="4"/>
  <c r="AD360" i="4"/>
  <c r="AE360" i="4" s="1"/>
  <c r="AD336" i="4"/>
  <c r="AE336" i="4" s="1"/>
  <c r="AD335" i="4"/>
  <c r="AE335" i="4" s="1"/>
  <c r="AD334" i="4"/>
  <c r="AE334" i="4" s="1"/>
  <c r="AD333" i="4"/>
  <c r="AE333" i="4" s="1"/>
  <c r="AD378" i="4"/>
  <c r="AE378" i="4" s="1"/>
  <c r="AD354" i="4"/>
  <c r="AE354" i="4" s="1"/>
  <c r="AF326" i="3"/>
  <c r="AG342" i="3"/>
  <c r="AD357" i="3"/>
  <c r="AE357" i="3" s="1"/>
  <c r="AD354" i="3"/>
  <c r="AE354" i="3" s="1"/>
  <c r="AF322" i="3"/>
  <c r="AD375" i="3"/>
  <c r="AE375" i="3" s="1"/>
  <c r="AD325" i="3"/>
  <c r="AE325" i="3" s="1"/>
  <c r="AF333" i="3"/>
  <c r="AD322" i="3"/>
  <c r="AE322" i="3" s="1"/>
  <c r="AD326" i="3"/>
  <c r="AE326" i="3" s="1"/>
  <c r="AD321" i="3"/>
  <c r="AE321" i="3" s="1"/>
  <c r="AG332" i="3"/>
  <c r="AD374" i="3"/>
  <c r="AE374" i="3" s="1"/>
  <c r="AF379" i="3"/>
  <c r="AG375" i="3"/>
  <c r="AD334" i="3"/>
  <c r="AE334" i="3" s="1"/>
  <c r="AF325" i="2"/>
  <c r="AD356" i="2"/>
  <c r="AE356" i="2" s="1"/>
  <c r="AD357" i="2"/>
  <c r="AE357" i="2" s="1"/>
  <c r="AF336" i="2"/>
  <c r="AF371" i="2"/>
  <c r="AF367" i="2"/>
  <c r="AD325" i="2"/>
  <c r="AE325" i="2" s="1"/>
  <c r="AD323" i="2"/>
  <c r="AE323" i="2" s="1"/>
  <c r="AD358" i="2"/>
  <c r="AE358" i="2" s="1"/>
  <c r="AF364" i="2"/>
  <c r="AG328" i="2"/>
  <c r="AD369" i="2"/>
  <c r="AE369" i="2" s="1"/>
  <c r="AF362" i="2"/>
  <c r="AG327" i="2"/>
  <c r="AD322" i="2"/>
  <c r="AE322" i="2" s="1"/>
  <c r="AD364" i="2"/>
  <c r="AE364" i="2" s="1"/>
  <c r="AG360" i="2"/>
  <c r="AG326" i="2"/>
  <c r="AD371" i="2"/>
  <c r="AE371" i="2" s="1"/>
  <c r="AD370" i="2"/>
  <c r="AE370" i="2" s="1"/>
  <c r="AD321" i="2"/>
  <c r="AE321" i="2" s="1"/>
  <c r="AG341" i="2"/>
  <c r="AD368" i="2"/>
  <c r="AE368" i="2" s="1"/>
  <c r="AF357" i="4"/>
  <c r="AD349" i="4"/>
  <c r="AE349" i="4" s="1"/>
  <c r="AD325" i="4"/>
  <c r="AE325" i="4" s="1"/>
  <c r="AD372" i="4"/>
  <c r="AE372" i="4" s="1"/>
  <c r="AD348" i="4"/>
  <c r="AE348" i="4" s="1"/>
  <c r="AD324" i="4"/>
  <c r="AE324" i="4" s="1"/>
  <c r="AD347" i="4"/>
  <c r="AE347" i="4" s="1"/>
  <c r="AD323" i="4"/>
  <c r="AE323" i="4" s="1"/>
  <c r="AD369" i="4"/>
  <c r="AE369" i="4" s="1"/>
  <c r="AD345" i="4"/>
  <c r="AE345" i="4" s="1"/>
  <c r="AD321" i="4"/>
  <c r="AE321" i="4" s="1"/>
  <c r="AG354" i="4"/>
  <c r="AG343" i="4"/>
  <c r="AF330" i="4"/>
  <c r="AD317" i="4"/>
  <c r="AE317" i="4" s="1"/>
  <c r="AF327" i="4"/>
  <c r="AG375" i="4"/>
  <c r="AG361" i="4"/>
  <c r="AD363" i="4"/>
  <c r="AE363" i="4" s="1"/>
  <c r="AD340" i="4"/>
  <c r="AE340" i="4" s="1"/>
  <c r="AD339" i="4"/>
  <c r="AE339" i="4" s="1"/>
  <c r="AG371" i="3"/>
  <c r="AF371" i="3"/>
  <c r="AF360" i="3"/>
  <c r="AG324" i="3"/>
  <c r="AG348" i="3"/>
  <c r="AD352" i="3"/>
  <c r="AE352" i="3" s="1"/>
  <c r="AD351" i="3"/>
  <c r="AE351" i="3" s="1"/>
  <c r="AF358" i="3"/>
  <c r="AG347" i="3"/>
  <c r="AG346" i="3"/>
  <c r="AD346" i="3"/>
  <c r="AE346" i="3" s="1"/>
  <c r="AG368" i="3"/>
  <c r="AG321" i="3"/>
  <c r="AD368" i="3"/>
  <c r="AE368" i="3" s="1"/>
  <c r="AD367" i="3"/>
  <c r="AE367" i="3" s="1"/>
  <c r="AG355" i="3"/>
  <c r="AD349" i="3"/>
  <c r="AE349" i="3" s="1"/>
  <c r="AF343" i="3"/>
  <c r="AF376" i="3"/>
  <c r="AG365" i="3"/>
  <c r="AF329" i="3"/>
  <c r="AD362" i="3"/>
  <c r="AE362" i="3" s="1"/>
  <c r="AD361" i="3"/>
  <c r="AE361" i="3" s="1"/>
  <c r="AD337" i="3"/>
  <c r="AE337" i="3" s="1"/>
  <c r="AG328" i="3"/>
  <c r="AD372" i="3"/>
  <c r="AE372" i="3" s="1"/>
  <c r="AD338" i="3"/>
  <c r="AE338" i="3" s="1"/>
  <c r="AG363" i="3"/>
  <c r="AG352" i="3"/>
  <c r="AG341" i="3"/>
  <c r="AD373" i="3"/>
  <c r="AE373" i="3" s="1"/>
  <c r="AD369" i="3"/>
  <c r="AE369" i="3" s="1"/>
  <c r="AF320" i="2"/>
  <c r="AD365" i="2"/>
  <c r="AE365" i="2" s="1"/>
  <c r="AD342" i="2"/>
  <c r="AE342" i="2" s="1"/>
  <c r="AD366" i="2"/>
  <c r="AE366" i="2" s="1"/>
  <c r="AG361" i="2"/>
  <c r="AF324" i="2"/>
  <c r="AD367" i="2"/>
  <c r="AE367" i="2" s="1"/>
  <c r="AD354" i="2"/>
  <c r="AE354" i="2" s="1"/>
  <c r="AG333" i="2"/>
  <c r="AG323" i="2"/>
  <c r="AD380" i="2"/>
  <c r="AE380" i="2" s="1"/>
  <c r="AF372" i="2"/>
  <c r="AG346" i="2"/>
  <c r="AD340" i="2"/>
  <c r="AE340" i="2" s="1"/>
  <c r="AD379" i="2"/>
  <c r="AE379" i="2" s="1"/>
  <c r="AG359" i="2"/>
  <c r="AD338" i="2"/>
  <c r="AE338" i="2" s="1"/>
  <c r="AG332" i="2"/>
  <c r="AG322" i="2"/>
  <c r="AD353" i="2"/>
  <c r="AE353" i="2" s="1"/>
  <c r="AG345" i="2"/>
  <c r="AD341" i="2"/>
  <c r="AE341" i="2" s="1"/>
  <c r="AD352" i="2"/>
  <c r="AE352" i="2" s="1"/>
  <c r="AD375" i="2"/>
  <c r="AE375" i="2" s="1"/>
  <c r="AD327" i="2"/>
  <c r="AE327" i="2" s="1"/>
  <c r="AG331" i="2"/>
  <c r="AG321" i="2"/>
  <c r="AD374" i="2"/>
  <c r="AE374" i="2" s="1"/>
  <c r="AD326" i="2"/>
  <c r="AE326" i="2" s="1"/>
  <c r="AG356" i="2"/>
  <c r="AD349" i="2"/>
  <c r="AE349" i="2" s="1"/>
  <c r="AG343" i="2"/>
  <c r="AD348" i="2"/>
  <c r="AE348" i="2" s="1"/>
  <c r="AD317" i="2"/>
  <c r="AE317" i="2" s="1"/>
  <c r="AD378" i="2"/>
  <c r="AE378" i="2" s="1"/>
  <c r="AD335" i="2"/>
  <c r="AE335" i="2" s="1"/>
  <c r="AD360" i="3"/>
  <c r="AE360" i="3" s="1"/>
  <c r="AD343" i="3"/>
  <c r="AE343" i="3" s="1"/>
  <c r="AG364" i="4"/>
  <c r="AD352" i="4"/>
  <c r="AE352" i="4" s="1"/>
  <c r="AD54" i="7"/>
  <c r="AE54" i="7" s="1"/>
  <c r="AF135" i="7"/>
  <c r="AD159" i="7"/>
  <c r="AE159" i="7" s="1"/>
  <c r="AD270" i="7"/>
  <c r="AE270" i="7" s="1"/>
  <c r="AD362" i="2"/>
  <c r="AE362" i="2" s="1"/>
  <c r="AD329" i="2"/>
  <c r="AE329" i="2" s="1"/>
  <c r="AD324" i="2"/>
  <c r="AE324" i="2" s="1"/>
  <c r="AD348" i="3"/>
  <c r="AE348" i="3" s="1"/>
  <c r="AD324" i="3"/>
  <c r="AE324" i="3" s="1"/>
  <c r="AD322" i="4"/>
  <c r="AE322" i="4" s="1"/>
  <c r="AD45" i="7"/>
  <c r="AE45" i="7" s="1"/>
  <c r="AD112" i="7"/>
  <c r="AE112" i="7" s="1"/>
  <c r="AD194" i="7"/>
  <c r="AE194" i="7" s="1"/>
  <c r="AD232" i="7"/>
  <c r="AE232" i="7" s="1"/>
  <c r="AD289" i="7"/>
  <c r="AE289" i="7" s="1"/>
  <c r="AD319" i="7"/>
  <c r="AE319" i="7" s="1"/>
  <c r="AD343" i="7"/>
  <c r="AE343" i="7" s="1"/>
  <c r="AD336" i="3"/>
  <c r="AE336" i="3" s="1"/>
  <c r="AD92" i="7"/>
  <c r="AE92" i="7" s="1"/>
  <c r="AD315" i="2"/>
  <c r="AE315" i="2" s="1"/>
  <c r="AD377" i="2"/>
  <c r="AE377" i="2" s="1"/>
  <c r="AD372" i="2"/>
  <c r="AE372" i="2" s="1"/>
  <c r="AD351" i="2"/>
  <c r="AE351" i="2" s="1"/>
  <c r="AD319" i="3"/>
  <c r="AE319" i="3" s="1"/>
  <c r="AD78" i="7"/>
  <c r="AE78" i="7" s="1"/>
  <c r="AG112" i="7"/>
  <c r="AG243" i="7"/>
  <c r="AD329" i="7"/>
  <c r="AE329" i="7" s="1"/>
  <c r="AD353" i="7"/>
  <c r="AE353" i="7" s="1"/>
  <c r="AD335" i="3"/>
  <c r="AE335" i="3" s="1"/>
  <c r="AD370" i="4"/>
  <c r="AE370" i="4" s="1"/>
  <c r="AD338" i="4"/>
  <c r="AE338" i="4" s="1"/>
  <c r="AD327" i="4"/>
  <c r="AE327" i="4" s="1"/>
  <c r="AD122" i="7"/>
  <c r="AE122" i="7" s="1"/>
  <c r="AD204" i="7"/>
  <c r="AE204" i="7" s="1"/>
  <c r="AD266" i="7"/>
  <c r="AE266" i="7" s="1"/>
  <c r="AD347" i="3"/>
  <c r="AE347" i="3" s="1"/>
  <c r="AD342" i="3"/>
  <c r="AE342" i="3" s="1"/>
  <c r="AD323" i="3"/>
  <c r="AE323" i="3" s="1"/>
  <c r="AD339" i="7"/>
  <c r="AE339" i="7" s="1"/>
  <c r="AD363" i="7"/>
  <c r="AE363" i="7" s="1"/>
  <c r="AD361" i="2"/>
  <c r="AE361" i="2" s="1"/>
  <c r="AD328" i="2"/>
  <c r="AE328" i="2" s="1"/>
  <c r="AD358" i="3"/>
  <c r="AE358" i="3" s="1"/>
  <c r="AD46" i="7"/>
  <c r="AE46" i="7" s="1"/>
  <c r="AD88" i="7"/>
  <c r="AE88" i="7" s="1"/>
  <c r="AG108" i="7"/>
  <c r="AD214" i="7"/>
  <c r="AE214" i="7" s="1"/>
  <c r="AD333" i="2"/>
  <c r="AE333" i="2" s="1"/>
  <c r="AD370" i="3"/>
  <c r="AE370" i="3" s="1"/>
  <c r="AD365" i="3"/>
  <c r="AE365" i="3" s="1"/>
  <c r="AD375" i="4"/>
  <c r="AE375" i="4" s="1"/>
  <c r="AD326" i="4"/>
  <c r="AE326" i="4" s="1"/>
  <c r="AD51" i="7"/>
  <c r="AE51" i="7" s="1"/>
  <c r="AF55" i="7"/>
  <c r="AD325" i="7"/>
  <c r="AE325" i="7" s="1"/>
  <c r="AD349" i="7"/>
  <c r="AE349" i="7" s="1"/>
  <c r="AD376" i="2"/>
  <c r="AE376" i="2" s="1"/>
  <c r="AD350" i="2"/>
  <c r="AE350" i="2" s="1"/>
  <c r="AD320" i="3"/>
  <c r="AE320" i="3" s="1"/>
  <c r="AD364" i="3"/>
  <c r="AE364" i="3" s="1"/>
  <c r="AD350" i="4"/>
  <c r="AE350" i="4" s="1"/>
  <c r="AD60" i="7"/>
  <c r="AE60" i="7" s="1"/>
  <c r="AD355" i="2"/>
  <c r="AE355" i="2" s="1"/>
  <c r="AD341" i="3"/>
  <c r="AE341" i="3" s="1"/>
  <c r="AG32" i="7"/>
  <c r="AF51" i="7"/>
  <c r="AD84" i="7"/>
  <c r="AE84" i="7" s="1"/>
  <c r="AG104" i="7"/>
  <c r="AD123" i="7"/>
  <c r="AE123" i="7" s="1"/>
  <c r="AD205" i="7"/>
  <c r="AE205" i="7" s="1"/>
  <c r="AD229" i="7"/>
  <c r="AE229" i="7" s="1"/>
  <c r="AG375" i="2"/>
  <c r="AG370" i="2"/>
  <c r="AG349" i="2"/>
  <c r="AG344" i="2"/>
  <c r="AD339" i="2"/>
  <c r="AE339" i="2" s="1"/>
  <c r="AD319" i="4"/>
  <c r="AE319" i="4" s="1"/>
  <c r="AG374" i="3"/>
  <c r="AD340" i="3"/>
  <c r="AE340" i="3" s="1"/>
  <c r="AD374" i="4"/>
  <c r="AE374" i="4" s="1"/>
  <c r="AG368" i="4"/>
  <c r="AD361" i="4"/>
  <c r="AE361" i="4" s="1"/>
  <c r="AD320" i="4"/>
  <c r="AE320" i="4" s="1"/>
  <c r="AD42" i="7"/>
  <c r="AE42" i="7" s="1"/>
  <c r="AD137" i="7"/>
  <c r="AE137" i="7" s="1"/>
  <c r="AD161" i="7"/>
  <c r="AE161" i="7" s="1"/>
  <c r="AF253" i="7"/>
  <c r="AD319" i="2"/>
  <c r="AE319" i="2" s="1"/>
  <c r="AG380" i="2"/>
  <c r="AG365" i="2"/>
  <c r="AG354" i="2"/>
  <c r="AG338" i="2"/>
  <c r="AD363" i="3"/>
  <c r="AE363" i="3" s="1"/>
  <c r="AG339" i="3"/>
  <c r="AG327" i="3"/>
  <c r="AD344" i="4"/>
  <c r="AE344" i="4" s="1"/>
  <c r="AG336" i="4"/>
  <c r="AD70" i="7"/>
  <c r="AE70" i="7" s="1"/>
  <c r="AG191" i="7"/>
  <c r="AD258" i="7"/>
  <c r="AE258" i="7" s="1"/>
  <c r="AD277" i="7"/>
  <c r="AE277" i="7" s="1"/>
  <c r="AG28" i="7"/>
  <c r="AD133" i="7"/>
  <c r="AE133" i="7" s="1"/>
  <c r="AD147" i="7"/>
  <c r="AE147" i="7" s="1"/>
  <c r="AD220" i="7"/>
  <c r="AE220" i="7" s="1"/>
  <c r="AD245" i="7"/>
  <c r="AE245" i="7" s="1"/>
  <c r="AF249" i="7"/>
  <c r="AD282" i="7"/>
  <c r="AE282" i="7" s="1"/>
  <c r="AD296" i="7"/>
  <c r="AE296" i="7" s="1"/>
  <c r="AD339" i="3"/>
  <c r="AE339" i="3" s="1"/>
  <c r="AD327" i="3"/>
  <c r="AE327" i="3" s="1"/>
  <c r="AD368" i="4"/>
  <c r="AE368" i="4" s="1"/>
  <c r="AD33" i="7"/>
  <c r="AE33" i="7" s="1"/>
  <c r="AD80" i="7"/>
  <c r="AE80" i="7" s="1"/>
  <c r="AD119" i="7"/>
  <c r="AE119" i="7" s="1"/>
  <c r="AD253" i="7"/>
  <c r="AE253" i="7" s="1"/>
  <c r="AD38" i="7"/>
  <c r="AE38" i="7" s="1"/>
  <c r="AD52" i="7"/>
  <c r="AE52" i="7" s="1"/>
  <c r="AD66" i="7"/>
  <c r="AE66" i="7" s="1"/>
  <c r="AD157" i="7"/>
  <c r="AE157" i="7" s="1"/>
  <c r="AF245" i="7"/>
  <c r="AD254" i="7"/>
  <c r="AE254" i="7" s="1"/>
  <c r="AG374" i="2"/>
  <c r="AG369" i="2"/>
  <c r="AF348" i="2"/>
  <c r="AF373" i="3"/>
  <c r="AD356" i="3"/>
  <c r="AE356" i="3" s="1"/>
  <c r="AG367" i="4"/>
  <c r="AD343" i="4"/>
  <c r="AE343" i="4" s="1"/>
  <c r="AD110" i="7"/>
  <c r="AE110" i="7" s="1"/>
  <c r="AD273" i="7"/>
  <c r="AE273" i="7" s="1"/>
  <c r="J308" i="7"/>
  <c r="AD334" i="2"/>
  <c r="AE334" i="2" s="1"/>
  <c r="AG379" i="2"/>
  <c r="AD332" i="3"/>
  <c r="AE332" i="3" s="1"/>
  <c r="AG378" i="4"/>
  <c r="AF372" i="4"/>
  <c r="AG342" i="4"/>
  <c r="AD29" i="7"/>
  <c r="AE29" i="7" s="1"/>
  <c r="AD48" i="7"/>
  <c r="AE48" i="7" s="1"/>
  <c r="AG85" i="7"/>
  <c r="AD178" i="7"/>
  <c r="AE178" i="7" s="1"/>
  <c r="AD216" i="7"/>
  <c r="AE216" i="7" s="1"/>
  <c r="AG230" i="7"/>
  <c r="AD259" i="7"/>
  <c r="AE259" i="7" s="1"/>
  <c r="AF287" i="7"/>
  <c r="J316" i="2"/>
  <c r="AD317" i="3"/>
  <c r="AE317" i="3" s="1"/>
  <c r="AG361" i="3"/>
  <c r="AG344" i="3"/>
  <c r="AG331" i="3"/>
  <c r="AD367" i="4"/>
  <c r="AE367" i="4" s="1"/>
  <c r="AG323" i="4"/>
  <c r="AD115" i="7"/>
  <c r="AE115" i="7" s="1"/>
  <c r="AG129" i="7"/>
  <c r="AD297" i="7"/>
  <c r="AE297" i="7" s="1"/>
  <c r="AG366" i="4"/>
  <c r="AG347" i="4"/>
  <c r="AD34" i="7"/>
  <c r="AE34" i="7" s="1"/>
  <c r="AD62" i="7"/>
  <c r="AE62" i="7" s="1"/>
  <c r="AD153" i="7"/>
  <c r="AE153" i="7" s="1"/>
  <c r="AD188" i="7"/>
  <c r="AE188" i="7" s="1"/>
  <c r="AD202" i="7"/>
  <c r="AE202" i="7" s="1"/>
  <c r="AD226" i="7"/>
  <c r="AE226" i="7" s="1"/>
  <c r="AD246" i="7"/>
  <c r="AE246" i="7" s="1"/>
  <c r="AF259" i="7"/>
  <c r="AG352" i="2"/>
  <c r="AG347" i="2"/>
  <c r="AG330" i="2"/>
  <c r="AG372" i="3"/>
  <c r="AG367" i="3"/>
  <c r="AF349" i="3"/>
  <c r="AG337" i="3"/>
  <c r="AF325" i="3"/>
  <c r="AD269" i="7"/>
  <c r="AE269" i="7" s="1"/>
  <c r="AG373" i="2"/>
  <c r="AG368" i="2"/>
  <c r="AG357" i="2"/>
  <c r="AG342" i="2"/>
  <c r="AD320" i="2"/>
  <c r="AE320" i="2" s="1"/>
  <c r="AG377" i="3"/>
  <c r="AG371" i="4"/>
  <c r="AG328" i="4"/>
  <c r="AD44" i="7"/>
  <c r="AE44" i="7" s="1"/>
  <c r="AD86" i="7"/>
  <c r="AE86" i="7" s="1"/>
  <c r="AD111" i="7"/>
  <c r="AE111" i="7" s="1"/>
  <c r="AD193" i="7"/>
  <c r="AE193" i="7" s="1"/>
  <c r="AD231" i="7"/>
  <c r="AE231" i="7" s="1"/>
  <c r="AD274" i="7"/>
  <c r="AE274" i="7" s="1"/>
  <c r="AD288" i="7"/>
  <c r="AE288" i="7" s="1"/>
  <c r="AD318" i="2"/>
  <c r="AE318" i="2" s="1"/>
  <c r="AG378" i="2"/>
  <c r="AD363" i="2"/>
  <c r="AE363" i="2" s="1"/>
  <c r="AG335" i="2"/>
  <c r="AD366" i="4"/>
  <c r="AE366" i="4" s="1"/>
  <c r="AG352" i="4"/>
  <c r="AD341" i="4"/>
  <c r="AE341" i="4" s="1"/>
  <c r="AG333" i="4"/>
  <c r="AD30" i="7"/>
  <c r="AE30" i="7" s="1"/>
  <c r="AF67" i="7"/>
  <c r="AD72" i="7"/>
  <c r="AE72" i="7" s="1"/>
  <c r="AD130" i="7"/>
  <c r="AE130" i="7" s="1"/>
  <c r="AD293" i="7"/>
  <c r="AE293" i="7" s="1"/>
  <c r="AD316" i="2"/>
  <c r="AE316" i="2" s="1"/>
  <c r="AD318" i="3"/>
  <c r="AE318" i="3" s="1"/>
  <c r="AD316" i="4"/>
  <c r="AE316" i="4" s="1"/>
  <c r="AG340" i="4"/>
  <c r="AD58" i="7"/>
  <c r="AE58" i="7" s="1"/>
  <c r="AD135" i="7"/>
  <c r="AE135" i="7" s="1"/>
  <c r="AD149" i="7"/>
  <c r="AE149" i="7" s="1"/>
  <c r="AD184" i="7"/>
  <c r="AE184" i="7" s="1"/>
  <c r="B302" i="1"/>
  <c r="AD315" i="7"/>
  <c r="AE315" i="7" s="1"/>
  <c r="AD357" i="7"/>
  <c r="AE357" i="7" s="1"/>
  <c r="AD257" i="7"/>
  <c r="AE257" i="7" s="1"/>
  <c r="AF257" i="7"/>
  <c r="AD261" i="7"/>
  <c r="AE261" i="7" s="1"/>
  <c r="AF261" i="7"/>
  <c r="AF265" i="7"/>
  <c r="AF269" i="7"/>
  <c r="AF273" i="7"/>
  <c r="AF277" i="7"/>
  <c r="AF281" i="7"/>
  <c r="AD285" i="7"/>
  <c r="AE285" i="7" s="1"/>
  <c r="AF285" i="7"/>
  <c r="AF289" i="7"/>
  <c r="AF293" i="7"/>
  <c r="AF297" i="7"/>
  <c r="AD243" i="7"/>
  <c r="AE243" i="7" s="1"/>
  <c r="AD251" i="7"/>
  <c r="AE251" i="7" s="1"/>
  <c r="AD255" i="7"/>
  <c r="AE255" i="7" s="1"/>
  <c r="AD263" i="7"/>
  <c r="AE263" i="7" s="1"/>
  <c r="AD271" i="7"/>
  <c r="AE271" i="7" s="1"/>
  <c r="AD279" i="7"/>
  <c r="AE279" i="7" s="1"/>
  <c r="AD283" i="7"/>
  <c r="AE283" i="7" s="1"/>
  <c r="AF263" i="7"/>
  <c r="AF267" i="7"/>
  <c r="AF271" i="7"/>
  <c r="AF275" i="7"/>
  <c r="AF279" i="7"/>
  <c r="AF283" i="7"/>
  <c r="AD291" i="7"/>
  <c r="AE291" i="7" s="1"/>
  <c r="AD299" i="7"/>
  <c r="AE299" i="7" s="1"/>
  <c r="AF291" i="7"/>
  <c r="AF295" i="7"/>
  <c r="AF299" i="7"/>
  <c r="AD256" i="7"/>
  <c r="AE256" i="7" s="1"/>
  <c r="AD260" i="7"/>
  <c r="AE260" i="7" s="1"/>
  <c r="AD268" i="7"/>
  <c r="AE268" i="7" s="1"/>
  <c r="AD276" i="7"/>
  <c r="AE276" i="7" s="1"/>
  <c r="AD280" i="7"/>
  <c r="AE280" i="7" s="1"/>
  <c r="AD284" i="7"/>
  <c r="AE284" i="7" s="1"/>
  <c r="J245" i="7"/>
  <c r="B246" i="7"/>
  <c r="B247" i="7" s="1"/>
  <c r="J243" i="7"/>
  <c r="AG182" i="7"/>
  <c r="AF227" i="7"/>
  <c r="AF218" i="7"/>
  <c r="AF231" i="7"/>
  <c r="AD174" i="7"/>
  <c r="AE174" i="7" s="1"/>
  <c r="AD183" i="7"/>
  <c r="AE183" i="7" s="1"/>
  <c r="AD228" i="7"/>
  <c r="AE228" i="7" s="1"/>
  <c r="AG179" i="7"/>
  <c r="AG215" i="7"/>
  <c r="AF206" i="7"/>
  <c r="AF202" i="7"/>
  <c r="AF229" i="7"/>
  <c r="AG171" i="7"/>
  <c r="AF194" i="7"/>
  <c r="AD233" i="7"/>
  <c r="AE233" i="7" s="1"/>
  <c r="AF233" i="7"/>
  <c r="AD181" i="7"/>
  <c r="AE181" i="7" s="1"/>
  <c r="AD212" i="7"/>
  <c r="AE212" i="7" s="1"/>
  <c r="AD172" i="7"/>
  <c r="AE172" i="7" s="1"/>
  <c r="AF199" i="7"/>
  <c r="AG203" i="7"/>
  <c r="AD217" i="7"/>
  <c r="AE217" i="7" s="1"/>
  <c r="AD177" i="7"/>
  <c r="AE177" i="7" s="1"/>
  <c r="AD186" i="7"/>
  <c r="AE186" i="7" s="1"/>
  <c r="AD191" i="7"/>
  <c r="AE191" i="7" s="1"/>
  <c r="AD208" i="7"/>
  <c r="AE208" i="7" s="1"/>
  <c r="AD182" i="7"/>
  <c r="AE182" i="7" s="1"/>
  <c r="AD222" i="7"/>
  <c r="AE222" i="7" s="1"/>
  <c r="AD224" i="7"/>
  <c r="AE224" i="7" s="1"/>
  <c r="AD225" i="7"/>
  <c r="AE225" i="7" s="1"/>
  <c r="AG118" i="7"/>
  <c r="AG114" i="7"/>
  <c r="AF131" i="7"/>
  <c r="AF127" i="7"/>
  <c r="AG106" i="7"/>
  <c r="AG110" i="7"/>
  <c r="AG102" i="7"/>
  <c r="AF119" i="7"/>
  <c r="AG141" i="7"/>
  <c r="AG115" i="7"/>
  <c r="AF155" i="7"/>
  <c r="AF107" i="7"/>
  <c r="AG103" i="7"/>
  <c r="AD156" i="7"/>
  <c r="AE156" i="7" s="1"/>
  <c r="AG116" i="7"/>
  <c r="AG120" i="7"/>
  <c r="AD125" i="7"/>
  <c r="AE125" i="7" s="1"/>
  <c r="AD138" i="7"/>
  <c r="AE138" i="7" s="1"/>
  <c r="AF125" i="7"/>
  <c r="AD117" i="7"/>
  <c r="AE117" i="7" s="1"/>
  <c r="AD121" i="7"/>
  <c r="AE121" i="7" s="1"/>
  <c r="AF143" i="7"/>
  <c r="AD105" i="7"/>
  <c r="AE105" i="7" s="1"/>
  <c r="AD109" i="7"/>
  <c r="AE109" i="7" s="1"/>
  <c r="AG153" i="7"/>
  <c r="AD151" i="7"/>
  <c r="AE151" i="7" s="1"/>
  <c r="AF78" i="7"/>
  <c r="AG82" i="7"/>
  <c r="AF60" i="7"/>
  <c r="AF30" i="7"/>
  <c r="AG34" i="7"/>
  <c r="AF92" i="7"/>
  <c r="AF83" i="7"/>
  <c r="AG37" i="7"/>
  <c r="AF53" i="7"/>
  <c r="AG57" i="7"/>
  <c r="AF35" i="7"/>
  <c r="AD76" i="7"/>
  <c r="AE76" i="7" s="1"/>
  <c r="AD93" i="7"/>
  <c r="AE93" i="7" s="1"/>
  <c r="AD40" i="7"/>
  <c r="AE40" i="7" s="1"/>
  <c r="AF76" i="7"/>
  <c r="AF80" i="7"/>
  <c r="AE28" i="7"/>
  <c r="AD32" i="7"/>
  <c r="AE32" i="7" s="1"/>
  <c r="AD36" i="7"/>
  <c r="AE36" i="7" s="1"/>
  <c r="AD68" i="7"/>
  <c r="AE68" i="7" s="1"/>
  <c r="AD90" i="7"/>
  <c r="AE90" i="7" s="1"/>
  <c r="AD64" i="7"/>
  <c r="AE64" i="7" s="1"/>
  <c r="M28" i="7"/>
  <c r="B29" i="7"/>
  <c r="B30" i="7" s="1"/>
  <c r="M30" i="7" s="1"/>
  <c r="M29" i="7"/>
  <c r="B104" i="7"/>
  <c r="M104" i="7" s="1"/>
  <c r="J103" i="7"/>
  <c r="M103" i="7"/>
  <c r="J30" i="7"/>
  <c r="B31" i="7"/>
  <c r="I6" i="7"/>
  <c r="J6" i="7" s="1"/>
  <c r="I10" i="7"/>
  <c r="J10" i="7" s="1"/>
  <c r="AD49" i="7"/>
  <c r="AE49" i="7" s="1"/>
  <c r="AD74" i="7"/>
  <c r="AE74" i="7" s="1"/>
  <c r="AD187" i="7"/>
  <c r="AE187" i="7" s="1"/>
  <c r="AD190" i="7"/>
  <c r="AE190" i="7" s="1"/>
  <c r="AD47" i="7"/>
  <c r="AE47" i="7" s="1"/>
  <c r="AD144" i="7"/>
  <c r="AE144" i="7" s="1"/>
  <c r="AD175" i="7"/>
  <c r="AE175" i="7" s="1"/>
  <c r="AF187" i="7"/>
  <c r="AD221" i="7"/>
  <c r="AE221" i="7" s="1"/>
  <c r="AF49" i="7"/>
  <c r="AF74" i="7"/>
  <c r="AG144" i="7"/>
  <c r="AF144" i="7"/>
  <c r="M172" i="7"/>
  <c r="AF175" i="7"/>
  <c r="AF190" i="7"/>
  <c r="AF221" i="7"/>
  <c r="AD43" i="7"/>
  <c r="AE43" i="7" s="1"/>
  <c r="AF47" i="7"/>
  <c r="AF72" i="7"/>
  <c r="AD91" i="7"/>
  <c r="AE91" i="7" s="1"/>
  <c r="AG156" i="7"/>
  <c r="AF156" i="7"/>
  <c r="AF178" i="7"/>
  <c r="AG212" i="7"/>
  <c r="AF212" i="7"/>
  <c r="AD41" i="7"/>
  <c r="AE41" i="7" s="1"/>
  <c r="AF45" i="7"/>
  <c r="AF70" i="7"/>
  <c r="AD89" i="7"/>
  <c r="AE89" i="7" s="1"/>
  <c r="AF93" i="7"/>
  <c r="AF105" i="7"/>
  <c r="AF117" i="7"/>
  <c r="AF147" i="7"/>
  <c r="AF159" i="7"/>
  <c r="AG181" i="7"/>
  <c r="AF181" i="7"/>
  <c r="AD39" i="7"/>
  <c r="AE39" i="7" s="1"/>
  <c r="AF43" i="7"/>
  <c r="AF68" i="7"/>
  <c r="AD87" i="7"/>
  <c r="AE87" i="7" s="1"/>
  <c r="AF91" i="7"/>
  <c r="AG130" i="7"/>
  <c r="AF130" i="7"/>
  <c r="AD209" i="7"/>
  <c r="AE209" i="7" s="1"/>
  <c r="M244" i="7"/>
  <c r="I7" i="7"/>
  <c r="J7" i="7" s="1"/>
  <c r="M31" i="7"/>
  <c r="AD37" i="7"/>
  <c r="AE37" i="7" s="1"/>
  <c r="AF41" i="7"/>
  <c r="AF66" i="7"/>
  <c r="AD85" i="7"/>
  <c r="AE85" i="7" s="1"/>
  <c r="AF89" i="7"/>
  <c r="AF209" i="7"/>
  <c r="AD35" i="7"/>
  <c r="AE35" i="7" s="1"/>
  <c r="AF39" i="7"/>
  <c r="AF64" i="7"/>
  <c r="AD83" i="7"/>
  <c r="AE83" i="7" s="1"/>
  <c r="AF87" i="7"/>
  <c r="AD108" i="7"/>
  <c r="AE108" i="7" s="1"/>
  <c r="AD120" i="7"/>
  <c r="AE120" i="7" s="1"/>
  <c r="AF133" i="7"/>
  <c r="AD136" i="7"/>
  <c r="AE136" i="7" s="1"/>
  <c r="AG200" i="7"/>
  <c r="AF200" i="7"/>
  <c r="AF228" i="7"/>
  <c r="AF62" i="7"/>
  <c r="AD81" i="7"/>
  <c r="AE81" i="7" s="1"/>
  <c r="AD56" i="7"/>
  <c r="AE56" i="7" s="1"/>
  <c r="AD79" i="7"/>
  <c r="AE79" i="7" s="1"/>
  <c r="AD139" i="7"/>
  <c r="AE139" i="7" s="1"/>
  <c r="AD197" i="7"/>
  <c r="AE197" i="7" s="1"/>
  <c r="J310" i="7"/>
  <c r="B311" i="7"/>
  <c r="AF33" i="7"/>
  <c r="AF58" i="7"/>
  <c r="AD77" i="7"/>
  <c r="AE77" i="7" s="1"/>
  <c r="AF81" i="7"/>
  <c r="AG145" i="7"/>
  <c r="AF145" i="7"/>
  <c r="AD148" i="7"/>
  <c r="AE148" i="7" s="1"/>
  <c r="AF197" i="7"/>
  <c r="M245" i="7"/>
  <c r="AG224" i="7"/>
  <c r="AF224" i="7"/>
  <c r="AF31" i="7"/>
  <c r="AF56" i="7"/>
  <c r="AD75" i="7"/>
  <c r="AE75" i="7" s="1"/>
  <c r="AF79" i="7"/>
  <c r="AD106" i="7"/>
  <c r="AE106" i="7" s="1"/>
  <c r="AD118" i="7"/>
  <c r="AE118" i="7" s="1"/>
  <c r="AD128" i="7"/>
  <c r="AE128" i="7" s="1"/>
  <c r="AF139" i="7"/>
  <c r="AD142" i="7"/>
  <c r="AE142" i="7" s="1"/>
  <c r="AG157" i="7"/>
  <c r="AF157" i="7"/>
  <c r="AF185" i="7"/>
  <c r="AF188" i="7"/>
  <c r="AF216" i="7"/>
  <c r="AD219" i="7"/>
  <c r="AE219" i="7" s="1"/>
  <c r="J309" i="7"/>
  <c r="I8" i="7"/>
  <c r="J8" i="7" s="1"/>
  <c r="AF29" i="7"/>
  <c r="AF54" i="7"/>
  <c r="AD73" i="7"/>
  <c r="AE73" i="7" s="1"/>
  <c r="AF77" i="7"/>
  <c r="AF113" i="7"/>
  <c r="AG128" i="7"/>
  <c r="AF128" i="7"/>
  <c r="AD131" i="7"/>
  <c r="AE131" i="7" s="1"/>
  <c r="AG142" i="7"/>
  <c r="AF142" i="7"/>
  <c r="AD154" i="7"/>
  <c r="AE154" i="7" s="1"/>
  <c r="AF173" i="7"/>
  <c r="AF176" i="7"/>
  <c r="AF219" i="7"/>
  <c r="AF52" i="7"/>
  <c r="AD71" i="7"/>
  <c r="AE71" i="7" s="1"/>
  <c r="AF75" i="7"/>
  <c r="AG134" i="7"/>
  <c r="AF134" i="7"/>
  <c r="AF151" i="7"/>
  <c r="AG154" i="7"/>
  <c r="AF154" i="7"/>
  <c r="J172" i="7"/>
  <c r="B173" i="7"/>
  <c r="M310" i="7"/>
  <c r="AF50" i="7"/>
  <c r="AD69" i="7"/>
  <c r="AE69" i="7" s="1"/>
  <c r="AF73" i="7"/>
  <c r="AF123" i="7"/>
  <c r="AF226" i="7"/>
  <c r="M309" i="7"/>
  <c r="AF48" i="7"/>
  <c r="AD67" i="7"/>
  <c r="AE67" i="7" s="1"/>
  <c r="AF71" i="7"/>
  <c r="AD104" i="7"/>
  <c r="AE104" i="7" s="1"/>
  <c r="AD116" i="7"/>
  <c r="AE116" i="7" s="1"/>
  <c r="J171" i="7"/>
  <c r="AF204" i="7"/>
  <c r="AD207" i="7"/>
  <c r="AE207" i="7" s="1"/>
  <c r="AD223" i="7"/>
  <c r="AE223" i="7" s="1"/>
  <c r="AF46" i="7"/>
  <c r="AD65" i="7"/>
  <c r="AE65" i="7" s="1"/>
  <c r="AF69" i="7"/>
  <c r="J102" i="7"/>
  <c r="AF111" i="7"/>
  <c r="AD198" i="7"/>
  <c r="AE198" i="7" s="1"/>
  <c r="AF207" i="7"/>
  <c r="AF223" i="7"/>
  <c r="AF44" i="7"/>
  <c r="AD63" i="7"/>
  <c r="AE63" i="7" s="1"/>
  <c r="AD126" i="7"/>
  <c r="AE126" i="7" s="1"/>
  <c r="AF137" i="7"/>
  <c r="AG146" i="7"/>
  <c r="AF146" i="7"/>
  <c r="AG158" i="7"/>
  <c r="AF158" i="7"/>
  <c r="M171" i="7"/>
  <c r="AG198" i="7"/>
  <c r="AF198" i="7"/>
  <c r="I9" i="7"/>
  <c r="J9" i="7" s="1"/>
  <c r="AF42" i="7"/>
  <c r="AD61" i="7"/>
  <c r="AE61" i="7" s="1"/>
  <c r="AF65" i="7"/>
  <c r="AF90" i="7"/>
  <c r="M102" i="7"/>
  <c r="AG126" i="7"/>
  <c r="AF126" i="7"/>
  <c r="AD143" i="7"/>
  <c r="AE143" i="7" s="1"/>
  <c r="AG186" i="7"/>
  <c r="AF186" i="7"/>
  <c r="AF40" i="7"/>
  <c r="AD59" i="7"/>
  <c r="AE59" i="7" s="1"/>
  <c r="AF63" i="7"/>
  <c r="AF88" i="7"/>
  <c r="AD102" i="7"/>
  <c r="AE102" i="7" s="1"/>
  <c r="AD114" i="7"/>
  <c r="AE114" i="7" s="1"/>
  <c r="AD129" i="7"/>
  <c r="AE129" i="7" s="1"/>
  <c r="AD132" i="7"/>
  <c r="AE132" i="7" s="1"/>
  <c r="AD140" i="7"/>
  <c r="AE140" i="7" s="1"/>
  <c r="AD155" i="7"/>
  <c r="AE155" i="7" s="1"/>
  <c r="AG174" i="7"/>
  <c r="AF174" i="7"/>
  <c r="AF192" i="7"/>
  <c r="AD195" i="7"/>
  <c r="AE195" i="7" s="1"/>
  <c r="AD211" i="7"/>
  <c r="AE211" i="7" s="1"/>
  <c r="AF214" i="7"/>
  <c r="M243" i="7"/>
  <c r="J246" i="7"/>
  <c r="AF38" i="7"/>
  <c r="AD57" i="7"/>
  <c r="AE57" i="7" s="1"/>
  <c r="AF61" i="7"/>
  <c r="AF86" i="7"/>
  <c r="AF109" i="7"/>
  <c r="AF121" i="7"/>
  <c r="AG132" i="7"/>
  <c r="AF132" i="7"/>
  <c r="AG140" i="7"/>
  <c r="AF140" i="7"/>
  <c r="AF149" i="7"/>
  <c r="AF161" i="7"/>
  <c r="AF180" i="7"/>
  <c r="AF195" i="7"/>
  <c r="AF211" i="7"/>
  <c r="AF36" i="7"/>
  <c r="AD55" i="7"/>
  <c r="AE55" i="7" s="1"/>
  <c r="AF59" i="7"/>
  <c r="AF84" i="7"/>
  <c r="AD152" i="7"/>
  <c r="AE152" i="7" s="1"/>
  <c r="AF183" i="7"/>
  <c r="M246" i="7"/>
  <c r="AG152" i="7"/>
  <c r="AF152" i="7"/>
  <c r="AD367" i="7"/>
  <c r="AE367" i="7" s="1"/>
  <c r="AG309" i="7"/>
  <c r="AF309" i="7"/>
  <c r="AD309" i="7"/>
  <c r="AE309" i="7" s="1"/>
  <c r="AD333" i="7"/>
  <c r="AE333" i="7" s="1"/>
  <c r="AD368" i="7"/>
  <c r="AE368" i="7" s="1"/>
  <c r="AD366" i="7"/>
  <c r="AE366" i="7" s="1"/>
  <c r="AD364" i="7"/>
  <c r="AE364" i="7" s="1"/>
  <c r="AD362" i="7"/>
  <c r="AE362" i="7" s="1"/>
  <c r="AD360" i="7"/>
  <c r="AE360" i="7" s="1"/>
  <c r="AD358" i="7"/>
  <c r="AE358" i="7" s="1"/>
  <c r="AD356" i="7"/>
  <c r="AE356" i="7" s="1"/>
  <c r="AD354" i="7"/>
  <c r="AE354" i="7" s="1"/>
  <c r="AD352" i="7"/>
  <c r="AE352" i="7" s="1"/>
  <c r="AD350" i="7"/>
  <c r="AE350" i="7" s="1"/>
  <c r="AD348" i="7"/>
  <c r="AE348" i="7" s="1"/>
  <c r="AD346" i="7"/>
  <c r="AE346" i="7" s="1"/>
  <c r="AD344" i="7"/>
  <c r="AE344" i="7" s="1"/>
  <c r="AD342" i="7"/>
  <c r="AE342" i="7" s="1"/>
  <c r="AD340" i="7"/>
  <c r="AE340" i="7" s="1"/>
  <c r="AD338" i="7"/>
  <c r="AE338" i="7" s="1"/>
  <c r="AD336" i="7"/>
  <c r="AE336" i="7" s="1"/>
  <c r="AD334" i="7"/>
  <c r="AE334" i="7" s="1"/>
  <c r="AD332" i="7"/>
  <c r="AE332" i="7" s="1"/>
  <c r="AD330" i="7"/>
  <c r="AE330" i="7" s="1"/>
  <c r="AD328" i="7"/>
  <c r="AE328" i="7" s="1"/>
  <c r="AD326" i="7"/>
  <c r="AE326" i="7" s="1"/>
  <c r="AD324" i="7"/>
  <c r="AE324" i="7" s="1"/>
  <c r="AD322" i="7"/>
  <c r="AE322" i="7" s="1"/>
  <c r="AD320" i="7"/>
  <c r="AE320" i="7" s="1"/>
  <c r="AD318" i="7"/>
  <c r="AE318" i="7" s="1"/>
  <c r="AD316" i="7"/>
  <c r="AE316" i="7" s="1"/>
  <c r="AD314" i="7"/>
  <c r="AE314" i="7" s="1"/>
  <c r="AD312" i="7"/>
  <c r="AE312" i="7" s="1"/>
  <c r="AD310" i="7"/>
  <c r="AE310" i="7" s="1"/>
  <c r="AD308" i="7"/>
  <c r="AE308" i="7" s="1"/>
  <c r="AD323" i="7"/>
  <c r="AE323" i="7" s="1"/>
  <c r="AD347" i="7"/>
  <c r="AE347" i="7" s="1"/>
  <c r="AG313" i="7"/>
  <c r="AF313" i="7"/>
  <c r="AD313" i="7"/>
  <c r="AE313" i="7" s="1"/>
  <c r="AD337" i="7"/>
  <c r="AE337" i="7" s="1"/>
  <c r="AD361" i="7"/>
  <c r="AE361" i="7" s="1"/>
  <c r="AF193" i="7"/>
  <c r="AF205" i="7"/>
  <c r="AF217" i="7"/>
  <c r="AD150" i="7"/>
  <c r="AE150" i="7" s="1"/>
  <c r="AD162" i="7"/>
  <c r="AE162" i="7" s="1"/>
  <c r="J244" i="7"/>
  <c r="AD327" i="7"/>
  <c r="AE327" i="7" s="1"/>
  <c r="AD351" i="7"/>
  <c r="AE351" i="7" s="1"/>
  <c r="AD124" i="7"/>
  <c r="AE124" i="7" s="1"/>
  <c r="AG138" i="7"/>
  <c r="AF138" i="7"/>
  <c r="AG150" i="7"/>
  <c r="AF150" i="7"/>
  <c r="AG162" i="7"/>
  <c r="AF162" i="7"/>
  <c r="AF210" i="7"/>
  <c r="AF222" i="7"/>
  <c r="AF234" i="7"/>
  <c r="M308" i="7"/>
  <c r="AG124" i="7"/>
  <c r="AF124" i="7"/>
  <c r="AD203" i="7"/>
  <c r="AE203" i="7" s="1"/>
  <c r="AD215" i="7"/>
  <c r="AE215" i="7" s="1"/>
  <c r="AD227" i="7"/>
  <c r="AE227" i="7" s="1"/>
  <c r="M247" i="7"/>
  <c r="AD317" i="7"/>
  <c r="AE317" i="7" s="1"/>
  <c r="AD341" i="7"/>
  <c r="AE341" i="7" s="1"/>
  <c r="AD365" i="7"/>
  <c r="AE365" i="7" s="1"/>
  <c r="AD369" i="7"/>
  <c r="AE369" i="7" s="1"/>
  <c r="AD272" i="7"/>
  <c r="AE272" i="7" s="1"/>
  <c r="AD275" i="7"/>
  <c r="AE275" i="7" s="1"/>
  <c r="AD160" i="7"/>
  <c r="AE160" i="7" s="1"/>
  <c r="AD331" i="7"/>
  <c r="AE331" i="7" s="1"/>
  <c r="AD355" i="7"/>
  <c r="AE355" i="7" s="1"/>
  <c r="AG122" i="7"/>
  <c r="AF122" i="7"/>
  <c r="AG136" i="7"/>
  <c r="AF136" i="7"/>
  <c r="AG148" i="7"/>
  <c r="AF148" i="7"/>
  <c r="AG160" i="7"/>
  <c r="AF160" i="7"/>
  <c r="AF172" i="7"/>
  <c r="AF184" i="7"/>
  <c r="AF196" i="7"/>
  <c r="AF208" i="7"/>
  <c r="AF220" i="7"/>
  <c r="AF232" i="7"/>
  <c r="AD247" i="7"/>
  <c r="AE247" i="7" s="1"/>
  <c r="AD292" i="7"/>
  <c r="AE292" i="7" s="1"/>
  <c r="AD295" i="7"/>
  <c r="AE295" i="7" s="1"/>
  <c r="AD201" i="7"/>
  <c r="AE201" i="7" s="1"/>
  <c r="AD213" i="7"/>
  <c r="AE213" i="7" s="1"/>
  <c r="AD278" i="7"/>
  <c r="AE278" i="7" s="1"/>
  <c r="AD281" i="7"/>
  <c r="AE281" i="7" s="1"/>
  <c r="AD321" i="7"/>
  <c r="AE321" i="7" s="1"/>
  <c r="AD345" i="7"/>
  <c r="AE345" i="7" s="1"/>
  <c r="AF177" i="7"/>
  <c r="AF189" i="7"/>
  <c r="AF201" i="7"/>
  <c r="AF213" i="7"/>
  <c r="AF225" i="7"/>
  <c r="AD264" i="7"/>
  <c r="AE264" i="7" s="1"/>
  <c r="AD267" i="7"/>
  <c r="AE267" i="7" s="1"/>
  <c r="AG311" i="7"/>
  <c r="AF311" i="7"/>
  <c r="AD370" i="7"/>
  <c r="AE370" i="7" s="1"/>
  <c r="AD134" i="7"/>
  <c r="AE134" i="7" s="1"/>
  <c r="AD146" i="7"/>
  <c r="AE146" i="7" s="1"/>
  <c r="AD158" i="7"/>
  <c r="AE158" i="7" s="1"/>
  <c r="AD250" i="7"/>
  <c r="AE250" i="7" s="1"/>
  <c r="AD298" i="7"/>
  <c r="AE298" i="7" s="1"/>
  <c r="AD311" i="7"/>
  <c r="AE311" i="7" s="1"/>
  <c r="AD335" i="7"/>
  <c r="AE335" i="7" s="1"/>
  <c r="AD359" i="7"/>
  <c r="AE359" i="7" s="1"/>
  <c r="AF315" i="7"/>
  <c r="AF317" i="7"/>
  <c r="AF319" i="7"/>
  <c r="AF321" i="7"/>
  <c r="AF323" i="7"/>
  <c r="AF325" i="7"/>
  <c r="AF327" i="7"/>
  <c r="AF329" i="7"/>
  <c r="AF331" i="7"/>
  <c r="AF333" i="7"/>
  <c r="AF335" i="7"/>
  <c r="AF337" i="7"/>
  <c r="AF339" i="7"/>
  <c r="AF341" i="7"/>
  <c r="AF343" i="7"/>
  <c r="AF345" i="7"/>
  <c r="AF347" i="7"/>
  <c r="AF349" i="7"/>
  <c r="AF351" i="7"/>
  <c r="AF353" i="7"/>
  <c r="AF355" i="7"/>
  <c r="AF357" i="7"/>
  <c r="AF359" i="7"/>
  <c r="AF361" i="7"/>
  <c r="AF363" i="7"/>
  <c r="AF365" i="7"/>
  <c r="AF367" i="7"/>
  <c r="AF369" i="7"/>
  <c r="AF244" i="7"/>
  <c r="AF246" i="7"/>
  <c r="AF248" i="7"/>
  <c r="AF250" i="7"/>
  <c r="AF252" i="7"/>
  <c r="AF254" i="7"/>
  <c r="AF256" i="7"/>
  <c r="AF258" i="7"/>
  <c r="AF260" i="7"/>
  <c r="AF262" i="7"/>
  <c r="AF264" i="7"/>
  <c r="AF266" i="7"/>
  <c r="AF268" i="7"/>
  <c r="AF270" i="7"/>
  <c r="AF272" i="7"/>
  <c r="AF274" i="7"/>
  <c r="AF276" i="7"/>
  <c r="AF278" i="7"/>
  <c r="AF280" i="7"/>
  <c r="AF282" i="7"/>
  <c r="AF284" i="7"/>
  <c r="AF286" i="7"/>
  <c r="AF288" i="7"/>
  <c r="AF290" i="7"/>
  <c r="AF292" i="7"/>
  <c r="AF294" i="7"/>
  <c r="AF296" i="7"/>
  <c r="AF298" i="7"/>
  <c r="AF308" i="7"/>
  <c r="AF310" i="7"/>
  <c r="AF312" i="7"/>
  <c r="AF314" i="7"/>
  <c r="AF316" i="7"/>
  <c r="AF318" i="7"/>
  <c r="AF320" i="7"/>
  <c r="AF322" i="7"/>
  <c r="AF324" i="7"/>
  <c r="AF326" i="7"/>
  <c r="AF328" i="7"/>
  <c r="AF330" i="7"/>
  <c r="AF332" i="7"/>
  <c r="AF334" i="7"/>
  <c r="AF336" i="7"/>
  <c r="AF338" i="7"/>
  <c r="AF340" i="7"/>
  <c r="AF342" i="7"/>
  <c r="AF344" i="7"/>
  <c r="AF346" i="7"/>
  <c r="AF348" i="7"/>
  <c r="AF350" i="7"/>
  <c r="AF352" i="7"/>
  <c r="AF354" i="7"/>
  <c r="AF356" i="7"/>
  <c r="AF358" i="7"/>
  <c r="AF360" i="7"/>
  <c r="AF362" i="7"/>
  <c r="AF364" i="7"/>
  <c r="AF366" i="7"/>
  <c r="AF368" i="7"/>
  <c r="AF370" i="7"/>
  <c r="AR25" i="6"/>
  <c r="AG365" i="4"/>
  <c r="AG341" i="4"/>
  <c r="AF365" i="4"/>
  <c r="AF341" i="4"/>
  <c r="AG374" i="4"/>
  <c r="AG350" i="4"/>
  <c r="AG326" i="4"/>
  <c r="AF364" i="4"/>
  <c r="AG363" i="4"/>
  <c r="AG339" i="4"/>
  <c r="AF363" i="4"/>
  <c r="AG358" i="4"/>
  <c r="AF339" i="4"/>
  <c r="AG334" i="4"/>
  <c r="AG377" i="4"/>
  <c r="AG353" i="4"/>
  <c r="AG329" i="4"/>
  <c r="AD318" i="4"/>
  <c r="AE318" i="4" s="1"/>
  <c r="I10" i="3"/>
  <c r="J10" i="3" s="1"/>
  <c r="AG364" i="3"/>
  <c r="AG340" i="3"/>
  <c r="AF364" i="3"/>
  <c r="AG359" i="3"/>
  <c r="AF340" i="3"/>
  <c r="AG335" i="3"/>
  <c r="AG378" i="3"/>
  <c r="AG354" i="3"/>
  <c r="AG330" i="3"/>
  <c r="J317" i="4"/>
  <c r="J316" i="4"/>
  <c r="AF316" i="4"/>
  <c r="AF318" i="4"/>
  <c r="AF317" i="4"/>
  <c r="AF319" i="4"/>
  <c r="AG319" i="3"/>
  <c r="AF317" i="3"/>
  <c r="AF318" i="3"/>
  <c r="AF320" i="3"/>
  <c r="AF337" i="2"/>
  <c r="AD337" i="2"/>
  <c r="AE337" i="2" s="1"/>
  <c r="AF363" i="2"/>
  <c r="AG358" i="2"/>
  <c r="AF339" i="2"/>
  <c r="AG334" i="2"/>
  <c r="AG377" i="2"/>
  <c r="AG353" i="2"/>
  <c r="AG329" i="2"/>
  <c r="AG363" i="2"/>
  <c r="AG339" i="2"/>
  <c r="AG316" i="2"/>
  <c r="AF318" i="2"/>
  <c r="AF315" i="2"/>
  <c r="AF317" i="2"/>
  <c r="AF319" i="2"/>
  <c r="AR27" i="6" l="1"/>
  <c r="J302" i="1"/>
  <c r="J317" i="2"/>
  <c r="J29" i="7"/>
  <c r="B303" i="1"/>
  <c r="J247" i="7"/>
  <c r="B248" i="7"/>
  <c r="B312" i="7"/>
  <c r="J311" i="7"/>
  <c r="B174" i="7"/>
  <c r="J173" i="7"/>
  <c r="B32" i="7"/>
  <c r="J31" i="7"/>
  <c r="M311" i="7"/>
  <c r="M173" i="7"/>
  <c r="B105" i="7"/>
  <c r="J104" i="7"/>
  <c r="J318" i="4"/>
  <c r="J318" i="3"/>
  <c r="J303" i="1" l="1"/>
  <c r="J320" i="4"/>
  <c r="AR28" i="6"/>
  <c r="B304" i="1"/>
  <c r="B249" i="7"/>
  <c r="M248" i="7"/>
  <c r="J248" i="7"/>
  <c r="J105" i="7"/>
  <c r="B106" i="7"/>
  <c r="M105" i="7"/>
  <c r="J32" i="7"/>
  <c r="B33" i="7"/>
  <c r="M32" i="7"/>
  <c r="J174" i="7"/>
  <c r="B175" i="7"/>
  <c r="M174" i="7"/>
  <c r="J312" i="7"/>
  <c r="B313" i="7"/>
  <c r="M312" i="7"/>
  <c r="J319" i="4"/>
  <c r="J319" i="3"/>
  <c r="J318" i="2" l="1"/>
  <c r="J320" i="2"/>
  <c r="J304" i="1"/>
  <c r="AR29" i="6"/>
  <c r="J321" i="3"/>
  <c r="J321" i="4"/>
  <c r="B305" i="1"/>
  <c r="M249" i="7"/>
  <c r="J249" i="7"/>
  <c r="B250" i="7"/>
  <c r="B314" i="7"/>
  <c r="J313" i="7"/>
  <c r="M313" i="7"/>
  <c r="B176" i="7"/>
  <c r="J175" i="7"/>
  <c r="M175" i="7"/>
  <c r="B34" i="7"/>
  <c r="J33" i="7"/>
  <c r="M33" i="7"/>
  <c r="B107" i="7"/>
  <c r="J106" i="7"/>
  <c r="M106" i="7"/>
  <c r="J320" i="3"/>
  <c r="J319" i="2"/>
  <c r="J305" i="1" l="1"/>
  <c r="AR30" i="6"/>
  <c r="J322" i="3"/>
  <c r="J322" i="4"/>
  <c r="J321" i="2"/>
  <c r="B251" i="7"/>
  <c r="J250" i="7"/>
  <c r="M250" i="7"/>
  <c r="J107" i="7"/>
  <c r="B108" i="7"/>
  <c r="M107" i="7"/>
  <c r="J34" i="7"/>
  <c r="B35" i="7"/>
  <c r="M34" i="7"/>
  <c r="J176" i="7"/>
  <c r="B177" i="7"/>
  <c r="M176" i="7"/>
  <c r="J314" i="7"/>
  <c r="B315" i="7"/>
  <c r="M314" i="7"/>
  <c r="J322" i="2" l="1"/>
  <c r="J323" i="4"/>
  <c r="J323" i="3"/>
  <c r="AR31" i="6"/>
  <c r="J251" i="7"/>
  <c r="B252" i="7"/>
  <c r="M251" i="7"/>
  <c r="B316" i="7"/>
  <c r="J315" i="7"/>
  <c r="M315" i="7"/>
  <c r="B178" i="7"/>
  <c r="J177" i="7"/>
  <c r="M177" i="7"/>
  <c r="B36" i="7"/>
  <c r="J35" i="7"/>
  <c r="M35" i="7"/>
  <c r="B109" i="7"/>
  <c r="J108" i="7"/>
  <c r="M108" i="7"/>
  <c r="AR32" i="6" l="1"/>
  <c r="J324" i="3"/>
  <c r="J324" i="4"/>
  <c r="J323" i="2"/>
  <c r="B253" i="7"/>
  <c r="J252" i="7"/>
  <c r="M252" i="7"/>
  <c r="B110" i="7"/>
  <c r="M109" i="7"/>
  <c r="J109" i="7"/>
  <c r="B37" i="7"/>
  <c r="J36" i="7"/>
  <c r="M36" i="7"/>
  <c r="J178" i="7"/>
  <c r="B179" i="7"/>
  <c r="M178" i="7"/>
  <c r="J316" i="7"/>
  <c r="B317" i="7"/>
  <c r="M316" i="7"/>
  <c r="J325" i="4" l="1"/>
  <c r="J324" i="2"/>
  <c r="J325" i="3"/>
  <c r="AR33" i="6"/>
  <c r="J253" i="7"/>
  <c r="B254" i="7"/>
  <c r="M253" i="7"/>
  <c r="B318" i="7"/>
  <c r="J317" i="7"/>
  <c r="M317" i="7"/>
  <c r="B180" i="7"/>
  <c r="J179" i="7"/>
  <c r="M179" i="7"/>
  <c r="B38" i="7"/>
  <c r="J37" i="7"/>
  <c r="M37" i="7"/>
  <c r="B111" i="7"/>
  <c r="J110" i="7"/>
  <c r="M110" i="7"/>
  <c r="AR34" i="6" l="1"/>
  <c r="J326" i="3"/>
  <c r="J325" i="2"/>
  <c r="J326" i="4"/>
  <c r="B255" i="7"/>
  <c r="M254" i="7"/>
  <c r="J254" i="7"/>
  <c r="B112" i="7"/>
  <c r="J111" i="7"/>
  <c r="M111" i="7"/>
  <c r="B39" i="7"/>
  <c r="J38" i="7"/>
  <c r="M38" i="7"/>
  <c r="J180" i="7"/>
  <c r="B181" i="7"/>
  <c r="M180" i="7"/>
  <c r="J318" i="7"/>
  <c r="B319" i="7"/>
  <c r="M318" i="7"/>
  <c r="J327" i="4" l="1"/>
  <c r="J326" i="2"/>
  <c r="J327" i="3"/>
  <c r="AR35" i="6"/>
  <c r="J255" i="7"/>
  <c r="M255" i="7"/>
  <c r="B256" i="7"/>
  <c r="B40" i="7"/>
  <c r="J39" i="7"/>
  <c r="M39" i="7"/>
  <c r="B320" i="7"/>
  <c r="J319" i="7"/>
  <c r="M319" i="7"/>
  <c r="B182" i="7"/>
  <c r="J181" i="7"/>
  <c r="M181" i="7"/>
  <c r="J112" i="7"/>
  <c r="B113" i="7"/>
  <c r="M112" i="7"/>
  <c r="AR36" i="6" l="1"/>
  <c r="J328" i="3"/>
  <c r="J327" i="2"/>
  <c r="J328" i="4"/>
  <c r="J256" i="7"/>
  <c r="B257" i="7"/>
  <c r="M256" i="7"/>
  <c r="B114" i="7"/>
  <c r="J113" i="7"/>
  <c r="M113" i="7"/>
  <c r="J182" i="7"/>
  <c r="M182" i="7"/>
  <c r="B183" i="7"/>
  <c r="J320" i="7"/>
  <c r="B321" i="7"/>
  <c r="M320" i="7"/>
  <c r="B41" i="7"/>
  <c r="J40" i="7"/>
  <c r="M40" i="7"/>
  <c r="J329" i="4" l="1"/>
  <c r="J328" i="2"/>
  <c r="J329" i="3"/>
  <c r="AR37" i="6"/>
  <c r="J257" i="7"/>
  <c r="M257" i="7"/>
  <c r="B258" i="7"/>
  <c r="B42" i="7"/>
  <c r="J41" i="7"/>
  <c r="M41" i="7"/>
  <c r="B322" i="7"/>
  <c r="J321" i="7"/>
  <c r="M321" i="7"/>
  <c r="B184" i="7"/>
  <c r="J183" i="7"/>
  <c r="M183" i="7"/>
  <c r="B115" i="7"/>
  <c r="J114" i="7"/>
  <c r="M114" i="7"/>
  <c r="AR38" i="6" l="1"/>
  <c r="J330" i="3"/>
  <c r="J329" i="2"/>
  <c r="J330" i="4"/>
  <c r="B259" i="7"/>
  <c r="J258" i="7"/>
  <c r="M258" i="7"/>
  <c r="B116" i="7"/>
  <c r="J115" i="7"/>
  <c r="M115" i="7"/>
  <c r="J184" i="7"/>
  <c r="B185" i="7"/>
  <c r="M184" i="7"/>
  <c r="J322" i="7"/>
  <c r="B323" i="7"/>
  <c r="M322" i="7"/>
  <c r="B43" i="7"/>
  <c r="J42" i="7"/>
  <c r="M42" i="7"/>
  <c r="J331" i="4" l="1"/>
  <c r="J330" i="2"/>
  <c r="J331" i="3"/>
  <c r="AR39" i="6"/>
  <c r="J259" i="7"/>
  <c r="M259" i="7"/>
  <c r="B260" i="7"/>
  <c r="B324" i="7"/>
  <c r="J323" i="7"/>
  <c r="M323" i="7"/>
  <c r="J43" i="7"/>
  <c r="B44" i="7"/>
  <c r="M43" i="7"/>
  <c r="B186" i="7"/>
  <c r="J185" i="7"/>
  <c r="M185" i="7"/>
  <c r="B117" i="7"/>
  <c r="J116" i="7"/>
  <c r="M116" i="7"/>
  <c r="AR40" i="6" l="1"/>
  <c r="J332" i="3"/>
  <c r="J331" i="2"/>
  <c r="J332" i="4"/>
  <c r="B261" i="7"/>
  <c r="M260" i="7"/>
  <c r="J260" i="7"/>
  <c r="J186" i="7"/>
  <c r="B187" i="7"/>
  <c r="M186" i="7"/>
  <c r="J117" i="7"/>
  <c r="M117" i="7"/>
  <c r="B118" i="7"/>
  <c r="B45" i="7"/>
  <c r="J44" i="7"/>
  <c r="M44" i="7"/>
  <c r="J324" i="7"/>
  <c r="B325" i="7"/>
  <c r="M324" i="7"/>
  <c r="J333" i="3" l="1"/>
  <c r="J333" i="4"/>
  <c r="J332" i="2"/>
  <c r="AR41" i="6"/>
  <c r="J261" i="7"/>
  <c r="B262" i="7"/>
  <c r="M261" i="7"/>
  <c r="J45" i="7"/>
  <c r="B46" i="7"/>
  <c r="M45" i="7"/>
  <c r="B119" i="7"/>
  <c r="J118" i="7"/>
  <c r="M118" i="7"/>
  <c r="B188" i="7"/>
  <c r="J187" i="7"/>
  <c r="M187" i="7"/>
  <c r="B326" i="7"/>
  <c r="J325" i="7"/>
  <c r="M325" i="7"/>
  <c r="AR42" i="6" l="1"/>
  <c r="J333" i="2"/>
  <c r="J334" i="4"/>
  <c r="J334" i="3"/>
  <c r="B263" i="7"/>
  <c r="J262" i="7"/>
  <c r="M262" i="7"/>
  <c r="B47" i="7"/>
  <c r="J46" i="7"/>
  <c r="M46" i="7"/>
  <c r="J326" i="7"/>
  <c r="B327" i="7"/>
  <c r="M326" i="7"/>
  <c r="J188" i="7"/>
  <c r="B189" i="7"/>
  <c r="M188" i="7"/>
  <c r="J119" i="7"/>
  <c r="B120" i="7"/>
  <c r="M119" i="7"/>
  <c r="J335" i="3" l="1"/>
  <c r="J335" i="4"/>
  <c r="J334" i="2"/>
  <c r="AR43" i="6"/>
  <c r="J263" i="7"/>
  <c r="M263" i="7"/>
  <c r="B264" i="7"/>
  <c r="B328" i="7"/>
  <c r="J327" i="7"/>
  <c r="M327" i="7"/>
  <c r="B121" i="7"/>
  <c r="J120" i="7"/>
  <c r="M120" i="7"/>
  <c r="J47" i="7"/>
  <c r="B48" i="7"/>
  <c r="M47" i="7"/>
  <c r="B190" i="7"/>
  <c r="J189" i="7"/>
  <c r="M189" i="7"/>
  <c r="AR44" i="6" l="1"/>
  <c r="J335" i="2"/>
  <c r="J336" i="4"/>
  <c r="J336" i="3"/>
  <c r="B265" i="7"/>
  <c r="M264" i="7"/>
  <c r="J264" i="7"/>
  <c r="J190" i="7"/>
  <c r="B191" i="7"/>
  <c r="M190" i="7"/>
  <c r="B122" i="7"/>
  <c r="M121" i="7"/>
  <c r="J121" i="7"/>
  <c r="B49" i="7"/>
  <c r="J48" i="7"/>
  <c r="M48" i="7"/>
  <c r="J328" i="7"/>
  <c r="B329" i="7"/>
  <c r="M328" i="7"/>
  <c r="J337" i="3" l="1"/>
  <c r="J337" i="4"/>
  <c r="J336" i="2"/>
  <c r="AR45" i="6"/>
  <c r="J265" i="7"/>
  <c r="B266" i="7"/>
  <c r="M265" i="7"/>
  <c r="B330" i="7"/>
  <c r="J329" i="7"/>
  <c r="M329" i="7"/>
  <c r="J49" i="7"/>
  <c r="B50" i="7"/>
  <c r="M49" i="7"/>
  <c r="B123" i="7"/>
  <c r="J122" i="7"/>
  <c r="M122" i="7"/>
  <c r="B192" i="7"/>
  <c r="J191" i="7"/>
  <c r="M191" i="7"/>
  <c r="AR46" i="6" l="1"/>
  <c r="J337" i="2"/>
  <c r="J338" i="4"/>
  <c r="J338" i="3"/>
  <c r="B267" i="7"/>
  <c r="M266" i="7"/>
  <c r="J266" i="7"/>
  <c r="J192" i="7"/>
  <c r="B193" i="7"/>
  <c r="M192" i="7"/>
  <c r="B124" i="7"/>
  <c r="M123" i="7"/>
  <c r="J123" i="7"/>
  <c r="B51" i="7"/>
  <c r="M50" i="7"/>
  <c r="J50" i="7"/>
  <c r="J330" i="7"/>
  <c r="B331" i="7"/>
  <c r="M330" i="7"/>
  <c r="J339" i="3" l="1"/>
  <c r="J339" i="4"/>
  <c r="J338" i="2"/>
  <c r="AR47" i="6"/>
  <c r="J267" i="7"/>
  <c r="B268" i="7"/>
  <c r="M267" i="7"/>
  <c r="B332" i="7"/>
  <c r="J331" i="7"/>
  <c r="M331" i="7"/>
  <c r="J51" i="7"/>
  <c r="B52" i="7"/>
  <c r="M51" i="7"/>
  <c r="J124" i="7"/>
  <c r="B125" i="7"/>
  <c r="M124" i="7"/>
  <c r="B194" i="7"/>
  <c r="J193" i="7"/>
  <c r="M193" i="7"/>
  <c r="AR48" i="6" l="1"/>
  <c r="J339" i="2"/>
  <c r="J340" i="4"/>
  <c r="J340" i="3"/>
  <c r="J268" i="7"/>
  <c r="M268" i="7"/>
  <c r="B269" i="7"/>
  <c r="J125" i="7"/>
  <c r="B126" i="7"/>
  <c r="M125" i="7"/>
  <c r="J194" i="7"/>
  <c r="M194" i="7"/>
  <c r="B195" i="7"/>
  <c r="B53" i="7"/>
  <c r="J52" i="7"/>
  <c r="M52" i="7"/>
  <c r="J332" i="7"/>
  <c r="B333" i="7"/>
  <c r="M332" i="7"/>
  <c r="J341" i="4" l="1"/>
  <c r="J341" i="3"/>
  <c r="J340" i="2"/>
  <c r="AR49" i="6"/>
  <c r="J269" i="7"/>
  <c r="B270" i="7"/>
  <c r="M269" i="7"/>
  <c r="B334" i="7"/>
  <c r="J333" i="7"/>
  <c r="M333" i="7"/>
  <c r="J53" i="7"/>
  <c r="B54" i="7"/>
  <c r="M53" i="7"/>
  <c r="B196" i="7"/>
  <c r="J195" i="7"/>
  <c r="M195" i="7"/>
  <c r="B127" i="7"/>
  <c r="J126" i="7"/>
  <c r="M126" i="7"/>
  <c r="AR50" i="6" l="1"/>
  <c r="J341" i="2"/>
  <c r="J342" i="3"/>
  <c r="J342" i="4"/>
  <c r="B271" i="7"/>
  <c r="J270" i="7"/>
  <c r="M270" i="7"/>
  <c r="B55" i="7"/>
  <c r="J54" i="7"/>
  <c r="M54" i="7"/>
  <c r="J127" i="7"/>
  <c r="B128" i="7"/>
  <c r="M127" i="7"/>
  <c r="J196" i="7"/>
  <c r="B197" i="7"/>
  <c r="M196" i="7"/>
  <c r="J334" i="7"/>
  <c r="B335" i="7"/>
  <c r="M334" i="7"/>
  <c r="J343" i="4" l="1"/>
  <c r="J343" i="3"/>
  <c r="J342" i="2"/>
  <c r="AR51" i="6"/>
  <c r="B272" i="7"/>
  <c r="M271" i="7"/>
  <c r="J271" i="7"/>
  <c r="J55" i="7"/>
  <c r="B56" i="7"/>
  <c r="M55" i="7"/>
  <c r="B336" i="7"/>
  <c r="J335" i="7"/>
  <c r="M335" i="7"/>
  <c r="B198" i="7"/>
  <c r="J197" i="7"/>
  <c r="M197" i="7"/>
  <c r="B129" i="7"/>
  <c r="J128" i="7"/>
  <c r="M128" i="7"/>
  <c r="AR52" i="6" l="1"/>
  <c r="J343" i="2"/>
  <c r="J344" i="3"/>
  <c r="J344" i="4"/>
  <c r="J272" i="7"/>
  <c r="B273" i="7"/>
  <c r="M272" i="7"/>
  <c r="J198" i="7"/>
  <c r="B199" i="7"/>
  <c r="M198" i="7"/>
  <c r="B130" i="7"/>
  <c r="J129" i="7"/>
  <c r="M129" i="7"/>
  <c r="J336" i="7"/>
  <c r="B337" i="7"/>
  <c r="M336" i="7"/>
  <c r="B57" i="7"/>
  <c r="J56" i="7"/>
  <c r="M56" i="7"/>
  <c r="J345" i="4" l="1"/>
  <c r="J345" i="3"/>
  <c r="J344" i="2"/>
  <c r="AR53" i="6"/>
  <c r="J273" i="7"/>
  <c r="B274" i="7"/>
  <c r="M273" i="7"/>
  <c r="J57" i="7"/>
  <c r="B58" i="7"/>
  <c r="M57" i="7"/>
  <c r="B200" i="7"/>
  <c r="J199" i="7"/>
  <c r="M199" i="7"/>
  <c r="B338" i="7"/>
  <c r="J337" i="7"/>
  <c r="M337" i="7"/>
  <c r="B131" i="7"/>
  <c r="J130" i="7"/>
  <c r="M130" i="7"/>
  <c r="AR54" i="6" l="1"/>
  <c r="J345" i="2"/>
  <c r="J346" i="3"/>
  <c r="J346" i="4"/>
  <c r="B275" i="7"/>
  <c r="J274" i="7"/>
  <c r="M274" i="7"/>
  <c r="B59" i="7"/>
  <c r="J58" i="7"/>
  <c r="M58" i="7"/>
  <c r="B132" i="7"/>
  <c r="J131" i="7"/>
  <c r="M131" i="7"/>
  <c r="J338" i="7"/>
  <c r="B339" i="7"/>
  <c r="M338" i="7"/>
  <c r="J200" i="7"/>
  <c r="B201" i="7"/>
  <c r="M200" i="7"/>
  <c r="J347" i="4" l="1"/>
  <c r="J347" i="3"/>
  <c r="J346" i="2"/>
  <c r="AR55" i="6"/>
  <c r="J275" i="7"/>
  <c r="B276" i="7"/>
  <c r="M275" i="7"/>
  <c r="B202" i="7"/>
  <c r="J201" i="7"/>
  <c r="M201" i="7"/>
  <c r="B340" i="7"/>
  <c r="J339" i="7"/>
  <c r="M339" i="7"/>
  <c r="J132" i="7"/>
  <c r="B133" i="7"/>
  <c r="M132" i="7"/>
  <c r="J59" i="7"/>
  <c r="B60" i="7"/>
  <c r="M59" i="7"/>
  <c r="AR56" i="6" l="1"/>
  <c r="J347" i="2"/>
  <c r="J348" i="3"/>
  <c r="J348" i="4"/>
  <c r="B277" i="7"/>
  <c r="M276" i="7"/>
  <c r="J276" i="7"/>
  <c r="B61" i="7"/>
  <c r="J60" i="7"/>
  <c r="M60" i="7"/>
  <c r="J340" i="7"/>
  <c r="B341" i="7"/>
  <c r="M340" i="7"/>
  <c r="B134" i="7"/>
  <c r="J133" i="7"/>
  <c r="M133" i="7"/>
  <c r="J202" i="7"/>
  <c r="B203" i="7"/>
  <c r="M202" i="7"/>
  <c r="J349" i="4" l="1"/>
  <c r="J349" i="3"/>
  <c r="J348" i="2"/>
  <c r="AR57" i="6"/>
  <c r="J277" i="7"/>
  <c r="M277" i="7"/>
  <c r="B278" i="7"/>
  <c r="B204" i="7"/>
  <c r="J203" i="7"/>
  <c r="M203" i="7"/>
  <c r="B342" i="7"/>
  <c r="J341" i="7"/>
  <c r="M341" i="7"/>
  <c r="B135" i="7"/>
  <c r="J134" i="7"/>
  <c r="M134" i="7"/>
  <c r="B62" i="7"/>
  <c r="J61" i="7"/>
  <c r="M61" i="7"/>
  <c r="AR58" i="6" l="1"/>
  <c r="J349" i="2"/>
  <c r="J350" i="3"/>
  <c r="J350" i="4"/>
  <c r="J278" i="7"/>
  <c r="B279" i="7"/>
  <c r="M278" i="7"/>
  <c r="J135" i="7"/>
  <c r="B136" i="7"/>
  <c r="M135" i="7"/>
  <c r="B63" i="7"/>
  <c r="J62" i="7"/>
  <c r="M62" i="7"/>
  <c r="J342" i="7"/>
  <c r="B343" i="7"/>
  <c r="M342" i="7"/>
  <c r="J204" i="7"/>
  <c r="B205" i="7"/>
  <c r="M204" i="7"/>
  <c r="J351" i="4" l="1"/>
  <c r="J351" i="3"/>
  <c r="J350" i="2"/>
  <c r="AR59" i="6"/>
  <c r="B280" i="7"/>
  <c r="M279" i="7"/>
  <c r="J279" i="7"/>
  <c r="B344" i="7"/>
  <c r="J343" i="7"/>
  <c r="M343" i="7"/>
  <c r="B206" i="7"/>
  <c r="J205" i="7"/>
  <c r="M205" i="7"/>
  <c r="B64" i="7"/>
  <c r="J63" i="7"/>
  <c r="M63" i="7"/>
  <c r="B137" i="7"/>
  <c r="J136" i="7"/>
  <c r="M136" i="7"/>
  <c r="AR60" i="6" l="1"/>
  <c r="J351" i="2"/>
  <c r="J352" i="3"/>
  <c r="J352" i="4"/>
  <c r="J280" i="7"/>
  <c r="B281" i="7"/>
  <c r="M280" i="7"/>
  <c r="J137" i="7"/>
  <c r="B138" i="7"/>
  <c r="M137" i="7"/>
  <c r="J64" i="7"/>
  <c r="B65" i="7"/>
  <c r="M64" i="7"/>
  <c r="J206" i="7"/>
  <c r="M206" i="7"/>
  <c r="B207" i="7"/>
  <c r="J344" i="7"/>
  <c r="B345" i="7"/>
  <c r="M344" i="7"/>
  <c r="J353" i="4" l="1"/>
  <c r="J353" i="3"/>
  <c r="J352" i="2"/>
  <c r="AR61" i="6"/>
  <c r="J281" i="7"/>
  <c r="B282" i="7"/>
  <c r="M281" i="7"/>
  <c r="B346" i="7"/>
  <c r="J345" i="7"/>
  <c r="M345" i="7"/>
  <c r="B208" i="7"/>
  <c r="J207" i="7"/>
  <c r="M207" i="7"/>
  <c r="B66" i="7"/>
  <c r="J65" i="7"/>
  <c r="M65" i="7"/>
  <c r="B139" i="7"/>
  <c r="J138" i="7"/>
  <c r="M138" i="7"/>
  <c r="AR62" i="6" l="1"/>
  <c r="J353" i="2"/>
  <c r="J354" i="3"/>
  <c r="J354" i="4"/>
  <c r="B283" i="7"/>
  <c r="M282" i="7"/>
  <c r="J282" i="7"/>
  <c r="B140" i="7"/>
  <c r="J139" i="7"/>
  <c r="M139" i="7"/>
  <c r="J66" i="7"/>
  <c r="B67" i="7"/>
  <c r="M66" i="7"/>
  <c r="J208" i="7"/>
  <c r="B209" i="7"/>
  <c r="M208" i="7"/>
  <c r="J346" i="7"/>
  <c r="B347" i="7"/>
  <c r="M346" i="7"/>
  <c r="J355" i="4" l="1"/>
  <c r="J355" i="3"/>
  <c r="J354" i="2"/>
  <c r="AR63" i="6"/>
  <c r="J283" i="7"/>
  <c r="M283" i="7"/>
  <c r="B284" i="7"/>
  <c r="B348" i="7"/>
  <c r="J347" i="7"/>
  <c r="M347" i="7"/>
  <c r="B210" i="7"/>
  <c r="J209" i="7"/>
  <c r="M209" i="7"/>
  <c r="B68" i="7"/>
  <c r="J67" i="7"/>
  <c r="M67" i="7"/>
  <c r="B141" i="7"/>
  <c r="J140" i="7"/>
  <c r="M140" i="7"/>
  <c r="AR64" i="6" l="1"/>
  <c r="J355" i="2"/>
  <c r="J356" i="3"/>
  <c r="J356" i="4"/>
  <c r="B285" i="7"/>
  <c r="M284" i="7"/>
  <c r="J284" i="7"/>
  <c r="J68" i="7"/>
  <c r="B69" i="7"/>
  <c r="M68" i="7"/>
  <c r="J210" i="7"/>
  <c r="B211" i="7"/>
  <c r="M210" i="7"/>
  <c r="J141" i="7"/>
  <c r="B142" i="7"/>
  <c r="M141" i="7"/>
  <c r="J348" i="7"/>
  <c r="B349" i="7"/>
  <c r="M348" i="7"/>
  <c r="J357" i="4" l="1"/>
  <c r="J357" i="3"/>
  <c r="J356" i="2"/>
  <c r="AR65" i="6"/>
  <c r="J285" i="7"/>
  <c r="B286" i="7"/>
  <c r="M285" i="7"/>
  <c r="B143" i="7"/>
  <c r="J142" i="7"/>
  <c r="M142" i="7"/>
  <c r="B70" i="7"/>
  <c r="J69" i="7"/>
  <c r="M69" i="7"/>
  <c r="B350" i="7"/>
  <c r="J349" i="7"/>
  <c r="M349" i="7"/>
  <c r="B212" i="7"/>
  <c r="J211" i="7"/>
  <c r="M211" i="7"/>
  <c r="AR66" i="6" l="1"/>
  <c r="J357" i="2"/>
  <c r="J358" i="3"/>
  <c r="J358" i="4"/>
  <c r="J286" i="7"/>
  <c r="M286" i="7"/>
  <c r="B287" i="7"/>
  <c r="J212" i="7"/>
  <c r="B213" i="7"/>
  <c r="M212" i="7"/>
  <c r="J350" i="7"/>
  <c r="B351" i="7"/>
  <c r="M350" i="7"/>
  <c r="J70" i="7"/>
  <c r="M70" i="7"/>
  <c r="B71" i="7"/>
  <c r="B144" i="7"/>
  <c r="J143" i="7"/>
  <c r="M143" i="7"/>
  <c r="J359" i="4" l="1"/>
  <c r="J359" i="3"/>
  <c r="J358" i="2"/>
  <c r="AR67" i="6"/>
  <c r="J287" i="7"/>
  <c r="B288" i="7"/>
  <c r="M287" i="7"/>
  <c r="B72" i="7"/>
  <c r="J71" i="7"/>
  <c r="M71" i="7"/>
  <c r="B214" i="7"/>
  <c r="J213" i="7"/>
  <c r="M213" i="7"/>
  <c r="J144" i="7"/>
  <c r="B145" i="7"/>
  <c r="M144" i="7"/>
  <c r="B352" i="7"/>
  <c r="J351" i="7"/>
  <c r="M351" i="7"/>
  <c r="AR68" i="6" l="1"/>
  <c r="J359" i="2"/>
  <c r="J360" i="3"/>
  <c r="J360" i="4"/>
  <c r="B289" i="7"/>
  <c r="J288" i="7"/>
  <c r="M288" i="7"/>
  <c r="J352" i="7"/>
  <c r="B353" i="7"/>
  <c r="M352" i="7"/>
  <c r="B146" i="7"/>
  <c r="J145" i="7"/>
  <c r="M145" i="7"/>
  <c r="J214" i="7"/>
  <c r="B215" i="7"/>
  <c r="M214" i="7"/>
  <c r="J72" i="7"/>
  <c r="B73" i="7"/>
  <c r="M72" i="7"/>
  <c r="J361" i="4" l="1"/>
  <c r="J361" i="3"/>
  <c r="J360" i="2"/>
  <c r="AR69" i="6"/>
  <c r="J289" i="7"/>
  <c r="B290" i="7"/>
  <c r="M289" i="7"/>
  <c r="B74" i="7"/>
  <c r="J73" i="7"/>
  <c r="M73" i="7"/>
  <c r="B216" i="7"/>
  <c r="J215" i="7"/>
  <c r="M215" i="7"/>
  <c r="B147" i="7"/>
  <c r="J146" i="7"/>
  <c r="M146" i="7"/>
  <c r="B354" i="7"/>
  <c r="J353" i="7"/>
  <c r="M353" i="7"/>
  <c r="AR70" i="6" l="1"/>
  <c r="J361" i="2"/>
  <c r="J362" i="3"/>
  <c r="J362" i="4"/>
  <c r="B291" i="7"/>
  <c r="M290" i="7"/>
  <c r="J290" i="7"/>
  <c r="J354" i="7"/>
  <c r="B355" i="7"/>
  <c r="M354" i="7"/>
  <c r="M147" i="7"/>
  <c r="J147" i="7"/>
  <c r="B148" i="7"/>
  <c r="J216" i="7"/>
  <c r="B217" i="7"/>
  <c r="M216" i="7"/>
  <c r="J74" i="7"/>
  <c r="B75" i="7"/>
  <c r="M74" i="7"/>
  <c r="J363" i="4" l="1"/>
  <c r="J363" i="3"/>
  <c r="J362" i="2"/>
  <c r="AR72" i="6"/>
  <c r="AR71" i="6"/>
  <c r="J291" i="7"/>
  <c r="M291" i="7"/>
  <c r="B292" i="7"/>
  <c r="B76" i="7"/>
  <c r="J75" i="7"/>
  <c r="M75" i="7"/>
  <c r="B218" i="7"/>
  <c r="J217" i="7"/>
  <c r="M217" i="7"/>
  <c r="B149" i="7"/>
  <c r="J148" i="7"/>
  <c r="M148" i="7"/>
  <c r="B356" i="7"/>
  <c r="M355" i="7"/>
  <c r="J355" i="7"/>
  <c r="J363" i="2" l="1"/>
  <c r="J364" i="3"/>
  <c r="J364" i="4"/>
  <c r="M292" i="7"/>
  <c r="B293" i="7"/>
  <c r="J292" i="7"/>
  <c r="J356" i="7"/>
  <c r="B357" i="7"/>
  <c r="M356" i="7"/>
  <c r="J149" i="7"/>
  <c r="B150" i="7"/>
  <c r="M149" i="7"/>
  <c r="J218" i="7"/>
  <c r="M218" i="7"/>
  <c r="B219" i="7"/>
  <c r="J76" i="7"/>
  <c r="B77" i="7"/>
  <c r="M76" i="7"/>
  <c r="J365" i="4" l="1"/>
  <c r="J365" i="3"/>
  <c r="J364" i="2"/>
  <c r="B294" i="7"/>
  <c r="M293" i="7"/>
  <c r="J293" i="7"/>
  <c r="B220" i="7"/>
  <c r="J219" i="7"/>
  <c r="M219" i="7"/>
  <c r="B78" i="7"/>
  <c r="J77" i="7"/>
  <c r="M77" i="7"/>
  <c r="B151" i="7"/>
  <c r="J150" i="7"/>
  <c r="M150" i="7"/>
  <c r="B358" i="7"/>
  <c r="M357" i="7"/>
  <c r="J357" i="7"/>
  <c r="J365" i="2" l="1"/>
  <c r="J366" i="3"/>
  <c r="J366" i="4"/>
  <c r="B295" i="7"/>
  <c r="J294" i="7"/>
  <c r="M294" i="7"/>
  <c r="J358" i="7"/>
  <c r="B359" i="7"/>
  <c r="M358" i="7"/>
  <c r="B152" i="7"/>
  <c r="J151" i="7"/>
  <c r="M151" i="7"/>
  <c r="M78" i="7"/>
  <c r="J78" i="7"/>
  <c r="B79" i="7"/>
  <c r="J220" i="7"/>
  <c r="B221" i="7"/>
  <c r="M220" i="7"/>
  <c r="J367" i="3" l="1"/>
  <c r="J367" i="4"/>
  <c r="J366" i="2"/>
  <c r="J295" i="7"/>
  <c r="M295" i="7"/>
  <c r="B296" i="7"/>
  <c r="B222" i="7"/>
  <c r="J221" i="7"/>
  <c r="M221" i="7"/>
  <c r="B360" i="7"/>
  <c r="M359" i="7"/>
  <c r="J359" i="7"/>
  <c r="B80" i="7"/>
  <c r="J79" i="7"/>
  <c r="M79" i="7"/>
  <c r="B153" i="7"/>
  <c r="J152" i="7"/>
  <c r="M152" i="7"/>
  <c r="J367" i="2" l="1"/>
  <c r="J368" i="4"/>
  <c r="J368" i="3"/>
  <c r="B297" i="7"/>
  <c r="J296" i="7"/>
  <c r="M296" i="7"/>
  <c r="J153" i="7"/>
  <c r="B154" i="7"/>
  <c r="M153" i="7"/>
  <c r="J360" i="7"/>
  <c r="B361" i="7"/>
  <c r="M360" i="7"/>
  <c r="J80" i="7"/>
  <c r="B81" i="7"/>
  <c r="M80" i="7"/>
  <c r="J222" i="7"/>
  <c r="B223" i="7"/>
  <c r="M222" i="7"/>
  <c r="J369" i="3" l="1"/>
  <c r="J369" i="4"/>
  <c r="J368" i="2"/>
  <c r="J297" i="7"/>
  <c r="B298" i="7"/>
  <c r="M297" i="7"/>
  <c r="B82" i="7"/>
  <c r="J81" i="7"/>
  <c r="M81" i="7"/>
  <c r="B155" i="7"/>
  <c r="J154" i="7"/>
  <c r="M154" i="7"/>
  <c r="B224" i="7"/>
  <c r="J223" i="7"/>
  <c r="M223" i="7"/>
  <c r="B362" i="7"/>
  <c r="M361" i="7"/>
  <c r="J361" i="7"/>
  <c r="J369" i="2" l="1"/>
  <c r="J370" i="4"/>
  <c r="J370" i="3"/>
  <c r="B299" i="7"/>
  <c r="J298" i="7"/>
  <c r="M298" i="7"/>
  <c r="J362" i="7"/>
  <c r="B363" i="7"/>
  <c r="M362" i="7"/>
  <c r="J224" i="7"/>
  <c r="B225" i="7"/>
  <c r="M224" i="7"/>
  <c r="B156" i="7"/>
  <c r="J155" i="7"/>
  <c r="M155" i="7"/>
  <c r="M82" i="7"/>
  <c r="J82" i="7"/>
  <c r="B83" i="7"/>
  <c r="J371" i="3" l="1"/>
  <c r="J371" i="4"/>
  <c r="J370" i="2"/>
  <c r="J299" i="7"/>
  <c r="M299" i="7"/>
  <c r="B84" i="7"/>
  <c r="J83" i="7"/>
  <c r="M83" i="7"/>
  <c r="J156" i="7"/>
  <c r="B157" i="7"/>
  <c r="M156" i="7"/>
  <c r="B226" i="7"/>
  <c r="J225" i="7"/>
  <c r="M225" i="7"/>
  <c r="B364" i="7"/>
  <c r="J363" i="7"/>
  <c r="M363" i="7"/>
  <c r="J371" i="2" l="1"/>
  <c r="J372" i="4"/>
  <c r="J372" i="3"/>
  <c r="J226" i="7"/>
  <c r="B227" i="7"/>
  <c r="M226" i="7"/>
  <c r="B158" i="7"/>
  <c r="J157" i="7"/>
  <c r="M157" i="7"/>
  <c r="J364" i="7"/>
  <c r="B365" i="7"/>
  <c r="M364" i="7"/>
  <c r="J84" i="7"/>
  <c r="B85" i="7"/>
  <c r="M84" i="7"/>
  <c r="J373" i="3" l="1"/>
  <c r="J373" i="4"/>
  <c r="J372" i="2"/>
  <c r="B86" i="7"/>
  <c r="J85" i="7"/>
  <c r="M85" i="7"/>
  <c r="B366" i="7"/>
  <c r="M365" i="7"/>
  <c r="J365" i="7"/>
  <c r="J158" i="7"/>
  <c r="B159" i="7"/>
  <c r="M158" i="7"/>
  <c r="B228" i="7"/>
  <c r="J227" i="7"/>
  <c r="M227" i="7"/>
  <c r="J373" i="2" l="1"/>
  <c r="J374" i="4"/>
  <c r="J374" i="3"/>
  <c r="J228" i="7"/>
  <c r="B229" i="7"/>
  <c r="M228" i="7"/>
  <c r="J159" i="7"/>
  <c r="M159" i="7"/>
  <c r="B160" i="7"/>
  <c r="J366" i="7"/>
  <c r="B367" i="7"/>
  <c r="M366" i="7"/>
  <c r="B87" i="7"/>
  <c r="M86" i="7"/>
  <c r="J86" i="7"/>
  <c r="J375" i="3" l="1"/>
  <c r="J375" i="4"/>
  <c r="J374" i="2"/>
  <c r="B88" i="7"/>
  <c r="J87" i="7"/>
  <c r="M87" i="7"/>
  <c r="B368" i="7"/>
  <c r="M367" i="7"/>
  <c r="J367" i="7"/>
  <c r="B161" i="7"/>
  <c r="J160" i="7"/>
  <c r="M160" i="7"/>
  <c r="B230" i="7"/>
  <c r="J229" i="7"/>
  <c r="M229" i="7"/>
  <c r="J375" i="2" l="1"/>
  <c r="J376" i="4"/>
  <c r="J376" i="3"/>
  <c r="J230" i="7"/>
  <c r="M230" i="7"/>
  <c r="B231" i="7"/>
  <c r="J161" i="7"/>
  <c r="B162" i="7"/>
  <c r="M161" i="7"/>
  <c r="J368" i="7"/>
  <c r="B369" i="7"/>
  <c r="M368" i="7"/>
  <c r="B89" i="7"/>
  <c r="J88" i="7"/>
  <c r="M88" i="7"/>
  <c r="J377" i="4" l="1"/>
  <c r="J377" i="3"/>
  <c r="J376" i="2"/>
  <c r="B90" i="7"/>
  <c r="J89" i="7"/>
  <c r="M89" i="7"/>
  <c r="B370" i="7"/>
  <c r="J369" i="7"/>
  <c r="M369" i="7"/>
  <c r="J162" i="7"/>
  <c r="M162" i="7"/>
  <c r="B232" i="7"/>
  <c r="J231" i="7"/>
  <c r="M231" i="7"/>
  <c r="J377" i="2" l="1"/>
  <c r="J378" i="3"/>
  <c r="J378" i="4"/>
  <c r="J232" i="7"/>
  <c r="B233" i="7"/>
  <c r="M232" i="7"/>
  <c r="J370" i="7"/>
  <c r="M370" i="7"/>
  <c r="B91" i="7"/>
  <c r="J90" i="7"/>
  <c r="M90" i="7"/>
  <c r="J379" i="3" l="1"/>
  <c r="J378" i="2"/>
  <c r="J91" i="7"/>
  <c r="B92" i="7"/>
  <c r="M91" i="7"/>
  <c r="B234" i="7"/>
  <c r="J233" i="7"/>
  <c r="M233" i="7"/>
  <c r="J379" i="2" l="1"/>
  <c r="J234" i="7"/>
  <c r="M234" i="7"/>
  <c r="B93" i="7"/>
  <c r="M92" i="7"/>
  <c r="J92" i="7"/>
  <c r="J380" i="2" l="1"/>
  <c r="J93" i="7"/>
  <c r="M93" i="7"/>
  <c r="T9" i="1" l="1"/>
  <c r="U9" i="1" s="1"/>
  <c r="V9" i="1" s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I509" i="1"/>
  <c r="K509" i="1"/>
  <c r="L509" i="1"/>
  <c r="I510" i="1"/>
  <c r="K510" i="1"/>
  <c r="L510" i="1"/>
  <c r="I511" i="1"/>
  <c r="K511" i="1"/>
  <c r="L511" i="1"/>
  <c r="I512" i="1"/>
  <c r="K512" i="1"/>
  <c r="L512" i="1"/>
  <c r="I513" i="1"/>
  <c r="K513" i="1"/>
  <c r="L513" i="1"/>
  <c r="I514" i="1"/>
  <c r="K514" i="1"/>
  <c r="L514" i="1"/>
  <c r="I515" i="1"/>
  <c r="K515" i="1"/>
  <c r="L515" i="1"/>
  <c r="I488" i="1"/>
  <c r="K488" i="1"/>
  <c r="L488" i="1"/>
  <c r="I489" i="1"/>
  <c r="K489" i="1"/>
  <c r="L489" i="1"/>
  <c r="I490" i="1"/>
  <c r="K490" i="1"/>
  <c r="L490" i="1"/>
  <c r="I491" i="1"/>
  <c r="K491" i="1"/>
  <c r="L491" i="1"/>
  <c r="I492" i="1"/>
  <c r="K492" i="1"/>
  <c r="L492" i="1"/>
  <c r="I493" i="1"/>
  <c r="K493" i="1"/>
  <c r="L493" i="1"/>
  <c r="I494" i="1"/>
  <c r="K494" i="1"/>
  <c r="L494" i="1"/>
  <c r="I495" i="1"/>
  <c r="K495" i="1"/>
  <c r="L495" i="1"/>
  <c r="I496" i="1"/>
  <c r="K496" i="1"/>
  <c r="L496" i="1"/>
  <c r="I497" i="1"/>
  <c r="K497" i="1"/>
  <c r="L497" i="1"/>
  <c r="I498" i="1"/>
  <c r="K498" i="1"/>
  <c r="L498" i="1"/>
  <c r="I499" i="1"/>
  <c r="K499" i="1"/>
  <c r="L499" i="1"/>
  <c r="I500" i="1"/>
  <c r="K500" i="1"/>
  <c r="L500" i="1"/>
  <c r="I501" i="1"/>
  <c r="K501" i="1"/>
  <c r="L501" i="1"/>
  <c r="I502" i="1"/>
  <c r="K502" i="1"/>
  <c r="L502" i="1"/>
  <c r="I503" i="1"/>
  <c r="K503" i="1"/>
  <c r="L503" i="1"/>
  <c r="I504" i="1"/>
  <c r="K504" i="1"/>
  <c r="L504" i="1"/>
  <c r="I505" i="1"/>
  <c r="K505" i="1"/>
  <c r="L505" i="1"/>
  <c r="I506" i="1"/>
  <c r="K506" i="1"/>
  <c r="L506" i="1"/>
  <c r="I507" i="1"/>
  <c r="K507" i="1"/>
  <c r="L507" i="1"/>
  <c r="I508" i="1"/>
  <c r="K508" i="1"/>
  <c r="L508" i="1"/>
  <c r="AC458" i="1"/>
  <c r="AF458" i="1" s="1"/>
  <c r="AC459" i="1"/>
  <c r="AF459" i="1" s="1"/>
  <c r="AC460" i="1"/>
  <c r="AF460" i="1"/>
  <c r="AG460" i="1"/>
  <c r="AC461" i="1"/>
  <c r="AF461" i="1"/>
  <c r="AG461" i="1"/>
  <c r="AC462" i="1"/>
  <c r="AG462" i="1" s="1"/>
  <c r="AF462" i="1"/>
  <c r="AC463" i="1"/>
  <c r="AF463" i="1"/>
  <c r="AG463" i="1"/>
  <c r="AC464" i="1"/>
  <c r="AG464" i="1" s="1"/>
  <c r="AF464" i="1"/>
  <c r="AC465" i="1"/>
  <c r="AF465" i="1"/>
  <c r="AG465" i="1"/>
  <c r="AC466" i="1"/>
  <c r="AF466" i="1"/>
  <c r="AG466" i="1"/>
  <c r="AC467" i="1"/>
  <c r="AF467" i="1" s="1"/>
  <c r="AC468" i="1"/>
  <c r="AF468" i="1" s="1"/>
  <c r="AC469" i="1"/>
  <c r="AG469" i="1" s="1"/>
  <c r="AF469" i="1"/>
  <c r="AC428" i="1"/>
  <c r="AC429" i="1"/>
  <c r="AF429" i="1"/>
  <c r="AG429" i="1"/>
  <c r="AC430" i="1"/>
  <c r="AG430" i="1" s="1"/>
  <c r="AC431" i="1"/>
  <c r="AF431" i="1"/>
  <c r="AG431" i="1"/>
  <c r="AC432" i="1"/>
  <c r="AG432" i="1" s="1"/>
  <c r="AF432" i="1"/>
  <c r="AC433" i="1"/>
  <c r="AF433" i="1" s="1"/>
  <c r="AC434" i="1"/>
  <c r="AF434" i="1"/>
  <c r="AG434" i="1"/>
  <c r="AC435" i="1"/>
  <c r="AF435" i="1" s="1"/>
  <c r="AC436" i="1"/>
  <c r="AG436" i="1" s="1"/>
  <c r="AF436" i="1"/>
  <c r="AC437" i="1"/>
  <c r="AF437" i="1" s="1"/>
  <c r="AC438" i="1"/>
  <c r="AG438" i="1" s="1"/>
  <c r="AC439" i="1"/>
  <c r="AF439" i="1"/>
  <c r="AG439" i="1"/>
  <c r="AC440" i="1"/>
  <c r="AF440" i="1" s="1"/>
  <c r="AC441" i="1"/>
  <c r="AG441" i="1" s="1"/>
  <c r="AF441" i="1"/>
  <c r="AC442" i="1"/>
  <c r="AF442" i="1" s="1"/>
  <c r="AC443" i="1"/>
  <c r="AF443" i="1"/>
  <c r="AG443" i="1"/>
  <c r="AC444" i="1"/>
  <c r="AF444" i="1"/>
  <c r="AG444" i="1"/>
  <c r="AC445" i="1"/>
  <c r="AF445" i="1"/>
  <c r="AG445" i="1"/>
  <c r="AC446" i="1"/>
  <c r="AF446" i="1"/>
  <c r="AG446" i="1"/>
  <c r="AC447" i="1"/>
  <c r="AC448" i="1"/>
  <c r="AF448" i="1" s="1"/>
  <c r="AC449" i="1"/>
  <c r="AF449" i="1" s="1"/>
  <c r="AG449" i="1"/>
  <c r="AC450" i="1"/>
  <c r="AF450" i="1"/>
  <c r="AG450" i="1"/>
  <c r="AC451" i="1"/>
  <c r="AF451" i="1" s="1"/>
  <c r="AC452" i="1"/>
  <c r="AF452" i="1"/>
  <c r="AG452" i="1"/>
  <c r="AC453" i="1"/>
  <c r="AF453" i="1" s="1"/>
  <c r="AC454" i="1"/>
  <c r="AF454" i="1"/>
  <c r="AG454" i="1"/>
  <c r="AC455" i="1"/>
  <c r="AF455" i="1"/>
  <c r="AG455" i="1"/>
  <c r="AC456" i="1"/>
  <c r="AG456" i="1" s="1"/>
  <c r="AF456" i="1"/>
  <c r="AC457" i="1"/>
  <c r="AG457" i="1" s="1"/>
  <c r="AF457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I446" i="1"/>
  <c r="K446" i="1"/>
  <c r="L446" i="1"/>
  <c r="I447" i="1"/>
  <c r="K447" i="1"/>
  <c r="L447" i="1"/>
  <c r="I448" i="1"/>
  <c r="K448" i="1"/>
  <c r="L448" i="1"/>
  <c r="I449" i="1"/>
  <c r="K449" i="1"/>
  <c r="L449" i="1"/>
  <c r="I450" i="1"/>
  <c r="K450" i="1"/>
  <c r="L450" i="1"/>
  <c r="I451" i="1"/>
  <c r="K451" i="1"/>
  <c r="L451" i="1"/>
  <c r="I452" i="1"/>
  <c r="K452" i="1"/>
  <c r="L452" i="1"/>
  <c r="I453" i="1"/>
  <c r="K453" i="1"/>
  <c r="L453" i="1"/>
  <c r="I454" i="1"/>
  <c r="K454" i="1"/>
  <c r="L454" i="1"/>
  <c r="I455" i="1"/>
  <c r="K455" i="1"/>
  <c r="L455" i="1"/>
  <c r="I456" i="1"/>
  <c r="K456" i="1"/>
  <c r="L456" i="1"/>
  <c r="I457" i="1"/>
  <c r="K457" i="1"/>
  <c r="L457" i="1"/>
  <c r="I458" i="1"/>
  <c r="K458" i="1"/>
  <c r="L458" i="1"/>
  <c r="I459" i="1"/>
  <c r="K459" i="1"/>
  <c r="L459" i="1"/>
  <c r="I460" i="1"/>
  <c r="K460" i="1"/>
  <c r="L460" i="1"/>
  <c r="I461" i="1"/>
  <c r="K461" i="1"/>
  <c r="L461" i="1"/>
  <c r="I462" i="1"/>
  <c r="K462" i="1"/>
  <c r="L462" i="1"/>
  <c r="I463" i="1"/>
  <c r="K463" i="1"/>
  <c r="L463" i="1"/>
  <c r="I464" i="1"/>
  <c r="K464" i="1"/>
  <c r="L464" i="1"/>
  <c r="I465" i="1"/>
  <c r="K465" i="1"/>
  <c r="L465" i="1"/>
  <c r="I466" i="1"/>
  <c r="K466" i="1"/>
  <c r="L466" i="1"/>
  <c r="I467" i="1"/>
  <c r="K467" i="1"/>
  <c r="L467" i="1"/>
  <c r="I468" i="1"/>
  <c r="K468" i="1"/>
  <c r="L468" i="1"/>
  <c r="I469" i="1"/>
  <c r="K469" i="1"/>
  <c r="L469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I440" i="1"/>
  <c r="K440" i="1"/>
  <c r="L440" i="1"/>
  <c r="I441" i="1"/>
  <c r="K441" i="1"/>
  <c r="L441" i="1"/>
  <c r="I442" i="1"/>
  <c r="K442" i="1"/>
  <c r="L442" i="1"/>
  <c r="I443" i="1"/>
  <c r="K443" i="1"/>
  <c r="L443" i="1"/>
  <c r="I444" i="1"/>
  <c r="K444" i="1"/>
  <c r="L444" i="1"/>
  <c r="I445" i="1"/>
  <c r="K445" i="1"/>
  <c r="L445" i="1"/>
  <c r="I428" i="1"/>
  <c r="K428" i="1"/>
  <c r="L428" i="1"/>
  <c r="I429" i="1"/>
  <c r="K429" i="1"/>
  <c r="L429" i="1"/>
  <c r="I430" i="1"/>
  <c r="K430" i="1"/>
  <c r="L430" i="1"/>
  <c r="I431" i="1"/>
  <c r="K431" i="1"/>
  <c r="L431" i="1"/>
  <c r="I432" i="1"/>
  <c r="K432" i="1"/>
  <c r="L432" i="1"/>
  <c r="I433" i="1"/>
  <c r="K433" i="1"/>
  <c r="L433" i="1"/>
  <c r="I434" i="1"/>
  <c r="K434" i="1"/>
  <c r="L434" i="1"/>
  <c r="I435" i="1"/>
  <c r="K435" i="1"/>
  <c r="L435" i="1"/>
  <c r="I436" i="1"/>
  <c r="K436" i="1"/>
  <c r="L436" i="1"/>
  <c r="I437" i="1"/>
  <c r="K437" i="1"/>
  <c r="L437" i="1"/>
  <c r="I438" i="1"/>
  <c r="K438" i="1"/>
  <c r="L438" i="1"/>
  <c r="I439" i="1"/>
  <c r="K439" i="1"/>
  <c r="L439" i="1"/>
  <c r="AG440" i="1" l="1"/>
  <c r="AG468" i="1"/>
  <c r="AG458" i="1"/>
  <c r="AF438" i="1"/>
  <c r="AG451" i="1"/>
  <c r="W9" i="1"/>
  <c r="Y9" i="1" s="1"/>
  <c r="Z9" i="1" s="1"/>
  <c r="AG448" i="1"/>
  <c r="AG453" i="1"/>
  <c r="AG428" i="1"/>
  <c r="AG459" i="1"/>
  <c r="AG435" i="1"/>
  <c r="AF428" i="1"/>
  <c r="AG467" i="1"/>
  <c r="AF430" i="1"/>
  <c r="AG433" i="1"/>
  <c r="AG447" i="1"/>
  <c r="AF447" i="1"/>
  <c r="AG442" i="1"/>
  <c r="AG437" i="1"/>
  <c r="K487" i="1"/>
  <c r="L487" i="1"/>
  <c r="I482" i="1"/>
  <c r="K482" i="1"/>
  <c r="L482" i="1"/>
  <c r="I483" i="1"/>
  <c r="K483" i="1"/>
  <c r="L483" i="1"/>
  <c r="I484" i="1"/>
  <c r="K484" i="1"/>
  <c r="L484" i="1"/>
  <c r="I485" i="1"/>
  <c r="K485" i="1"/>
  <c r="L485" i="1"/>
  <c r="I486" i="1"/>
  <c r="K486" i="1"/>
  <c r="L486" i="1"/>
  <c r="I487" i="1"/>
  <c r="I476" i="1"/>
  <c r="K476" i="1"/>
  <c r="L476" i="1"/>
  <c r="I477" i="1"/>
  <c r="K477" i="1"/>
  <c r="L477" i="1"/>
  <c r="I478" i="1"/>
  <c r="K478" i="1"/>
  <c r="L478" i="1"/>
  <c r="I479" i="1"/>
  <c r="K479" i="1"/>
  <c r="L479" i="1"/>
  <c r="I480" i="1"/>
  <c r="K480" i="1"/>
  <c r="L480" i="1"/>
  <c r="I481" i="1"/>
  <c r="K481" i="1"/>
  <c r="L481" i="1"/>
  <c r="J475" i="1"/>
  <c r="L475" i="1"/>
  <c r="K475" i="1"/>
  <c r="I475" i="1"/>
  <c r="AC481" i="1"/>
  <c r="AG481" i="1" s="1"/>
  <c r="V481" i="1"/>
  <c r="AC480" i="1"/>
  <c r="AG480" i="1" s="1"/>
  <c r="V480" i="1"/>
  <c r="AC479" i="1"/>
  <c r="AG479" i="1" s="1"/>
  <c r="V479" i="1"/>
  <c r="AC478" i="1"/>
  <c r="AF478" i="1" s="1"/>
  <c r="V478" i="1"/>
  <c r="AC477" i="1"/>
  <c r="AF477" i="1" s="1"/>
  <c r="V477" i="1"/>
  <c r="AC476" i="1"/>
  <c r="AG476" i="1" s="1"/>
  <c r="V476" i="1"/>
  <c r="B476" i="1"/>
  <c r="J476" i="1" s="1"/>
  <c r="AC475" i="1"/>
  <c r="AC474" i="1"/>
  <c r="AC473" i="1"/>
  <c r="AC472" i="1"/>
  <c r="AF479" i="1" l="1"/>
  <c r="AG477" i="1"/>
  <c r="AF480" i="1"/>
  <c r="AG478" i="1"/>
  <c r="AF476" i="1"/>
  <c r="B477" i="1"/>
  <c r="J477" i="1" s="1"/>
  <c r="AF481" i="1"/>
  <c r="B478" i="1" l="1"/>
  <c r="J478" i="1" s="1"/>
  <c r="B479" i="1" l="1"/>
  <c r="J479" i="1" s="1"/>
  <c r="B480" i="1" l="1"/>
  <c r="J480" i="1" s="1"/>
  <c r="B481" i="1" l="1"/>
  <c r="J481" i="1" l="1"/>
  <c r="B482" i="1"/>
  <c r="B483" i="1" l="1"/>
  <c r="J482" i="1"/>
  <c r="B484" i="1" l="1"/>
  <c r="J483" i="1"/>
  <c r="B485" i="1" l="1"/>
  <c r="J484" i="1"/>
  <c r="B486" i="1" l="1"/>
  <c r="J485" i="1"/>
  <c r="B487" i="1" l="1"/>
  <c r="B488" i="1" s="1"/>
  <c r="J486" i="1"/>
  <c r="J488" i="1" l="1"/>
  <c r="B489" i="1"/>
  <c r="J487" i="1"/>
  <c r="B490" i="1" l="1"/>
  <c r="J489" i="1"/>
  <c r="K2" i="6"/>
  <c r="S3" i="6" s="1"/>
  <c r="T3" i="6" s="1"/>
  <c r="S5" i="6"/>
  <c r="T5" i="6" s="1"/>
  <c r="K6" i="6"/>
  <c r="K8" i="6"/>
  <c r="S9" i="6" s="1"/>
  <c r="T9" i="6" s="1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25" i="6"/>
  <c r="AH26" i="6"/>
  <c r="AI24" i="6"/>
  <c r="AI25" i="6"/>
  <c r="AH24" i="6"/>
  <c r="Y24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25" i="6"/>
  <c r="Z24" i="6"/>
  <c r="S25" i="6"/>
  <c r="Z25" i="6" s="1"/>
  <c r="Q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24" i="6"/>
  <c r="J25" i="6"/>
  <c r="J26" i="6" s="1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24" i="6"/>
  <c r="H24" i="6"/>
  <c r="A25" i="6"/>
  <c r="H25" i="6" s="1"/>
  <c r="BK63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9" i="5"/>
  <c r="AM10" i="5"/>
  <c r="AN10" i="5" s="1"/>
  <c r="AM11" i="5"/>
  <c r="AN11" i="5" s="1"/>
  <c r="AM12" i="5"/>
  <c r="AN12" i="5" s="1"/>
  <c r="AM13" i="5"/>
  <c r="AN13" i="5" s="1"/>
  <c r="AM14" i="5"/>
  <c r="AN14" i="5" s="1"/>
  <c r="AM15" i="5"/>
  <c r="AN15" i="5" s="1"/>
  <c r="AM16" i="5"/>
  <c r="AN16" i="5" s="1"/>
  <c r="AM17" i="5"/>
  <c r="AN17" i="5" s="1"/>
  <c r="AM18" i="5"/>
  <c r="AN18" i="5" s="1"/>
  <c r="AM19" i="5"/>
  <c r="AN19" i="5" s="1"/>
  <c r="AM20" i="5"/>
  <c r="AN20" i="5" s="1"/>
  <c r="AM21" i="5"/>
  <c r="AN21" i="5" s="1"/>
  <c r="AM22" i="5"/>
  <c r="AN22" i="5" s="1"/>
  <c r="AM23" i="5"/>
  <c r="AN23" i="5" s="1"/>
  <c r="AM24" i="5"/>
  <c r="AN24" i="5" s="1"/>
  <c r="AM25" i="5"/>
  <c r="AN25" i="5" s="1"/>
  <c r="AM26" i="5"/>
  <c r="AN26" i="5" s="1"/>
  <c r="AM27" i="5"/>
  <c r="AN27" i="5" s="1"/>
  <c r="AM28" i="5"/>
  <c r="AN28" i="5" s="1"/>
  <c r="AM29" i="5"/>
  <c r="AN29" i="5" s="1"/>
  <c r="AM30" i="5"/>
  <c r="AN30" i="5" s="1"/>
  <c r="AM31" i="5"/>
  <c r="AN31" i="5" s="1"/>
  <c r="AM32" i="5"/>
  <c r="AN32" i="5" s="1"/>
  <c r="AM33" i="5"/>
  <c r="AN33" i="5" s="1"/>
  <c r="AM34" i="5"/>
  <c r="AN34" i="5" s="1"/>
  <c r="AM35" i="5"/>
  <c r="AN35" i="5" s="1"/>
  <c r="AM36" i="5"/>
  <c r="AN36" i="5" s="1"/>
  <c r="AM37" i="5"/>
  <c r="AN37" i="5" s="1"/>
  <c r="AM38" i="5"/>
  <c r="AN38" i="5" s="1"/>
  <c r="AM39" i="5"/>
  <c r="AN39" i="5" s="1"/>
  <c r="AM40" i="5"/>
  <c r="AN40" i="5" s="1"/>
  <c r="AM41" i="5"/>
  <c r="AN41" i="5" s="1"/>
  <c r="AM42" i="5"/>
  <c r="AN42" i="5" s="1"/>
  <c r="AM43" i="5"/>
  <c r="AN43" i="5" s="1"/>
  <c r="AM44" i="5"/>
  <c r="AN44" i="5" s="1"/>
  <c r="AM45" i="5"/>
  <c r="AN45" i="5" s="1"/>
  <c r="AM46" i="5"/>
  <c r="AN46" i="5" s="1"/>
  <c r="AM47" i="5"/>
  <c r="AN47" i="5" s="1"/>
  <c r="AM48" i="5"/>
  <c r="AN48" i="5" s="1"/>
  <c r="AM49" i="5"/>
  <c r="AN49" i="5" s="1"/>
  <c r="AM50" i="5"/>
  <c r="AN50" i="5" s="1"/>
  <c r="AM51" i="5"/>
  <c r="AN51" i="5" s="1"/>
  <c r="AM52" i="5"/>
  <c r="AN52" i="5" s="1"/>
  <c r="AM53" i="5"/>
  <c r="AN53" i="5" s="1"/>
  <c r="AM54" i="5"/>
  <c r="AN54" i="5" s="1"/>
  <c r="AM55" i="5"/>
  <c r="AN55" i="5" s="1"/>
  <c r="AM56" i="5"/>
  <c r="AN56" i="5" s="1"/>
  <c r="AM57" i="5"/>
  <c r="AN57" i="5" s="1"/>
  <c r="AM58" i="5"/>
  <c r="AN58" i="5" s="1"/>
  <c r="AM59" i="5"/>
  <c r="AN59" i="5" s="1"/>
  <c r="AM60" i="5"/>
  <c r="AN60" i="5" s="1"/>
  <c r="AM61" i="5"/>
  <c r="AN61" i="5" s="1"/>
  <c r="AM62" i="5"/>
  <c r="AN62" i="5" s="1"/>
  <c r="AM63" i="5"/>
  <c r="AN63" i="5" s="1"/>
  <c r="AM64" i="5"/>
  <c r="AN64" i="5" s="1"/>
  <c r="AM65" i="5"/>
  <c r="AN65" i="5" s="1"/>
  <c r="AM66" i="5"/>
  <c r="AN66" i="5" s="1"/>
  <c r="AM67" i="5"/>
  <c r="AN67" i="5" s="1"/>
  <c r="AM68" i="5"/>
  <c r="AN68" i="5" s="1"/>
  <c r="AM69" i="5"/>
  <c r="AN69" i="5" s="1"/>
  <c r="AM70" i="5"/>
  <c r="AN70" i="5" s="1"/>
  <c r="AM71" i="5"/>
  <c r="AN71" i="5" s="1"/>
  <c r="AM72" i="5"/>
  <c r="AN72" i="5" s="1"/>
  <c r="AM73" i="5"/>
  <c r="AN73" i="5" s="1"/>
  <c r="AM74" i="5"/>
  <c r="AN74" i="5" s="1"/>
  <c r="AM75" i="5"/>
  <c r="AN75" i="5" s="1"/>
  <c r="AM76" i="5"/>
  <c r="AN76" i="5" s="1"/>
  <c r="AM77" i="5"/>
  <c r="AN77" i="5" s="1"/>
  <c r="AM78" i="5"/>
  <c r="AN78" i="5" s="1"/>
  <c r="AM79" i="5"/>
  <c r="AN79" i="5" s="1"/>
  <c r="AM80" i="5"/>
  <c r="AN80" i="5" s="1"/>
  <c r="AM81" i="5"/>
  <c r="AN81" i="5" s="1"/>
  <c r="AM82" i="5"/>
  <c r="AN82" i="5" s="1"/>
  <c r="AM83" i="5"/>
  <c r="AN83" i="5" s="1"/>
  <c r="AM84" i="5"/>
  <c r="AN84" i="5" s="1"/>
  <c r="AM85" i="5"/>
  <c r="AN85" i="5" s="1"/>
  <c r="AM86" i="5"/>
  <c r="AN86" i="5" s="1"/>
  <c r="AM87" i="5"/>
  <c r="AN87" i="5" s="1"/>
  <c r="AM88" i="5"/>
  <c r="AN88" i="5" s="1"/>
  <c r="AM89" i="5"/>
  <c r="AN89" i="5" s="1"/>
  <c r="AM90" i="5"/>
  <c r="AN90" i="5" s="1"/>
  <c r="AM91" i="5"/>
  <c r="AN91" i="5" s="1"/>
  <c r="AM92" i="5"/>
  <c r="AN92" i="5" s="1"/>
  <c r="AM93" i="5"/>
  <c r="AN93" i="5" s="1"/>
  <c r="AM94" i="5"/>
  <c r="AN94" i="5" s="1"/>
  <c r="AM95" i="5"/>
  <c r="AN95" i="5" s="1"/>
  <c r="AM96" i="5"/>
  <c r="AN96" i="5" s="1"/>
  <c r="AM97" i="5"/>
  <c r="AN97" i="5" s="1"/>
  <c r="AM98" i="5"/>
  <c r="AN98" i="5" s="1"/>
  <c r="AM99" i="5"/>
  <c r="AN99" i="5" s="1"/>
  <c r="AM100" i="5"/>
  <c r="AN100" i="5" s="1"/>
  <c r="AM101" i="5"/>
  <c r="AN101" i="5" s="1"/>
  <c r="AM102" i="5"/>
  <c r="AN102" i="5" s="1"/>
  <c r="AM103" i="5"/>
  <c r="AN103" i="5" s="1"/>
  <c r="AM104" i="5"/>
  <c r="AN104" i="5" s="1"/>
  <c r="AM105" i="5"/>
  <c r="AN105" i="5" s="1"/>
  <c r="AM106" i="5"/>
  <c r="AN106" i="5" s="1"/>
  <c r="AM107" i="5"/>
  <c r="AN107" i="5" s="1"/>
  <c r="AM108" i="5"/>
  <c r="AN108" i="5" s="1"/>
  <c r="AM109" i="5"/>
  <c r="AN109" i="5" s="1"/>
  <c r="AM110" i="5"/>
  <c r="AN110" i="5" s="1"/>
  <c r="AM111" i="5"/>
  <c r="AN111" i="5" s="1"/>
  <c r="AM112" i="5"/>
  <c r="AN112" i="5" s="1"/>
  <c r="AM113" i="5"/>
  <c r="AN113" i="5" s="1"/>
  <c r="AM114" i="5"/>
  <c r="AN114" i="5" s="1"/>
  <c r="AM115" i="5"/>
  <c r="AN115" i="5" s="1"/>
  <c r="AM116" i="5"/>
  <c r="AN116" i="5" s="1"/>
  <c r="AM117" i="5"/>
  <c r="AN117" i="5" s="1"/>
  <c r="AM118" i="5"/>
  <c r="AN118" i="5" s="1"/>
  <c r="AM119" i="5"/>
  <c r="AN119" i="5" s="1"/>
  <c r="AM120" i="5"/>
  <c r="AN120" i="5" s="1"/>
  <c r="AM121" i="5"/>
  <c r="AN121" i="5" s="1"/>
  <c r="AM122" i="5"/>
  <c r="AN122" i="5" s="1"/>
  <c r="AM123" i="5"/>
  <c r="AN123" i="5" s="1"/>
  <c r="AM124" i="5"/>
  <c r="AN124" i="5" s="1"/>
  <c r="AM125" i="5"/>
  <c r="AN125" i="5" s="1"/>
  <c r="AM126" i="5"/>
  <c r="AN126" i="5" s="1"/>
  <c r="AM127" i="5"/>
  <c r="AN127" i="5" s="1"/>
  <c r="AM128" i="5"/>
  <c r="AN128" i="5" s="1"/>
  <c r="AM129" i="5"/>
  <c r="AN129" i="5" s="1"/>
  <c r="AM130" i="5"/>
  <c r="AN130" i="5" s="1"/>
  <c r="AM131" i="5"/>
  <c r="AN131" i="5" s="1"/>
  <c r="AM132" i="5"/>
  <c r="AN132" i="5" s="1"/>
  <c r="AM133" i="5"/>
  <c r="AN133" i="5" s="1"/>
  <c r="AM134" i="5"/>
  <c r="AN134" i="5" s="1"/>
  <c r="AM135" i="5"/>
  <c r="AN135" i="5" s="1"/>
  <c r="AM136" i="5"/>
  <c r="AN136" i="5" s="1"/>
  <c r="AM137" i="5"/>
  <c r="AN137" i="5" s="1"/>
  <c r="AM138" i="5"/>
  <c r="AN138" i="5" s="1"/>
  <c r="AM139" i="5"/>
  <c r="AN139" i="5" s="1"/>
  <c r="AM140" i="5"/>
  <c r="AN140" i="5" s="1"/>
  <c r="AM141" i="5"/>
  <c r="AN141" i="5" s="1"/>
  <c r="AM142" i="5"/>
  <c r="AN142" i="5" s="1"/>
  <c r="AM143" i="5"/>
  <c r="AN143" i="5" s="1"/>
  <c r="AM144" i="5"/>
  <c r="AN144" i="5" s="1"/>
  <c r="AM145" i="5"/>
  <c r="AN145" i="5" s="1"/>
  <c r="AM146" i="5"/>
  <c r="AN146" i="5" s="1"/>
  <c r="AM147" i="5"/>
  <c r="AN147" i="5" s="1"/>
  <c r="AM148" i="5"/>
  <c r="AN148" i="5" s="1"/>
  <c r="AM149" i="5"/>
  <c r="AN149" i="5" s="1"/>
  <c r="AM150" i="5"/>
  <c r="AN150" i="5" s="1"/>
  <c r="AM151" i="5"/>
  <c r="AN151" i="5" s="1"/>
  <c r="AM152" i="5"/>
  <c r="AN152" i="5" s="1"/>
  <c r="AM153" i="5"/>
  <c r="AN153" i="5" s="1"/>
  <c r="AM154" i="5"/>
  <c r="AN154" i="5" s="1"/>
  <c r="AM155" i="5"/>
  <c r="AN155" i="5" s="1"/>
  <c r="AM156" i="5"/>
  <c r="AN156" i="5" s="1"/>
  <c r="AM157" i="5"/>
  <c r="AN157" i="5" s="1"/>
  <c r="AM158" i="5"/>
  <c r="AN158" i="5" s="1"/>
  <c r="AM159" i="5"/>
  <c r="AN159" i="5" s="1"/>
  <c r="AM160" i="5"/>
  <c r="AN160" i="5" s="1"/>
  <c r="AM161" i="5"/>
  <c r="AN161" i="5" s="1"/>
  <c r="AM162" i="5"/>
  <c r="AN162" i="5" s="1"/>
  <c r="AM163" i="5"/>
  <c r="AN163" i="5" s="1"/>
  <c r="AM164" i="5"/>
  <c r="AN164" i="5" s="1"/>
  <c r="AM165" i="5"/>
  <c r="AN165" i="5" s="1"/>
  <c r="AM166" i="5"/>
  <c r="AN166" i="5" s="1"/>
  <c r="AM167" i="5"/>
  <c r="AN167" i="5" s="1"/>
  <c r="AM168" i="5"/>
  <c r="AN168" i="5" s="1"/>
  <c r="AM169" i="5"/>
  <c r="AN169" i="5" s="1"/>
  <c r="AM170" i="5"/>
  <c r="AN170" i="5" s="1"/>
  <c r="AM171" i="5"/>
  <c r="AN171" i="5" s="1"/>
  <c r="AM172" i="5"/>
  <c r="AN172" i="5" s="1"/>
  <c r="AM173" i="5"/>
  <c r="AN173" i="5" s="1"/>
  <c r="AM174" i="5"/>
  <c r="AN174" i="5" s="1"/>
  <c r="AM175" i="5"/>
  <c r="AN175" i="5" s="1"/>
  <c r="AM176" i="5"/>
  <c r="AN176" i="5" s="1"/>
  <c r="AM177" i="5"/>
  <c r="AN177" i="5" s="1"/>
  <c r="AM178" i="5"/>
  <c r="AN178" i="5" s="1"/>
  <c r="AM179" i="5"/>
  <c r="AN179" i="5" s="1"/>
  <c r="AM180" i="5"/>
  <c r="AN180" i="5" s="1"/>
  <c r="AM181" i="5"/>
  <c r="AN181" i="5" s="1"/>
  <c r="AM182" i="5"/>
  <c r="AN182" i="5" s="1"/>
  <c r="AM183" i="5"/>
  <c r="AN183" i="5" s="1"/>
  <c r="AM184" i="5"/>
  <c r="AN184" i="5" s="1"/>
  <c r="AM185" i="5"/>
  <c r="AN185" i="5" s="1"/>
  <c r="AM186" i="5"/>
  <c r="AN186" i="5" s="1"/>
  <c r="AM187" i="5"/>
  <c r="AN187" i="5" s="1"/>
  <c r="AM188" i="5"/>
  <c r="AN188" i="5" s="1"/>
  <c r="AM189" i="5"/>
  <c r="AN189" i="5" s="1"/>
  <c r="AM190" i="5"/>
  <c r="AN190" i="5" s="1"/>
  <c r="AM191" i="5"/>
  <c r="AN191" i="5" s="1"/>
  <c r="AM192" i="5"/>
  <c r="AN192" i="5" s="1"/>
  <c r="AM193" i="5"/>
  <c r="AN193" i="5" s="1"/>
  <c r="AM194" i="5"/>
  <c r="AN194" i="5" s="1"/>
  <c r="AM195" i="5"/>
  <c r="AN195" i="5" s="1"/>
  <c r="AM196" i="5"/>
  <c r="AN196" i="5" s="1"/>
  <c r="AM197" i="5"/>
  <c r="AN197" i="5" s="1"/>
  <c r="AM198" i="5"/>
  <c r="AN198" i="5" s="1"/>
  <c r="AM199" i="5"/>
  <c r="AN199" i="5" s="1"/>
  <c r="AM200" i="5"/>
  <c r="AN200" i="5" s="1"/>
  <c r="AM201" i="5"/>
  <c r="AN201" i="5" s="1"/>
  <c r="AM202" i="5"/>
  <c r="AN202" i="5" s="1"/>
  <c r="AM203" i="5"/>
  <c r="AN203" i="5" s="1"/>
  <c r="AM204" i="5"/>
  <c r="AN204" i="5" s="1"/>
  <c r="AM205" i="5"/>
  <c r="AN205" i="5" s="1"/>
  <c r="AM206" i="5"/>
  <c r="AN206" i="5" s="1"/>
  <c r="AM207" i="5"/>
  <c r="AN207" i="5" s="1"/>
  <c r="AM208" i="5"/>
  <c r="AN208" i="5" s="1"/>
  <c r="AM209" i="5"/>
  <c r="AN209" i="5" s="1"/>
  <c r="AM210" i="5"/>
  <c r="AN210" i="5" s="1"/>
  <c r="AM211" i="5"/>
  <c r="AN211" i="5" s="1"/>
  <c r="AM212" i="5"/>
  <c r="AN212" i="5" s="1"/>
  <c r="AM213" i="5"/>
  <c r="AN213" i="5" s="1"/>
  <c r="AM214" i="5"/>
  <c r="AN214" i="5" s="1"/>
  <c r="AM215" i="5"/>
  <c r="AN215" i="5" s="1"/>
  <c r="AM216" i="5"/>
  <c r="AN216" i="5" s="1"/>
  <c r="AM217" i="5"/>
  <c r="AN217" i="5" s="1"/>
  <c r="AM218" i="5"/>
  <c r="AN218" i="5" s="1"/>
  <c r="AM219" i="5"/>
  <c r="AN219" i="5" s="1"/>
  <c r="AM220" i="5"/>
  <c r="AN220" i="5" s="1"/>
  <c r="AM221" i="5"/>
  <c r="AN221" i="5" s="1"/>
  <c r="AM222" i="5"/>
  <c r="AN222" i="5" s="1"/>
  <c r="AM223" i="5"/>
  <c r="AN223" i="5" s="1"/>
  <c r="AM224" i="5"/>
  <c r="AN224" i="5" s="1"/>
  <c r="AM225" i="5"/>
  <c r="AN225" i="5" s="1"/>
  <c r="AM226" i="5"/>
  <c r="AN226" i="5" s="1"/>
  <c r="AM227" i="5"/>
  <c r="AN227" i="5" s="1"/>
  <c r="AM228" i="5"/>
  <c r="AN228" i="5" s="1"/>
  <c r="AM229" i="5"/>
  <c r="AN229" i="5" s="1"/>
  <c r="AM230" i="5"/>
  <c r="AN230" i="5" s="1"/>
  <c r="AM231" i="5"/>
  <c r="AN231" i="5" s="1"/>
  <c r="AM232" i="5"/>
  <c r="AN232" i="5" s="1"/>
  <c r="AM233" i="5"/>
  <c r="AN233" i="5" s="1"/>
  <c r="AM234" i="5"/>
  <c r="AN234" i="5" s="1"/>
  <c r="AM235" i="5"/>
  <c r="AN235" i="5" s="1"/>
  <c r="AM236" i="5"/>
  <c r="AN236" i="5" s="1"/>
  <c r="AM237" i="5"/>
  <c r="AN237" i="5" s="1"/>
  <c r="AM238" i="5"/>
  <c r="AN238" i="5" s="1"/>
  <c r="AM239" i="5"/>
  <c r="AN239" i="5" s="1"/>
  <c r="AM240" i="5"/>
  <c r="AN240" i="5" s="1"/>
  <c r="AM241" i="5"/>
  <c r="AN241" i="5" s="1"/>
  <c r="AM242" i="5"/>
  <c r="AN242" i="5" s="1"/>
  <c r="AM243" i="5"/>
  <c r="AN243" i="5" s="1"/>
  <c r="AM244" i="5"/>
  <c r="AN244" i="5" s="1"/>
  <c r="AM245" i="5"/>
  <c r="AN245" i="5" s="1"/>
  <c r="AM246" i="5"/>
  <c r="AN246" i="5" s="1"/>
  <c r="AM247" i="5"/>
  <c r="AN247" i="5" s="1"/>
  <c r="AM248" i="5"/>
  <c r="AN248" i="5" s="1"/>
  <c r="AM249" i="5"/>
  <c r="AN249" i="5" s="1"/>
  <c r="AM250" i="5"/>
  <c r="AN250" i="5" s="1"/>
  <c r="AM251" i="5"/>
  <c r="AN251" i="5" s="1"/>
  <c r="AM252" i="5"/>
  <c r="AN252" i="5" s="1"/>
  <c r="AM253" i="5"/>
  <c r="AN253" i="5" s="1"/>
  <c r="AM254" i="5"/>
  <c r="AN254" i="5" s="1"/>
  <c r="AM255" i="5"/>
  <c r="AN255" i="5" s="1"/>
  <c r="AM256" i="5"/>
  <c r="AN256" i="5" s="1"/>
  <c r="AM257" i="5"/>
  <c r="AN257" i="5" s="1"/>
  <c r="AM258" i="5"/>
  <c r="AN258" i="5" s="1"/>
  <c r="AM259" i="5"/>
  <c r="AN259" i="5" s="1"/>
  <c r="AM260" i="5"/>
  <c r="AN260" i="5" s="1"/>
  <c r="AM261" i="5"/>
  <c r="AN261" i="5" s="1"/>
  <c r="AM262" i="5"/>
  <c r="AN262" i="5" s="1"/>
  <c r="AM263" i="5"/>
  <c r="AN263" i="5" s="1"/>
  <c r="AM264" i="5"/>
  <c r="AN264" i="5" s="1"/>
  <c r="AM265" i="5"/>
  <c r="AN265" i="5" s="1"/>
  <c r="AM266" i="5"/>
  <c r="AN266" i="5" s="1"/>
  <c r="AM267" i="5"/>
  <c r="AN267" i="5" s="1"/>
  <c r="AM268" i="5"/>
  <c r="AN268" i="5" s="1"/>
  <c r="AM269" i="5"/>
  <c r="AN269" i="5" s="1"/>
  <c r="AM270" i="5"/>
  <c r="AN270" i="5" s="1"/>
  <c r="AM271" i="5"/>
  <c r="AN271" i="5" s="1"/>
  <c r="AM272" i="5"/>
  <c r="AN272" i="5" s="1"/>
  <c r="AM273" i="5"/>
  <c r="AN273" i="5" s="1"/>
  <c r="AM274" i="5"/>
  <c r="AN274" i="5" s="1"/>
  <c r="AM275" i="5"/>
  <c r="AN275" i="5" s="1"/>
  <c r="AM276" i="5"/>
  <c r="AN276" i="5" s="1"/>
  <c r="AM277" i="5"/>
  <c r="AN277" i="5" s="1"/>
  <c r="AM278" i="5"/>
  <c r="AN278" i="5" s="1"/>
  <c r="AM279" i="5"/>
  <c r="AN279" i="5" s="1"/>
  <c r="AM280" i="5"/>
  <c r="AN280" i="5" s="1"/>
  <c r="AM281" i="5"/>
  <c r="AN281" i="5" s="1"/>
  <c r="AM282" i="5"/>
  <c r="AN282" i="5" s="1"/>
  <c r="AM283" i="5"/>
  <c r="AN283" i="5" s="1"/>
  <c r="AM284" i="5"/>
  <c r="AN284" i="5" s="1"/>
  <c r="AM285" i="5"/>
  <c r="AN285" i="5" s="1"/>
  <c r="AM286" i="5"/>
  <c r="AN286" i="5" s="1"/>
  <c r="AM287" i="5"/>
  <c r="AN287" i="5" s="1"/>
  <c r="AM288" i="5"/>
  <c r="AN288" i="5" s="1"/>
  <c r="AM289" i="5"/>
  <c r="AN289" i="5" s="1"/>
  <c r="AM290" i="5"/>
  <c r="AN290" i="5" s="1"/>
  <c r="AM291" i="5"/>
  <c r="AN291" i="5" s="1"/>
  <c r="AM292" i="5"/>
  <c r="AN292" i="5" s="1"/>
  <c r="AM293" i="5"/>
  <c r="AN293" i="5" s="1"/>
  <c r="AM294" i="5"/>
  <c r="AN294" i="5" s="1"/>
  <c r="AM295" i="5"/>
  <c r="AN295" i="5" s="1"/>
  <c r="AM296" i="5"/>
  <c r="AN296" i="5" s="1"/>
  <c r="AM297" i="5"/>
  <c r="AN297" i="5" s="1"/>
  <c r="AM298" i="5"/>
  <c r="AN298" i="5" s="1"/>
  <c r="AM299" i="5"/>
  <c r="AN299" i="5" s="1"/>
  <c r="AM300" i="5"/>
  <c r="AN300" i="5" s="1"/>
  <c r="AM301" i="5"/>
  <c r="AN301" i="5" s="1"/>
  <c r="AM302" i="5"/>
  <c r="AN302" i="5" s="1"/>
  <c r="AM303" i="5"/>
  <c r="AN303" i="5" s="1"/>
  <c r="AM304" i="5"/>
  <c r="AN304" i="5" s="1"/>
  <c r="AM305" i="5"/>
  <c r="AN305" i="5" s="1"/>
  <c r="AM306" i="5"/>
  <c r="AN306" i="5" s="1"/>
  <c r="AM307" i="5"/>
  <c r="AN307" i="5" s="1"/>
  <c r="AM308" i="5"/>
  <c r="AN308" i="5" s="1"/>
  <c r="AM309" i="5"/>
  <c r="AN309" i="5" s="1"/>
  <c r="AM310" i="5"/>
  <c r="AN310" i="5" s="1"/>
  <c r="AM311" i="5"/>
  <c r="AN311" i="5" s="1"/>
  <c r="AM312" i="5"/>
  <c r="AN312" i="5" s="1"/>
  <c r="AM313" i="5"/>
  <c r="AN313" i="5" s="1"/>
  <c r="AM314" i="5"/>
  <c r="AN314" i="5" s="1"/>
  <c r="AM315" i="5"/>
  <c r="AN315" i="5" s="1"/>
  <c r="AM316" i="5"/>
  <c r="AN316" i="5" s="1"/>
  <c r="AM317" i="5"/>
  <c r="AN317" i="5" s="1"/>
  <c r="AM318" i="5"/>
  <c r="AN318" i="5" s="1"/>
  <c r="AM319" i="5"/>
  <c r="AN319" i="5" s="1"/>
  <c r="AM320" i="5"/>
  <c r="AN320" i="5" s="1"/>
  <c r="AM321" i="5"/>
  <c r="AN321" i="5" s="1"/>
  <c r="AM322" i="5"/>
  <c r="AN322" i="5" s="1"/>
  <c r="AM323" i="5"/>
  <c r="AN323" i="5" s="1"/>
  <c r="AM324" i="5"/>
  <c r="AN324" i="5" s="1"/>
  <c r="AM325" i="5"/>
  <c r="AN325" i="5" s="1"/>
  <c r="AM326" i="5"/>
  <c r="AN326" i="5" s="1"/>
  <c r="AM327" i="5"/>
  <c r="AN327" i="5" s="1"/>
  <c r="AM328" i="5"/>
  <c r="AN328" i="5" s="1"/>
  <c r="AM329" i="5"/>
  <c r="AN329" i="5" s="1"/>
  <c r="AM330" i="5"/>
  <c r="AN330" i="5" s="1"/>
  <c r="AM331" i="5"/>
  <c r="AN331" i="5" s="1"/>
  <c r="AM332" i="5"/>
  <c r="AN332" i="5" s="1"/>
  <c r="AM333" i="5"/>
  <c r="AN333" i="5" s="1"/>
  <c r="AM334" i="5"/>
  <c r="AN334" i="5" s="1"/>
  <c r="AM335" i="5"/>
  <c r="AN335" i="5" s="1"/>
  <c r="AM336" i="5"/>
  <c r="AN336" i="5" s="1"/>
  <c r="AM337" i="5"/>
  <c r="AN337" i="5" s="1"/>
  <c r="AM338" i="5"/>
  <c r="AN338" i="5" s="1"/>
  <c r="AM339" i="5"/>
  <c r="AN339" i="5" s="1"/>
  <c r="AM340" i="5"/>
  <c r="AN340" i="5" s="1"/>
  <c r="AM341" i="5"/>
  <c r="AN341" i="5" s="1"/>
  <c r="AM342" i="5"/>
  <c r="AN342" i="5" s="1"/>
  <c r="AM343" i="5"/>
  <c r="AN343" i="5" s="1"/>
  <c r="AM344" i="5"/>
  <c r="AN344" i="5" s="1"/>
  <c r="AM345" i="5"/>
  <c r="AN345" i="5" s="1"/>
  <c r="AM346" i="5"/>
  <c r="AN346" i="5" s="1"/>
  <c r="AM347" i="5"/>
  <c r="AN347" i="5" s="1"/>
  <c r="AM348" i="5"/>
  <c r="AN348" i="5" s="1"/>
  <c r="AM349" i="5"/>
  <c r="AN349" i="5" s="1"/>
  <c r="AM350" i="5"/>
  <c r="AN350" i="5" s="1"/>
  <c r="AM351" i="5"/>
  <c r="AN351" i="5" s="1"/>
  <c r="AM352" i="5"/>
  <c r="AN352" i="5" s="1"/>
  <c r="AM353" i="5"/>
  <c r="AN353" i="5" s="1"/>
  <c r="AM354" i="5"/>
  <c r="AN354" i="5" s="1"/>
  <c r="AM355" i="5"/>
  <c r="AN355" i="5" s="1"/>
  <c r="AM356" i="5"/>
  <c r="AN356" i="5" s="1"/>
  <c r="AM357" i="5"/>
  <c r="AN357" i="5" s="1"/>
  <c r="AM358" i="5"/>
  <c r="AN358" i="5" s="1"/>
  <c r="AM359" i="5"/>
  <c r="AN359" i="5" s="1"/>
  <c r="AM360" i="5"/>
  <c r="AN360" i="5" s="1"/>
  <c r="AM361" i="5"/>
  <c r="AN361" i="5" s="1"/>
  <c r="AM362" i="5"/>
  <c r="AN362" i="5" s="1"/>
  <c r="AM363" i="5"/>
  <c r="AN363" i="5" s="1"/>
  <c r="AM364" i="5"/>
  <c r="AN364" i="5" s="1"/>
  <c r="AM365" i="5"/>
  <c r="AN365" i="5" s="1"/>
  <c r="AM366" i="5"/>
  <c r="AN366" i="5" s="1"/>
  <c r="AM367" i="5"/>
  <c r="AN367" i="5" s="1"/>
  <c r="AM368" i="5"/>
  <c r="AN368" i="5" s="1"/>
  <c r="AM369" i="5"/>
  <c r="AN369" i="5" s="1"/>
  <c r="AM370" i="5"/>
  <c r="AN370" i="5" s="1"/>
  <c r="AM371" i="5"/>
  <c r="AN371" i="5" s="1"/>
  <c r="AM372" i="5"/>
  <c r="AN372" i="5" s="1"/>
  <c r="AM373" i="5"/>
  <c r="AN373" i="5" s="1"/>
  <c r="AM374" i="5"/>
  <c r="AN374" i="5" s="1"/>
  <c r="AM375" i="5"/>
  <c r="AN375" i="5" s="1"/>
  <c r="AM376" i="5"/>
  <c r="AN376" i="5" s="1"/>
  <c r="AM377" i="5"/>
  <c r="AN377" i="5" s="1"/>
  <c r="AM378" i="5"/>
  <c r="AN378" i="5" s="1"/>
  <c r="AM379" i="5"/>
  <c r="AN379" i="5" s="1"/>
  <c r="AM380" i="5"/>
  <c r="AN380" i="5" s="1"/>
  <c r="AM381" i="5"/>
  <c r="AN381" i="5" s="1"/>
  <c r="AM382" i="5"/>
  <c r="AN382" i="5" s="1"/>
  <c r="AM383" i="5"/>
  <c r="AN383" i="5" s="1"/>
  <c r="AM384" i="5"/>
  <c r="AN384" i="5" s="1"/>
  <c r="AM385" i="5"/>
  <c r="AN385" i="5" s="1"/>
  <c r="AM386" i="5"/>
  <c r="AN386" i="5" s="1"/>
  <c r="AM387" i="5"/>
  <c r="AN387" i="5" s="1"/>
  <c r="AM388" i="5"/>
  <c r="AN388" i="5" s="1"/>
  <c r="AM389" i="5"/>
  <c r="AN389" i="5" s="1"/>
  <c r="AM390" i="5"/>
  <c r="AN390" i="5" s="1"/>
  <c r="AM391" i="5"/>
  <c r="AN391" i="5" s="1"/>
  <c r="AM392" i="5"/>
  <c r="AN392" i="5" s="1"/>
  <c r="AM393" i="5"/>
  <c r="AN393" i="5" s="1"/>
  <c r="AM394" i="5"/>
  <c r="AN394" i="5" s="1"/>
  <c r="AM395" i="5"/>
  <c r="AN395" i="5" s="1"/>
  <c r="AM396" i="5"/>
  <c r="AN396" i="5" s="1"/>
  <c r="AM397" i="5"/>
  <c r="AN397" i="5" s="1"/>
  <c r="AM398" i="5"/>
  <c r="AN398" i="5" s="1"/>
  <c r="AM399" i="5"/>
  <c r="AN399" i="5" s="1"/>
  <c r="AM400" i="5"/>
  <c r="AN400" i="5" s="1"/>
  <c r="AM401" i="5"/>
  <c r="AN401" i="5" s="1"/>
  <c r="AM402" i="5"/>
  <c r="AN402" i="5" s="1"/>
  <c r="AM403" i="5"/>
  <c r="AN403" i="5" s="1"/>
  <c r="AM404" i="5"/>
  <c r="AN404" i="5" s="1"/>
  <c r="AM405" i="5"/>
  <c r="AN405" i="5" s="1"/>
  <c r="AM406" i="5"/>
  <c r="AN406" i="5" s="1"/>
  <c r="AM407" i="5"/>
  <c r="AN407" i="5" s="1"/>
  <c r="AM408" i="5"/>
  <c r="AN408" i="5" s="1"/>
  <c r="AM409" i="5"/>
  <c r="AN409" i="5" s="1"/>
  <c r="AM410" i="5"/>
  <c r="AN410" i="5" s="1"/>
  <c r="AM411" i="5"/>
  <c r="AN411" i="5" s="1"/>
  <c r="AM412" i="5"/>
  <c r="AN412" i="5" s="1"/>
  <c r="AM413" i="5"/>
  <c r="AN413" i="5" s="1"/>
  <c r="AM414" i="5"/>
  <c r="AN414" i="5" s="1"/>
  <c r="AM415" i="5"/>
  <c r="AN415" i="5" s="1"/>
  <c r="AM416" i="5"/>
  <c r="AN416" i="5" s="1"/>
  <c r="AM417" i="5"/>
  <c r="AN417" i="5" s="1"/>
  <c r="AM418" i="5"/>
  <c r="AN418" i="5" s="1"/>
  <c r="AM419" i="5"/>
  <c r="AN419" i="5" s="1"/>
  <c r="AM420" i="5"/>
  <c r="AN420" i="5" s="1"/>
  <c r="AM421" i="5"/>
  <c r="AN421" i="5" s="1"/>
  <c r="AM422" i="5"/>
  <c r="AN422" i="5" s="1"/>
  <c r="AM423" i="5"/>
  <c r="AN423" i="5" s="1"/>
  <c r="AM424" i="5"/>
  <c r="AN424" i="5" s="1"/>
  <c r="AM425" i="5"/>
  <c r="AN425" i="5" s="1"/>
  <c r="AM426" i="5"/>
  <c r="AN426" i="5" s="1"/>
  <c r="AM427" i="5"/>
  <c r="AN427" i="5" s="1"/>
  <c r="AM428" i="5"/>
  <c r="AN428" i="5" s="1"/>
  <c r="AM429" i="5"/>
  <c r="AN429" i="5" s="1"/>
  <c r="AM430" i="5"/>
  <c r="AN430" i="5" s="1"/>
  <c r="AM431" i="5"/>
  <c r="AN431" i="5" s="1"/>
  <c r="AM432" i="5"/>
  <c r="AN432" i="5" s="1"/>
  <c r="AM433" i="5"/>
  <c r="AN433" i="5" s="1"/>
  <c r="AM434" i="5"/>
  <c r="AN434" i="5" s="1"/>
  <c r="AM435" i="5"/>
  <c r="AN435" i="5" s="1"/>
  <c r="AM436" i="5"/>
  <c r="AN436" i="5" s="1"/>
  <c r="AM437" i="5"/>
  <c r="AN437" i="5" s="1"/>
  <c r="AM438" i="5"/>
  <c r="AN438" i="5" s="1"/>
  <c r="AM439" i="5"/>
  <c r="AN439" i="5" s="1"/>
  <c r="AM440" i="5"/>
  <c r="AN440" i="5" s="1"/>
  <c r="AM441" i="5"/>
  <c r="AN441" i="5" s="1"/>
  <c r="AM442" i="5"/>
  <c r="AN442" i="5" s="1"/>
  <c r="AM443" i="5"/>
  <c r="AN443" i="5" s="1"/>
  <c r="AM444" i="5"/>
  <c r="AN444" i="5" s="1"/>
  <c r="AM445" i="5"/>
  <c r="AN445" i="5" s="1"/>
  <c r="AM446" i="5"/>
  <c r="AN446" i="5" s="1"/>
  <c r="AM447" i="5"/>
  <c r="AN447" i="5" s="1"/>
  <c r="AM448" i="5"/>
  <c r="AN448" i="5" s="1"/>
  <c r="AM449" i="5"/>
  <c r="AN449" i="5" s="1"/>
  <c r="AM450" i="5"/>
  <c r="AN450" i="5" s="1"/>
  <c r="AM451" i="5"/>
  <c r="AN451" i="5" s="1"/>
  <c r="AM452" i="5"/>
  <c r="AN452" i="5" s="1"/>
  <c r="AM453" i="5"/>
  <c r="AN453" i="5" s="1"/>
  <c r="AM454" i="5"/>
  <c r="AN454" i="5" s="1"/>
  <c r="AM455" i="5"/>
  <c r="AN455" i="5" s="1"/>
  <c r="AM456" i="5"/>
  <c r="AN456" i="5" s="1"/>
  <c r="AM457" i="5"/>
  <c r="AN457" i="5" s="1"/>
  <c r="AM458" i="5"/>
  <c r="AN458" i="5" s="1"/>
  <c r="AM459" i="5"/>
  <c r="AN459" i="5" s="1"/>
  <c r="AM460" i="5"/>
  <c r="AN460" i="5" s="1"/>
  <c r="AM461" i="5"/>
  <c r="AN461" i="5" s="1"/>
  <c r="AM462" i="5"/>
  <c r="AN462" i="5" s="1"/>
  <c r="AM463" i="5"/>
  <c r="AN463" i="5" s="1"/>
  <c r="AM464" i="5"/>
  <c r="AN464" i="5" s="1"/>
  <c r="AM465" i="5"/>
  <c r="AN465" i="5" s="1"/>
  <c r="AM466" i="5"/>
  <c r="AN466" i="5" s="1"/>
  <c r="AM467" i="5"/>
  <c r="AN467" i="5" s="1"/>
  <c r="AM468" i="5"/>
  <c r="AN468" i="5" s="1"/>
  <c r="AM469" i="5"/>
  <c r="AN469" i="5" s="1"/>
  <c r="AM470" i="5"/>
  <c r="AN470" i="5" s="1"/>
  <c r="AM471" i="5"/>
  <c r="AN471" i="5" s="1"/>
  <c r="AM472" i="5"/>
  <c r="AN472" i="5" s="1"/>
  <c r="AM473" i="5"/>
  <c r="AN473" i="5" s="1"/>
  <c r="AM474" i="5"/>
  <c r="AN474" i="5" s="1"/>
  <c r="AM475" i="5"/>
  <c r="AN475" i="5" s="1"/>
  <c r="AM476" i="5"/>
  <c r="AN476" i="5" s="1"/>
  <c r="AM477" i="5"/>
  <c r="AN477" i="5" s="1"/>
  <c r="AM478" i="5"/>
  <c r="AN478" i="5" s="1"/>
  <c r="AM479" i="5"/>
  <c r="AN479" i="5" s="1"/>
  <c r="AM480" i="5"/>
  <c r="AN480" i="5" s="1"/>
  <c r="AM481" i="5"/>
  <c r="AN481" i="5" s="1"/>
  <c r="AM482" i="5"/>
  <c r="AN482" i="5" s="1"/>
  <c r="AM483" i="5"/>
  <c r="AN483" i="5" s="1"/>
  <c r="AM484" i="5"/>
  <c r="AN484" i="5" s="1"/>
  <c r="AM485" i="5"/>
  <c r="AN485" i="5" s="1"/>
  <c r="AM486" i="5"/>
  <c r="AN486" i="5" s="1"/>
  <c r="AM487" i="5"/>
  <c r="AN487" i="5" s="1"/>
  <c r="AM488" i="5"/>
  <c r="AN488" i="5" s="1"/>
  <c r="AM489" i="5"/>
  <c r="AN489" i="5" s="1"/>
  <c r="AM490" i="5"/>
  <c r="AN490" i="5" s="1"/>
  <c r="AM491" i="5"/>
  <c r="AN491" i="5" s="1"/>
  <c r="AM492" i="5"/>
  <c r="AN492" i="5" s="1"/>
  <c r="AM493" i="5"/>
  <c r="AN493" i="5" s="1"/>
  <c r="AM494" i="5"/>
  <c r="AN494" i="5" s="1"/>
  <c r="AM495" i="5"/>
  <c r="AN495" i="5" s="1"/>
  <c r="AM496" i="5"/>
  <c r="AN496" i="5" s="1"/>
  <c r="AM497" i="5"/>
  <c r="AN497" i="5" s="1"/>
  <c r="AM498" i="5"/>
  <c r="AN498" i="5" s="1"/>
  <c r="AM499" i="5"/>
  <c r="AN499" i="5" s="1"/>
  <c r="AM500" i="5"/>
  <c r="AN500" i="5" s="1"/>
  <c r="AM501" i="5"/>
  <c r="AN501" i="5" s="1"/>
  <c r="AM502" i="5"/>
  <c r="AN502" i="5" s="1"/>
  <c r="AM503" i="5"/>
  <c r="AN503" i="5" s="1"/>
  <c r="AM504" i="5"/>
  <c r="AN504" i="5" s="1"/>
  <c r="AM505" i="5"/>
  <c r="AN505" i="5" s="1"/>
  <c r="AM506" i="5"/>
  <c r="AN506" i="5" s="1"/>
  <c r="AM507" i="5"/>
  <c r="AN507" i="5" s="1"/>
  <c r="AM508" i="5"/>
  <c r="AN508" i="5" s="1"/>
  <c r="AM509" i="5"/>
  <c r="AN509" i="5" s="1"/>
  <c r="AM510" i="5"/>
  <c r="AN510" i="5" s="1"/>
  <c r="AM511" i="5"/>
  <c r="AN511" i="5" s="1"/>
  <c r="AM512" i="5"/>
  <c r="AN512" i="5" s="1"/>
  <c r="AM513" i="5"/>
  <c r="AN513" i="5" s="1"/>
  <c r="AM514" i="5"/>
  <c r="AN514" i="5" s="1"/>
  <c r="AM515" i="5"/>
  <c r="AN515" i="5" s="1"/>
  <c r="AM516" i="5"/>
  <c r="AN516" i="5" s="1"/>
  <c r="AM517" i="5"/>
  <c r="AN517" i="5" s="1"/>
  <c r="AM518" i="5"/>
  <c r="AN518" i="5" s="1"/>
  <c r="AM519" i="5"/>
  <c r="AN519" i="5" s="1"/>
  <c r="AM520" i="5"/>
  <c r="AN520" i="5" s="1"/>
  <c r="AM521" i="5"/>
  <c r="AN521" i="5" s="1"/>
  <c r="AM522" i="5"/>
  <c r="AN522" i="5" s="1"/>
  <c r="AM523" i="5"/>
  <c r="AN523" i="5" s="1"/>
  <c r="AM524" i="5"/>
  <c r="AN524" i="5" s="1"/>
  <c r="AM525" i="5"/>
  <c r="AN525" i="5" s="1"/>
  <c r="AM526" i="5"/>
  <c r="AN526" i="5" s="1"/>
  <c r="AM527" i="5"/>
  <c r="AN527" i="5" s="1"/>
  <c r="AM528" i="5"/>
  <c r="AN528" i="5" s="1"/>
  <c r="AM529" i="5"/>
  <c r="AN529" i="5" s="1"/>
  <c r="AM530" i="5"/>
  <c r="AN530" i="5" s="1"/>
  <c r="AM531" i="5"/>
  <c r="AN531" i="5" s="1"/>
  <c r="AM532" i="5"/>
  <c r="AN532" i="5" s="1"/>
  <c r="AM533" i="5"/>
  <c r="AN533" i="5" s="1"/>
  <c r="AM534" i="5"/>
  <c r="AN534" i="5" s="1"/>
  <c r="AM535" i="5"/>
  <c r="AN535" i="5" s="1"/>
  <c r="AM536" i="5"/>
  <c r="AN536" i="5" s="1"/>
  <c r="AM537" i="5"/>
  <c r="AN537" i="5" s="1"/>
  <c r="AM538" i="5"/>
  <c r="AN538" i="5" s="1"/>
  <c r="AM539" i="5"/>
  <c r="AN539" i="5" s="1"/>
  <c r="AM540" i="5"/>
  <c r="AN540" i="5" s="1"/>
  <c r="AM541" i="5"/>
  <c r="AN541" i="5" s="1"/>
  <c r="AM542" i="5"/>
  <c r="AN542" i="5" s="1"/>
  <c r="AM543" i="5"/>
  <c r="AN543" i="5" s="1"/>
  <c r="AM544" i="5"/>
  <c r="AN544" i="5" s="1"/>
  <c r="AM545" i="5"/>
  <c r="AN545" i="5" s="1"/>
  <c r="AM546" i="5"/>
  <c r="AN546" i="5" s="1"/>
  <c r="AM547" i="5"/>
  <c r="AN547" i="5" s="1"/>
  <c r="AM548" i="5"/>
  <c r="AN548" i="5" s="1"/>
  <c r="AM549" i="5"/>
  <c r="AN549" i="5" s="1"/>
  <c r="AM550" i="5"/>
  <c r="AN550" i="5" s="1"/>
  <c r="AM551" i="5"/>
  <c r="AN551" i="5" s="1"/>
  <c r="AM552" i="5"/>
  <c r="AN552" i="5" s="1"/>
  <c r="AM553" i="5"/>
  <c r="AN553" i="5" s="1"/>
  <c r="AM554" i="5"/>
  <c r="AN554" i="5" s="1"/>
  <c r="AM555" i="5"/>
  <c r="AN555" i="5" s="1"/>
  <c r="AM556" i="5"/>
  <c r="AN556" i="5" s="1"/>
  <c r="AM557" i="5"/>
  <c r="AN557" i="5" s="1"/>
  <c r="AM558" i="5"/>
  <c r="AN558" i="5" s="1"/>
  <c r="AM559" i="5"/>
  <c r="AN559" i="5" s="1"/>
  <c r="AM560" i="5"/>
  <c r="AN560" i="5" s="1"/>
  <c r="AM561" i="5"/>
  <c r="AN561" i="5" s="1"/>
  <c r="AM562" i="5"/>
  <c r="AN562" i="5" s="1"/>
  <c r="AM563" i="5"/>
  <c r="AN563" i="5" s="1"/>
  <c r="AM564" i="5"/>
  <c r="AN564" i="5" s="1"/>
  <c r="AM565" i="5"/>
  <c r="AN565" i="5" s="1"/>
  <c r="AM566" i="5"/>
  <c r="AN566" i="5" s="1"/>
  <c r="AM567" i="5"/>
  <c r="AN567" i="5" s="1"/>
  <c r="AM568" i="5"/>
  <c r="AN568" i="5" s="1"/>
  <c r="AM569" i="5"/>
  <c r="AN569" i="5" s="1"/>
  <c r="AM570" i="5"/>
  <c r="AN570" i="5" s="1"/>
  <c r="AM571" i="5"/>
  <c r="AN571" i="5" s="1"/>
  <c r="AM572" i="5"/>
  <c r="AN572" i="5" s="1"/>
  <c r="AM573" i="5"/>
  <c r="AN573" i="5" s="1"/>
  <c r="AM574" i="5"/>
  <c r="AN574" i="5" s="1"/>
  <c r="AM575" i="5"/>
  <c r="AN575" i="5" s="1"/>
  <c r="AM576" i="5"/>
  <c r="AN576" i="5" s="1"/>
  <c r="AM577" i="5"/>
  <c r="AN577" i="5" s="1"/>
  <c r="AM578" i="5"/>
  <c r="AN578" i="5" s="1"/>
  <c r="AM579" i="5"/>
  <c r="AN579" i="5" s="1"/>
  <c r="AM580" i="5"/>
  <c r="AN580" i="5" s="1"/>
  <c r="AM581" i="5"/>
  <c r="AN581" i="5" s="1"/>
  <c r="AM582" i="5"/>
  <c r="AN582" i="5" s="1"/>
  <c r="AM583" i="5"/>
  <c r="AN583" i="5" s="1"/>
  <c r="AM584" i="5"/>
  <c r="AN584" i="5" s="1"/>
  <c r="AM585" i="5"/>
  <c r="AN585" i="5" s="1"/>
  <c r="AM586" i="5"/>
  <c r="AN586" i="5" s="1"/>
  <c r="AM587" i="5"/>
  <c r="AN587" i="5" s="1"/>
  <c r="AM588" i="5"/>
  <c r="AN588" i="5" s="1"/>
  <c r="AM589" i="5"/>
  <c r="AN589" i="5" s="1"/>
  <c r="AM590" i="5"/>
  <c r="AN590" i="5" s="1"/>
  <c r="AM591" i="5"/>
  <c r="AN591" i="5" s="1"/>
  <c r="AM592" i="5"/>
  <c r="AN592" i="5" s="1"/>
  <c r="AM593" i="5"/>
  <c r="AN593" i="5" s="1"/>
  <c r="AM594" i="5"/>
  <c r="AN594" i="5" s="1"/>
  <c r="AM595" i="5"/>
  <c r="AN595" i="5" s="1"/>
  <c r="AM596" i="5"/>
  <c r="AN596" i="5" s="1"/>
  <c r="AM597" i="5"/>
  <c r="AN597" i="5" s="1"/>
  <c r="AM598" i="5"/>
  <c r="AN598" i="5" s="1"/>
  <c r="AM599" i="5"/>
  <c r="AN599" i="5" s="1"/>
  <c r="AM600" i="5"/>
  <c r="AN600" i="5" s="1"/>
  <c r="AM601" i="5"/>
  <c r="AN601" i="5" s="1"/>
  <c r="AM602" i="5"/>
  <c r="AN602" i="5" s="1"/>
  <c r="AM603" i="5"/>
  <c r="AN603" i="5" s="1"/>
  <c r="AM604" i="5"/>
  <c r="AN604" i="5" s="1"/>
  <c r="AM605" i="5"/>
  <c r="AN605" i="5" s="1"/>
  <c r="AM606" i="5"/>
  <c r="AN606" i="5" s="1"/>
  <c r="AM607" i="5"/>
  <c r="AN607" i="5" s="1"/>
  <c r="AM608" i="5"/>
  <c r="AN608" i="5" s="1"/>
  <c r="AM609" i="5"/>
  <c r="AN609" i="5" s="1"/>
  <c r="AM610" i="5"/>
  <c r="AN610" i="5" s="1"/>
  <c r="AM611" i="5"/>
  <c r="AN611" i="5" s="1"/>
  <c r="AM612" i="5"/>
  <c r="AN612" i="5" s="1"/>
  <c r="AM613" i="5"/>
  <c r="AN613" i="5" s="1"/>
  <c r="AM614" i="5"/>
  <c r="AN614" i="5" s="1"/>
  <c r="AM615" i="5"/>
  <c r="AN615" i="5" s="1"/>
  <c r="AM616" i="5"/>
  <c r="AN616" i="5" s="1"/>
  <c r="AM617" i="5"/>
  <c r="AN617" i="5" s="1"/>
  <c r="AM618" i="5"/>
  <c r="AN618" i="5" s="1"/>
  <c r="AM619" i="5"/>
  <c r="AN619" i="5" s="1"/>
  <c r="AM620" i="5"/>
  <c r="AN620" i="5" s="1"/>
  <c r="AM621" i="5"/>
  <c r="AN621" i="5" s="1"/>
  <c r="AM622" i="5"/>
  <c r="AN622" i="5" s="1"/>
  <c r="AM623" i="5"/>
  <c r="AN623" i="5" s="1"/>
  <c r="AM624" i="5"/>
  <c r="AN624" i="5" s="1"/>
  <c r="AM625" i="5"/>
  <c r="AN625" i="5" s="1"/>
  <c r="AM626" i="5"/>
  <c r="AN626" i="5" s="1"/>
  <c r="AM627" i="5"/>
  <c r="AN627" i="5" s="1"/>
  <c r="AM628" i="5"/>
  <c r="AN628" i="5" s="1"/>
  <c r="AM629" i="5"/>
  <c r="AN629" i="5" s="1"/>
  <c r="AM630" i="5"/>
  <c r="AN630" i="5" s="1"/>
  <c r="AM631" i="5"/>
  <c r="AN631" i="5" s="1"/>
  <c r="AM632" i="5"/>
  <c r="AN632" i="5" s="1"/>
  <c r="AM633" i="5"/>
  <c r="AN633" i="5" s="1"/>
  <c r="AM634" i="5"/>
  <c r="AN634" i="5" s="1"/>
  <c r="AM635" i="5"/>
  <c r="AN635" i="5" s="1"/>
  <c r="AM636" i="5"/>
  <c r="AN636" i="5" s="1"/>
  <c r="AM637" i="5"/>
  <c r="AN637" i="5" s="1"/>
  <c r="AM638" i="5"/>
  <c r="AN638" i="5" s="1"/>
  <c r="AM639" i="5"/>
  <c r="AN639" i="5" s="1"/>
  <c r="AM640" i="5"/>
  <c r="AN640" i="5" s="1"/>
  <c r="AM641" i="5"/>
  <c r="AN641" i="5" s="1"/>
  <c r="AM642" i="5"/>
  <c r="AN642" i="5" s="1"/>
  <c r="AM643" i="5"/>
  <c r="AN643" i="5" s="1"/>
  <c r="AM644" i="5"/>
  <c r="AN644" i="5" s="1"/>
  <c r="AM645" i="5"/>
  <c r="AN645" i="5" s="1"/>
  <c r="AM646" i="5"/>
  <c r="AN646" i="5" s="1"/>
  <c r="AM647" i="5"/>
  <c r="AN647" i="5" s="1"/>
  <c r="AM648" i="5"/>
  <c r="AN648" i="5" s="1"/>
  <c r="AM649" i="5"/>
  <c r="AN649" i="5" s="1"/>
  <c r="AM650" i="5"/>
  <c r="AN650" i="5" s="1"/>
  <c r="AM651" i="5"/>
  <c r="AN651" i="5" s="1"/>
  <c r="AM652" i="5"/>
  <c r="AN652" i="5" s="1"/>
  <c r="AM653" i="5"/>
  <c r="AN653" i="5" s="1"/>
  <c r="AM654" i="5"/>
  <c r="AN654" i="5" s="1"/>
  <c r="AM655" i="5"/>
  <c r="AN655" i="5" s="1"/>
  <c r="AM656" i="5"/>
  <c r="AN656" i="5" s="1"/>
  <c r="AM657" i="5"/>
  <c r="AN657" i="5" s="1"/>
  <c r="AM658" i="5"/>
  <c r="AN658" i="5" s="1"/>
  <c r="AM659" i="5"/>
  <c r="AN659" i="5" s="1"/>
  <c r="AM660" i="5"/>
  <c r="AN660" i="5" s="1"/>
  <c r="AM661" i="5"/>
  <c r="AN661" i="5" s="1"/>
  <c r="AM662" i="5"/>
  <c r="AN662" i="5" s="1"/>
  <c r="AM663" i="5"/>
  <c r="AN663" i="5" s="1"/>
  <c r="AM664" i="5"/>
  <c r="AN664" i="5" s="1"/>
  <c r="AM665" i="5"/>
  <c r="AN665" i="5" s="1"/>
  <c r="AM666" i="5"/>
  <c r="AN666" i="5" s="1"/>
  <c r="AM667" i="5"/>
  <c r="AN667" i="5" s="1"/>
  <c r="AM668" i="5"/>
  <c r="AN668" i="5" s="1"/>
  <c r="AM669" i="5"/>
  <c r="AN669" i="5" s="1"/>
  <c r="AM670" i="5"/>
  <c r="AN670" i="5" s="1"/>
  <c r="AM671" i="5"/>
  <c r="AN671" i="5" s="1"/>
  <c r="AM672" i="5"/>
  <c r="AN672" i="5" s="1"/>
  <c r="AM673" i="5"/>
  <c r="AN673" i="5" s="1"/>
  <c r="AM674" i="5"/>
  <c r="AN674" i="5" s="1"/>
  <c r="AM675" i="5"/>
  <c r="AN675" i="5" s="1"/>
  <c r="AM676" i="5"/>
  <c r="AN676" i="5" s="1"/>
  <c r="AM677" i="5"/>
  <c r="AN677" i="5" s="1"/>
  <c r="AM678" i="5"/>
  <c r="AN678" i="5" s="1"/>
  <c r="AM679" i="5"/>
  <c r="AN679" i="5" s="1"/>
  <c r="AM680" i="5"/>
  <c r="AN680" i="5" s="1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418" i="5"/>
  <c r="AJ419" i="5"/>
  <c r="AJ420" i="5"/>
  <c r="AJ421" i="5"/>
  <c r="AJ422" i="5"/>
  <c r="AJ423" i="5"/>
  <c r="AJ424" i="5"/>
  <c r="AJ425" i="5"/>
  <c r="AJ426" i="5"/>
  <c r="AJ427" i="5"/>
  <c r="AJ428" i="5"/>
  <c r="AJ429" i="5"/>
  <c r="AJ430" i="5"/>
  <c r="AJ431" i="5"/>
  <c r="AJ432" i="5"/>
  <c r="AJ433" i="5"/>
  <c r="AJ434" i="5"/>
  <c r="AJ435" i="5"/>
  <c r="AJ436" i="5"/>
  <c r="AJ437" i="5"/>
  <c r="AJ438" i="5"/>
  <c r="AJ439" i="5"/>
  <c r="AJ440" i="5"/>
  <c r="AJ441" i="5"/>
  <c r="AJ442" i="5"/>
  <c r="AJ443" i="5"/>
  <c r="AJ444" i="5"/>
  <c r="AJ445" i="5"/>
  <c r="AJ446" i="5"/>
  <c r="AJ447" i="5"/>
  <c r="AJ448" i="5"/>
  <c r="AJ449" i="5"/>
  <c r="AJ450" i="5"/>
  <c r="AJ451" i="5"/>
  <c r="AJ452" i="5"/>
  <c r="AJ453" i="5"/>
  <c r="AJ454" i="5"/>
  <c r="AJ455" i="5"/>
  <c r="AJ456" i="5"/>
  <c r="AJ457" i="5"/>
  <c r="AJ458" i="5"/>
  <c r="AJ459" i="5"/>
  <c r="AJ460" i="5"/>
  <c r="AJ461" i="5"/>
  <c r="AJ462" i="5"/>
  <c r="AJ463" i="5"/>
  <c r="AJ464" i="5"/>
  <c r="AJ465" i="5"/>
  <c r="AJ466" i="5"/>
  <c r="AJ467" i="5"/>
  <c r="AJ468" i="5"/>
  <c r="AJ469" i="5"/>
  <c r="AJ470" i="5"/>
  <c r="AJ471" i="5"/>
  <c r="AJ472" i="5"/>
  <c r="AJ473" i="5"/>
  <c r="AJ474" i="5"/>
  <c r="AJ475" i="5"/>
  <c r="AJ476" i="5"/>
  <c r="AJ477" i="5"/>
  <c r="AJ478" i="5"/>
  <c r="AJ479" i="5"/>
  <c r="AJ480" i="5"/>
  <c r="AJ481" i="5"/>
  <c r="AJ482" i="5"/>
  <c r="AJ483" i="5"/>
  <c r="AJ484" i="5"/>
  <c r="AJ485" i="5"/>
  <c r="AJ486" i="5"/>
  <c r="AJ487" i="5"/>
  <c r="AJ488" i="5"/>
  <c r="AJ489" i="5"/>
  <c r="AJ490" i="5"/>
  <c r="AJ491" i="5"/>
  <c r="AJ492" i="5"/>
  <c r="AJ493" i="5"/>
  <c r="AJ494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AJ650" i="5"/>
  <c r="AJ651" i="5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P10" i="5"/>
  <c r="AO11" i="5"/>
  <c r="AP11" i="5" s="1"/>
  <c r="AO12" i="5"/>
  <c r="AP12" i="5" s="1"/>
  <c r="AO13" i="5"/>
  <c r="AP13" i="5" s="1"/>
  <c r="AO14" i="5"/>
  <c r="AP14" i="5" s="1"/>
  <c r="AO15" i="5"/>
  <c r="AP15" i="5" s="1"/>
  <c r="AO16" i="5"/>
  <c r="AP16" i="5" s="1"/>
  <c r="AO17" i="5"/>
  <c r="AP17" i="5" s="1"/>
  <c r="AO18" i="5"/>
  <c r="AP18" i="5" s="1"/>
  <c r="AO19" i="5"/>
  <c r="AP19" i="5" s="1"/>
  <c r="AO20" i="5"/>
  <c r="AP20" i="5" s="1"/>
  <c r="AO21" i="5"/>
  <c r="AP21" i="5" s="1"/>
  <c r="AO22" i="5"/>
  <c r="AP22" i="5" s="1"/>
  <c r="AO23" i="5"/>
  <c r="AP23" i="5" s="1"/>
  <c r="AO24" i="5"/>
  <c r="AP24" i="5" s="1"/>
  <c r="AO25" i="5"/>
  <c r="AO26" i="5"/>
  <c r="AO27" i="5"/>
  <c r="AP27" i="5" s="1"/>
  <c r="AO28" i="5"/>
  <c r="AP28" i="5" s="1"/>
  <c r="AO29" i="5"/>
  <c r="AP29" i="5" s="1"/>
  <c r="AO30" i="5"/>
  <c r="AP30" i="5" s="1"/>
  <c r="AO31" i="5"/>
  <c r="AP31" i="5" s="1"/>
  <c r="AO32" i="5"/>
  <c r="AP32" i="5" s="1"/>
  <c r="AO33" i="5"/>
  <c r="AP33" i="5" s="1"/>
  <c r="AO34" i="5"/>
  <c r="AP34" i="5" s="1"/>
  <c r="AO35" i="5"/>
  <c r="AP35" i="5" s="1"/>
  <c r="AO36" i="5"/>
  <c r="AP36" i="5" s="1"/>
  <c r="AO37" i="5"/>
  <c r="AP37" i="5" s="1"/>
  <c r="AO38" i="5"/>
  <c r="AP38" i="5" s="1"/>
  <c r="AO39" i="5"/>
  <c r="AP39" i="5" s="1"/>
  <c r="AO40" i="5"/>
  <c r="AP40" i="5" s="1"/>
  <c r="AO41" i="5"/>
  <c r="AP41" i="5" s="1"/>
  <c r="AO42" i="5"/>
  <c r="AP42" i="5" s="1"/>
  <c r="AO43" i="5"/>
  <c r="AP43" i="5" s="1"/>
  <c r="AO44" i="5"/>
  <c r="AP44" i="5" s="1"/>
  <c r="AO45" i="5"/>
  <c r="AP45" i="5" s="1"/>
  <c r="AO46" i="5"/>
  <c r="AP46" i="5" s="1"/>
  <c r="AO47" i="5"/>
  <c r="AP47" i="5" s="1"/>
  <c r="AO48" i="5"/>
  <c r="AP48" i="5" s="1"/>
  <c r="AO49" i="5"/>
  <c r="AP49" i="5" s="1"/>
  <c r="AO50" i="5"/>
  <c r="AP50" i="5" s="1"/>
  <c r="AO51" i="5"/>
  <c r="AP51" i="5" s="1"/>
  <c r="AO52" i="5"/>
  <c r="AP52" i="5" s="1"/>
  <c r="AO53" i="5"/>
  <c r="AP53" i="5" s="1"/>
  <c r="AO54" i="5"/>
  <c r="AP54" i="5" s="1"/>
  <c r="AO55" i="5"/>
  <c r="AP55" i="5" s="1"/>
  <c r="AO56" i="5"/>
  <c r="AP56" i="5" s="1"/>
  <c r="AO57" i="5"/>
  <c r="AP57" i="5" s="1"/>
  <c r="AO58" i="5"/>
  <c r="AP58" i="5" s="1"/>
  <c r="AO59" i="5"/>
  <c r="AP59" i="5" s="1"/>
  <c r="AO60" i="5"/>
  <c r="AP60" i="5" s="1"/>
  <c r="AO61" i="5"/>
  <c r="AP61" i="5" s="1"/>
  <c r="AO62" i="5"/>
  <c r="AP62" i="5" s="1"/>
  <c r="AO63" i="5"/>
  <c r="AP63" i="5" s="1"/>
  <c r="AO64" i="5"/>
  <c r="AP64" i="5" s="1"/>
  <c r="AO65" i="5"/>
  <c r="AP65" i="5" s="1"/>
  <c r="AO66" i="5"/>
  <c r="AP66" i="5" s="1"/>
  <c r="AO67" i="5"/>
  <c r="AP67" i="5" s="1"/>
  <c r="AO68" i="5"/>
  <c r="AP68" i="5" s="1"/>
  <c r="AO69" i="5"/>
  <c r="AP69" i="5" s="1"/>
  <c r="AO70" i="5"/>
  <c r="AP70" i="5" s="1"/>
  <c r="AO71" i="5"/>
  <c r="AP71" i="5" s="1"/>
  <c r="AO72" i="5"/>
  <c r="AP72" i="5" s="1"/>
  <c r="AO73" i="5"/>
  <c r="AP73" i="5" s="1"/>
  <c r="AO74" i="5"/>
  <c r="AP74" i="5" s="1"/>
  <c r="AO75" i="5"/>
  <c r="AP75" i="5" s="1"/>
  <c r="AO76" i="5"/>
  <c r="AP76" i="5" s="1"/>
  <c r="AO77" i="5"/>
  <c r="AP77" i="5" s="1"/>
  <c r="AO78" i="5"/>
  <c r="AP78" i="5" s="1"/>
  <c r="AO79" i="5"/>
  <c r="AP79" i="5" s="1"/>
  <c r="AO80" i="5"/>
  <c r="AP80" i="5" s="1"/>
  <c r="AO81" i="5"/>
  <c r="AP81" i="5" s="1"/>
  <c r="AO82" i="5"/>
  <c r="AP82" i="5" s="1"/>
  <c r="AO83" i="5"/>
  <c r="AP83" i="5" s="1"/>
  <c r="AO84" i="5"/>
  <c r="AP84" i="5" s="1"/>
  <c r="AO85" i="5"/>
  <c r="AP85" i="5" s="1"/>
  <c r="AO86" i="5"/>
  <c r="AP86" i="5" s="1"/>
  <c r="AO87" i="5"/>
  <c r="AP87" i="5" s="1"/>
  <c r="AO88" i="5"/>
  <c r="AP88" i="5" s="1"/>
  <c r="AO89" i="5"/>
  <c r="AP89" i="5" s="1"/>
  <c r="AO90" i="5"/>
  <c r="AP90" i="5" s="1"/>
  <c r="AO91" i="5"/>
  <c r="AP91" i="5" s="1"/>
  <c r="AO92" i="5"/>
  <c r="AP92" i="5" s="1"/>
  <c r="AO93" i="5"/>
  <c r="AP93" i="5" s="1"/>
  <c r="AO94" i="5"/>
  <c r="AP94" i="5" s="1"/>
  <c r="AO95" i="5"/>
  <c r="AP95" i="5" s="1"/>
  <c r="AO96" i="5"/>
  <c r="AP96" i="5" s="1"/>
  <c r="AO97" i="5"/>
  <c r="AP97" i="5" s="1"/>
  <c r="AO98" i="5"/>
  <c r="AP98" i="5" s="1"/>
  <c r="AO99" i="5"/>
  <c r="AP99" i="5" s="1"/>
  <c r="AO100" i="5"/>
  <c r="AP100" i="5" s="1"/>
  <c r="AO101" i="5"/>
  <c r="AP101" i="5" s="1"/>
  <c r="AO102" i="5"/>
  <c r="AP102" i="5" s="1"/>
  <c r="AO103" i="5"/>
  <c r="AP103" i="5" s="1"/>
  <c r="AO104" i="5"/>
  <c r="AP104" i="5" s="1"/>
  <c r="AO105" i="5"/>
  <c r="AP105" i="5" s="1"/>
  <c r="AO106" i="5"/>
  <c r="AP106" i="5" s="1"/>
  <c r="AO107" i="5"/>
  <c r="AP107" i="5" s="1"/>
  <c r="AO108" i="5"/>
  <c r="AP108" i="5" s="1"/>
  <c r="AO109" i="5"/>
  <c r="AP109" i="5" s="1"/>
  <c r="AO110" i="5"/>
  <c r="AP110" i="5" s="1"/>
  <c r="AO111" i="5"/>
  <c r="AP111" i="5" s="1"/>
  <c r="AO112" i="5"/>
  <c r="AP112" i="5" s="1"/>
  <c r="AO113" i="5"/>
  <c r="AP113" i="5" s="1"/>
  <c r="AO114" i="5"/>
  <c r="AP114" i="5" s="1"/>
  <c r="AO115" i="5"/>
  <c r="AP115" i="5" s="1"/>
  <c r="AO116" i="5"/>
  <c r="AP116" i="5" s="1"/>
  <c r="AO117" i="5"/>
  <c r="AP117" i="5" s="1"/>
  <c r="AO118" i="5"/>
  <c r="AP118" i="5" s="1"/>
  <c r="AO119" i="5"/>
  <c r="AP119" i="5" s="1"/>
  <c r="AO120" i="5"/>
  <c r="AP120" i="5" s="1"/>
  <c r="AO121" i="5"/>
  <c r="AP121" i="5" s="1"/>
  <c r="AO122" i="5"/>
  <c r="AP122" i="5" s="1"/>
  <c r="AO123" i="5"/>
  <c r="AP123" i="5" s="1"/>
  <c r="AO124" i="5"/>
  <c r="AP124" i="5" s="1"/>
  <c r="AO125" i="5"/>
  <c r="AP125" i="5" s="1"/>
  <c r="AO126" i="5"/>
  <c r="AP126" i="5" s="1"/>
  <c r="AO127" i="5"/>
  <c r="AP127" i="5" s="1"/>
  <c r="AO128" i="5"/>
  <c r="AP128" i="5" s="1"/>
  <c r="AO129" i="5"/>
  <c r="AP129" i="5" s="1"/>
  <c r="AO130" i="5"/>
  <c r="AP130" i="5" s="1"/>
  <c r="AO131" i="5"/>
  <c r="AP131" i="5" s="1"/>
  <c r="AO132" i="5"/>
  <c r="AP132" i="5" s="1"/>
  <c r="AO133" i="5"/>
  <c r="AP133" i="5" s="1"/>
  <c r="AO134" i="5"/>
  <c r="AP134" i="5" s="1"/>
  <c r="AO135" i="5"/>
  <c r="AP135" i="5" s="1"/>
  <c r="AO136" i="5"/>
  <c r="AP136" i="5" s="1"/>
  <c r="AO137" i="5"/>
  <c r="AP137" i="5" s="1"/>
  <c r="AO138" i="5"/>
  <c r="AP138" i="5" s="1"/>
  <c r="AO139" i="5"/>
  <c r="AP139" i="5" s="1"/>
  <c r="AO140" i="5"/>
  <c r="AP140" i="5" s="1"/>
  <c r="AO141" i="5"/>
  <c r="AP141" i="5" s="1"/>
  <c r="AO142" i="5"/>
  <c r="AP142" i="5" s="1"/>
  <c r="AO143" i="5"/>
  <c r="AP143" i="5" s="1"/>
  <c r="AO144" i="5"/>
  <c r="AP144" i="5" s="1"/>
  <c r="AO145" i="5"/>
  <c r="AP145" i="5" s="1"/>
  <c r="AO146" i="5"/>
  <c r="AP146" i="5" s="1"/>
  <c r="AO147" i="5"/>
  <c r="AP147" i="5" s="1"/>
  <c r="AO148" i="5"/>
  <c r="AP148" i="5" s="1"/>
  <c r="AO149" i="5"/>
  <c r="AP149" i="5" s="1"/>
  <c r="AO150" i="5"/>
  <c r="AP150" i="5" s="1"/>
  <c r="AO151" i="5"/>
  <c r="AP151" i="5" s="1"/>
  <c r="AO152" i="5"/>
  <c r="AP152" i="5" s="1"/>
  <c r="AO153" i="5"/>
  <c r="AP153" i="5" s="1"/>
  <c r="AO154" i="5"/>
  <c r="AP154" i="5" s="1"/>
  <c r="AO155" i="5"/>
  <c r="AP155" i="5" s="1"/>
  <c r="AO156" i="5"/>
  <c r="AP156" i="5" s="1"/>
  <c r="AO157" i="5"/>
  <c r="AP157" i="5" s="1"/>
  <c r="AO158" i="5"/>
  <c r="AP158" i="5" s="1"/>
  <c r="AO159" i="5"/>
  <c r="AP159" i="5" s="1"/>
  <c r="AO160" i="5"/>
  <c r="AP160" i="5" s="1"/>
  <c r="AO161" i="5"/>
  <c r="AP161" i="5" s="1"/>
  <c r="AO162" i="5"/>
  <c r="AP162" i="5" s="1"/>
  <c r="AO163" i="5"/>
  <c r="AP163" i="5" s="1"/>
  <c r="AO164" i="5"/>
  <c r="AP164" i="5" s="1"/>
  <c r="AO165" i="5"/>
  <c r="AP165" i="5" s="1"/>
  <c r="AO166" i="5"/>
  <c r="AP166" i="5" s="1"/>
  <c r="AO167" i="5"/>
  <c r="AP167" i="5" s="1"/>
  <c r="AO168" i="5"/>
  <c r="AP168" i="5" s="1"/>
  <c r="AO169" i="5"/>
  <c r="AP169" i="5" s="1"/>
  <c r="AO170" i="5"/>
  <c r="AP170" i="5" s="1"/>
  <c r="AO171" i="5"/>
  <c r="AP171" i="5" s="1"/>
  <c r="AO172" i="5"/>
  <c r="AP172" i="5" s="1"/>
  <c r="AO173" i="5"/>
  <c r="AP173" i="5" s="1"/>
  <c r="AO174" i="5"/>
  <c r="AP174" i="5" s="1"/>
  <c r="AO175" i="5"/>
  <c r="AP175" i="5" s="1"/>
  <c r="AO176" i="5"/>
  <c r="AP176" i="5" s="1"/>
  <c r="AO177" i="5"/>
  <c r="AP177" i="5" s="1"/>
  <c r="AO178" i="5"/>
  <c r="AP178" i="5" s="1"/>
  <c r="AO179" i="5"/>
  <c r="AP179" i="5" s="1"/>
  <c r="AO180" i="5"/>
  <c r="AP180" i="5" s="1"/>
  <c r="AO181" i="5"/>
  <c r="AP181" i="5" s="1"/>
  <c r="AO182" i="5"/>
  <c r="AP182" i="5" s="1"/>
  <c r="AO183" i="5"/>
  <c r="AP183" i="5" s="1"/>
  <c r="AO184" i="5"/>
  <c r="AP184" i="5" s="1"/>
  <c r="AO185" i="5"/>
  <c r="AP185" i="5" s="1"/>
  <c r="AO186" i="5"/>
  <c r="AP186" i="5" s="1"/>
  <c r="AO187" i="5"/>
  <c r="AP187" i="5" s="1"/>
  <c r="AO188" i="5"/>
  <c r="AP188" i="5" s="1"/>
  <c r="AO189" i="5"/>
  <c r="AP189" i="5" s="1"/>
  <c r="AO190" i="5"/>
  <c r="AP190" i="5" s="1"/>
  <c r="AO191" i="5"/>
  <c r="AP191" i="5" s="1"/>
  <c r="AO192" i="5"/>
  <c r="AP192" i="5" s="1"/>
  <c r="AO193" i="5"/>
  <c r="AP193" i="5" s="1"/>
  <c r="AO194" i="5"/>
  <c r="AP194" i="5" s="1"/>
  <c r="AO195" i="5"/>
  <c r="AP195" i="5" s="1"/>
  <c r="AO196" i="5"/>
  <c r="AP196" i="5" s="1"/>
  <c r="AO197" i="5"/>
  <c r="AP197" i="5" s="1"/>
  <c r="AO198" i="5"/>
  <c r="AP198" i="5" s="1"/>
  <c r="AO199" i="5"/>
  <c r="AP199" i="5" s="1"/>
  <c r="AO200" i="5"/>
  <c r="AP200" i="5" s="1"/>
  <c r="AO201" i="5"/>
  <c r="AP201" i="5" s="1"/>
  <c r="AO202" i="5"/>
  <c r="AP202" i="5" s="1"/>
  <c r="AO203" i="5"/>
  <c r="AP203" i="5" s="1"/>
  <c r="AO204" i="5"/>
  <c r="AP204" i="5" s="1"/>
  <c r="AO205" i="5"/>
  <c r="AP205" i="5" s="1"/>
  <c r="AO206" i="5"/>
  <c r="AP206" i="5" s="1"/>
  <c r="AO207" i="5"/>
  <c r="AP207" i="5" s="1"/>
  <c r="AO208" i="5"/>
  <c r="AP208" i="5" s="1"/>
  <c r="AO209" i="5"/>
  <c r="AP209" i="5" s="1"/>
  <c r="AO210" i="5"/>
  <c r="AP210" i="5" s="1"/>
  <c r="AO211" i="5"/>
  <c r="AP211" i="5" s="1"/>
  <c r="AO212" i="5"/>
  <c r="AP212" i="5" s="1"/>
  <c r="AO213" i="5"/>
  <c r="AP213" i="5" s="1"/>
  <c r="AO214" i="5"/>
  <c r="AP214" i="5" s="1"/>
  <c r="AO215" i="5"/>
  <c r="AP215" i="5" s="1"/>
  <c r="AO216" i="5"/>
  <c r="AP216" i="5" s="1"/>
  <c r="AO217" i="5"/>
  <c r="AP217" i="5" s="1"/>
  <c r="AO218" i="5"/>
  <c r="AP218" i="5" s="1"/>
  <c r="AO219" i="5"/>
  <c r="AP219" i="5" s="1"/>
  <c r="AO220" i="5"/>
  <c r="AP220" i="5" s="1"/>
  <c r="AO221" i="5"/>
  <c r="AP221" i="5" s="1"/>
  <c r="AO222" i="5"/>
  <c r="AP222" i="5" s="1"/>
  <c r="AO223" i="5"/>
  <c r="AP223" i="5" s="1"/>
  <c r="AO224" i="5"/>
  <c r="AP224" i="5" s="1"/>
  <c r="AO225" i="5"/>
  <c r="AP225" i="5" s="1"/>
  <c r="AO226" i="5"/>
  <c r="AP226" i="5" s="1"/>
  <c r="AO227" i="5"/>
  <c r="AP227" i="5" s="1"/>
  <c r="AO228" i="5"/>
  <c r="AP228" i="5" s="1"/>
  <c r="AO229" i="5"/>
  <c r="AP229" i="5" s="1"/>
  <c r="AO230" i="5"/>
  <c r="AP230" i="5" s="1"/>
  <c r="AO231" i="5"/>
  <c r="AP231" i="5" s="1"/>
  <c r="AO232" i="5"/>
  <c r="AP232" i="5" s="1"/>
  <c r="AO233" i="5"/>
  <c r="AP233" i="5" s="1"/>
  <c r="AO234" i="5"/>
  <c r="AP234" i="5" s="1"/>
  <c r="AO235" i="5"/>
  <c r="AP235" i="5" s="1"/>
  <c r="AO236" i="5"/>
  <c r="AP236" i="5" s="1"/>
  <c r="AO237" i="5"/>
  <c r="AP237" i="5" s="1"/>
  <c r="AO238" i="5"/>
  <c r="AP238" i="5" s="1"/>
  <c r="AO239" i="5"/>
  <c r="AP239" i="5" s="1"/>
  <c r="AO240" i="5"/>
  <c r="AP240" i="5" s="1"/>
  <c r="AO241" i="5"/>
  <c r="AP241" i="5" s="1"/>
  <c r="AO242" i="5"/>
  <c r="AP242" i="5" s="1"/>
  <c r="AO243" i="5"/>
  <c r="AP243" i="5" s="1"/>
  <c r="AO244" i="5"/>
  <c r="AP244" i="5" s="1"/>
  <c r="AO245" i="5"/>
  <c r="AP245" i="5" s="1"/>
  <c r="AO246" i="5"/>
  <c r="AP246" i="5" s="1"/>
  <c r="AO247" i="5"/>
  <c r="AP247" i="5" s="1"/>
  <c r="AO248" i="5"/>
  <c r="AP248" i="5" s="1"/>
  <c r="AO249" i="5"/>
  <c r="AP249" i="5" s="1"/>
  <c r="AO250" i="5"/>
  <c r="AP250" i="5" s="1"/>
  <c r="AO251" i="5"/>
  <c r="AP251" i="5" s="1"/>
  <c r="AO252" i="5"/>
  <c r="AP252" i="5" s="1"/>
  <c r="AO253" i="5"/>
  <c r="AP253" i="5" s="1"/>
  <c r="AO254" i="5"/>
  <c r="AP254" i="5" s="1"/>
  <c r="AO255" i="5"/>
  <c r="AP255" i="5" s="1"/>
  <c r="AO256" i="5"/>
  <c r="AP256" i="5" s="1"/>
  <c r="AO257" i="5"/>
  <c r="AP257" i="5" s="1"/>
  <c r="AO258" i="5"/>
  <c r="AP258" i="5" s="1"/>
  <c r="AO259" i="5"/>
  <c r="AP259" i="5" s="1"/>
  <c r="AO260" i="5"/>
  <c r="AP260" i="5" s="1"/>
  <c r="AO261" i="5"/>
  <c r="AP261" i="5" s="1"/>
  <c r="AO262" i="5"/>
  <c r="AP262" i="5" s="1"/>
  <c r="AO263" i="5"/>
  <c r="AP263" i="5" s="1"/>
  <c r="AO264" i="5"/>
  <c r="AP264" i="5" s="1"/>
  <c r="AO265" i="5"/>
  <c r="AP265" i="5" s="1"/>
  <c r="AO266" i="5"/>
  <c r="AP266" i="5" s="1"/>
  <c r="AO267" i="5"/>
  <c r="AP267" i="5" s="1"/>
  <c r="AO268" i="5"/>
  <c r="AP268" i="5" s="1"/>
  <c r="AO269" i="5"/>
  <c r="AP269" i="5" s="1"/>
  <c r="AO270" i="5"/>
  <c r="AP270" i="5" s="1"/>
  <c r="AO271" i="5"/>
  <c r="AP271" i="5" s="1"/>
  <c r="AO272" i="5"/>
  <c r="AP272" i="5" s="1"/>
  <c r="AO273" i="5"/>
  <c r="AP273" i="5" s="1"/>
  <c r="AO274" i="5"/>
  <c r="AP274" i="5" s="1"/>
  <c r="AO275" i="5"/>
  <c r="AP275" i="5" s="1"/>
  <c r="AO276" i="5"/>
  <c r="AP276" i="5" s="1"/>
  <c r="AO277" i="5"/>
  <c r="AP277" i="5" s="1"/>
  <c r="AO278" i="5"/>
  <c r="AP278" i="5" s="1"/>
  <c r="AO279" i="5"/>
  <c r="AP279" i="5" s="1"/>
  <c r="AO280" i="5"/>
  <c r="AP280" i="5" s="1"/>
  <c r="AO281" i="5"/>
  <c r="AP281" i="5" s="1"/>
  <c r="AO282" i="5"/>
  <c r="AP282" i="5" s="1"/>
  <c r="AO283" i="5"/>
  <c r="AP283" i="5" s="1"/>
  <c r="AO284" i="5"/>
  <c r="AP284" i="5" s="1"/>
  <c r="AO285" i="5"/>
  <c r="AP285" i="5" s="1"/>
  <c r="AO286" i="5"/>
  <c r="AP286" i="5" s="1"/>
  <c r="AO287" i="5"/>
  <c r="AP287" i="5" s="1"/>
  <c r="AO288" i="5"/>
  <c r="AP288" i="5" s="1"/>
  <c r="AO289" i="5"/>
  <c r="AP289" i="5" s="1"/>
  <c r="AO290" i="5"/>
  <c r="AP290" i="5" s="1"/>
  <c r="AO291" i="5"/>
  <c r="AP291" i="5" s="1"/>
  <c r="AO292" i="5"/>
  <c r="AP292" i="5" s="1"/>
  <c r="AO293" i="5"/>
  <c r="AP293" i="5" s="1"/>
  <c r="AO294" i="5"/>
  <c r="AP294" i="5" s="1"/>
  <c r="AO295" i="5"/>
  <c r="AP295" i="5" s="1"/>
  <c r="AO296" i="5"/>
  <c r="AP296" i="5" s="1"/>
  <c r="AO297" i="5"/>
  <c r="AP297" i="5" s="1"/>
  <c r="AO298" i="5"/>
  <c r="AP298" i="5" s="1"/>
  <c r="AO299" i="5"/>
  <c r="AP299" i="5" s="1"/>
  <c r="AO300" i="5"/>
  <c r="AP300" i="5" s="1"/>
  <c r="AO301" i="5"/>
  <c r="AP301" i="5" s="1"/>
  <c r="AO302" i="5"/>
  <c r="AP302" i="5" s="1"/>
  <c r="AO303" i="5"/>
  <c r="AP303" i="5" s="1"/>
  <c r="AO304" i="5"/>
  <c r="AP304" i="5" s="1"/>
  <c r="AO305" i="5"/>
  <c r="AP305" i="5" s="1"/>
  <c r="AO306" i="5"/>
  <c r="AP306" i="5" s="1"/>
  <c r="AO307" i="5"/>
  <c r="AP307" i="5" s="1"/>
  <c r="AO308" i="5"/>
  <c r="AP308" i="5" s="1"/>
  <c r="AO309" i="5"/>
  <c r="AP309" i="5" s="1"/>
  <c r="AO310" i="5"/>
  <c r="AP310" i="5" s="1"/>
  <c r="AO311" i="5"/>
  <c r="AP311" i="5" s="1"/>
  <c r="AO312" i="5"/>
  <c r="AP312" i="5" s="1"/>
  <c r="AO313" i="5"/>
  <c r="AP313" i="5" s="1"/>
  <c r="AO314" i="5"/>
  <c r="AP314" i="5" s="1"/>
  <c r="AO315" i="5"/>
  <c r="AP315" i="5" s="1"/>
  <c r="AO316" i="5"/>
  <c r="AP316" i="5" s="1"/>
  <c r="AO317" i="5"/>
  <c r="AP317" i="5" s="1"/>
  <c r="AO318" i="5"/>
  <c r="AP318" i="5" s="1"/>
  <c r="AO319" i="5"/>
  <c r="AP319" i="5" s="1"/>
  <c r="AO320" i="5"/>
  <c r="AP320" i="5" s="1"/>
  <c r="AO321" i="5"/>
  <c r="AP321" i="5" s="1"/>
  <c r="AO322" i="5"/>
  <c r="AP322" i="5" s="1"/>
  <c r="AO323" i="5"/>
  <c r="AP323" i="5" s="1"/>
  <c r="AO324" i="5"/>
  <c r="AP324" i="5" s="1"/>
  <c r="AO325" i="5"/>
  <c r="AP325" i="5" s="1"/>
  <c r="AO326" i="5"/>
  <c r="AP326" i="5" s="1"/>
  <c r="AO327" i="5"/>
  <c r="AP327" i="5" s="1"/>
  <c r="AO328" i="5"/>
  <c r="AP328" i="5" s="1"/>
  <c r="AO329" i="5"/>
  <c r="AP329" i="5" s="1"/>
  <c r="AO330" i="5"/>
  <c r="AP330" i="5" s="1"/>
  <c r="AO331" i="5"/>
  <c r="AP331" i="5" s="1"/>
  <c r="AO332" i="5"/>
  <c r="AP332" i="5" s="1"/>
  <c r="AO333" i="5"/>
  <c r="AP333" i="5" s="1"/>
  <c r="AO334" i="5"/>
  <c r="AP334" i="5" s="1"/>
  <c r="AO335" i="5"/>
  <c r="AP335" i="5" s="1"/>
  <c r="AO336" i="5"/>
  <c r="AP336" i="5" s="1"/>
  <c r="AO337" i="5"/>
  <c r="AP337" i="5" s="1"/>
  <c r="AO338" i="5"/>
  <c r="AP338" i="5" s="1"/>
  <c r="AO339" i="5"/>
  <c r="AP339" i="5" s="1"/>
  <c r="AO340" i="5"/>
  <c r="AP340" i="5" s="1"/>
  <c r="AO341" i="5"/>
  <c r="AP341" i="5" s="1"/>
  <c r="AO342" i="5"/>
  <c r="AP342" i="5" s="1"/>
  <c r="AO343" i="5"/>
  <c r="AP343" i="5" s="1"/>
  <c r="AO344" i="5"/>
  <c r="AP344" i="5" s="1"/>
  <c r="AO345" i="5"/>
  <c r="AP345" i="5" s="1"/>
  <c r="AO346" i="5"/>
  <c r="AP346" i="5" s="1"/>
  <c r="AO347" i="5"/>
  <c r="AP347" i="5" s="1"/>
  <c r="AO348" i="5"/>
  <c r="AP348" i="5" s="1"/>
  <c r="AO349" i="5"/>
  <c r="AP349" i="5" s="1"/>
  <c r="AO350" i="5"/>
  <c r="AP350" i="5" s="1"/>
  <c r="AO351" i="5"/>
  <c r="AP351" i="5" s="1"/>
  <c r="AO352" i="5"/>
  <c r="AP352" i="5" s="1"/>
  <c r="AO353" i="5"/>
  <c r="AP353" i="5" s="1"/>
  <c r="AO354" i="5"/>
  <c r="AP354" i="5" s="1"/>
  <c r="AO355" i="5"/>
  <c r="AP355" i="5" s="1"/>
  <c r="AO356" i="5"/>
  <c r="AP356" i="5" s="1"/>
  <c r="AO357" i="5"/>
  <c r="AP357" i="5" s="1"/>
  <c r="AO358" i="5"/>
  <c r="AP358" i="5" s="1"/>
  <c r="AO359" i="5"/>
  <c r="AP359" i="5" s="1"/>
  <c r="AO360" i="5"/>
  <c r="AP360" i="5" s="1"/>
  <c r="AO361" i="5"/>
  <c r="AP361" i="5" s="1"/>
  <c r="AO362" i="5"/>
  <c r="AP362" i="5" s="1"/>
  <c r="AO363" i="5"/>
  <c r="AP363" i="5" s="1"/>
  <c r="AO364" i="5"/>
  <c r="AP364" i="5" s="1"/>
  <c r="AO365" i="5"/>
  <c r="AP365" i="5" s="1"/>
  <c r="AO366" i="5"/>
  <c r="AP366" i="5" s="1"/>
  <c r="AO367" i="5"/>
  <c r="AP367" i="5" s="1"/>
  <c r="AO368" i="5"/>
  <c r="AP368" i="5" s="1"/>
  <c r="AO369" i="5"/>
  <c r="AP369" i="5" s="1"/>
  <c r="AO370" i="5"/>
  <c r="AP370" i="5" s="1"/>
  <c r="AO371" i="5"/>
  <c r="AP371" i="5" s="1"/>
  <c r="AO372" i="5"/>
  <c r="AP372" i="5" s="1"/>
  <c r="AO373" i="5"/>
  <c r="AP373" i="5" s="1"/>
  <c r="AO374" i="5"/>
  <c r="AP374" i="5" s="1"/>
  <c r="AO375" i="5"/>
  <c r="AP375" i="5" s="1"/>
  <c r="AO376" i="5"/>
  <c r="AP376" i="5" s="1"/>
  <c r="AO377" i="5"/>
  <c r="AP377" i="5" s="1"/>
  <c r="AO378" i="5"/>
  <c r="AP378" i="5" s="1"/>
  <c r="AO379" i="5"/>
  <c r="AP379" i="5" s="1"/>
  <c r="AO380" i="5"/>
  <c r="AP380" i="5" s="1"/>
  <c r="AO381" i="5"/>
  <c r="AP381" i="5" s="1"/>
  <c r="AO382" i="5"/>
  <c r="AP382" i="5" s="1"/>
  <c r="AO383" i="5"/>
  <c r="AP383" i="5" s="1"/>
  <c r="AO384" i="5"/>
  <c r="AP384" i="5" s="1"/>
  <c r="AO385" i="5"/>
  <c r="AP385" i="5" s="1"/>
  <c r="AO386" i="5"/>
  <c r="AP386" i="5" s="1"/>
  <c r="AO387" i="5"/>
  <c r="AP387" i="5" s="1"/>
  <c r="AO388" i="5"/>
  <c r="AP388" i="5" s="1"/>
  <c r="AO389" i="5"/>
  <c r="AP389" i="5" s="1"/>
  <c r="AO390" i="5"/>
  <c r="AP390" i="5" s="1"/>
  <c r="AO391" i="5"/>
  <c r="AP391" i="5" s="1"/>
  <c r="AO392" i="5"/>
  <c r="AP392" i="5" s="1"/>
  <c r="AO393" i="5"/>
  <c r="AP393" i="5" s="1"/>
  <c r="AO394" i="5"/>
  <c r="AP394" i="5" s="1"/>
  <c r="AO395" i="5"/>
  <c r="AP395" i="5" s="1"/>
  <c r="AO396" i="5"/>
  <c r="AP396" i="5" s="1"/>
  <c r="AO397" i="5"/>
  <c r="AP397" i="5" s="1"/>
  <c r="AO398" i="5"/>
  <c r="AP398" i="5" s="1"/>
  <c r="AO399" i="5"/>
  <c r="AP399" i="5" s="1"/>
  <c r="AO400" i="5"/>
  <c r="AP400" i="5" s="1"/>
  <c r="AO401" i="5"/>
  <c r="AP401" i="5" s="1"/>
  <c r="AO402" i="5"/>
  <c r="AP402" i="5" s="1"/>
  <c r="AO403" i="5"/>
  <c r="AP403" i="5" s="1"/>
  <c r="AO404" i="5"/>
  <c r="AP404" i="5" s="1"/>
  <c r="AO405" i="5"/>
  <c r="AP405" i="5" s="1"/>
  <c r="AO406" i="5"/>
  <c r="AP406" i="5" s="1"/>
  <c r="AO407" i="5"/>
  <c r="AP407" i="5" s="1"/>
  <c r="AO408" i="5"/>
  <c r="AP408" i="5" s="1"/>
  <c r="AO409" i="5"/>
  <c r="AP409" i="5" s="1"/>
  <c r="AO410" i="5"/>
  <c r="AP410" i="5" s="1"/>
  <c r="AO411" i="5"/>
  <c r="AP411" i="5" s="1"/>
  <c r="AO412" i="5"/>
  <c r="AP412" i="5" s="1"/>
  <c r="AO413" i="5"/>
  <c r="AP413" i="5" s="1"/>
  <c r="AO414" i="5"/>
  <c r="AP414" i="5" s="1"/>
  <c r="AO415" i="5"/>
  <c r="AP415" i="5" s="1"/>
  <c r="AO416" i="5"/>
  <c r="AP416" i="5" s="1"/>
  <c r="AO417" i="5"/>
  <c r="AP417" i="5" s="1"/>
  <c r="AO418" i="5"/>
  <c r="AP418" i="5" s="1"/>
  <c r="AO419" i="5"/>
  <c r="AP419" i="5" s="1"/>
  <c r="AO420" i="5"/>
  <c r="AP420" i="5" s="1"/>
  <c r="AO421" i="5"/>
  <c r="AP421" i="5" s="1"/>
  <c r="AO422" i="5"/>
  <c r="AP422" i="5" s="1"/>
  <c r="AO423" i="5"/>
  <c r="AP423" i="5" s="1"/>
  <c r="AO424" i="5"/>
  <c r="AP424" i="5" s="1"/>
  <c r="AO425" i="5"/>
  <c r="AP425" i="5" s="1"/>
  <c r="AO426" i="5"/>
  <c r="AP426" i="5" s="1"/>
  <c r="AO427" i="5"/>
  <c r="AP427" i="5" s="1"/>
  <c r="AO428" i="5"/>
  <c r="AP428" i="5" s="1"/>
  <c r="AO429" i="5"/>
  <c r="AP429" i="5" s="1"/>
  <c r="AO430" i="5"/>
  <c r="AP430" i="5" s="1"/>
  <c r="AO431" i="5"/>
  <c r="AP431" i="5" s="1"/>
  <c r="AO432" i="5"/>
  <c r="AP432" i="5" s="1"/>
  <c r="AO433" i="5"/>
  <c r="AP433" i="5" s="1"/>
  <c r="AO434" i="5"/>
  <c r="AP434" i="5" s="1"/>
  <c r="AO435" i="5"/>
  <c r="AP435" i="5" s="1"/>
  <c r="AO436" i="5"/>
  <c r="AP436" i="5" s="1"/>
  <c r="AO437" i="5"/>
  <c r="AP437" i="5" s="1"/>
  <c r="AO438" i="5"/>
  <c r="AP438" i="5" s="1"/>
  <c r="AO439" i="5"/>
  <c r="AP439" i="5" s="1"/>
  <c r="AO440" i="5"/>
  <c r="AP440" i="5" s="1"/>
  <c r="AO441" i="5"/>
  <c r="AP441" i="5" s="1"/>
  <c r="AO442" i="5"/>
  <c r="AP442" i="5" s="1"/>
  <c r="AO443" i="5"/>
  <c r="AP443" i="5" s="1"/>
  <c r="AO444" i="5"/>
  <c r="AP444" i="5" s="1"/>
  <c r="AO445" i="5"/>
  <c r="AP445" i="5" s="1"/>
  <c r="AO446" i="5"/>
  <c r="AP446" i="5" s="1"/>
  <c r="AO447" i="5"/>
  <c r="AP447" i="5" s="1"/>
  <c r="AO448" i="5"/>
  <c r="AP448" i="5" s="1"/>
  <c r="AO449" i="5"/>
  <c r="AP449" i="5" s="1"/>
  <c r="AO450" i="5"/>
  <c r="AP450" i="5" s="1"/>
  <c r="AO451" i="5"/>
  <c r="AP451" i="5" s="1"/>
  <c r="AO452" i="5"/>
  <c r="AP452" i="5" s="1"/>
  <c r="AO453" i="5"/>
  <c r="AP453" i="5" s="1"/>
  <c r="AO454" i="5"/>
  <c r="AP454" i="5" s="1"/>
  <c r="AO455" i="5"/>
  <c r="AP455" i="5" s="1"/>
  <c r="AO456" i="5"/>
  <c r="AP456" i="5" s="1"/>
  <c r="AO457" i="5"/>
  <c r="AP457" i="5" s="1"/>
  <c r="AO458" i="5"/>
  <c r="AP458" i="5" s="1"/>
  <c r="AO459" i="5"/>
  <c r="AP459" i="5" s="1"/>
  <c r="AO460" i="5"/>
  <c r="AP460" i="5" s="1"/>
  <c r="AO461" i="5"/>
  <c r="AP461" i="5" s="1"/>
  <c r="AO462" i="5"/>
  <c r="AP462" i="5" s="1"/>
  <c r="AO463" i="5"/>
  <c r="AP463" i="5" s="1"/>
  <c r="AO464" i="5"/>
  <c r="AP464" i="5" s="1"/>
  <c r="AO465" i="5"/>
  <c r="AP465" i="5" s="1"/>
  <c r="AO466" i="5"/>
  <c r="AP466" i="5" s="1"/>
  <c r="AO467" i="5"/>
  <c r="AP467" i="5" s="1"/>
  <c r="AO468" i="5"/>
  <c r="AP468" i="5" s="1"/>
  <c r="AO469" i="5"/>
  <c r="AP469" i="5" s="1"/>
  <c r="AO470" i="5"/>
  <c r="AP470" i="5" s="1"/>
  <c r="AO471" i="5"/>
  <c r="AP471" i="5" s="1"/>
  <c r="AO472" i="5"/>
  <c r="AP472" i="5" s="1"/>
  <c r="AO473" i="5"/>
  <c r="AP473" i="5" s="1"/>
  <c r="AO474" i="5"/>
  <c r="AP474" i="5" s="1"/>
  <c r="AO475" i="5"/>
  <c r="AP475" i="5" s="1"/>
  <c r="AO476" i="5"/>
  <c r="AP476" i="5" s="1"/>
  <c r="AO477" i="5"/>
  <c r="AP477" i="5" s="1"/>
  <c r="AO478" i="5"/>
  <c r="AP478" i="5" s="1"/>
  <c r="AO479" i="5"/>
  <c r="AP479" i="5" s="1"/>
  <c r="AO480" i="5"/>
  <c r="AP480" i="5" s="1"/>
  <c r="AO481" i="5"/>
  <c r="AP481" i="5" s="1"/>
  <c r="AO482" i="5"/>
  <c r="AP482" i="5" s="1"/>
  <c r="AO483" i="5"/>
  <c r="AP483" i="5" s="1"/>
  <c r="AO484" i="5"/>
  <c r="AP484" i="5" s="1"/>
  <c r="AO485" i="5"/>
  <c r="AP485" i="5" s="1"/>
  <c r="AO486" i="5"/>
  <c r="AP486" i="5" s="1"/>
  <c r="AO487" i="5"/>
  <c r="AP487" i="5" s="1"/>
  <c r="AO488" i="5"/>
  <c r="AP488" i="5" s="1"/>
  <c r="AO489" i="5"/>
  <c r="AP489" i="5" s="1"/>
  <c r="AO490" i="5"/>
  <c r="AP490" i="5" s="1"/>
  <c r="AO491" i="5"/>
  <c r="AP491" i="5" s="1"/>
  <c r="AO492" i="5"/>
  <c r="AP492" i="5" s="1"/>
  <c r="AO493" i="5"/>
  <c r="AP493" i="5" s="1"/>
  <c r="AO494" i="5"/>
  <c r="AP494" i="5" s="1"/>
  <c r="AO495" i="5"/>
  <c r="AP495" i="5" s="1"/>
  <c r="AO496" i="5"/>
  <c r="AP496" i="5" s="1"/>
  <c r="AO497" i="5"/>
  <c r="AP497" i="5" s="1"/>
  <c r="AO498" i="5"/>
  <c r="AP498" i="5" s="1"/>
  <c r="AO499" i="5"/>
  <c r="AP499" i="5" s="1"/>
  <c r="AO500" i="5"/>
  <c r="AP500" i="5" s="1"/>
  <c r="AO501" i="5"/>
  <c r="AP501" i="5" s="1"/>
  <c r="AO502" i="5"/>
  <c r="AP502" i="5" s="1"/>
  <c r="AO503" i="5"/>
  <c r="AP503" i="5" s="1"/>
  <c r="AO504" i="5"/>
  <c r="AP504" i="5" s="1"/>
  <c r="AO505" i="5"/>
  <c r="AP505" i="5" s="1"/>
  <c r="AO506" i="5"/>
  <c r="AP506" i="5" s="1"/>
  <c r="AO507" i="5"/>
  <c r="AP507" i="5" s="1"/>
  <c r="AO508" i="5"/>
  <c r="AP508" i="5" s="1"/>
  <c r="AO509" i="5"/>
  <c r="AP509" i="5" s="1"/>
  <c r="AO510" i="5"/>
  <c r="AP510" i="5" s="1"/>
  <c r="AO511" i="5"/>
  <c r="AP511" i="5" s="1"/>
  <c r="AO512" i="5"/>
  <c r="AP512" i="5" s="1"/>
  <c r="AO513" i="5"/>
  <c r="AP513" i="5" s="1"/>
  <c r="AO514" i="5"/>
  <c r="AP514" i="5" s="1"/>
  <c r="AO515" i="5"/>
  <c r="AP515" i="5" s="1"/>
  <c r="AO516" i="5"/>
  <c r="AP516" i="5" s="1"/>
  <c r="AO517" i="5"/>
  <c r="AP517" i="5" s="1"/>
  <c r="AO518" i="5"/>
  <c r="AP518" i="5" s="1"/>
  <c r="AO519" i="5"/>
  <c r="AP519" i="5" s="1"/>
  <c r="AO520" i="5"/>
  <c r="AP520" i="5" s="1"/>
  <c r="AO521" i="5"/>
  <c r="AP521" i="5" s="1"/>
  <c r="AO522" i="5"/>
  <c r="AP522" i="5" s="1"/>
  <c r="AO523" i="5"/>
  <c r="AP523" i="5" s="1"/>
  <c r="AO524" i="5"/>
  <c r="AP524" i="5" s="1"/>
  <c r="AO525" i="5"/>
  <c r="AP525" i="5" s="1"/>
  <c r="AO526" i="5"/>
  <c r="AP526" i="5" s="1"/>
  <c r="AO527" i="5"/>
  <c r="AP527" i="5" s="1"/>
  <c r="AO528" i="5"/>
  <c r="AP528" i="5" s="1"/>
  <c r="AO529" i="5"/>
  <c r="AP529" i="5" s="1"/>
  <c r="AO530" i="5"/>
  <c r="AP530" i="5" s="1"/>
  <c r="AO531" i="5"/>
  <c r="AP531" i="5" s="1"/>
  <c r="AO532" i="5"/>
  <c r="AP532" i="5" s="1"/>
  <c r="AO533" i="5"/>
  <c r="AP533" i="5" s="1"/>
  <c r="AO534" i="5"/>
  <c r="AP534" i="5" s="1"/>
  <c r="AO535" i="5"/>
  <c r="AP535" i="5" s="1"/>
  <c r="AO536" i="5"/>
  <c r="AP536" i="5" s="1"/>
  <c r="AO537" i="5"/>
  <c r="AP537" i="5" s="1"/>
  <c r="AO538" i="5"/>
  <c r="AP538" i="5" s="1"/>
  <c r="AO539" i="5"/>
  <c r="AP539" i="5" s="1"/>
  <c r="AO540" i="5"/>
  <c r="AP540" i="5" s="1"/>
  <c r="AO541" i="5"/>
  <c r="AP541" i="5" s="1"/>
  <c r="AO542" i="5"/>
  <c r="AP542" i="5" s="1"/>
  <c r="AO543" i="5"/>
  <c r="AP543" i="5" s="1"/>
  <c r="AO544" i="5"/>
  <c r="AP544" i="5" s="1"/>
  <c r="AO545" i="5"/>
  <c r="AP545" i="5" s="1"/>
  <c r="AO546" i="5"/>
  <c r="AP546" i="5" s="1"/>
  <c r="AO547" i="5"/>
  <c r="AP547" i="5" s="1"/>
  <c r="AO548" i="5"/>
  <c r="AP548" i="5" s="1"/>
  <c r="AO549" i="5"/>
  <c r="AP549" i="5" s="1"/>
  <c r="AO550" i="5"/>
  <c r="AP550" i="5" s="1"/>
  <c r="AO551" i="5"/>
  <c r="AP551" i="5" s="1"/>
  <c r="AO552" i="5"/>
  <c r="AP552" i="5" s="1"/>
  <c r="AO553" i="5"/>
  <c r="AP553" i="5" s="1"/>
  <c r="AO554" i="5"/>
  <c r="AP554" i="5" s="1"/>
  <c r="AO555" i="5"/>
  <c r="AP555" i="5" s="1"/>
  <c r="AO556" i="5"/>
  <c r="AP556" i="5" s="1"/>
  <c r="AO557" i="5"/>
  <c r="AP557" i="5" s="1"/>
  <c r="AO558" i="5"/>
  <c r="AP558" i="5" s="1"/>
  <c r="AO559" i="5"/>
  <c r="AP559" i="5" s="1"/>
  <c r="AO560" i="5"/>
  <c r="AP560" i="5" s="1"/>
  <c r="AO561" i="5"/>
  <c r="AP561" i="5" s="1"/>
  <c r="AO562" i="5"/>
  <c r="AP562" i="5" s="1"/>
  <c r="AO563" i="5"/>
  <c r="AP563" i="5" s="1"/>
  <c r="AO564" i="5"/>
  <c r="AP564" i="5" s="1"/>
  <c r="AO565" i="5"/>
  <c r="AP565" i="5" s="1"/>
  <c r="AO566" i="5"/>
  <c r="AP566" i="5" s="1"/>
  <c r="AO567" i="5"/>
  <c r="AP567" i="5" s="1"/>
  <c r="AO568" i="5"/>
  <c r="AP568" i="5" s="1"/>
  <c r="AO569" i="5"/>
  <c r="AP569" i="5" s="1"/>
  <c r="AO570" i="5"/>
  <c r="AP570" i="5" s="1"/>
  <c r="AO571" i="5"/>
  <c r="AP571" i="5" s="1"/>
  <c r="AO572" i="5"/>
  <c r="AP572" i="5" s="1"/>
  <c r="AO573" i="5"/>
  <c r="AP573" i="5" s="1"/>
  <c r="AO574" i="5"/>
  <c r="AP574" i="5" s="1"/>
  <c r="AO575" i="5"/>
  <c r="AP575" i="5" s="1"/>
  <c r="AO576" i="5"/>
  <c r="AP576" i="5" s="1"/>
  <c r="AO577" i="5"/>
  <c r="AP577" i="5" s="1"/>
  <c r="AO578" i="5"/>
  <c r="AP578" i="5" s="1"/>
  <c r="AO579" i="5"/>
  <c r="AP579" i="5" s="1"/>
  <c r="AO580" i="5"/>
  <c r="AP580" i="5" s="1"/>
  <c r="AO581" i="5"/>
  <c r="AP581" i="5" s="1"/>
  <c r="AO582" i="5"/>
  <c r="AP582" i="5" s="1"/>
  <c r="AO583" i="5"/>
  <c r="AP583" i="5" s="1"/>
  <c r="AO584" i="5"/>
  <c r="AP584" i="5" s="1"/>
  <c r="AO585" i="5"/>
  <c r="AP585" i="5" s="1"/>
  <c r="AO586" i="5"/>
  <c r="AP586" i="5" s="1"/>
  <c r="AO587" i="5"/>
  <c r="AP587" i="5" s="1"/>
  <c r="AO588" i="5"/>
  <c r="AP588" i="5" s="1"/>
  <c r="AO589" i="5"/>
  <c r="AP589" i="5" s="1"/>
  <c r="AO590" i="5"/>
  <c r="AP590" i="5" s="1"/>
  <c r="AO591" i="5"/>
  <c r="AP591" i="5" s="1"/>
  <c r="AO592" i="5"/>
  <c r="AP592" i="5" s="1"/>
  <c r="AO593" i="5"/>
  <c r="AP593" i="5" s="1"/>
  <c r="AO594" i="5"/>
  <c r="AP594" i="5" s="1"/>
  <c r="AO595" i="5"/>
  <c r="AP595" i="5" s="1"/>
  <c r="AO596" i="5"/>
  <c r="AP596" i="5" s="1"/>
  <c r="AO597" i="5"/>
  <c r="AP597" i="5" s="1"/>
  <c r="AO598" i="5"/>
  <c r="AP598" i="5" s="1"/>
  <c r="AO599" i="5"/>
  <c r="AP599" i="5" s="1"/>
  <c r="AO600" i="5"/>
  <c r="AP600" i="5" s="1"/>
  <c r="AO601" i="5"/>
  <c r="AP601" i="5" s="1"/>
  <c r="AO602" i="5"/>
  <c r="AP602" i="5" s="1"/>
  <c r="AO603" i="5"/>
  <c r="AP603" i="5" s="1"/>
  <c r="AO604" i="5"/>
  <c r="AP604" i="5" s="1"/>
  <c r="AO605" i="5"/>
  <c r="AP605" i="5" s="1"/>
  <c r="AO606" i="5"/>
  <c r="AP606" i="5" s="1"/>
  <c r="AO607" i="5"/>
  <c r="AP607" i="5" s="1"/>
  <c r="AO608" i="5"/>
  <c r="AP608" i="5" s="1"/>
  <c r="AO609" i="5"/>
  <c r="AP609" i="5" s="1"/>
  <c r="AO610" i="5"/>
  <c r="AP610" i="5" s="1"/>
  <c r="AO611" i="5"/>
  <c r="AP611" i="5" s="1"/>
  <c r="AO612" i="5"/>
  <c r="AP612" i="5" s="1"/>
  <c r="AO613" i="5"/>
  <c r="AP613" i="5" s="1"/>
  <c r="AO614" i="5"/>
  <c r="AP614" i="5" s="1"/>
  <c r="AO615" i="5"/>
  <c r="AP615" i="5" s="1"/>
  <c r="AO616" i="5"/>
  <c r="AP616" i="5" s="1"/>
  <c r="AO617" i="5"/>
  <c r="AP617" i="5" s="1"/>
  <c r="AO618" i="5"/>
  <c r="AP618" i="5" s="1"/>
  <c r="AO619" i="5"/>
  <c r="AP619" i="5" s="1"/>
  <c r="AO620" i="5"/>
  <c r="AP620" i="5" s="1"/>
  <c r="AO621" i="5"/>
  <c r="AP621" i="5" s="1"/>
  <c r="AO622" i="5"/>
  <c r="AP622" i="5" s="1"/>
  <c r="AO623" i="5"/>
  <c r="AP623" i="5" s="1"/>
  <c r="AO624" i="5"/>
  <c r="AP624" i="5" s="1"/>
  <c r="AO625" i="5"/>
  <c r="AP625" i="5" s="1"/>
  <c r="AO626" i="5"/>
  <c r="AP626" i="5" s="1"/>
  <c r="AO627" i="5"/>
  <c r="AP627" i="5" s="1"/>
  <c r="AO628" i="5"/>
  <c r="AP628" i="5" s="1"/>
  <c r="AO629" i="5"/>
  <c r="AP629" i="5" s="1"/>
  <c r="AO630" i="5"/>
  <c r="AP630" i="5" s="1"/>
  <c r="AO631" i="5"/>
  <c r="AP631" i="5" s="1"/>
  <c r="AO632" i="5"/>
  <c r="AP632" i="5" s="1"/>
  <c r="AO633" i="5"/>
  <c r="AP633" i="5" s="1"/>
  <c r="AO634" i="5"/>
  <c r="AP634" i="5" s="1"/>
  <c r="AO635" i="5"/>
  <c r="AP635" i="5" s="1"/>
  <c r="AO636" i="5"/>
  <c r="AP636" i="5" s="1"/>
  <c r="AO637" i="5"/>
  <c r="AP637" i="5" s="1"/>
  <c r="AO638" i="5"/>
  <c r="AP638" i="5" s="1"/>
  <c r="AO639" i="5"/>
  <c r="AP639" i="5" s="1"/>
  <c r="AO640" i="5"/>
  <c r="AP640" i="5" s="1"/>
  <c r="AO641" i="5"/>
  <c r="AP641" i="5" s="1"/>
  <c r="AO642" i="5"/>
  <c r="AP642" i="5" s="1"/>
  <c r="AO643" i="5"/>
  <c r="AP643" i="5" s="1"/>
  <c r="AO644" i="5"/>
  <c r="AP644" i="5" s="1"/>
  <c r="AO645" i="5"/>
  <c r="AP645" i="5" s="1"/>
  <c r="AO646" i="5"/>
  <c r="AP646" i="5" s="1"/>
  <c r="AO647" i="5"/>
  <c r="AP647" i="5" s="1"/>
  <c r="AO648" i="5"/>
  <c r="AP648" i="5" s="1"/>
  <c r="AO649" i="5"/>
  <c r="AP649" i="5" s="1"/>
  <c r="AO650" i="5"/>
  <c r="AP650" i="5" s="1"/>
  <c r="AO651" i="5"/>
  <c r="AP651" i="5" s="1"/>
  <c r="AO652" i="5"/>
  <c r="AP652" i="5" s="1"/>
  <c r="AO653" i="5"/>
  <c r="AP653" i="5" s="1"/>
  <c r="AO654" i="5"/>
  <c r="AP654" i="5" s="1"/>
  <c r="AO655" i="5"/>
  <c r="AP655" i="5" s="1"/>
  <c r="AO656" i="5"/>
  <c r="AP656" i="5" s="1"/>
  <c r="AO657" i="5"/>
  <c r="AP657" i="5" s="1"/>
  <c r="AO658" i="5"/>
  <c r="AP658" i="5" s="1"/>
  <c r="AO659" i="5"/>
  <c r="AP659" i="5" s="1"/>
  <c r="AO660" i="5"/>
  <c r="AP660" i="5" s="1"/>
  <c r="AO661" i="5"/>
  <c r="AP661" i="5" s="1"/>
  <c r="AO662" i="5"/>
  <c r="AP662" i="5" s="1"/>
  <c r="AO663" i="5"/>
  <c r="AP663" i="5" s="1"/>
  <c r="AO664" i="5"/>
  <c r="AP664" i="5" s="1"/>
  <c r="AO665" i="5"/>
  <c r="AP665" i="5" s="1"/>
  <c r="AO666" i="5"/>
  <c r="AP666" i="5" s="1"/>
  <c r="AO667" i="5"/>
  <c r="AP667" i="5" s="1"/>
  <c r="AO668" i="5"/>
  <c r="AP668" i="5" s="1"/>
  <c r="AO669" i="5"/>
  <c r="AP669" i="5" s="1"/>
  <c r="AO670" i="5"/>
  <c r="AP670" i="5" s="1"/>
  <c r="AO671" i="5"/>
  <c r="AP671" i="5" s="1"/>
  <c r="AO672" i="5"/>
  <c r="AP672" i="5" s="1"/>
  <c r="AO673" i="5"/>
  <c r="AP673" i="5" s="1"/>
  <c r="AO674" i="5"/>
  <c r="AP674" i="5" s="1"/>
  <c r="AO675" i="5"/>
  <c r="AP675" i="5" s="1"/>
  <c r="AO676" i="5"/>
  <c r="AP676" i="5" s="1"/>
  <c r="AO677" i="5"/>
  <c r="AP677" i="5" s="1"/>
  <c r="AO678" i="5"/>
  <c r="AP678" i="5" s="1"/>
  <c r="AO679" i="5"/>
  <c r="AP679" i="5" s="1"/>
  <c r="AO680" i="5"/>
  <c r="AP680" i="5" s="1"/>
  <c r="AP25" i="5"/>
  <c r="AP26" i="5"/>
  <c r="BH14" i="5"/>
  <c r="BJ14" i="5"/>
  <c r="BJ9" i="5"/>
  <c r="BI9" i="5"/>
  <c r="BH10" i="5"/>
  <c r="BI10" i="5"/>
  <c r="BJ10" i="5"/>
  <c r="BH11" i="5"/>
  <c r="BI11" i="5"/>
  <c r="BJ11" i="5"/>
  <c r="BH12" i="5"/>
  <c r="BI12" i="5"/>
  <c r="BJ12" i="5"/>
  <c r="BH13" i="5"/>
  <c r="BI13" i="5"/>
  <c r="BJ13" i="5"/>
  <c r="BI14" i="5"/>
  <c r="BH15" i="5"/>
  <c r="BI15" i="5"/>
  <c r="BJ15" i="5"/>
  <c r="BH16" i="5"/>
  <c r="BI16" i="5"/>
  <c r="BJ16" i="5"/>
  <c r="BH17" i="5"/>
  <c r="BI17" i="5"/>
  <c r="BJ17" i="5"/>
  <c r="BH18" i="5"/>
  <c r="BI18" i="5"/>
  <c r="BJ18" i="5"/>
  <c r="BH19" i="5"/>
  <c r="BI19" i="5"/>
  <c r="BJ19" i="5"/>
  <c r="BH20" i="5"/>
  <c r="BI20" i="5"/>
  <c r="BJ20" i="5"/>
  <c r="BH21" i="5"/>
  <c r="BI21" i="5"/>
  <c r="BJ21" i="5"/>
  <c r="BH23" i="5"/>
  <c r="BI23" i="5"/>
  <c r="BJ23" i="5"/>
  <c r="BH24" i="5"/>
  <c r="BI24" i="5"/>
  <c r="BJ24" i="5"/>
  <c r="BH25" i="5"/>
  <c r="BI25" i="5"/>
  <c r="BJ25" i="5"/>
  <c r="BH26" i="5"/>
  <c r="BI26" i="5"/>
  <c r="BJ26" i="5"/>
  <c r="BH27" i="5"/>
  <c r="BI27" i="5"/>
  <c r="BJ27" i="5"/>
  <c r="BH28" i="5"/>
  <c r="BI28" i="5"/>
  <c r="BJ28" i="5"/>
  <c r="BH29" i="5"/>
  <c r="BI29" i="5"/>
  <c r="BJ29" i="5"/>
  <c r="BH30" i="5"/>
  <c r="BI30" i="5"/>
  <c r="BJ30" i="5"/>
  <c r="BH31" i="5"/>
  <c r="BI31" i="5"/>
  <c r="BJ31" i="5"/>
  <c r="BH32" i="5"/>
  <c r="BI32" i="5"/>
  <c r="BJ32" i="5"/>
  <c r="BH33" i="5"/>
  <c r="BI33" i="5"/>
  <c r="BJ33" i="5"/>
  <c r="BH34" i="5"/>
  <c r="BI34" i="5"/>
  <c r="BJ34" i="5"/>
  <c r="BH35" i="5"/>
  <c r="BI35" i="5"/>
  <c r="BJ35" i="5"/>
  <c r="BI37" i="5"/>
  <c r="BH38" i="5"/>
  <c r="BI38" i="5"/>
  <c r="BJ38" i="5"/>
  <c r="BH39" i="5"/>
  <c r="BI39" i="5"/>
  <c r="BJ39" i="5"/>
  <c r="BH40" i="5"/>
  <c r="BI40" i="5"/>
  <c r="BJ40" i="5"/>
  <c r="BH41" i="5"/>
  <c r="BI41" i="5"/>
  <c r="BJ41" i="5"/>
  <c r="BH42" i="5"/>
  <c r="BI42" i="5"/>
  <c r="BJ42" i="5"/>
  <c r="BH43" i="5"/>
  <c r="BI43" i="5"/>
  <c r="BJ43" i="5"/>
  <c r="BH44" i="5"/>
  <c r="BI44" i="5"/>
  <c r="BJ44" i="5"/>
  <c r="BH45" i="5"/>
  <c r="BI45" i="5"/>
  <c r="BJ45" i="5"/>
  <c r="BH46" i="5"/>
  <c r="BI46" i="5"/>
  <c r="BJ46" i="5"/>
  <c r="BH47" i="5"/>
  <c r="BI47" i="5"/>
  <c r="BJ47" i="5"/>
  <c r="BH48" i="5"/>
  <c r="BI48" i="5"/>
  <c r="BJ48" i="5"/>
  <c r="BH49" i="5"/>
  <c r="BI49" i="5"/>
  <c r="BJ49" i="5"/>
  <c r="BH51" i="5"/>
  <c r="BI51" i="5"/>
  <c r="BJ51" i="5"/>
  <c r="BH52" i="5"/>
  <c r="BI52" i="5"/>
  <c r="BJ52" i="5"/>
  <c r="BH53" i="5"/>
  <c r="BI53" i="5"/>
  <c r="BJ53" i="5"/>
  <c r="BH54" i="5"/>
  <c r="BI54" i="5"/>
  <c r="BJ54" i="5"/>
  <c r="BH55" i="5"/>
  <c r="BI55" i="5"/>
  <c r="BJ55" i="5"/>
  <c r="BH56" i="5"/>
  <c r="BI56" i="5"/>
  <c r="BJ56" i="5"/>
  <c r="BH57" i="5"/>
  <c r="BI57" i="5"/>
  <c r="BJ57" i="5"/>
  <c r="BH58" i="5"/>
  <c r="BI58" i="5"/>
  <c r="BJ58" i="5"/>
  <c r="BH59" i="5"/>
  <c r="BI59" i="5"/>
  <c r="BJ59" i="5"/>
  <c r="BH60" i="5"/>
  <c r="BI60" i="5"/>
  <c r="BJ60" i="5"/>
  <c r="BH61" i="5"/>
  <c r="BI61" i="5"/>
  <c r="BJ61" i="5"/>
  <c r="BH62" i="5"/>
  <c r="BI62" i="5"/>
  <c r="BJ62" i="5"/>
  <c r="BH63" i="5"/>
  <c r="BI63" i="5"/>
  <c r="BJ63" i="5"/>
  <c r="BH9" i="5"/>
  <c r="AZ10" i="5"/>
  <c r="BD10" i="5" s="1"/>
  <c r="AZ11" i="5"/>
  <c r="BD11" i="5" s="1"/>
  <c r="AZ12" i="5"/>
  <c r="BD12" i="5" s="1"/>
  <c r="AZ13" i="5"/>
  <c r="BD13" i="5" s="1"/>
  <c r="AZ14" i="5"/>
  <c r="BD14" i="5" s="1"/>
  <c r="AZ15" i="5"/>
  <c r="BD15" i="5" s="1"/>
  <c r="AZ16" i="5"/>
  <c r="BD16" i="5" s="1"/>
  <c r="AZ17" i="5"/>
  <c r="BD17" i="5" s="1"/>
  <c r="AZ18" i="5"/>
  <c r="BD18" i="5" s="1"/>
  <c r="AZ19" i="5"/>
  <c r="BD19" i="5" s="1"/>
  <c r="AZ20" i="5"/>
  <c r="BD20" i="5" s="1"/>
  <c r="AZ21" i="5"/>
  <c r="BD21" i="5" s="1"/>
  <c r="AZ22" i="5"/>
  <c r="BD22" i="5" s="1"/>
  <c r="AZ23" i="5"/>
  <c r="BD23" i="5" s="1"/>
  <c r="AZ24" i="5"/>
  <c r="BD24" i="5" s="1"/>
  <c r="AZ25" i="5"/>
  <c r="BD25" i="5" s="1"/>
  <c r="AZ26" i="5"/>
  <c r="BD26" i="5" s="1"/>
  <c r="AZ27" i="5"/>
  <c r="BD27" i="5" s="1"/>
  <c r="AZ28" i="5"/>
  <c r="BD28" i="5" s="1"/>
  <c r="AZ29" i="5"/>
  <c r="BD29" i="5" s="1"/>
  <c r="AZ30" i="5"/>
  <c r="BD30" i="5" s="1"/>
  <c r="AZ31" i="5"/>
  <c r="BD31" i="5" s="1"/>
  <c r="AZ32" i="5"/>
  <c r="BD32" i="5" s="1"/>
  <c r="AZ33" i="5"/>
  <c r="BD33" i="5" s="1"/>
  <c r="AZ34" i="5"/>
  <c r="BD34" i="5" s="1"/>
  <c r="AZ35" i="5"/>
  <c r="BD35" i="5" s="1"/>
  <c r="AZ36" i="5"/>
  <c r="BD36" i="5" s="1"/>
  <c r="AZ37" i="5"/>
  <c r="BD37" i="5" s="1"/>
  <c r="AZ38" i="5"/>
  <c r="BD38" i="5" s="1"/>
  <c r="AZ39" i="5"/>
  <c r="BD39" i="5" s="1"/>
  <c r="AZ40" i="5"/>
  <c r="BD40" i="5" s="1"/>
  <c r="AZ41" i="5"/>
  <c r="BD41" i="5" s="1"/>
  <c r="AZ42" i="5"/>
  <c r="BD42" i="5" s="1"/>
  <c r="AZ43" i="5"/>
  <c r="BD43" i="5" s="1"/>
  <c r="AZ44" i="5"/>
  <c r="BD44" i="5" s="1"/>
  <c r="AZ45" i="5"/>
  <c r="BD45" i="5" s="1"/>
  <c r="AZ46" i="5"/>
  <c r="BD46" i="5" s="1"/>
  <c r="AZ47" i="5"/>
  <c r="BD47" i="5" s="1"/>
  <c r="AZ48" i="5"/>
  <c r="BD48" i="5" s="1"/>
  <c r="AZ49" i="5"/>
  <c r="BD49" i="5" s="1"/>
  <c r="AZ50" i="5"/>
  <c r="BD50" i="5" s="1"/>
  <c r="AZ51" i="5"/>
  <c r="BD51" i="5" s="1"/>
  <c r="AZ52" i="5"/>
  <c r="BD52" i="5" s="1"/>
  <c r="AZ53" i="5"/>
  <c r="BD53" i="5" s="1"/>
  <c r="AZ54" i="5"/>
  <c r="BD54" i="5" s="1"/>
  <c r="AZ55" i="5"/>
  <c r="BD55" i="5" s="1"/>
  <c r="AZ56" i="5"/>
  <c r="BD56" i="5" s="1"/>
  <c r="AZ57" i="5"/>
  <c r="BD57" i="5" s="1"/>
  <c r="AZ58" i="5"/>
  <c r="BD58" i="5" s="1"/>
  <c r="AZ59" i="5"/>
  <c r="BD59" i="5" s="1"/>
  <c r="AZ60" i="5"/>
  <c r="BD60" i="5" s="1"/>
  <c r="AZ61" i="5"/>
  <c r="BD61" i="5" s="1"/>
  <c r="AZ62" i="5"/>
  <c r="BD62" i="5" s="1"/>
  <c r="AZ63" i="5"/>
  <c r="BD63" i="5" s="1"/>
  <c r="AZ64" i="5"/>
  <c r="BD64" i="5" s="1"/>
  <c r="AZ65" i="5"/>
  <c r="BD65" i="5" s="1"/>
  <c r="AZ66" i="5"/>
  <c r="BD66" i="5" s="1"/>
  <c r="AZ67" i="5"/>
  <c r="BD67" i="5" s="1"/>
  <c r="AZ68" i="5"/>
  <c r="BD68" i="5" s="1"/>
  <c r="AZ69" i="5"/>
  <c r="BD69" i="5" s="1"/>
  <c r="AZ70" i="5"/>
  <c r="BD70" i="5" s="1"/>
  <c r="AZ71" i="5"/>
  <c r="BD71" i="5" s="1"/>
  <c r="AZ72" i="5"/>
  <c r="BD72" i="5" s="1"/>
  <c r="AZ73" i="5"/>
  <c r="BD73" i="5" s="1"/>
  <c r="AZ74" i="5"/>
  <c r="BD74" i="5" s="1"/>
  <c r="AZ75" i="5"/>
  <c r="BD75" i="5" s="1"/>
  <c r="AZ76" i="5"/>
  <c r="BD76" i="5" s="1"/>
  <c r="AZ77" i="5"/>
  <c r="BD77" i="5" s="1"/>
  <c r="AZ78" i="5"/>
  <c r="BD78" i="5" s="1"/>
  <c r="AZ79" i="5"/>
  <c r="BD79" i="5" s="1"/>
  <c r="AZ80" i="5"/>
  <c r="BD80" i="5" s="1"/>
  <c r="AZ81" i="5"/>
  <c r="BD81" i="5" s="1"/>
  <c r="AZ82" i="5"/>
  <c r="BD82" i="5" s="1"/>
  <c r="AZ83" i="5"/>
  <c r="BD83" i="5" s="1"/>
  <c r="AZ84" i="5"/>
  <c r="BD84" i="5" s="1"/>
  <c r="AZ85" i="5"/>
  <c r="BD85" i="5" s="1"/>
  <c r="AZ86" i="5"/>
  <c r="BD86" i="5" s="1"/>
  <c r="AZ87" i="5"/>
  <c r="BD87" i="5" s="1"/>
  <c r="AZ88" i="5"/>
  <c r="BD88" i="5" s="1"/>
  <c r="AZ89" i="5"/>
  <c r="BD89" i="5" s="1"/>
  <c r="AZ90" i="5"/>
  <c r="BD90" i="5" s="1"/>
  <c r="AZ91" i="5"/>
  <c r="BD91" i="5" s="1"/>
  <c r="AZ92" i="5"/>
  <c r="BD92" i="5" s="1"/>
  <c r="AZ93" i="5"/>
  <c r="BD93" i="5" s="1"/>
  <c r="AZ94" i="5"/>
  <c r="BD94" i="5" s="1"/>
  <c r="AZ95" i="5"/>
  <c r="BD95" i="5" s="1"/>
  <c r="AZ96" i="5"/>
  <c r="BD96" i="5" s="1"/>
  <c r="AZ97" i="5"/>
  <c r="BD97" i="5" s="1"/>
  <c r="AZ98" i="5"/>
  <c r="BD98" i="5" s="1"/>
  <c r="AZ99" i="5"/>
  <c r="BD99" i="5" s="1"/>
  <c r="AZ100" i="5"/>
  <c r="BD100" i="5" s="1"/>
  <c r="AZ101" i="5"/>
  <c r="BD101" i="5" s="1"/>
  <c r="AZ102" i="5"/>
  <c r="BD102" i="5" s="1"/>
  <c r="AZ103" i="5"/>
  <c r="BD103" i="5" s="1"/>
  <c r="AZ104" i="5"/>
  <c r="BD104" i="5" s="1"/>
  <c r="AZ105" i="5"/>
  <c r="BD105" i="5" s="1"/>
  <c r="AZ106" i="5"/>
  <c r="BD106" i="5" s="1"/>
  <c r="AZ107" i="5"/>
  <c r="BD107" i="5" s="1"/>
  <c r="AZ108" i="5"/>
  <c r="BD108" i="5" s="1"/>
  <c r="AZ109" i="5"/>
  <c r="BD109" i="5" s="1"/>
  <c r="AZ110" i="5"/>
  <c r="BD110" i="5" s="1"/>
  <c r="AZ111" i="5"/>
  <c r="BD111" i="5" s="1"/>
  <c r="AZ112" i="5"/>
  <c r="BD112" i="5" s="1"/>
  <c r="AZ113" i="5"/>
  <c r="BD113" i="5" s="1"/>
  <c r="AZ114" i="5"/>
  <c r="BD114" i="5" s="1"/>
  <c r="AZ115" i="5"/>
  <c r="BD115" i="5" s="1"/>
  <c r="AZ116" i="5"/>
  <c r="BD116" i="5" s="1"/>
  <c r="AZ117" i="5"/>
  <c r="BD117" i="5" s="1"/>
  <c r="AZ118" i="5"/>
  <c r="BD118" i="5" s="1"/>
  <c r="AZ119" i="5"/>
  <c r="BD119" i="5" s="1"/>
  <c r="AZ120" i="5"/>
  <c r="BD120" i="5" s="1"/>
  <c r="AZ121" i="5"/>
  <c r="BD121" i="5" s="1"/>
  <c r="AZ122" i="5"/>
  <c r="BD122" i="5" s="1"/>
  <c r="AZ123" i="5"/>
  <c r="BD123" i="5" s="1"/>
  <c r="AZ124" i="5"/>
  <c r="BD124" i="5" s="1"/>
  <c r="AZ125" i="5"/>
  <c r="BD125" i="5" s="1"/>
  <c r="AZ126" i="5"/>
  <c r="BD126" i="5" s="1"/>
  <c r="AZ127" i="5"/>
  <c r="BD127" i="5" s="1"/>
  <c r="AZ128" i="5"/>
  <c r="BD128" i="5" s="1"/>
  <c r="AZ129" i="5"/>
  <c r="BD129" i="5" s="1"/>
  <c r="AZ130" i="5"/>
  <c r="BD130" i="5" s="1"/>
  <c r="AZ131" i="5"/>
  <c r="BD131" i="5" s="1"/>
  <c r="AZ132" i="5"/>
  <c r="BD132" i="5" s="1"/>
  <c r="AZ133" i="5"/>
  <c r="BD133" i="5" s="1"/>
  <c r="AZ134" i="5"/>
  <c r="BD134" i="5" s="1"/>
  <c r="AZ135" i="5"/>
  <c r="BD135" i="5" s="1"/>
  <c r="AZ136" i="5"/>
  <c r="BD136" i="5" s="1"/>
  <c r="AZ137" i="5"/>
  <c r="BD137" i="5" s="1"/>
  <c r="AZ138" i="5"/>
  <c r="BD138" i="5" s="1"/>
  <c r="AZ139" i="5"/>
  <c r="BD139" i="5" s="1"/>
  <c r="AZ140" i="5"/>
  <c r="BD140" i="5" s="1"/>
  <c r="AZ141" i="5"/>
  <c r="BD141" i="5" s="1"/>
  <c r="AZ142" i="5"/>
  <c r="BD142" i="5" s="1"/>
  <c r="AZ143" i="5"/>
  <c r="BD143" i="5" s="1"/>
  <c r="AZ144" i="5"/>
  <c r="BD144" i="5" s="1"/>
  <c r="AZ145" i="5"/>
  <c r="BD145" i="5" s="1"/>
  <c r="AZ146" i="5"/>
  <c r="BD146" i="5" s="1"/>
  <c r="AZ147" i="5"/>
  <c r="BD147" i="5" s="1"/>
  <c r="AZ148" i="5"/>
  <c r="BD148" i="5" s="1"/>
  <c r="AZ149" i="5"/>
  <c r="BD149" i="5" s="1"/>
  <c r="AZ150" i="5"/>
  <c r="BD150" i="5" s="1"/>
  <c r="AZ151" i="5"/>
  <c r="BD151" i="5" s="1"/>
  <c r="AZ152" i="5"/>
  <c r="BD152" i="5" s="1"/>
  <c r="AZ153" i="5"/>
  <c r="BD153" i="5" s="1"/>
  <c r="AZ154" i="5"/>
  <c r="BD154" i="5" s="1"/>
  <c r="AZ155" i="5"/>
  <c r="BD155" i="5" s="1"/>
  <c r="AZ156" i="5"/>
  <c r="BD156" i="5" s="1"/>
  <c r="AZ157" i="5"/>
  <c r="BD157" i="5" s="1"/>
  <c r="AZ158" i="5"/>
  <c r="BD158" i="5" s="1"/>
  <c r="AZ159" i="5"/>
  <c r="BD159" i="5" s="1"/>
  <c r="AZ160" i="5"/>
  <c r="BD160" i="5" s="1"/>
  <c r="AZ161" i="5"/>
  <c r="BD161" i="5" s="1"/>
  <c r="AZ162" i="5"/>
  <c r="BD162" i="5" s="1"/>
  <c r="AZ163" i="5"/>
  <c r="BD163" i="5" s="1"/>
  <c r="AZ164" i="5"/>
  <c r="BD164" i="5" s="1"/>
  <c r="AZ165" i="5"/>
  <c r="BD165" i="5" s="1"/>
  <c r="AZ166" i="5"/>
  <c r="BD166" i="5" s="1"/>
  <c r="AZ167" i="5"/>
  <c r="BD167" i="5" s="1"/>
  <c r="AZ168" i="5"/>
  <c r="BD168" i="5" s="1"/>
  <c r="AZ169" i="5"/>
  <c r="BD169" i="5" s="1"/>
  <c r="AZ170" i="5"/>
  <c r="BD170" i="5" s="1"/>
  <c r="AZ171" i="5"/>
  <c r="BD171" i="5" s="1"/>
  <c r="AZ172" i="5"/>
  <c r="BD172" i="5" s="1"/>
  <c r="AZ173" i="5"/>
  <c r="BD173" i="5" s="1"/>
  <c r="AZ174" i="5"/>
  <c r="BD174" i="5" s="1"/>
  <c r="AZ175" i="5"/>
  <c r="BD175" i="5" s="1"/>
  <c r="AZ176" i="5"/>
  <c r="BD176" i="5" s="1"/>
  <c r="AZ177" i="5"/>
  <c r="BD177" i="5" s="1"/>
  <c r="AZ178" i="5"/>
  <c r="BD178" i="5" s="1"/>
  <c r="AZ179" i="5"/>
  <c r="BD179" i="5" s="1"/>
  <c r="AZ180" i="5"/>
  <c r="BD180" i="5" s="1"/>
  <c r="AZ181" i="5"/>
  <c r="BD181" i="5" s="1"/>
  <c r="AZ182" i="5"/>
  <c r="BD182" i="5" s="1"/>
  <c r="AZ183" i="5"/>
  <c r="BD183" i="5" s="1"/>
  <c r="AZ184" i="5"/>
  <c r="BD184" i="5" s="1"/>
  <c r="AZ185" i="5"/>
  <c r="BD185" i="5" s="1"/>
  <c r="AZ186" i="5"/>
  <c r="BD186" i="5" s="1"/>
  <c r="AZ187" i="5"/>
  <c r="BD187" i="5" s="1"/>
  <c r="AZ188" i="5"/>
  <c r="BD188" i="5" s="1"/>
  <c r="AZ189" i="5"/>
  <c r="BD189" i="5" s="1"/>
  <c r="AZ190" i="5"/>
  <c r="BD190" i="5" s="1"/>
  <c r="AZ191" i="5"/>
  <c r="BD191" i="5" s="1"/>
  <c r="AZ192" i="5"/>
  <c r="BD192" i="5" s="1"/>
  <c r="AZ193" i="5"/>
  <c r="BD193" i="5" s="1"/>
  <c r="AZ194" i="5"/>
  <c r="BD194" i="5" s="1"/>
  <c r="AZ195" i="5"/>
  <c r="BD195" i="5" s="1"/>
  <c r="AZ196" i="5"/>
  <c r="BD196" i="5" s="1"/>
  <c r="AZ197" i="5"/>
  <c r="BD197" i="5" s="1"/>
  <c r="AZ198" i="5"/>
  <c r="BD198" i="5" s="1"/>
  <c r="AZ199" i="5"/>
  <c r="BD199" i="5" s="1"/>
  <c r="AZ200" i="5"/>
  <c r="BD200" i="5" s="1"/>
  <c r="AZ201" i="5"/>
  <c r="BD201" i="5" s="1"/>
  <c r="AZ202" i="5"/>
  <c r="BD202" i="5" s="1"/>
  <c r="AZ203" i="5"/>
  <c r="BD203" i="5" s="1"/>
  <c r="AZ204" i="5"/>
  <c r="BD204" i="5" s="1"/>
  <c r="AZ205" i="5"/>
  <c r="BD205" i="5" s="1"/>
  <c r="AZ206" i="5"/>
  <c r="BD206" i="5" s="1"/>
  <c r="AZ207" i="5"/>
  <c r="BD207" i="5" s="1"/>
  <c r="AZ208" i="5"/>
  <c r="BD208" i="5" s="1"/>
  <c r="AZ209" i="5"/>
  <c r="BD209" i="5" s="1"/>
  <c r="AZ210" i="5"/>
  <c r="BD210" i="5" s="1"/>
  <c r="AZ211" i="5"/>
  <c r="BD211" i="5" s="1"/>
  <c r="AZ212" i="5"/>
  <c r="BD212" i="5" s="1"/>
  <c r="AZ213" i="5"/>
  <c r="BD213" i="5" s="1"/>
  <c r="AZ214" i="5"/>
  <c r="BD214" i="5" s="1"/>
  <c r="AZ215" i="5"/>
  <c r="BD215" i="5" s="1"/>
  <c r="AZ216" i="5"/>
  <c r="BD216" i="5" s="1"/>
  <c r="AZ217" i="5"/>
  <c r="BD217" i="5" s="1"/>
  <c r="AZ218" i="5"/>
  <c r="BD218" i="5" s="1"/>
  <c r="AZ219" i="5"/>
  <c r="BD219" i="5" s="1"/>
  <c r="AZ220" i="5"/>
  <c r="BD220" i="5" s="1"/>
  <c r="AZ221" i="5"/>
  <c r="BD221" i="5" s="1"/>
  <c r="AZ222" i="5"/>
  <c r="BD222" i="5" s="1"/>
  <c r="AZ223" i="5"/>
  <c r="BD223" i="5" s="1"/>
  <c r="AZ224" i="5"/>
  <c r="BD224" i="5" s="1"/>
  <c r="AZ225" i="5"/>
  <c r="BD225" i="5" s="1"/>
  <c r="AZ226" i="5"/>
  <c r="BD226" i="5" s="1"/>
  <c r="AZ227" i="5"/>
  <c r="BD227" i="5" s="1"/>
  <c r="AZ228" i="5"/>
  <c r="BD228" i="5" s="1"/>
  <c r="AZ229" i="5"/>
  <c r="BD229" i="5" s="1"/>
  <c r="AZ230" i="5"/>
  <c r="BD230" i="5" s="1"/>
  <c r="AZ231" i="5"/>
  <c r="BD231" i="5" s="1"/>
  <c r="AZ232" i="5"/>
  <c r="BD232" i="5" s="1"/>
  <c r="AZ233" i="5"/>
  <c r="BD233" i="5" s="1"/>
  <c r="AZ234" i="5"/>
  <c r="BD234" i="5" s="1"/>
  <c r="AZ235" i="5"/>
  <c r="BD235" i="5" s="1"/>
  <c r="AZ236" i="5"/>
  <c r="BD236" i="5" s="1"/>
  <c r="AZ237" i="5"/>
  <c r="BD237" i="5" s="1"/>
  <c r="AZ238" i="5"/>
  <c r="BD238" i="5" s="1"/>
  <c r="AZ239" i="5"/>
  <c r="BD239" i="5" s="1"/>
  <c r="AZ240" i="5"/>
  <c r="BD240" i="5" s="1"/>
  <c r="AZ241" i="5"/>
  <c r="BD241" i="5" s="1"/>
  <c r="AZ242" i="5"/>
  <c r="BD242" i="5" s="1"/>
  <c r="AZ243" i="5"/>
  <c r="BD243" i="5" s="1"/>
  <c r="AZ244" i="5"/>
  <c r="BD244" i="5" s="1"/>
  <c r="AZ245" i="5"/>
  <c r="BD245" i="5" s="1"/>
  <c r="AZ246" i="5"/>
  <c r="BD246" i="5" s="1"/>
  <c r="AZ247" i="5"/>
  <c r="BD247" i="5" s="1"/>
  <c r="AZ248" i="5"/>
  <c r="BD248" i="5" s="1"/>
  <c r="AZ249" i="5"/>
  <c r="BD249" i="5" s="1"/>
  <c r="AZ250" i="5"/>
  <c r="BD250" i="5" s="1"/>
  <c r="AZ251" i="5"/>
  <c r="BD251" i="5" s="1"/>
  <c r="AZ252" i="5"/>
  <c r="BD252" i="5" s="1"/>
  <c r="AZ253" i="5"/>
  <c r="BD253" i="5" s="1"/>
  <c r="AZ254" i="5"/>
  <c r="BD254" i="5" s="1"/>
  <c r="AZ255" i="5"/>
  <c r="BD255" i="5" s="1"/>
  <c r="AZ256" i="5"/>
  <c r="BD256" i="5" s="1"/>
  <c r="AZ257" i="5"/>
  <c r="BD257" i="5" s="1"/>
  <c r="AZ258" i="5"/>
  <c r="BD258" i="5" s="1"/>
  <c r="AZ259" i="5"/>
  <c r="BD259" i="5" s="1"/>
  <c r="AZ260" i="5"/>
  <c r="BD260" i="5" s="1"/>
  <c r="AZ261" i="5"/>
  <c r="BD261" i="5" s="1"/>
  <c r="AZ262" i="5"/>
  <c r="BD262" i="5" s="1"/>
  <c r="AZ263" i="5"/>
  <c r="BD263" i="5" s="1"/>
  <c r="AZ264" i="5"/>
  <c r="BD264" i="5" s="1"/>
  <c r="AZ265" i="5"/>
  <c r="BD265" i="5" s="1"/>
  <c r="AZ266" i="5"/>
  <c r="BD266" i="5" s="1"/>
  <c r="AZ267" i="5"/>
  <c r="BD267" i="5" s="1"/>
  <c r="AZ268" i="5"/>
  <c r="BD268" i="5" s="1"/>
  <c r="AZ269" i="5"/>
  <c r="BD269" i="5" s="1"/>
  <c r="AZ270" i="5"/>
  <c r="BD270" i="5" s="1"/>
  <c r="AZ271" i="5"/>
  <c r="BD271" i="5" s="1"/>
  <c r="AZ272" i="5"/>
  <c r="BD272" i="5" s="1"/>
  <c r="AZ273" i="5"/>
  <c r="BD273" i="5" s="1"/>
  <c r="AZ274" i="5"/>
  <c r="BD274" i="5" s="1"/>
  <c r="AZ275" i="5"/>
  <c r="BD275" i="5" s="1"/>
  <c r="AZ276" i="5"/>
  <c r="BD276" i="5" s="1"/>
  <c r="AZ277" i="5"/>
  <c r="BD277" i="5" s="1"/>
  <c r="AZ278" i="5"/>
  <c r="BD278" i="5" s="1"/>
  <c r="AZ279" i="5"/>
  <c r="BD279" i="5" s="1"/>
  <c r="AZ280" i="5"/>
  <c r="BD280" i="5" s="1"/>
  <c r="AZ281" i="5"/>
  <c r="BD281" i="5" s="1"/>
  <c r="AZ282" i="5"/>
  <c r="BD282" i="5" s="1"/>
  <c r="AZ283" i="5"/>
  <c r="BD283" i="5" s="1"/>
  <c r="AZ284" i="5"/>
  <c r="BD284" i="5" s="1"/>
  <c r="AZ285" i="5"/>
  <c r="BD285" i="5" s="1"/>
  <c r="AZ286" i="5"/>
  <c r="BD286" i="5" s="1"/>
  <c r="AZ287" i="5"/>
  <c r="BD287" i="5" s="1"/>
  <c r="AZ288" i="5"/>
  <c r="BD288" i="5" s="1"/>
  <c r="AZ289" i="5"/>
  <c r="BD289" i="5" s="1"/>
  <c r="AZ290" i="5"/>
  <c r="BD290" i="5" s="1"/>
  <c r="AZ291" i="5"/>
  <c r="BD291" i="5" s="1"/>
  <c r="AZ292" i="5"/>
  <c r="BD292" i="5" s="1"/>
  <c r="AZ293" i="5"/>
  <c r="BD293" i="5" s="1"/>
  <c r="AZ294" i="5"/>
  <c r="BD294" i="5" s="1"/>
  <c r="AZ295" i="5"/>
  <c r="BD295" i="5" s="1"/>
  <c r="AZ296" i="5"/>
  <c r="BD296" i="5" s="1"/>
  <c r="AZ297" i="5"/>
  <c r="BD297" i="5" s="1"/>
  <c r="AZ298" i="5"/>
  <c r="BD298" i="5" s="1"/>
  <c r="AZ299" i="5"/>
  <c r="BD299" i="5" s="1"/>
  <c r="AZ300" i="5"/>
  <c r="BD300" i="5" s="1"/>
  <c r="AZ301" i="5"/>
  <c r="BD301" i="5" s="1"/>
  <c r="AZ302" i="5"/>
  <c r="BD302" i="5" s="1"/>
  <c r="AZ303" i="5"/>
  <c r="BD303" i="5" s="1"/>
  <c r="AZ304" i="5"/>
  <c r="BD304" i="5" s="1"/>
  <c r="AZ305" i="5"/>
  <c r="BD305" i="5" s="1"/>
  <c r="AZ306" i="5"/>
  <c r="BD306" i="5" s="1"/>
  <c r="AZ307" i="5"/>
  <c r="BD307" i="5" s="1"/>
  <c r="AZ308" i="5"/>
  <c r="BD308" i="5" s="1"/>
  <c r="AZ309" i="5"/>
  <c r="BD309" i="5" s="1"/>
  <c r="AZ310" i="5"/>
  <c r="BD310" i="5" s="1"/>
  <c r="AZ311" i="5"/>
  <c r="BD311" i="5" s="1"/>
  <c r="AZ312" i="5"/>
  <c r="BD312" i="5" s="1"/>
  <c r="AZ313" i="5"/>
  <c r="BD313" i="5" s="1"/>
  <c r="AZ314" i="5"/>
  <c r="BD314" i="5" s="1"/>
  <c r="AZ315" i="5"/>
  <c r="BD315" i="5" s="1"/>
  <c r="AZ316" i="5"/>
  <c r="BD316" i="5" s="1"/>
  <c r="AZ317" i="5"/>
  <c r="BD317" i="5" s="1"/>
  <c r="AZ318" i="5"/>
  <c r="BD318" i="5" s="1"/>
  <c r="AZ319" i="5"/>
  <c r="BD319" i="5" s="1"/>
  <c r="AZ320" i="5"/>
  <c r="BD320" i="5" s="1"/>
  <c r="AZ321" i="5"/>
  <c r="BD321" i="5" s="1"/>
  <c r="AZ322" i="5"/>
  <c r="BD322" i="5" s="1"/>
  <c r="AZ323" i="5"/>
  <c r="BD323" i="5" s="1"/>
  <c r="AZ324" i="5"/>
  <c r="BD324" i="5" s="1"/>
  <c r="AZ325" i="5"/>
  <c r="BD325" i="5" s="1"/>
  <c r="AZ326" i="5"/>
  <c r="BD326" i="5" s="1"/>
  <c r="AZ327" i="5"/>
  <c r="BD327" i="5" s="1"/>
  <c r="AZ328" i="5"/>
  <c r="BD328" i="5" s="1"/>
  <c r="AZ329" i="5"/>
  <c r="BD329" i="5" s="1"/>
  <c r="AZ330" i="5"/>
  <c r="BD330" i="5" s="1"/>
  <c r="AZ331" i="5"/>
  <c r="BD331" i="5" s="1"/>
  <c r="AZ332" i="5"/>
  <c r="BD332" i="5" s="1"/>
  <c r="AZ333" i="5"/>
  <c r="BD333" i="5" s="1"/>
  <c r="AZ334" i="5"/>
  <c r="BD334" i="5" s="1"/>
  <c r="AZ335" i="5"/>
  <c r="BD335" i="5" s="1"/>
  <c r="AZ336" i="5"/>
  <c r="BD336" i="5" s="1"/>
  <c r="AZ337" i="5"/>
  <c r="BD337" i="5" s="1"/>
  <c r="AZ338" i="5"/>
  <c r="BD338" i="5" s="1"/>
  <c r="AZ339" i="5"/>
  <c r="BD339" i="5" s="1"/>
  <c r="AZ340" i="5"/>
  <c r="BD340" i="5" s="1"/>
  <c r="AZ341" i="5"/>
  <c r="BD341" i="5" s="1"/>
  <c r="AZ342" i="5"/>
  <c r="BD342" i="5" s="1"/>
  <c r="AZ343" i="5"/>
  <c r="BD343" i="5" s="1"/>
  <c r="AZ344" i="5"/>
  <c r="BD344" i="5" s="1"/>
  <c r="AZ345" i="5"/>
  <c r="BD345" i="5" s="1"/>
  <c r="AZ346" i="5"/>
  <c r="BD346" i="5" s="1"/>
  <c r="AZ347" i="5"/>
  <c r="BD347" i="5" s="1"/>
  <c r="AZ348" i="5"/>
  <c r="BD348" i="5" s="1"/>
  <c r="AZ349" i="5"/>
  <c r="BD349" i="5" s="1"/>
  <c r="AZ350" i="5"/>
  <c r="BD350" i="5" s="1"/>
  <c r="AZ351" i="5"/>
  <c r="BD351" i="5" s="1"/>
  <c r="AZ352" i="5"/>
  <c r="BD352" i="5" s="1"/>
  <c r="AZ353" i="5"/>
  <c r="BD353" i="5" s="1"/>
  <c r="AZ354" i="5"/>
  <c r="BD354" i="5" s="1"/>
  <c r="AZ355" i="5"/>
  <c r="BD355" i="5" s="1"/>
  <c r="AZ356" i="5"/>
  <c r="BD356" i="5" s="1"/>
  <c r="AZ357" i="5"/>
  <c r="BD357" i="5" s="1"/>
  <c r="AZ358" i="5"/>
  <c r="BD358" i="5" s="1"/>
  <c r="AZ359" i="5"/>
  <c r="BD359" i="5" s="1"/>
  <c r="AZ360" i="5"/>
  <c r="BD360" i="5" s="1"/>
  <c r="AZ361" i="5"/>
  <c r="BD361" i="5" s="1"/>
  <c r="AZ362" i="5"/>
  <c r="BD362" i="5" s="1"/>
  <c r="AZ363" i="5"/>
  <c r="BD363" i="5" s="1"/>
  <c r="AZ364" i="5"/>
  <c r="BD364" i="5" s="1"/>
  <c r="AZ365" i="5"/>
  <c r="BD365" i="5" s="1"/>
  <c r="AZ366" i="5"/>
  <c r="BD366" i="5" s="1"/>
  <c r="AZ367" i="5"/>
  <c r="BD367" i="5" s="1"/>
  <c r="AZ368" i="5"/>
  <c r="BD368" i="5" s="1"/>
  <c r="AZ369" i="5"/>
  <c r="BD369" i="5" s="1"/>
  <c r="AZ370" i="5"/>
  <c r="BD370" i="5" s="1"/>
  <c r="AZ371" i="5"/>
  <c r="BD371" i="5" s="1"/>
  <c r="AZ372" i="5"/>
  <c r="BD372" i="5" s="1"/>
  <c r="AZ373" i="5"/>
  <c r="BD373" i="5" s="1"/>
  <c r="AZ374" i="5"/>
  <c r="BD374" i="5" s="1"/>
  <c r="AZ375" i="5"/>
  <c r="BD375" i="5" s="1"/>
  <c r="AZ376" i="5"/>
  <c r="BD376" i="5" s="1"/>
  <c r="AZ377" i="5"/>
  <c r="BD377" i="5" s="1"/>
  <c r="AZ378" i="5"/>
  <c r="BD378" i="5" s="1"/>
  <c r="AZ379" i="5"/>
  <c r="BD379" i="5" s="1"/>
  <c r="AZ380" i="5"/>
  <c r="BD380" i="5" s="1"/>
  <c r="AZ381" i="5"/>
  <c r="BD381" i="5" s="1"/>
  <c r="AZ382" i="5"/>
  <c r="BD382" i="5" s="1"/>
  <c r="AZ383" i="5"/>
  <c r="BD383" i="5" s="1"/>
  <c r="AZ384" i="5"/>
  <c r="BD384" i="5" s="1"/>
  <c r="AZ385" i="5"/>
  <c r="BD385" i="5" s="1"/>
  <c r="AZ386" i="5"/>
  <c r="BD386" i="5" s="1"/>
  <c r="AZ387" i="5"/>
  <c r="BD387" i="5" s="1"/>
  <c r="AZ388" i="5"/>
  <c r="BD388" i="5" s="1"/>
  <c r="AZ389" i="5"/>
  <c r="BD389" i="5" s="1"/>
  <c r="AZ390" i="5"/>
  <c r="BD390" i="5" s="1"/>
  <c r="AZ391" i="5"/>
  <c r="BD391" i="5" s="1"/>
  <c r="AZ392" i="5"/>
  <c r="BD392" i="5" s="1"/>
  <c r="AZ393" i="5"/>
  <c r="BD393" i="5" s="1"/>
  <c r="AZ394" i="5"/>
  <c r="BD394" i="5" s="1"/>
  <c r="AZ395" i="5"/>
  <c r="BD395" i="5" s="1"/>
  <c r="AZ396" i="5"/>
  <c r="BD396" i="5" s="1"/>
  <c r="AZ397" i="5"/>
  <c r="BD397" i="5" s="1"/>
  <c r="AZ398" i="5"/>
  <c r="BD398" i="5" s="1"/>
  <c r="AZ399" i="5"/>
  <c r="BD399" i="5" s="1"/>
  <c r="AZ400" i="5"/>
  <c r="BD400" i="5" s="1"/>
  <c r="AZ401" i="5"/>
  <c r="BD401" i="5" s="1"/>
  <c r="AZ402" i="5"/>
  <c r="BD402" i="5" s="1"/>
  <c r="AZ403" i="5"/>
  <c r="BD403" i="5" s="1"/>
  <c r="AZ404" i="5"/>
  <c r="BD404" i="5" s="1"/>
  <c r="AZ405" i="5"/>
  <c r="BD405" i="5" s="1"/>
  <c r="AZ406" i="5"/>
  <c r="BD406" i="5" s="1"/>
  <c r="AZ407" i="5"/>
  <c r="BD407" i="5" s="1"/>
  <c r="AZ408" i="5"/>
  <c r="BD408" i="5" s="1"/>
  <c r="AZ409" i="5"/>
  <c r="BD409" i="5" s="1"/>
  <c r="AZ410" i="5"/>
  <c r="BD410" i="5" s="1"/>
  <c r="AZ411" i="5"/>
  <c r="BD411" i="5" s="1"/>
  <c r="AZ412" i="5"/>
  <c r="BD412" i="5" s="1"/>
  <c r="AZ413" i="5"/>
  <c r="BD413" i="5" s="1"/>
  <c r="AZ414" i="5"/>
  <c r="BD414" i="5" s="1"/>
  <c r="AZ415" i="5"/>
  <c r="BD415" i="5" s="1"/>
  <c r="AZ416" i="5"/>
  <c r="BD416" i="5" s="1"/>
  <c r="AZ417" i="5"/>
  <c r="BD417" i="5" s="1"/>
  <c r="AZ418" i="5"/>
  <c r="BD418" i="5" s="1"/>
  <c r="AZ419" i="5"/>
  <c r="BD419" i="5" s="1"/>
  <c r="AZ420" i="5"/>
  <c r="BD420" i="5" s="1"/>
  <c r="AZ421" i="5"/>
  <c r="BD421" i="5" s="1"/>
  <c r="AZ422" i="5"/>
  <c r="BD422" i="5" s="1"/>
  <c r="AZ423" i="5"/>
  <c r="BD423" i="5" s="1"/>
  <c r="AZ424" i="5"/>
  <c r="BD424" i="5" s="1"/>
  <c r="AZ425" i="5"/>
  <c r="BD425" i="5" s="1"/>
  <c r="AZ426" i="5"/>
  <c r="BD426" i="5" s="1"/>
  <c r="AZ427" i="5"/>
  <c r="BD427" i="5" s="1"/>
  <c r="AZ428" i="5"/>
  <c r="BD428" i="5" s="1"/>
  <c r="AZ429" i="5"/>
  <c r="BD429" i="5" s="1"/>
  <c r="AZ430" i="5"/>
  <c r="BD430" i="5" s="1"/>
  <c r="AZ431" i="5"/>
  <c r="BD431" i="5" s="1"/>
  <c r="AZ432" i="5"/>
  <c r="BD432" i="5" s="1"/>
  <c r="AZ433" i="5"/>
  <c r="BD433" i="5" s="1"/>
  <c r="AZ434" i="5"/>
  <c r="BD434" i="5" s="1"/>
  <c r="AZ435" i="5"/>
  <c r="BD435" i="5" s="1"/>
  <c r="AZ436" i="5"/>
  <c r="BD436" i="5" s="1"/>
  <c r="AZ437" i="5"/>
  <c r="BD437" i="5" s="1"/>
  <c r="AZ438" i="5"/>
  <c r="BD438" i="5" s="1"/>
  <c r="AZ439" i="5"/>
  <c r="BD439" i="5" s="1"/>
  <c r="AZ440" i="5"/>
  <c r="BD440" i="5" s="1"/>
  <c r="AZ441" i="5"/>
  <c r="BD441" i="5" s="1"/>
  <c r="AZ442" i="5"/>
  <c r="BD442" i="5" s="1"/>
  <c r="AZ443" i="5"/>
  <c r="BD443" i="5" s="1"/>
  <c r="AZ444" i="5"/>
  <c r="BD444" i="5" s="1"/>
  <c r="AZ445" i="5"/>
  <c r="BD445" i="5" s="1"/>
  <c r="AZ446" i="5"/>
  <c r="BD446" i="5" s="1"/>
  <c r="AZ447" i="5"/>
  <c r="BD447" i="5" s="1"/>
  <c r="AZ448" i="5"/>
  <c r="BD448" i="5" s="1"/>
  <c r="AZ449" i="5"/>
  <c r="BD449" i="5" s="1"/>
  <c r="AZ450" i="5"/>
  <c r="BD450" i="5" s="1"/>
  <c r="AZ451" i="5"/>
  <c r="BD451" i="5" s="1"/>
  <c r="AZ452" i="5"/>
  <c r="BD452" i="5" s="1"/>
  <c r="AZ453" i="5"/>
  <c r="BD453" i="5" s="1"/>
  <c r="AZ454" i="5"/>
  <c r="BD454" i="5" s="1"/>
  <c r="AZ455" i="5"/>
  <c r="BD455" i="5" s="1"/>
  <c r="AZ456" i="5"/>
  <c r="BD456" i="5" s="1"/>
  <c r="AZ457" i="5"/>
  <c r="BD457" i="5" s="1"/>
  <c r="AZ458" i="5"/>
  <c r="BD458" i="5" s="1"/>
  <c r="AZ459" i="5"/>
  <c r="BD459" i="5" s="1"/>
  <c r="AZ460" i="5"/>
  <c r="BD460" i="5" s="1"/>
  <c r="AZ461" i="5"/>
  <c r="BD461" i="5" s="1"/>
  <c r="AZ462" i="5"/>
  <c r="BD462" i="5" s="1"/>
  <c r="AZ463" i="5"/>
  <c r="BD463" i="5" s="1"/>
  <c r="AZ464" i="5"/>
  <c r="BD464" i="5" s="1"/>
  <c r="AZ465" i="5"/>
  <c r="BD465" i="5" s="1"/>
  <c r="AZ466" i="5"/>
  <c r="BD466" i="5" s="1"/>
  <c r="AZ467" i="5"/>
  <c r="BD467" i="5" s="1"/>
  <c r="AZ468" i="5"/>
  <c r="BD468" i="5" s="1"/>
  <c r="AZ469" i="5"/>
  <c r="BD469" i="5" s="1"/>
  <c r="AZ470" i="5"/>
  <c r="BD470" i="5" s="1"/>
  <c r="AZ471" i="5"/>
  <c r="BD471" i="5" s="1"/>
  <c r="AZ472" i="5"/>
  <c r="BD472" i="5" s="1"/>
  <c r="AZ473" i="5"/>
  <c r="BD473" i="5" s="1"/>
  <c r="AZ474" i="5"/>
  <c r="BD474" i="5" s="1"/>
  <c r="AZ475" i="5"/>
  <c r="BD475" i="5" s="1"/>
  <c r="AZ476" i="5"/>
  <c r="BD476" i="5" s="1"/>
  <c r="AZ477" i="5"/>
  <c r="BD477" i="5" s="1"/>
  <c r="AZ478" i="5"/>
  <c r="BD478" i="5" s="1"/>
  <c r="AZ479" i="5"/>
  <c r="BD479" i="5" s="1"/>
  <c r="AZ480" i="5"/>
  <c r="BD480" i="5" s="1"/>
  <c r="AZ481" i="5"/>
  <c r="BD481" i="5" s="1"/>
  <c r="AZ482" i="5"/>
  <c r="BD482" i="5" s="1"/>
  <c r="AZ483" i="5"/>
  <c r="BD483" i="5" s="1"/>
  <c r="AZ484" i="5"/>
  <c r="BD484" i="5" s="1"/>
  <c r="AZ485" i="5"/>
  <c r="BD485" i="5" s="1"/>
  <c r="AZ486" i="5"/>
  <c r="BD486" i="5" s="1"/>
  <c r="AZ487" i="5"/>
  <c r="BD487" i="5" s="1"/>
  <c r="AZ488" i="5"/>
  <c r="BD488" i="5" s="1"/>
  <c r="AZ489" i="5"/>
  <c r="BD489" i="5" s="1"/>
  <c r="AZ490" i="5"/>
  <c r="BD490" i="5" s="1"/>
  <c r="AZ491" i="5"/>
  <c r="BD491" i="5" s="1"/>
  <c r="AZ492" i="5"/>
  <c r="BD492" i="5" s="1"/>
  <c r="AZ493" i="5"/>
  <c r="BD493" i="5" s="1"/>
  <c r="AZ494" i="5"/>
  <c r="BD494" i="5" s="1"/>
  <c r="AZ495" i="5"/>
  <c r="BD495" i="5" s="1"/>
  <c r="AZ496" i="5"/>
  <c r="BD496" i="5" s="1"/>
  <c r="AZ497" i="5"/>
  <c r="BD497" i="5" s="1"/>
  <c r="AZ498" i="5"/>
  <c r="BD498" i="5" s="1"/>
  <c r="AZ499" i="5"/>
  <c r="BD499" i="5" s="1"/>
  <c r="AZ500" i="5"/>
  <c r="BD500" i="5" s="1"/>
  <c r="AZ501" i="5"/>
  <c r="BD501" i="5" s="1"/>
  <c r="AZ502" i="5"/>
  <c r="BD502" i="5" s="1"/>
  <c r="AZ503" i="5"/>
  <c r="BD503" i="5" s="1"/>
  <c r="AZ504" i="5"/>
  <c r="BD504" i="5" s="1"/>
  <c r="AZ505" i="5"/>
  <c r="BD505" i="5" s="1"/>
  <c r="AZ506" i="5"/>
  <c r="BD506" i="5" s="1"/>
  <c r="AZ507" i="5"/>
  <c r="BD507" i="5" s="1"/>
  <c r="AZ508" i="5"/>
  <c r="BD508" i="5" s="1"/>
  <c r="AZ509" i="5"/>
  <c r="BD509" i="5" s="1"/>
  <c r="AZ510" i="5"/>
  <c r="BD510" i="5" s="1"/>
  <c r="AZ511" i="5"/>
  <c r="BD511" i="5" s="1"/>
  <c r="AZ512" i="5"/>
  <c r="BD512" i="5" s="1"/>
  <c r="AZ513" i="5"/>
  <c r="BD513" i="5" s="1"/>
  <c r="AZ514" i="5"/>
  <c r="BD514" i="5" s="1"/>
  <c r="AZ515" i="5"/>
  <c r="BD515" i="5" s="1"/>
  <c r="AZ516" i="5"/>
  <c r="BD516" i="5" s="1"/>
  <c r="AZ517" i="5"/>
  <c r="BD517" i="5" s="1"/>
  <c r="AZ518" i="5"/>
  <c r="BD518" i="5" s="1"/>
  <c r="AZ519" i="5"/>
  <c r="BD519" i="5" s="1"/>
  <c r="AZ520" i="5"/>
  <c r="BD520" i="5" s="1"/>
  <c r="AZ521" i="5"/>
  <c r="BD521" i="5" s="1"/>
  <c r="AZ522" i="5"/>
  <c r="BD522" i="5" s="1"/>
  <c r="AZ523" i="5"/>
  <c r="BD523" i="5" s="1"/>
  <c r="AZ524" i="5"/>
  <c r="BD524" i="5" s="1"/>
  <c r="AZ525" i="5"/>
  <c r="BD525" i="5" s="1"/>
  <c r="AZ526" i="5"/>
  <c r="BD526" i="5" s="1"/>
  <c r="AZ527" i="5"/>
  <c r="BD527" i="5" s="1"/>
  <c r="AZ528" i="5"/>
  <c r="BD528" i="5" s="1"/>
  <c r="AZ529" i="5"/>
  <c r="BD529" i="5" s="1"/>
  <c r="AZ530" i="5"/>
  <c r="BD530" i="5" s="1"/>
  <c r="AZ531" i="5"/>
  <c r="BD531" i="5" s="1"/>
  <c r="AZ532" i="5"/>
  <c r="BD532" i="5" s="1"/>
  <c r="AZ533" i="5"/>
  <c r="BD533" i="5" s="1"/>
  <c r="AZ534" i="5"/>
  <c r="BD534" i="5" s="1"/>
  <c r="AZ535" i="5"/>
  <c r="BD535" i="5" s="1"/>
  <c r="AZ536" i="5"/>
  <c r="BD536" i="5" s="1"/>
  <c r="AZ537" i="5"/>
  <c r="BD537" i="5" s="1"/>
  <c r="AZ538" i="5"/>
  <c r="BD538" i="5" s="1"/>
  <c r="AZ539" i="5"/>
  <c r="BD539" i="5" s="1"/>
  <c r="AZ540" i="5"/>
  <c r="BD540" i="5" s="1"/>
  <c r="AZ541" i="5"/>
  <c r="BD541" i="5" s="1"/>
  <c r="AZ542" i="5"/>
  <c r="BD542" i="5" s="1"/>
  <c r="AZ543" i="5"/>
  <c r="BD543" i="5" s="1"/>
  <c r="AZ544" i="5"/>
  <c r="BD544" i="5" s="1"/>
  <c r="AZ545" i="5"/>
  <c r="BD545" i="5" s="1"/>
  <c r="AZ546" i="5"/>
  <c r="BD546" i="5" s="1"/>
  <c r="AZ547" i="5"/>
  <c r="BD547" i="5" s="1"/>
  <c r="AZ548" i="5"/>
  <c r="BD548" i="5" s="1"/>
  <c r="AZ549" i="5"/>
  <c r="BD549" i="5" s="1"/>
  <c r="AZ550" i="5"/>
  <c r="BD550" i="5" s="1"/>
  <c r="AZ551" i="5"/>
  <c r="BD551" i="5" s="1"/>
  <c r="AZ552" i="5"/>
  <c r="BD552" i="5" s="1"/>
  <c r="AZ553" i="5"/>
  <c r="BD553" i="5" s="1"/>
  <c r="AZ554" i="5"/>
  <c r="BD554" i="5" s="1"/>
  <c r="AZ555" i="5"/>
  <c r="BD555" i="5" s="1"/>
  <c r="AZ556" i="5"/>
  <c r="BD556" i="5" s="1"/>
  <c r="AZ557" i="5"/>
  <c r="BD557" i="5" s="1"/>
  <c r="AZ558" i="5"/>
  <c r="BD558" i="5" s="1"/>
  <c r="AZ559" i="5"/>
  <c r="BD559" i="5" s="1"/>
  <c r="AZ560" i="5"/>
  <c r="BD560" i="5" s="1"/>
  <c r="AZ561" i="5"/>
  <c r="BD561" i="5" s="1"/>
  <c r="AZ562" i="5"/>
  <c r="BD562" i="5" s="1"/>
  <c r="AZ563" i="5"/>
  <c r="BD563" i="5" s="1"/>
  <c r="AZ564" i="5"/>
  <c r="BD564" i="5" s="1"/>
  <c r="AZ565" i="5"/>
  <c r="BD565" i="5" s="1"/>
  <c r="AZ566" i="5"/>
  <c r="BD566" i="5" s="1"/>
  <c r="AZ567" i="5"/>
  <c r="BD567" i="5" s="1"/>
  <c r="AZ568" i="5"/>
  <c r="BD568" i="5" s="1"/>
  <c r="AZ569" i="5"/>
  <c r="BD569" i="5" s="1"/>
  <c r="AZ570" i="5"/>
  <c r="BD570" i="5" s="1"/>
  <c r="AZ571" i="5"/>
  <c r="BD571" i="5" s="1"/>
  <c r="AZ572" i="5"/>
  <c r="BD572" i="5" s="1"/>
  <c r="AZ573" i="5"/>
  <c r="BD573" i="5" s="1"/>
  <c r="AZ574" i="5"/>
  <c r="BD574" i="5" s="1"/>
  <c r="AZ575" i="5"/>
  <c r="BD575" i="5" s="1"/>
  <c r="AZ576" i="5"/>
  <c r="BD576" i="5" s="1"/>
  <c r="AZ577" i="5"/>
  <c r="BD577" i="5" s="1"/>
  <c r="AZ578" i="5"/>
  <c r="BD578" i="5" s="1"/>
  <c r="AZ579" i="5"/>
  <c r="BD579" i="5" s="1"/>
  <c r="AZ580" i="5"/>
  <c r="BD580" i="5" s="1"/>
  <c r="AZ581" i="5"/>
  <c r="BD581" i="5" s="1"/>
  <c r="AZ582" i="5"/>
  <c r="BD582" i="5" s="1"/>
  <c r="AZ583" i="5"/>
  <c r="BD583" i="5" s="1"/>
  <c r="AZ584" i="5"/>
  <c r="BD584" i="5" s="1"/>
  <c r="AZ585" i="5"/>
  <c r="BD585" i="5" s="1"/>
  <c r="AZ586" i="5"/>
  <c r="BD586" i="5" s="1"/>
  <c r="AZ587" i="5"/>
  <c r="BD587" i="5" s="1"/>
  <c r="AZ588" i="5"/>
  <c r="BD588" i="5" s="1"/>
  <c r="AZ589" i="5"/>
  <c r="BD589" i="5" s="1"/>
  <c r="AZ590" i="5"/>
  <c r="BD590" i="5" s="1"/>
  <c r="AZ591" i="5"/>
  <c r="BD591" i="5" s="1"/>
  <c r="AZ592" i="5"/>
  <c r="BD592" i="5" s="1"/>
  <c r="AZ593" i="5"/>
  <c r="BD593" i="5" s="1"/>
  <c r="AZ594" i="5"/>
  <c r="BD594" i="5" s="1"/>
  <c r="AZ595" i="5"/>
  <c r="BD595" i="5" s="1"/>
  <c r="AZ596" i="5"/>
  <c r="BD596" i="5" s="1"/>
  <c r="AZ597" i="5"/>
  <c r="BD597" i="5" s="1"/>
  <c r="AZ598" i="5"/>
  <c r="BD598" i="5" s="1"/>
  <c r="AZ599" i="5"/>
  <c r="BD599" i="5" s="1"/>
  <c r="AZ600" i="5"/>
  <c r="BD600" i="5" s="1"/>
  <c r="AZ601" i="5"/>
  <c r="BD601" i="5" s="1"/>
  <c r="AZ602" i="5"/>
  <c r="BD602" i="5" s="1"/>
  <c r="AZ603" i="5"/>
  <c r="BD603" i="5" s="1"/>
  <c r="AZ604" i="5"/>
  <c r="BD604" i="5" s="1"/>
  <c r="AZ605" i="5"/>
  <c r="BD605" i="5" s="1"/>
  <c r="AZ606" i="5"/>
  <c r="BD606" i="5" s="1"/>
  <c r="AZ607" i="5"/>
  <c r="BD607" i="5" s="1"/>
  <c r="AZ608" i="5"/>
  <c r="BD608" i="5" s="1"/>
  <c r="AZ609" i="5"/>
  <c r="BD609" i="5" s="1"/>
  <c r="AZ610" i="5"/>
  <c r="BD610" i="5" s="1"/>
  <c r="AZ611" i="5"/>
  <c r="BD611" i="5" s="1"/>
  <c r="AZ612" i="5"/>
  <c r="BD612" i="5" s="1"/>
  <c r="AZ613" i="5"/>
  <c r="BD613" i="5" s="1"/>
  <c r="AZ614" i="5"/>
  <c r="BD614" i="5" s="1"/>
  <c r="AZ615" i="5"/>
  <c r="BD615" i="5" s="1"/>
  <c r="AZ616" i="5"/>
  <c r="BD616" i="5" s="1"/>
  <c r="AZ617" i="5"/>
  <c r="BD617" i="5" s="1"/>
  <c r="AZ618" i="5"/>
  <c r="BD618" i="5" s="1"/>
  <c r="AZ619" i="5"/>
  <c r="BD619" i="5" s="1"/>
  <c r="AZ620" i="5"/>
  <c r="BD620" i="5" s="1"/>
  <c r="AZ621" i="5"/>
  <c r="BD621" i="5" s="1"/>
  <c r="AZ622" i="5"/>
  <c r="BD622" i="5" s="1"/>
  <c r="AZ623" i="5"/>
  <c r="BD623" i="5" s="1"/>
  <c r="AZ624" i="5"/>
  <c r="BD624" i="5" s="1"/>
  <c r="AZ625" i="5"/>
  <c r="BD625" i="5" s="1"/>
  <c r="AZ626" i="5"/>
  <c r="BD626" i="5" s="1"/>
  <c r="AZ627" i="5"/>
  <c r="BD627" i="5" s="1"/>
  <c r="AZ628" i="5"/>
  <c r="BD628" i="5" s="1"/>
  <c r="AZ629" i="5"/>
  <c r="BD629" i="5" s="1"/>
  <c r="AZ630" i="5"/>
  <c r="BD630" i="5" s="1"/>
  <c r="AZ631" i="5"/>
  <c r="BD631" i="5" s="1"/>
  <c r="AZ632" i="5"/>
  <c r="BD632" i="5" s="1"/>
  <c r="AZ633" i="5"/>
  <c r="BD633" i="5" s="1"/>
  <c r="AZ634" i="5"/>
  <c r="BD634" i="5" s="1"/>
  <c r="AZ635" i="5"/>
  <c r="BD635" i="5" s="1"/>
  <c r="AZ636" i="5"/>
  <c r="BD636" i="5" s="1"/>
  <c r="AZ637" i="5"/>
  <c r="BD637" i="5" s="1"/>
  <c r="AZ638" i="5"/>
  <c r="BD638" i="5" s="1"/>
  <c r="AZ639" i="5"/>
  <c r="BD639" i="5" s="1"/>
  <c r="AZ640" i="5"/>
  <c r="BD640" i="5" s="1"/>
  <c r="AZ641" i="5"/>
  <c r="BD641" i="5" s="1"/>
  <c r="AZ642" i="5"/>
  <c r="BD642" i="5" s="1"/>
  <c r="AZ643" i="5"/>
  <c r="BD643" i="5" s="1"/>
  <c r="AZ644" i="5"/>
  <c r="BD644" i="5" s="1"/>
  <c r="AZ645" i="5"/>
  <c r="BD645" i="5" s="1"/>
  <c r="AZ646" i="5"/>
  <c r="BD646" i="5" s="1"/>
  <c r="AZ647" i="5"/>
  <c r="BD647" i="5" s="1"/>
  <c r="AZ648" i="5"/>
  <c r="BD648" i="5" s="1"/>
  <c r="AZ649" i="5"/>
  <c r="BD649" i="5" s="1"/>
  <c r="AZ650" i="5"/>
  <c r="BD650" i="5" s="1"/>
  <c r="AZ651" i="5"/>
  <c r="BD651" i="5" s="1"/>
  <c r="AZ652" i="5"/>
  <c r="BD652" i="5" s="1"/>
  <c r="AZ653" i="5"/>
  <c r="BD653" i="5" s="1"/>
  <c r="AZ654" i="5"/>
  <c r="BD654" i="5" s="1"/>
  <c r="AZ655" i="5"/>
  <c r="BD655" i="5" s="1"/>
  <c r="AZ656" i="5"/>
  <c r="BD656" i="5" s="1"/>
  <c r="AZ657" i="5"/>
  <c r="BD657" i="5" s="1"/>
  <c r="AZ658" i="5"/>
  <c r="BD658" i="5" s="1"/>
  <c r="AZ659" i="5"/>
  <c r="BD659" i="5" s="1"/>
  <c r="AZ660" i="5"/>
  <c r="BD660" i="5" s="1"/>
  <c r="AZ661" i="5"/>
  <c r="BD661" i="5" s="1"/>
  <c r="AZ662" i="5"/>
  <c r="BD662" i="5" s="1"/>
  <c r="AZ663" i="5"/>
  <c r="BD663" i="5" s="1"/>
  <c r="AZ664" i="5"/>
  <c r="BD664" i="5" s="1"/>
  <c r="AZ665" i="5"/>
  <c r="BD665" i="5" s="1"/>
  <c r="AZ666" i="5"/>
  <c r="BD666" i="5" s="1"/>
  <c r="AZ667" i="5"/>
  <c r="BD667" i="5" s="1"/>
  <c r="AZ668" i="5"/>
  <c r="BD668" i="5" s="1"/>
  <c r="AZ669" i="5"/>
  <c r="BD669" i="5" s="1"/>
  <c r="AZ670" i="5"/>
  <c r="BD670" i="5" s="1"/>
  <c r="AZ671" i="5"/>
  <c r="BD671" i="5" s="1"/>
  <c r="AZ672" i="5"/>
  <c r="BD672" i="5" s="1"/>
  <c r="AZ673" i="5"/>
  <c r="BD673" i="5" s="1"/>
  <c r="AZ674" i="5"/>
  <c r="BD674" i="5" s="1"/>
  <c r="AZ675" i="5"/>
  <c r="BD675" i="5" s="1"/>
  <c r="AZ676" i="5"/>
  <c r="BD676" i="5" s="1"/>
  <c r="AZ677" i="5"/>
  <c r="BD677" i="5" s="1"/>
  <c r="AZ678" i="5"/>
  <c r="BD678" i="5" s="1"/>
  <c r="AZ679" i="5"/>
  <c r="BD679" i="5" s="1"/>
  <c r="AZ680" i="5"/>
  <c r="BD680" i="5" s="1"/>
  <c r="AE10" i="5"/>
  <c r="AI10" i="5" s="1"/>
  <c r="AE11" i="5"/>
  <c r="AI11" i="5" s="1"/>
  <c r="AE12" i="5"/>
  <c r="AI12" i="5" s="1"/>
  <c r="AE13" i="5"/>
  <c r="AI13" i="5" s="1"/>
  <c r="AE14" i="5"/>
  <c r="AI14" i="5" s="1"/>
  <c r="AE15" i="5"/>
  <c r="AI15" i="5" s="1"/>
  <c r="AE16" i="5"/>
  <c r="AI16" i="5" s="1"/>
  <c r="AE17" i="5"/>
  <c r="AI17" i="5" s="1"/>
  <c r="AE18" i="5"/>
  <c r="AI18" i="5" s="1"/>
  <c r="AE19" i="5"/>
  <c r="AI19" i="5" s="1"/>
  <c r="AE20" i="5"/>
  <c r="AI20" i="5" s="1"/>
  <c r="AE21" i="5"/>
  <c r="AI21" i="5" s="1"/>
  <c r="AE22" i="5"/>
  <c r="AI22" i="5" s="1"/>
  <c r="AE23" i="5"/>
  <c r="AI23" i="5" s="1"/>
  <c r="AE24" i="5"/>
  <c r="AI24" i="5" s="1"/>
  <c r="AE25" i="5"/>
  <c r="AI25" i="5" s="1"/>
  <c r="AE26" i="5"/>
  <c r="AI26" i="5" s="1"/>
  <c r="AE27" i="5"/>
  <c r="AI27" i="5" s="1"/>
  <c r="AE28" i="5"/>
  <c r="AI28" i="5" s="1"/>
  <c r="AE29" i="5"/>
  <c r="AI29" i="5" s="1"/>
  <c r="AE30" i="5"/>
  <c r="AI30" i="5" s="1"/>
  <c r="AE31" i="5"/>
  <c r="AI31" i="5" s="1"/>
  <c r="AE32" i="5"/>
  <c r="AI32" i="5" s="1"/>
  <c r="AE33" i="5"/>
  <c r="AI33" i="5" s="1"/>
  <c r="AE34" i="5"/>
  <c r="AI34" i="5" s="1"/>
  <c r="AE35" i="5"/>
  <c r="AI35" i="5" s="1"/>
  <c r="AE36" i="5"/>
  <c r="AI36" i="5" s="1"/>
  <c r="AE37" i="5"/>
  <c r="AI37" i="5" s="1"/>
  <c r="AE38" i="5"/>
  <c r="AI38" i="5" s="1"/>
  <c r="AE39" i="5"/>
  <c r="AI39" i="5" s="1"/>
  <c r="AE40" i="5"/>
  <c r="AI40" i="5" s="1"/>
  <c r="AE41" i="5"/>
  <c r="AI41" i="5" s="1"/>
  <c r="AE42" i="5"/>
  <c r="AI42" i="5" s="1"/>
  <c r="AE43" i="5"/>
  <c r="AI43" i="5" s="1"/>
  <c r="AE44" i="5"/>
  <c r="AI44" i="5" s="1"/>
  <c r="AE45" i="5"/>
  <c r="AI45" i="5" s="1"/>
  <c r="AE46" i="5"/>
  <c r="AI46" i="5" s="1"/>
  <c r="AE47" i="5"/>
  <c r="AI47" i="5" s="1"/>
  <c r="AE48" i="5"/>
  <c r="AI48" i="5" s="1"/>
  <c r="AE49" i="5"/>
  <c r="AI49" i="5" s="1"/>
  <c r="AE50" i="5"/>
  <c r="AI50" i="5" s="1"/>
  <c r="AE51" i="5"/>
  <c r="AI51" i="5" s="1"/>
  <c r="AE52" i="5"/>
  <c r="AI52" i="5" s="1"/>
  <c r="AE53" i="5"/>
  <c r="AI53" i="5" s="1"/>
  <c r="AE54" i="5"/>
  <c r="AI54" i="5" s="1"/>
  <c r="AE55" i="5"/>
  <c r="AI55" i="5" s="1"/>
  <c r="AE56" i="5"/>
  <c r="AI56" i="5" s="1"/>
  <c r="AE57" i="5"/>
  <c r="AI57" i="5" s="1"/>
  <c r="AE58" i="5"/>
  <c r="AI58" i="5" s="1"/>
  <c r="AE59" i="5"/>
  <c r="AI59" i="5" s="1"/>
  <c r="AE60" i="5"/>
  <c r="AI60" i="5" s="1"/>
  <c r="AE61" i="5"/>
  <c r="AI61" i="5" s="1"/>
  <c r="AE62" i="5"/>
  <c r="AI62" i="5" s="1"/>
  <c r="AE63" i="5"/>
  <c r="AI63" i="5" s="1"/>
  <c r="AE64" i="5"/>
  <c r="AI64" i="5" s="1"/>
  <c r="AE65" i="5"/>
  <c r="AI65" i="5" s="1"/>
  <c r="AE66" i="5"/>
  <c r="AI66" i="5" s="1"/>
  <c r="AE67" i="5"/>
  <c r="AI67" i="5" s="1"/>
  <c r="AE68" i="5"/>
  <c r="AI68" i="5" s="1"/>
  <c r="AE69" i="5"/>
  <c r="AI69" i="5" s="1"/>
  <c r="AE70" i="5"/>
  <c r="AI70" i="5" s="1"/>
  <c r="AE71" i="5"/>
  <c r="AI71" i="5" s="1"/>
  <c r="AE72" i="5"/>
  <c r="AI72" i="5" s="1"/>
  <c r="AE73" i="5"/>
  <c r="AI73" i="5" s="1"/>
  <c r="AE74" i="5"/>
  <c r="AI74" i="5" s="1"/>
  <c r="AE75" i="5"/>
  <c r="AI75" i="5" s="1"/>
  <c r="AE76" i="5"/>
  <c r="AI76" i="5" s="1"/>
  <c r="AE77" i="5"/>
  <c r="AI77" i="5" s="1"/>
  <c r="AE78" i="5"/>
  <c r="AI78" i="5" s="1"/>
  <c r="AE79" i="5"/>
  <c r="AI79" i="5" s="1"/>
  <c r="AE80" i="5"/>
  <c r="AI80" i="5" s="1"/>
  <c r="AE81" i="5"/>
  <c r="AI81" i="5" s="1"/>
  <c r="AE82" i="5"/>
  <c r="AI82" i="5" s="1"/>
  <c r="AE83" i="5"/>
  <c r="AI83" i="5" s="1"/>
  <c r="AE84" i="5"/>
  <c r="AI84" i="5" s="1"/>
  <c r="AE85" i="5"/>
  <c r="AI85" i="5" s="1"/>
  <c r="AE86" i="5"/>
  <c r="AI86" i="5" s="1"/>
  <c r="AE87" i="5"/>
  <c r="AI87" i="5" s="1"/>
  <c r="AE88" i="5"/>
  <c r="AI88" i="5" s="1"/>
  <c r="AE89" i="5"/>
  <c r="AI89" i="5" s="1"/>
  <c r="AE90" i="5"/>
  <c r="AI90" i="5" s="1"/>
  <c r="AE91" i="5"/>
  <c r="AI91" i="5" s="1"/>
  <c r="AE92" i="5"/>
  <c r="AI92" i="5" s="1"/>
  <c r="AE93" i="5"/>
  <c r="AI93" i="5" s="1"/>
  <c r="AE94" i="5"/>
  <c r="AI94" i="5" s="1"/>
  <c r="AE95" i="5"/>
  <c r="AI95" i="5" s="1"/>
  <c r="AE96" i="5"/>
  <c r="AI96" i="5" s="1"/>
  <c r="AE97" i="5"/>
  <c r="AI97" i="5" s="1"/>
  <c r="AE98" i="5"/>
  <c r="AI98" i="5" s="1"/>
  <c r="AE99" i="5"/>
  <c r="AI99" i="5" s="1"/>
  <c r="AE100" i="5"/>
  <c r="AI100" i="5" s="1"/>
  <c r="AE101" i="5"/>
  <c r="AI101" i="5" s="1"/>
  <c r="AE102" i="5"/>
  <c r="AI102" i="5" s="1"/>
  <c r="AE103" i="5"/>
  <c r="AI103" i="5" s="1"/>
  <c r="AE104" i="5"/>
  <c r="AI104" i="5" s="1"/>
  <c r="AE105" i="5"/>
  <c r="AI105" i="5" s="1"/>
  <c r="AE106" i="5"/>
  <c r="AI106" i="5" s="1"/>
  <c r="AE107" i="5"/>
  <c r="AI107" i="5" s="1"/>
  <c r="AE108" i="5"/>
  <c r="AI108" i="5" s="1"/>
  <c r="AE109" i="5"/>
  <c r="AI109" i="5" s="1"/>
  <c r="AE110" i="5"/>
  <c r="AI110" i="5" s="1"/>
  <c r="AE111" i="5"/>
  <c r="AI111" i="5" s="1"/>
  <c r="AE112" i="5"/>
  <c r="AI112" i="5" s="1"/>
  <c r="AE113" i="5"/>
  <c r="AI113" i="5" s="1"/>
  <c r="AE114" i="5"/>
  <c r="AI114" i="5" s="1"/>
  <c r="AE115" i="5"/>
  <c r="AI115" i="5" s="1"/>
  <c r="AE116" i="5"/>
  <c r="AI116" i="5" s="1"/>
  <c r="AE117" i="5"/>
  <c r="AI117" i="5" s="1"/>
  <c r="AE118" i="5"/>
  <c r="AI118" i="5" s="1"/>
  <c r="AE119" i="5"/>
  <c r="AI119" i="5" s="1"/>
  <c r="AE120" i="5"/>
  <c r="AI120" i="5" s="1"/>
  <c r="AE121" i="5"/>
  <c r="AI121" i="5" s="1"/>
  <c r="AE122" i="5"/>
  <c r="AI122" i="5" s="1"/>
  <c r="AE123" i="5"/>
  <c r="AI123" i="5" s="1"/>
  <c r="AE124" i="5"/>
  <c r="AI124" i="5" s="1"/>
  <c r="AE125" i="5"/>
  <c r="AI125" i="5" s="1"/>
  <c r="AE126" i="5"/>
  <c r="AI126" i="5" s="1"/>
  <c r="AE127" i="5"/>
  <c r="AI127" i="5" s="1"/>
  <c r="AE128" i="5"/>
  <c r="AI128" i="5" s="1"/>
  <c r="AE129" i="5"/>
  <c r="AI129" i="5" s="1"/>
  <c r="AE130" i="5"/>
  <c r="AI130" i="5" s="1"/>
  <c r="AE131" i="5"/>
  <c r="AI131" i="5" s="1"/>
  <c r="AE132" i="5"/>
  <c r="AI132" i="5" s="1"/>
  <c r="AE133" i="5"/>
  <c r="AI133" i="5" s="1"/>
  <c r="AE134" i="5"/>
  <c r="AI134" i="5" s="1"/>
  <c r="AE135" i="5"/>
  <c r="AI135" i="5" s="1"/>
  <c r="AE136" i="5"/>
  <c r="AI136" i="5" s="1"/>
  <c r="AE137" i="5"/>
  <c r="AI137" i="5" s="1"/>
  <c r="AE138" i="5"/>
  <c r="AI138" i="5" s="1"/>
  <c r="AE139" i="5"/>
  <c r="AI139" i="5" s="1"/>
  <c r="AE140" i="5"/>
  <c r="AI140" i="5" s="1"/>
  <c r="AE141" i="5"/>
  <c r="AI141" i="5" s="1"/>
  <c r="AE142" i="5"/>
  <c r="AI142" i="5" s="1"/>
  <c r="AE143" i="5"/>
  <c r="AI143" i="5" s="1"/>
  <c r="AE144" i="5"/>
  <c r="AI144" i="5" s="1"/>
  <c r="AE145" i="5"/>
  <c r="AI145" i="5" s="1"/>
  <c r="AE146" i="5"/>
  <c r="AI146" i="5" s="1"/>
  <c r="AE147" i="5"/>
  <c r="AI147" i="5" s="1"/>
  <c r="AE148" i="5"/>
  <c r="AI148" i="5" s="1"/>
  <c r="AE149" i="5"/>
  <c r="AI149" i="5" s="1"/>
  <c r="AE150" i="5"/>
  <c r="AI150" i="5" s="1"/>
  <c r="AE151" i="5"/>
  <c r="AI151" i="5" s="1"/>
  <c r="AE152" i="5"/>
  <c r="AI152" i="5" s="1"/>
  <c r="AE153" i="5"/>
  <c r="AI153" i="5" s="1"/>
  <c r="AE154" i="5"/>
  <c r="AI154" i="5" s="1"/>
  <c r="AE155" i="5"/>
  <c r="AI155" i="5" s="1"/>
  <c r="AE156" i="5"/>
  <c r="AI156" i="5" s="1"/>
  <c r="AE157" i="5"/>
  <c r="AI157" i="5" s="1"/>
  <c r="AE158" i="5"/>
  <c r="AI158" i="5" s="1"/>
  <c r="AE159" i="5"/>
  <c r="AI159" i="5" s="1"/>
  <c r="AE160" i="5"/>
  <c r="AI160" i="5" s="1"/>
  <c r="AE161" i="5"/>
  <c r="AI161" i="5" s="1"/>
  <c r="AE162" i="5"/>
  <c r="AI162" i="5" s="1"/>
  <c r="AE163" i="5"/>
  <c r="AI163" i="5" s="1"/>
  <c r="AE164" i="5"/>
  <c r="AI164" i="5" s="1"/>
  <c r="AE165" i="5"/>
  <c r="AI165" i="5" s="1"/>
  <c r="AE166" i="5"/>
  <c r="AI166" i="5" s="1"/>
  <c r="AE167" i="5"/>
  <c r="AI167" i="5" s="1"/>
  <c r="AE168" i="5"/>
  <c r="AI168" i="5" s="1"/>
  <c r="AE169" i="5"/>
  <c r="AI169" i="5" s="1"/>
  <c r="AE170" i="5"/>
  <c r="AI170" i="5" s="1"/>
  <c r="AE171" i="5"/>
  <c r="AI171" i="5" s="1"/>
  <c r="AE172" i="5"/>
  <c r="AI172" i="5" s="1"/>
  <c r="AE173" i="5"/>
  <c r="AI173" i="5" s="1"/>
  <c r="AE174" i="5"/>
  <c r="AI174" i="5" s="1"/>
  <c r="AE175" i="5"/>
  <c r="AI175" i="5" s="1"/>
  <c r="AE176" i="5"/>
  <c r="AI176" i="5" s="1"/>
  <c r="AE177" i="5"/>
  <c r="AI177" i="5" s="1"/>
  <c r="AE178" i="5"/>
  <c r="AI178" i="5" s="1"/>
  <c r="AE179" i="5"/>
  <c r="AI179" i="5" s="1"/>
  <c r="AE180" i="5"/>
  <c r="AI180" i="5" s="1"/>
  <c r="AE181" i="5"/>
  <c r="AI181" i="5" s="1"/>
  <c r="AE182" i="5"/>
  <c r="AI182" i="5" s="1"/>
  <c r="AE183" i="5"/>
  <c r="AI183" i="5" s="1"/>
  <c r="AE184" i="5"/>
  <c r="AI184" i="5" s="1"/>
  <c r="AE185" i="5"/>
  <c r="AI185" i="5" s="1"/>
  <c r="AE186" i="5"/>
  <c r="AI186" i="5" s="1"/>
  <c r="AE187" i="5"/>
  <c r="AI187" i="5" s="1"/>
  <c r="AE188" i="5"/>
  <c r="AI188" i="5" s="1"/>
  <c r="AE189" i="5"/>
  <c r="AI189" i="5" s="1"/>
  <c r="AE190" i="5"/>
  <c r="AI190" i="5" s="1"/>
  <c r="AE191" i="5"/>
  <c r="AI191" i="5" s="1"/>
  <c r="AE192" i="5"/>
  <c r="AI192" i="5" s="1"/>
  <c r="AE193" i="5"/>
  <c r="AI193" i="5" s="1"/>
  <c r="AE194" i="5"/>
  <c r="AI194" i="5" s="1"/>
  <c r="AE195" i="5"/>
  <c r="AI195" i="5" s="1"/>
  <c r="AE196" i="5"/>
  <c r="AI196" i="5" s="1"/>
  <c r="AE197" i="5"/>
  <c r="AI197" i="5" s="1"/>
  <c r="AE198" i="5"/>
  <c r="AI198" i="5" s="1"/>
  <c r="AE199" i="5"/>
  <c r="AI199" i="5" s="1"/>
  <c r="AE200" i="5"/>
  <c r="AI200" i="5" s="1"/>
  <c r="AE201" i="5"/>
  <c r="AI201" i="5" s="1"/>
  <c r="AE202" i="5"/>
  <c r="AI202" i="5" s="1"/>
  <c r="AE203" i="5"/>
  <c r="AI203" i="5" s="1"/>
  <c r="AE204" i="5"/>
  <c r="AI204" i="5" s="1"/>
  <c r="AE205" i="5"/>
  <c r="AI205" i="5" s="1"/>
  <c r="AE206" i="5"/>
  <c r="AI206" i="5" s="1"/>
  <c r="AE207" i="5"/>
  <c r="AI207" i="5" s="1"/>
  <c r="AE208" i="5"/>
  <c r="AI208" i="5" s="1"/>
  <c r="AE209" i="5"/>
  <c r="AI209" i="5" s="1"/>
  <c r="AE210" i="5"/>
  <c r="AI210" i="5" s="1"/>
  <c r="AE211" i="5"/>
  <c r="AI211" i="5" s="1"/>
  <c r="AE212" i="5"/>
  <c r="AI212" i="5" s="1"/>
  <c r="AE213" i="5"/>
  <c r="AI213" i="5" s="1"/>
  <c r="AE214" i="5"/>
  <c r="AI214" i="5" s="1"/>
  <c r="AE215" i="5"/>
  <c r="AI215" i="5" s="1"/>
  <c r="AE216" i="5"/>
  <c r="AI216" i="5" s="1"/>
  <c r="AE217" i="5"/>
  <c r="AI217" i="5" s="1"/>
  <c r="AE218" i="5"/>
  <c r="AI218" i="5" s="1"/>
  <c r="AE219" i="5"/>
  <c r="AI219" i="5" s="1"/>
  <c r="AE220" i="5"/>
  <c r="AI220" i="5" s="1"/>
  <c r="AE221" i="5"/>
  <c r="AI221" i="5" s="1"/>
  <c r="AE222" i="5"/>
  <c r="AI222" i="5" s="1"/>
  <c r="AE223" i="5"/>
  <c r="AI223" i="5" s="1"/>
  <c r="AE224" i="5"/>
  <c r="AI224" i="5" s="1"/>
  <c r="AE225" i="5"/>
  <c r="AI225" i="5" s="1"/>
  <c r="AE226" i="5"/>
  <c r="AI226" i="5" s="1"/>
  <c r="AE227" i="5"/>
  <c r="AI227" i="5" s="1"/>
  <c r="AE228" i="5"/>
  <c r="AI228" i="5" s="1"/>
  <c r="AE229" i="5"/>
  <c r="AI229" i="5" s="1"/>
  <c r="AE230" i="5"/>
  <c r="AI230" i="5" s="1"/>
  <c r="AE231" i="5"/>
  <c r="AI231" i="5" s="1"/>
  <c r="AE232" i="5"/>
  <c r="AI232" i="5" s="1"/>
  <c r="AE233" i="5"/>
  <c r="AI233" i="5" s="1"/>
  <c r="AE234" i="5"/>
  <c r="AI234" i="5" s="1"/>
  <c r="AE235" i="5"/>
  <c r="AI235" i="5" s="1"/>
  <c r="AE236" i="5"/>
  <c r="AI236" i="5" s="1"/>
  <c r="AE237" i="5"/>
  <c r="AI237" i="5" s="1"/>
  <c r="AE238" i="5"/>
  <c r="AI238" i="5" s="1"/>
  <c r="AE239" i="5"/>
  <c r="AI239" i="5" s="1"/>
  <c r="AE240" i="5"/>
  <c r="AI240" i="5" s="1"/>
  <c r="AE241" i="5"/>
  <c r="AI241" i="5" s="1"/>
  <c r="AE242" i="5"/>
  <c r="AI242" i="5" s="1"/>
  <c r="AE243" i="5"/>
  <c r="AI243" i="5" s="1"/>
  <c r="AE244" i="5"/>
  <c r="AI244" i="5" s="1"/>
  <c r="AE245" i="5"/>
  <c r="AI245" i="5" s="1"/>
  <c r="AE246" i="5"/>
  <c r="AI246" i="5" s="1"/>
  <c r="AE247" i="5"/>
  <c r="AI247" i="5" s="1"/>
  <c r="AE248" i="5"/>
  <c r="AI248" i="5" s="1"/>
  <c r="AE249" i="5"/>
  <c r="AI249" i="5" s="1"/>
  <c r="AE250" i="5"/>
  <c r="AI250" i="5" s="1"/>
  <c r="AE251" i="5"/>
  <c r="AI251" i="5" s="1"/>
  <c r="AE252" i="5"/>
  <c r="AI252" i="5" s="1"/>
  <c r="AE253" i="5"/>
  <c r="AI253" i="5" s="1"/>
  <c r="AE254" i="5"/>
  <c r="AI254" i="5" s="1"/>
  <c r="AE255" i="5"/>
  <c r="AI255" i="5" s="1"/>
  <c r="AE256" i="5"/>
  <c r="AI256" i="5" s="1"/>
  <c r="AE257" i="5"/>
  <c r="AI257" i="5" s="1"/>
  <c r="AE258" i="5"/>
  <c r="AI258" i="5" s="1"/>
  <c r="AE259" i="5"/>
  <c r="AI259" i="5" s="1"/>
  <c r="AE260" i="5"/>
  <c r="AI260" i="5" s="1"/>
  <c r="AE261" i="5"/>
  <c r="AI261" i="5" s="1"/>
  <c r="AE262" i="5"/>
  <c r="AI262" i="5" s="1"/>
  <c r="AE263" i="5"/>
  <c r="AI263" i="5" s="1"/>
  <c r="AE264" i="5"/>
  <c r="AI264" i="5" s="1"/>
  <c r="AE265" i="5"/>
  <c r="AI265" i="5" s="1"/>
  <c r="AE266" i="5"/>
  <c r="AI266" i="5" s="1"/>
  <c r="AE267" i="5"/>
  <c r="AI267" i="5" s="1"/>
  <c r="AE268" i="5"/>
  <c r="AI268" i="5" s="1"/>
  <c r="AE269" i="5"/>
  <c r="AI269" i="5" s="1"/>
  <c r="AE270" i="5"/>
  <c r="AI270" i="5" s="1"/>
  <c r="AE271" i="5"/>
  <c r="AI271" i="5" s="1"/>
  <c r="AE272" i="5"/>
  <c r="AI272" i="5" s="1"/>
  <c r="AE273" i="5"/>
  <c r="AI273" i="5" s="1"/>
  <c r="AE274" i="5"/>
  <c r="AI274" i="5" s="1"/>
  <c r="AE275" i="5"/>
  <c r="AI275" i="5" s="1"/>
  <c r="AE276" i="5"/>
  <c r="AI276" i="5" s="1"/>
  <c r="AE277" i="5"/>
  <c r="AI277" i="5" s="1"/>
  <c r="AE278" i="5"/>
  <c r="AI278" i="5" s="1"/>
  <c r="AE279" i="5"/>
  <c r="AI279" i="5" s="1"/>
  <c r="AE280" i="5"/>
  <c r="AI280" i="5" s="1"/>
  <c r="AE281" i="5"/>
  <c r="AI281" i="5" s="1"/>
  <c r="AE282" i="5"/>
  <c r="AI282" i="5" s="1"/>
  <c r="AE283" i="5"/>
  <c r="AI283" i="5" s="1"/>
  <c r="AE284" i="5"/>
  <c r="AI284" i="5" s="1"/>
  <c r="AE285" i="5"/>
  <c r="AI285" i="5" s="1"/>
  <c r="AE286" i="5"/>
  <c r="AI286" i="5" s="1"/>
  <c r="AE287" i="5"/>
  <c r="AI287" i="5" s="1"/>
  <c r="AE288" i="5"/>
  <c r="AI288" i="5" s="1"/>
  <c r="AE289" i="5"/>
  <c r="AI289" i="5" s="1"/>
  <c r="AE290" i="5"/>
  <c r="AI290" i="5" s="1"/>
  <c r="AE291" i="5"/>
  <c r="AI291" i="5" s="1"/>
  <c r="AE292" i="5"/>
  <c r="AI292" i="5" s="1"/>
  <c r="AE293" i="5"/>
  <c r="AI293" i="5" s="1"/>
  <c r="AE294" i="5"/>
  <c r="AI294" i="5" s="1"/>
  <c r="AE295" i="5"/>
  <c r="AI295" i="5" s="1"/>
  <c r="AE296" i="5"/>
  <c r="AI296" i="5" s="1"/>
  <c r="AE297" i="5"/>
  <c r="AI297" i="5" s="1"/>
  <c r="AE298" i="5"/>
  <c r="AI298" i="5" s="1"/>
  <c r="AE299" i="5"/>
  <c r="AI299" i="5" s="1"/>
  <c r="AE300" i="5"/>
  <c r="AI300" i="5" s="1"/>
  <c r="AE301" i="5"/>
  <c r="AI301" i="5" s="1"/>
  <c r="AE302" i="5"/>
  <c r="AI302" i="5" s="1"/>
  <c r="AE303" i="5"/>
  <c r="AI303" i="5" s="1"/>
  <c r="AE304" i="5"/>
  <c r="AI304" i="5" s="1"/>
  <c r="AE305" i="5"/>
  <c r="AI305" i="5" s="1"/>
  <c r="AE306" i="5"/>
  <c r="AI306" i="5" s="1"/>
  <c r="AE307" i="5"/>
  <c r="AI307" i="5" s="1"/>
  <c r="AE308" i="5"/>
  <c r="AI308" i="5" s="1"/>
  <c r="AE309" i="5"/>
  <c r="AI309" i="5" s="1"/>
  <c r="AE310" i="5"/>
  <c r="AI310" i="5" s="1"/>
  <c r="AE311" i="5"/>
  <c r="AI311" i="5" s="1"/>
  <c r="AE312" i="5"/>
  <c r="AI312" i="5" s="1"/>
  <c r="AE313" i="5"/>
  <c r="AI313" i="5" s="1"/>
  <c r="AE314" i="5"/>
  <c r="AI314" i="5" s="1"/>
  <c r="AE315" i="5"/>
  <c r="AI315" i="5" s="1"/>
  <c r="AE316" i="5"/>
  <c r="AI316" i="5" s="1"/>
  <c r="AE317" i="5"/>
  <c r="AI317" i="5" s="1"/>
  <c r="AE318" i="5"/>
  <c r="AI318" i="5" s="1"/>
  <c r="AE319" i="5"/>
  <c r="AI319" i="5" s="1"/>
  <c r="AE320" i="5"/>
  <c r="AI320" i="5" s="1"/>
  <c r="AE321" i="5"/>
  <c r="AI321" i="5" s="1"/>
  <c r="AE322" i="5"/>
  <c r="AI322" i="5" s="1"/>
  <c r="AE323" i="5"/>
  <c r="AI323" i="5" s="1"/>
  <c r="AE324" i="5"/>
  <c r="AI324" i="5" s="1"/>
  <c r="AE325" i="5"/>
  <c r="AI325" i="5" s="1"/>
  <c r="AE326" i="5"/>
  <c r="AI326" i="5" s="1"/>
  <c r="AE327" i="5"/>
  <c r="AI327" i="5" s="1"/>
  <c r="AE328" i="5"/>
  <c r="AI328" i="5" s="1"/>
  <c r="AE329" i="5"/>
  <c r="AI329" i="5" s="1"/>
  <c r="AE330" i="5"/>
  <c r="AI330" i="5" s="1"/>
  <c r="AE331" i="5"/>
  <c r="AI331" i="5" s="1"/>
  <c r="AE332" i="5"/>
  <c r="AI332" i="5" s="1"/>
  <c r="AE333" i="5"/>
  <c r="AI333" i="5" s="1"/>
  <c r="AE334" i="5"/>
  <c r="AI334" i="5" s="1"/>
  <c r="AE335" i="5"/>
  <c r="AI335" i="5" s="1"/>
  <c r="AE336" i="5"/>
  <c r="AI336" i="5" s="1"/>
  <c r="AE337" i="5"/>
  <c r="AI337" i="5" s="1"/>
  <c r="AE338" i="5"/>
  <c r="AI338" i="5" s="1"/>
  <c r="AE339" i="5"/>
  <c r="AI339" i="5" s="1"/>
  <c r="AE340" i="5"/>
  <c r="AI340" i="5" s="1"/>
  <c r="AE341" i="5"/>
  <c r="AI341" i="5" s="1"/>
  <c r="AE342" i="5"/>
  <c r="AI342" i="5" s="1"/>
  <c r="AE343" i="5"/>
  <c r="AI343" i="5" s="1"/>
  <c r="AE344" i="5"/>
  <c r="AI344" i="5" s="1"/>
  <c r="AE345" i="5"/>
  <c r="AI345" i="5" s="1"/>
  <c r="AE346" i="5"/>
  <c r="AI346" i="5" s="1"/>
  <c r="AE347" i="5"/>
  <c r="AI347" i="5" s="1"/>
  <c r="AE348" i="5"/>
  <c r="AI348" i="5" s="1"/>
  <c r="AE349" i="5"/>
  <c r="AI349" i="5" s="1"/>
  <c r="AE350" i="5"/>
  <c r="AI350" i="5" s="1"/>
  <c r="AE351" i="5"/>
  <c r="AI351" i="5" s="1"/>
  <c r="AE352" i="5"/>
  <c r="AI352" i="5" s="1"/>
  <c r="AE353" i="5"/>
  <c r="AI353" i="5" s="1"/>
  <c r="AE354" i="5"/>
  <c r="AI354" i="5" s="1"/>
  <c r="AE355" i="5"/>
  <c r="AI355" i="5" s="1"/>
  <c r="AE356" i="5"/>
  <c r="AI356" i="5" s="1"/>
  <c r="AE357" i="5"/>
  <c r="AI357" i="5" s="1"/>
  <c r="AE358" i="5"/>
  <c r="AI358" i="5" s="1"/>
  <c r="AE359" i="5"/>
  <c r="AI359" i="5" s="1"/>
  <c r="AE360" i="5"/>
  <c r="AI360" i="5" s="1"/>
  <c r="AE361" i="5"/>
  <c r="AI361" i="5" s="1"/>
  <c r="AE362" i="5"/>
  <c r="AI362" i="5" s="1"/>
  <c r="AE363" i="5"/>
  <c r="AI363" i="5" s="1"/>
  <c r="AE364" i="5"/>
  <c r="AI364" i="5" s="1"/>
  <c r="AE365" i="5"/>
  <c r="AI365" i="5" s="1"/>
  <c r="AE366" i="5"/>
  <c r="AI366" i="5" s="1"/>
  <c r="AE367" i="5"/>
  <c r="AI367" i="5" s="1"/>
  <c r="AE368" i="5"/>
  <c r="AI368" i="5" s="1"/>
  <c r="AE369" i="5"/>
  <c r="AI369" i="5" s="1"/>
  <c r="AE370" i="5"/>
  <c r="AI370" i="5" s="1"/>
  <c r="AE371" i="5"/>
  <c r="AI371" i="5" s="1"/>
  <c r="AE372" i="5"/>
  <c r="AI372" i="5" s="1"/>
  <c r="AE373" i="5"/>
  <c r="AI373" i="5" s="1"/>
  <c r="AE374" i="5"/>
  <c r="AI374" i="5" s="1"/>
  <c r="AE375" i="5"/>
  <c r="AI375" i="5" s="1"/>
  <c r="AE376" i="5"/>
  <c r="AI376" i="5" s="1"/>
  <c r="AE377" i="5"/>
  <c r="AI377" i="5" s="1"/>
  <c r="AE378" i="5"/>
  <c r="AI378" i="5" s="1"/>
  <c r="AE379" i="5"/>
  <c r="AI379" i="5" s="1"/>
  <c r="AE380" i="5"/>
  <c r="AI380" i="5" s="1"/>
  <c r="AE381" i="5"/>
  <c r="AI381" i="5" s="1"/>
  <c r="AE382" i="5"/>
  <c r="AI382" i="5" s="1"/>
  <c r="AE383" i="5"/>
  <c r="AI383" i="5" s="1"/>
  <c r="AE384" i="5"/>
  <c r="AI384" i="5" s="1"/>
  <c r="AE385" i="5"/>
  <c r="AI385" i="5" s="1"/>
  <c r="AE386" i="5"/>
  <c r="AI386" i="5" s="1"/>
  <c r="AE387" i="5"/>
  <c r="AI387" i="5" s="1"/>
  <c r="AE388" i="5"/>
  <c r="AI388" i="5" s="1"/>
  <c r="AE389" i="5"/>
  <c r="AI389" i="5" s="1"/>
  <c r="AE390" i="5"/>
  <c r="AI390" i="5" s="1"/>
  <c r="AE391" i="5"/>
  <c r="AI391" i="5" s="1"/>
  <c r="AE392" i="5"/>
  <c r="AI392" i="5" s="1"/>
  <c r="AE393" i="5"/>
  <c r="AI393" i="5" s="1"/>
  <c r="AE394" i="5"/>
  <c r="AI394" i="5" s="1"/>
  <c r="AE395" i="5"/>
  <c r="AI395" i="5" s="1"/>
  <c r="AE396" i="5"/>
  <c r="AI396" i="5" s="1"/>
  <c r="AE397" i="5"/>
  <c r="AI397" i="5" s="1"/>
  <c r="AE398" i="5"/>
  <c r="AI398" i="5" s="1"/>
  <c r="AE399" i="5"/>
  <c r="AI399" i="5" s="1"/>
  <c r="AE400" i="5"/>
  <c r="AI400" i="5" s="1"/>
  <c r="AE401" i="5"/>
  <c r="AI401" i="5" s="1"/>
  <c r="AE402" i="5"/>
  <c r="AI402" i="5" s="1"/>
  <c r="AE403" i="5"/>
  <c r="AI403" i="5" s="1"/>
  <c r="AE404" i="5"/>
  <c r="AI404" i="5" s="1"/>
  <c r="AE405" i="5"/>
  <c r="AI405" i="5" s="1"/>
  <c r="AE406" i="5"/>
  <c r="AI406" i="5" s="1"/>
  <c r="AE407" i="5"/>
  <c r="AI407" i="5" s="1"/>
  <c r="AE408" i="5"/>
  <c r="AI408" i="5" s="1"/>
  <c r="AE409" i="5"/>
  <c r="AI409" i="5" s="1"/>
  <c r="AE410" i="5"/>
  <c r="AI410" i="5" s="1"/>
  <c r="AE411" i="5"/>
  <c r="AI411" i="5" s="1"/>
  <c r="AE412" i="5"/>
  <c r="AI412" i="5" s="1"/>
  <c r="AE413" i="5"/>
  <c r="AI413" i="5" s="1"/>
  <c r="AE414" i="5"/>
  <c r="AI414" i="5" s="1"/>
  <c r="AE415" i="5"/>
  <c r="AI415" i="5" s="1"/>
  <c r="AE416" i="5"/>
  <c r="AI416" i="5" s="1"/>
  <c r="AE417" i="5"/>
  <c r="AI417" i="5" s="1"/>
  <c r="AE418" i="5"/>
  <c r="AI418" i="5" s="1"/>
  <c r="AE419" i="5"/>
  <c r="AI419" i="5" s="1"/>
  <c r="AE420" i="5"/>
  <c r="AI420" i="5" s="1"/>
  <c r="AE421" i="5"/>
  <c r="AI421" i="5" s="1"/>
  <c r="AE422" i="5"/>
  <c r="AI422" i="5" s="1"/>
  <c r="AE423" i="5"/>
  <c r="AI423" i="5" s="1"/>
  <c r="AE424" i="5"/>
  <c r="AI424" i="5" s="1"/>
  <c r="AE425" i="5"/>
  <c r="AI425" i="5" s="1"/>
  <c r="AE426" i="5"/>
  <c r="AI426" i="5" s="1"/>
  <c r="AE427" i="5"/>
  <c r="AI427" i="5" s="1"/>
  <c r="AE428" i="5"/>
  <c r="AI428" i="5" s="1"/>
  <c r="AE429" i="5"/>
  <c r="AI429" i="5" s="1"/>
  <c r="AE430" i="5"/>
  <c r="AI430" i="5" s="1"/>
  <c r="AE431" i="5"/>
  <c r="AI431" i="5" s="1"/>
  <c r="AE432" i="5"/>
  <c r="AI432" i="5" s="1"/>
  <c r="AE433" i="5"/>
  <c r="AI433" i="5" s="1"/>
  <c r="AE434" i="5"/>
  <c r="AI434" i="5" s="1"/>
  <c r="AE435" i="5"/>
  <c r="AI435" i="5" s="1"/>
  <c r="AE436" i="5"/>
  <c r="AI436" i="5" s="1"/>
  <c r="AE437" i="5"/>
  <c r="AI437" i="5" s="1"/>
  <c r="AE438" i="5"/>
  <c r="AI438" i="5" s="1"/>
  <c r="AE439" i="5"/>
  <c r="AI439" i="5" s="1"/>
  <c r="AE440" i="5"/>
  <c r="AI440" i="5" s="1"/>
  <c r="AE441" i="5"/>
  <c r="AI441" i="5" s="1"/>
  <c r="AE442" i="5"/>
  <c r="AI442" i="5" s="1"/>
  <c r="AE443" i="5"/>
  <c r="AI443" i="5" s="1"/>
  <c r="AE444" i="5"/>
  <c r="AI444" i="5" s="1"/>
  <c r="AE445" i="5"/>
  <c r="AI445" i="5" s="1"/>
  <c r="AE446" i="5"/>
  <c r="AI446" i="5" s="1"/>
  <c r="AE447" i="5"/>
  <c r="AI447" i="5" s="1"/>
  <c r="AE448" i="5"/>
  <c r="AI448" i="5" s="1"/>
  <c r="AE449" i="5"/>
  <c r="AI449" i="5" s="1"/>
  <c r="AE450" i="5"/>
  <c r="AI450" i="5" s="1"/>
  <c r="AE451" i="5"/>
  <c r="AI451" i="5" s="1"/>
  <c r="AE452" i="5"/>
  <c r="AI452" i="5" s="1"/>
  <c r="AE453" i="5"/>
  <c r="AI453" i="5" s="1"/>
  <c r="AE454" i="5"/>
  <c r="AI454" i="5" s="1"/>
  <c r="AE455" i="5"/>
  <c r="AI455" i="5" s="1"/>
  <c r="AE456" i="5"/>
  <c r="AI456" i="5" s="1"/>
  <c r="AE457" i="5"/>
  <c r="AI457" i="5" s="1"/>
  <c r="AE458" i="5"/>
  <c r="AI458" i="5" s="1"/>
  <c r="AE459" i="5"/>
  <c r="AI459" i="5" s="1"/>
  <c r="AE460" i="5"/>
  <c r="AI460" i="5" s="1"/>
  <c r="AE461" i="5"/>
  <c r="AI461" i="5" s="1"/>
  <c r="AE462" i="5"/>
  <c r="AI462" i="5" s="1"/>
  <c r="AE463" i="5"/>
  <c r="AI463" i="5" s="1"/>
  <c r="AE464" i="5"/>
  <c r="AI464" i="5" s="1"/>
  <c r="AE465" i="5"/>
  <c r="AI465" i="5" s="1"/>
  <c r="AE466" i="5"/>
  <c r="AI466" i="5" s="1"/>
  <c r="AE467" i="5"/>
  <c r="AI467" i="5" s="1"/>
  <c r="AE468" i="5"/>
  <c r="AI468" i="5" s="1"/>
  <c r="AE469" i="5"/>
  <c r="AI469" i="5" s="1"/>
  <c r="AE470" i="5"/>
  <c r="AI470" i="5" s="1"/>
  <c r="AE471" i="5"/>
  <c r="AI471" i="5" s="1"/>
  <c r="AE472" i="5"/>
  <c r="AI472" i="5" s="1"/>
  <c r="AE473" i="5"/>
  <c r="AI473" i="5" s="1"/>
  <c r="AE474" i="5"/>
  <c r="AI474" i="5" s="1"/>
  <c r="AE475" i="5"/>
  <c r="AI475" i="5" s="1"/>
  <c r="AE476" i="5"/>
  <c r="AI476" i="5" s="1"/>
  <c r="AE477" i="5"/>
  <c r="AI477" i="5" s="1"/>
  <c r="AE478" i="5"/>
  <c r="AI478" i="5" s="1"/>
  <c r="AE479" i="5"/>
  <c r="AI479" i="5" s="1"/>
  <c r="AE480" i="5"/>
  <c r="AI480" i="5" s="1"/>
  <c r="AE481" i="5"/>
  <c r="AI481" i="5" s="1"/>
  <c r="AE482" i="5"/>
  <c r="AI482" i="5" s="1"/>
  <c r="AE483" i="5"/>
  <c r="AI483" i="5" s="1"/>
  <c r="AE484" i="5"/>
  <c r="AI484" i="5" s="1"/>
  <c r="AE485" i="5"/>
  <c r="AI485" i="5" s="1"/>
  <c r="AE486" i="5"/>
  <c r="AI486" i="5" s="1"/>
  <c r="AE487" i="5"/>
  <c r="AI487" i="5" s="1"/>
  <c r="AE488" i="5"/>
  <c r="AI488" i="5" s="1"/>
  <c r="AE489" i="5"/>
  <c r="AI489" i="5" s="1"/>
  <c r="AE490" i="5"/>
  <c r="AI490" i="5" s="1"/>
  <c r="AE491" i="5"/>
  <c r="AI491" i="5" s="1"/>
  <c r="AE492" i="5"/>
  <c r="AI492" i="5" s="1"/>
  <c r="AE493" i="5"/>
  <c r="AI493" i="5" s="1"/>
  <c r="AE494" i="5"/>
  <c r="AI494" i="5" s="1"/>
  <c r="AE495" i="5"/>
  <c r="AI495" i="5" s="1"/>
  <c r="AE496" i="5"/>
  <c r="AI496" i="5" s="1"/>
  <c r="AE497" i="5"/>
  <c r="AI497" i="5" s="1"/>
  <c r="AE498" i="5"/>
  <c r="AI498" i="5" s="1"/>
  <c r="AE499" i="5"/>
  <c r="AI499" i="5" s="1"/>
  <c r="AE500" i="5"/>
  <c r="AI500" i="5" s="1"/>
  <c r="AE501" i="5"/>
  <c r="AI501" i="5" s="1"/>
  <c r="AE502" i="5"/>
  <c r="AI502" i="5" s="1"/>
  <c r="AE503" i="5"/>
  <c r="AI503" i="5" s="1"/>
  <c r="AE504" i="5"/>
  <c r="AI504" i="5" s="1"/>
  <c r="AE505" i="5"/>
  <c r="AI505" i="5" s="1"/>
  <c r="AE506" i="5"/>
  <c r="AI506" i="5" s="1"/>
  <c r="AE507" i="5"/>
  <c r="AI507" i="5" s="1"/>
  <c r="AE508" i="5"/>
  <c r="AI508" i="5" s="1"/>
  <c r="AE509" i="5"/>
  <c r="AI509" i="5" s="1"/>
  <c r="AE510" i="5"/>
  <c r="AI510" i="5" s="1"/>
  <c r="AE511" i="5"/>
  <c r="AI511" i="5" s="1"/>
  <c r="AE512" i="5"/>
  <c r="AI512" i="5" s="1"/>
  <c r="AE513" i="5"/>
  <c r="AI513" i="5" s="1"/>
  <c r="AE514" i="5"/>
  <c r="AI514" i="5" s="1"/>
  <c r="AE515" i="5"/>
  <c r="AI515" i="5" s="1"/>
  <c r="AE516" i="5"/>
  <c r="AI516" i="5" s="1"/>
  <c r="AE517" i="5"/>
  <c r="AI517" i="5" s="1"/>
  <c r="AE518" i="5"/>
  <c r="AI518" i="5" s="1"/>
  <c r="AE519" i="5"/>
  <c r="AI519" i="5" s="1"/>
  <c r="AE520" i="5"/>
  <c r="AI520" i="5" s="1"/>
  <c r="AE521" i="5"/>
  <c r="AI521" i="5" s="1"/>
  <c r="AE522" i="5"/>
  <c r="AI522" i="5" s="1"/>
  <c r="AE523" i="5"/>
  <c r="AI523" i="5" s="1"/>
  <c r="AE524" i="5"/>
  <c r="AI524" i="5" s="1"/>
  <c r="AE525" i="5"/>
  <c r="AI525" i="5" s="1"/>
  <c r="AE526" i="5"/>
  <c r="AI526" i="5" s="1"/>
  <c r="AE527" i="5"/>
  <c r="AI527" i="5" s="1"/>
  <c r="AE528" i="5"/>
  <c r="AI528" i="5" s="1"/>
  <c r="AE529" i="5"/>
  <c r="AI529" i="5" s="1"/>
  <c r="AE530" i="5"/>
  <c r="AI530" i="5" s="1"/>
  <c r="AE531" i="5"/>
  <c r="AI531" i="5" s="1"/>
  <c r="AE532" i="5"/>
  <c r="AI532" i="5" s="1"/>
  <c r="AE533" i="5"/>
  <c r="AI533" i="5" s="1"/>
  <c r="AE534" i="5"/>
  <c r="AI534" i="5" s="1"/>
  <c r="AE535" i="5"/>
  <c r="AI535" i="5" s="1"/>
  <c r="AE536" i="5"/>
  <c r="AI536" i="5" s="1"/>
  <c r="AE537" i="5"/>
  <c r="AI537" i="5" s="1"/>
  <c r="AE538" i="5"/>
  <c r="AI538" i="5" s="1"/>
  <c r="AE539" i="5"/>
  <c r="AI539" i="5" s="1"/>
  <c r="AE540" i="5"/>
  <c r="AI540" i="5" s="1"/>
  <c r="AE541" i="5"/>
  <c r="AI541" i="5" s="1"/>
  <c r="AE542" i="5"/>
  <c r="AI542" i="5" s="1"/>
  <c r="AE543" i="5"/>
  <c r="AI543" i="5" s="1"/>
  <c r="AE544" i="5"/>
  <c r="AI544" i="5" s="1"/>
  <c r="AE545" i="5"/>
  <c r="AI545" i="5" s="1"/>
  <c r="AE546" i="5"/>
  <c r="AI546" i="5" s="1"/>
  <c r="AE547" i="5"/>
  <c r="AI547" i="5" s="1"/>
  <c r="AE548" i="5"/>
  <c r="AI548" i="5" s="1"/>
  <c r="AE549" i="5"/>
  <c r="AI549" i="5" s="1"/>
  <c r="AE550" i="5"/>
  <c r="AI550" i="5" s="1"/>
  <c r="AE551" i="5"/>
  <c r="AI551" i="5" s="1"/>
  <c r="AE552" i="5"/>
  <c r="AI552" i="5" s="1"/>
  <c r="AE553" i="5"/>
  <c r="AI553" i="5" s="1"/>
  <c r="AE554" i="5"/>
  <c r="AI554" i="5" s="1"/>
  <c r="AE555" i="5"/>
  <c r="AI555" i="5" s="1"/>
  <c r="AE556" i="5"/>
  <c r="AI556" i="5" s="1"/>
  <c r="AE557" i="5"/>
  <c r="AI557" i="5" s="1"/>
  <c r="AE558" i="5"/>
  <c r="AI558" i="5" s="1"/>
  <c r="AE559" i="5"/>
  <c r="AI559" i="5" s="1"/>
  <c r="AE560" i="5"/>
  <c r="AI560" i="5" s="1"/>
  <c r="AE561" i="5"/>
  <c r="AI561" i="5" s="1"/>
  <c r="AE562" i="5"/>
  <c r="AI562" i="5" s="1"/>
  <c r="AE563" i="5"/>
  <c r="AI563" i="5" s="1"/>
  <c r="AE564" i="5"/>
  <c r="AI564" i="5" s="1"/>
  <c r="AE565" i="5"/>
  <c r="AI565" i="5" s="1"/>
  <c r="AE566" i="5"/>
  <c r="AI566" i="5" s="1"/>
  <c r="AE567" i="5"/>
  <c r="AI567" i="5" s="1"/>
  <c r="AE568" i="5"/>
  <c r="AI568" i="5" s="1"/>
  <c r="AE569" i="5"/>
  <c r="AI569" i="5" s="1"/>
  <c r="AE570" i="5"/>
  <c r="AI570" i="5" s="1"/>
  <c r="AE571" i="5"/>
  <c r="AI571" i="5" s="1"/>
  <c r="AE572" i="5"/>
  <c r="AI572" i="5" s="1"/>
  <c r="AE573" i="5"/>
  <c r="AI573" i="5" s="1"/>
  <c r="AE574" i="5"/>
  <c r="AI574" i="5" s="1"/>
  <c r="AE575" i="5"/>
  <c r="AI575" i="5" s="1"/>
  <c r="AE576" i="5"/>
  <c r="AI576" i="5" s="1"/>
  <c r="AE577" i="5"/>
  <c r="AI577" i="5" s="1"/>
  <c r="AE578" i="5"/>
  <c r="AI578" i="5" s="1"/>
  <c r="AE579" i="5"/>
  <c r="AI579" i="5" s="1"/>
  <c r="AE580" i="5"/>
  <c r="AI580" i="5" s="1"/>
  <c r="AE581" i="5"/>
  <c r="AI581" i="5" s="1"/>
  <c r="AE582" i="5"/>
  <c r="AI582" i="5" s="1"/>
  <c r="AE583" i="5"/>
  <c r="AI583" i="5" s="1"/>
  <c r="AE584" i="5"/>
  <c r="AI584" i="5" s="1"/>
  <c r="AE585" i="5"/>
  <c r="AI585" i="5" s="1"/>
  <c r="AE586" i="5"/>
  <c r="AI586" i="5" s="1"/>
  <c r="AE587" i="5"/>
  <c r="AI587" i="5" s="1"/>
  <c r="AE588" i="5"/>
  <c r="AI588" i="5" s="1"/>
  <c r="AE589" i="5"/>
  <c r="AI589" i="5" s="1"/>
  <c r="AE590" i="5"/>
  <c r="AI590" i="5" s="1"/>
  <c r="AE591" i="5"/>
  <c r="AI591" i="5" s="1"/>
  <c r="AE592" i="5"/>
  <c r="AI592" i="5" s="1"/>
  <c r="AE593" i="5"/>
  <c r="AI593" i="5" s="1"/>
  <c r="AE594" i="5"/>
  <c r="AI594" i="5" s="1"/>
  <c r="AE595" i="5"/>
  <c r="AI595" i="5" s="1"/>
  <c r="AE596" i="5"/>
  <c r="AI596" i="5" s="1"/>
  <c r="AE597" i="5"/>
  <c r="AI597" i="5" s="1"/>
  <c r="AE598" i="5"/>
  <c r="AI598" i="5" s="1"/>
  <c r="AE599" i="5"/>
  <c r="AI599" i="5" s="1"/>
  <c r="AE600" i="5"/>
  <c r="AI600" i="5" s="1"/>
  <c r="AE601" i="5"/>
  <c r="AI601" i="5" s="1"/>
  <c r="AE602" i="5"/>
  <c r="AI602" i="5" s="1"/>
  <c r="AE603" i="5"/>
  <c r="AI603" i="5" s="1"/>
  <c r="AE604" i="5"/>
  <c r="AI604" i="5" s="1"/>
  <c r="AE605" i="5"/>
  <c r="AI605" i="5" s="1"/>
  <c r="AE606" i="5"/>
  <c r="AI606" i="5" s="1"/>
  <c r="AE607" i="5"/>
  <c r="AI607" i="5" s="1"/>
  <c r="AE608" i="5"/>
  <c r="AI608" i="5" s="1"/>
  <c r="AE609" i="5"/>
  <c r="AI609" i="5" s="1"/>
  <c r="AE610" i="5"/>
  <c r="AI610" i="5" s="1"/>
  <c r="AE611" i="5"/>
  <c r="AI611" i="5" s="1"/>
  <c r="AE612" i="5"/>
  <c r="AI612" i="5" s="1"/>
  <c r="AE613" i="5"/>
  <c r="AI613" i="5" s="1"/>
  <c r="AE614" i="5"/>
  <c r="AI614" i="5" s="1"/>
  <c r="AE615" i="5"/>
  <c r="AI615" i="5" s="1"/>
  <c r="AE616" i="5"/>
  <c r="AI616" i="5" s="1"/>
  <c r="AE617" i="5"/>
  <c r="AI617" i="5" s="1"/>
  <c r="AE618" i="5"/>
  <c r="AI618" i="5" s="1"/>
  <c r="AE619" i="5"/>
  <c r="AI619" i="5" s="1"/>
  <c r="AE620" i="5"/>
  <c r="AI620" i="5" s="1"/>
  <c r="AE621" i="5"/>
  <c r="AI621" i="5" s="1"/>
  <c r="AE622" i="5"/>
  <c r="AI622" i="5" s="1"/>
  <c r="AE623" i="5"/>
  <c r="AI623" i="5" s="1"/>
  <c r="AE624" i="5"/>
  <c r="AI624" i="5" s="1"/>
  <c r="AE625" i="5"/>
  <c r="AI625" i="5" s="1"/>
  <c r="AE626" i="5"/>
  <c r="AI626" i="5" s="1"/>
  <c r="AE627" i="5"/>
  <c r="AI627" i="5" s="1"/>
  <c r="AE628" i="5"/>
  <c r="AI628" i="5" s="1"/>
  <c r="AE629" i="5"/>
  <c r="AI629" i="5" s="1"/>
  <c r="AE630" i="5"/>
  <c r="AI630" i="5" s="1"/>
  <c r="AE631" i="5"/>
  <c r="AI631" i="5" s="1"/>
  <c r="AE632" i="5"/>
  <c r="AI632" i="5" s="1"/>
  <c r="AE633" i="5"/>
  <c r="AI633" i="5" s="1"/>
  <c r="AE634" i="5"/>
  <c r="AI634" i="5" s="1"/>
  <c r="AE635" i="5"/>
  <c r="AI635" i="5" s="1"/>
  <c r="AE636" i="5"/>
  <c r="AI636" i="5" s="1"/>
  <c r="AE637" i="5"/>
  <c r="AI637" i="5" s="1"/>
  <c r="AE638" i="5"/>
  <c r="AI638" i="5" s="1"/>
  <c r="AE639" i="5"/>
  <c r="AI639" i="5" s="1"/>
  <c r="AE640" i="5"/>
  <c r="AI640" i="5" s="1"/>
  <c r="AE641" i="5"/>
  <c r="AI641" i="5" s="1"/>
  <c r="AE642" i="5"/>
  <c r="AI642" i="5" s="1"/>
  <c r="AE643" i="5"/>
  <c r="AI643" i="5" s="1"/>
  <c r="AE644" i="5"/>
  <c r="AI644" i="5" s="1"/>
  <c r="AE645" i="5"/>
  <c r="AI645" i="5" s="1"/>
  <c r="AE646" i="5"/>
  <c r="AI646" i="5" s="1"/>
  <c r="AE647" i="5"/>
  <c r="AI647" i="5" s="1"/>
  <c r="AE648" i="5"/>
  <c r="AI648" i="5" s="1"/>
  <c r="AE649" i="5"/>
  <c r="AI649" i="5" s="1"/>
  <c r="AE650" i="5"/>
  <c r="AI650" i="5" s="1"/>
  <c r="AE651" i="5"/>
  <c r="AI651" i="5" s="1"/>
  <c r="AE652" i="5"/>
  <c r="AI652" i="5" s="1"/>
  <c r="AE653" i="5"/>
  <c r="AI653" i="5" s="1"/>
  <c r="AE654" i="5"/>
  <c r="AI654" i="5" s="1"/>
  <c r="AE655" i="5"/>
  <c r="AI655" i="5" s="1"/>
  <c r="AE656" i="5"/>
  <c r="AI656" i="5" s="1"/>
  <c r="AE657" i="5"/>
  <c r="AI657" i="5" s="1"/>
  <c r="AE658" i="5"/>
  <c r="AI658" i="5" s="1"/>
  <c r="AE659" i="5"/>
  <c r="AI659" i="5" s="1"/>
  <c r="AE660" i="5"/>
  <c r="AI660" i="5" s="1"/>
  <c r="AE661" i="5"/>
  <c r="AI661" i="5" s="1"/>
  <c r="AE662" i="5"/>
  <c r="AI662" i="5" s="1"/>
  <c r="AE663" i="5"/>
  <c r="AI663" i="5" s="1"/>
  <c r="AE664" i="5"/>
  <c r="AI664" i="5" s="1"/>
  <c r="AE665" i="5"/>
  <c r="AI665" i="5" s="1"/>
  <c r="AE666" i="5"/>
  <c r="AI666" i="5" s="1"/>
  <c r="AE667" i="5"/>
  <c r="AI667" i="5" s="1"/>
  <c r="AE668" i="5"/>
  <c r="AI668" i="5" s="1"/>
  <c r="AE669" i="5"/>
  <c r="AI669" i="5" s="1"/>
  <c r="AE670" i="5"/>
  <c r="AI670" i="5" s="1"/>
  <c r="AE671" i="5"/>
  <c r="AI671" i="5" s="1"/>
  <c r="AE672" i="5"/>
  <c r="AI672" i="5" s="1"/>
  <c r="AE673" i="5"/>
  <c r="AI673" i="5" s="1"/>
  <c r="AE674" i="5"/>
  <c r="AI674" i="5" s="1"/>
  <c r="AE675" i="5"/>
  <c r="AI675" i="5" s="1"/>
  <c r="AE676" i="5"/>
  <c r="AI676" i="5" s="1"/>
  <c r="AE677" i="5"/>
  <c r="AI677" i="5" s="1"/>
  <c r="AE678" i="5"/>
  <c r="AI678" i="5" s="1"/>
  <c r="AE679" i="5"/>
  <c r="AI679" i="5" s="1"/>
  <c r="AE680" i="5"/>
  <c r="AI680" i="5" s="1"/>
  <c r="BC65" i="5"/>
  <c r="BC371" i="5"/>
  <c r="BC408" i="5"/>
  <c r="BB48" i="5"/>
  <c r="BA96" i="5"/>
  <c r="BB96" i="5"/>
  <c r="BA193" i="5"/>
  <c r="BB193" i="5"/>
  <c r="BA227" i="5"/>
  <c r="BB227" i="5"/>
  <c r="BB335" i="5"/>
  <c r="BA335" i="5"/>
  <c r="BA360" i="5"/>
  <c r="BB360" i="5"/>
  <c r="BA408" i="5"/>
  <c r="BB412" i="5"/>
  <c r="BA432" i="5"/>
  <c r="BA436" i="5"/>
  <c r="BB436" i="5"/>
  <c r="BA456" i="5"/>
  <c r="BB456" i="5"/>
  <c r="BA460" i="5"/>
  <c r="BB460" i="5"/>
  <c r="BA490" i="5"/>
  <c r="AC299" i="4"/>
  <c r="AG299" i="4" s="1"/>
  <c r="V299" i="4"/>
  <c r="L299" i="4"/>
  <c r="K299" i="4"/>
  <c r="I299" i="4"/>
  <c r="AC298" i="4"/>
  <c r="AG298" i="4" s="1"/>
  <c r="V298" i="4"/>
  <c r="L298" i="4"/>
  <c r="K298" i="4"/>
  <c r="I298" i="4"/>
  <c r="AC297" i="4"/>
  <c r="AG297" i="4" s="1"/>
  <c r="V297" i="4"/>
  <c r="L297" i="4"/>
  <c r="K297" i="4"/>
  <c r="I297" i="4"/>
  <c r="AC296" i="4"/>
  <c r="AG296" i="4" s="1"/>
  <c r="V296" i="4"/>
  <c r="L296" i="4"/>
  <c r="K296" i="4"/>
  <c r="I296" i="4"/>
  <c r="AC295" i="4"/>
  <c r="V295" i="4"/>
  <c r="L295" i="4"/>
  <c r="K295" i="4"/>
  <c r="I295" i="4"/>
  <c r="AC294" i="4"/>
  <c r="AG294" i="4" s="1"/>
  <c r="V294" i="4"/>
  <c r="L294" i="4"/>
  <c r="K294" i="4"/>
  <c r="I294" i="4"/>
  <c r="AC293" i="4"/>
  <c r="AG293" i="4" s="1"/>
  <c r="V293" i="4"/>
  <c r="L293" i="4"/>
  <c r="K293" i="4"/>
  <c r="I293" i="4"/>
  <c r="AC292" i="4"/>
  <c r="AG292" i="4" s="1"/>
  <c r="V292" i="4"/>
  <c r="L292" i="4"/>
  <c r="K292" i="4"/>
  <c r="I292" i="4"/>
  <c r="AC291" i="4"/>
  <c r="AG291" i="4" s="1"/>
  <c r="V291" i="4"/>
  <c r="L291" i="4"/>
  <c r="K291" i="4"/>
  <c r="I291" i="4"/>
  <c r="AC290" i="4"/>
  <c r="AG290" i="4" s="1"/>
  <c r="V290" i="4"/>
  <c r="L290" i="4"/>
  <c r="K290" i="4"/>
  <c r="I290" i="4"/>
  <c r="AC289" i="4"/>
  <c r="AG289" i="4" s="1"/>
  <c r="V289" i="4"/>
  <c r="L289" i="4"/>
  <c r="K289" i="4"/>
  <c r="I289" i="4"/>
  <c r="AC288" i="4"/>
  <c r="AG288" i="4" s="1"/>
  <c r="V288" i="4"/>
  <c r="L288" i="4"/>
  <c r="K288" i="4"/>
  <c r="I288" i="4"/>
  <c r="AC287" i="4"/>
  <c r="AG287" i="4" s="1"/>
  <c r="V287" i="4"/>
  <c r="L287" i="4"/>
  <c r="K287" i="4"/>
  <c r="I287" i="4"/>
  <c r="AC286" i="4"/>
  <c r="AF286" i="4" s="1"/>
  <c r="V286" i="4"/>
  <c r="L286" i="4"/>
  <c r="K286" i="4"/>
  <c r="I286" i="4"/>
  <c r="AC285" i="4"/>
  <c r="AG285" i="4" s="1"/>
  <c r="V285" i="4"/>
  <c r="L285" i="4"/>
  <c r="K285" i="4"/>
  <c r="I285" i="4"/>
  <c r="AC284" i="4"/>
  <c r="AG284" i="4" s="1"/>
  <c r="V284" i="4"/>
  <c r="L284" i="4"/>
  <c r="K284" i="4"/>
  <c r="I284" i="4"/>
  <c r="AC283" i="4"/>
  <c r="AG283" i="4" s="1"/>
  <c r="V283" i="4"/>
  <c r="L283" i="4"/>
  <c r="K283" i="4"/>
  <c r="I283" i="4"/>
  <c r="AC282" i="4"/>
  <c r="AG282" i="4" s="1"/>
  <c r="V282" i="4"/>
  <c r="L282" i="4"/>
  <c r="K282" i="4"/>
  <c r="I282" i="4"/>
  <c r="AC281" i="4"/>
  <c r="AG281" i="4" s="1"/>
  <c r="V281" i="4"/>
  <c r="L281" i="4"/>
  <c r="K281" i="4"/>
  <c r="I281" i="4"/>
  <c r="AC280" i="4"/>
  <c r="AG280" i="4" s="1"/>
  <c r="V280" i="4"/>
  <c r="L280" i="4"/>
  <c r="K280" i="4"/>
  <c r="I280" i="4"/>
  <c r="AC279" i="4"/>
  <c r="AG279" i="4" s="1"/>
  <c r="V279" i="4"/>
  <c r="L279" i="4"/>
  <c r="K279" i="4"/>
  <c r="I279" i="4"/>
  <c r="AC278" i="4"/>
  <c r="AG278" i="4" s="1"/>
  <c r="V278" i="4"/>
  <c r="L278" i="4"/>
  <c r="K278" i="4"/>
  <c r="I278" i="4"/>
  <c r="AC277" i="4"/>
  <c r="AG277" i="4" s="1"/>
  <c r="V277" i="4"/>
  <c r="L277" i="4"/>
  <c r="K277" i="4"/>
  <c r="I277" i="4"/>
  <c r="AC276" i="4"/>
  <c r="AG276" i="4" s="1"/>
  <c r="V276" i="4"/>
  <c r="L276" i="4"/>
  <c r="K276" i="4"/>
  <c r="I276" i="4"/>
  <c r="AC275" i="4"/>
  <c r="AG275" i="4" s="1"/>
  <c r="V275" i="4"/>
  <c r="L275" i="4"/>
  <c r="K275" i="4"/>
  <c r="I275" i="4"/>
  <c r="AC274" i="4"/>
  <c r="AG274" i="4" s="1"/>
  <c r="V274" i="4"/>
  <c r="L274" i="4"/>
  <c r="K274" i="4"/>
  <c r="I274" i="4"/>
  <c r="AC273" i="4"/>
  <c r="AG273" i="4" s="1"/>
  <c r="V273" i="4"/>
  <c r="L273" i="4"/>
  <c r="K273" i="4"/>
  <c r="I273" i="4"/>
  <c r="AC272" i="4"/>
  <c r="AG272" i="4" s="1"/>
  <c r="V272" i="4"/>
  <c r="L272" i="4"/>
  <c r="K272" i="4"/>
  <c r="I272" i="4"/>
  <c r="AC271" i="4"/>
  <c r="V271" i="4"/>
  <c r="L271" i="4"/>
  <c r="K271" i="4"/>
  <c r="I271" i="4"/>
  <c r="AC270" i="4"/>
  <c r="AG270" i="4" s="1"/>
  <c r="V270" i="4"/>
  <c r="L270" i="4"/>
  <c r="K270" i="4"/>
  <c r="I270" i="4"/>
  <c r="AC269" i="4"/>
  <c r="AG269" i="4" s="1"/>
  <c r="V269" i="4"/>
  <c r="L269" i="4"/>
  <c r="K269" i="4"/>
  <c r="I269" i="4"/>
  <c r="AC268" i="4"/>
  <c r="AG268" i="4" s="1"/>
  <c r="V268" i="4"/>
  <c r="L268" i="4"/>
  <c r="K268" i="4"/>
  <c r="I268" i="4"/>
  <c r="AC267" i="4"/>
  <c r="AG267" i="4" s="1"/>
  <c r="V267" i="4"/>
  <c r="L267" i="4"/>
  <c r="K267" i="4"/>
  <c r="I267" i="4"/>
  <c r="AC266" i="4"/>
  <c r="AG266" i="4" s="1"/>
  <c r="V266" i="4"/>
  <c r="L266" i="4"/>
  <c r="K266" i="4"/>
  <c r="I266" i="4"/>
  <c r="AC265" i="4"/>
  <c r="AG265" i="4" s="1"/>
  <c r="V265" i="4"/>
  <c r="L265" i="4"/>
  <c r="K265" i="4"/>
  <c r="I265" i="4"/>
  <c r="AC264" i="4"/>
  <c r="AG264" i="4" s="1"/>
  <c r="V264" i="4"/>
  <c r="L264" i="4"/>
  <c r="K264" i="4"/>
  <c r="I264" i="4"/>
  <c r="AC263" i="4"/>
  <c r="AG263" i="4" s="1"/>
  <c r="V263" i="4"/>
  <c r="L263" i="4"/>
  <c r="K263" i="4"/>
  <c r="I263" i="4"/>
  <c r="AC262" i="4"/>
  <c r="AF262" i="4" s="1"/>
  <c r="V262" i="4"/>
  <c r="L262" i="4"/>
  <c r="K262" i="4"/>
  <c r="I262" i="4"/>
  <c r="AC261" i="4"/>
  <c r="AG261" i="4" s="1"/>
  <c r="V261" i="4"/>
  <c r="L261" i="4"/>
  <c r="K261" i="4"/>
  <c r="I261" i="4"/>
  <c r="AC260" i="4"/>
  <c r="AG260" i="4" s="1"/>
  <c r="V260" i="4"/>
  <c r="L260" i="4"/>
  <c r="K260" i="4"/>
  <c r="I260" i="4"/>
  <c r="AC259" i="4"/>
  <c r="AG259" i="4" s="1"/>
  <c r="V259" i="4"/>
  <c r="L259" i="4"/>
  <c r="K259" i="4"/>
  <c r="I259" i="4"/>
  <c r="AC258" i="4"/>
  <c r="AG258" i="4" s="1"/>
  <c r="V258" i="4"/>
  <c r="L258" i="4"/>
  <c r="K258" i="4"/>
  <c r="I258" i="4"/>
  <c r="AC257" i="4"/>
  <c r="AG257" i="4" s="1"/>
  <c r="V257" i="4"/>
  <c r="L257" i="4"/>
  <c r="K257" i="4"/>
  <c r="I257" i="4"/>
  <c r="AC256" i="4"/>
  <c r="AG256" i="4" s="1"/>
  <c r="V256" i="4"/>
  <c r="L256" i="4"/>
  <c r="K256" i="4"/>
  <c r="I256" i="4"/>
  <c r="AC255" i="4"/>
  <c r="AG255" i="4" s="1"/>
  <c r="V255" i="4"/>
  <c r="L255" i="4"/>
  <c r="K255" i="4"/>
  <c r="I255" i="4"/>
  <c r="AC254" i="4"/>
  <c r="AG254" i="4" s="1"/>
  <c r="V254" i="4"/>
  <c r="L254" i="4"/>
  <c r="K254" i="4"/>
  <c r="I254" i="4"/>
  <c r="AC253" i="4"/>
  <c r="AG253" i="4" s="1"/>
  <c r="V253" i="4"/>
  <c r="L253" i="4"/>
  <c r="K253" i="4"/>
  <c r="I253" i="4"/>
  <c r="AC252" i="4"/>
  <c r="AG252" i="4" s="1"/>
  <c r="V252" i="4"/>
  <c r="L252" i="4"/>
  <c r="K252" i="4"/>
  <c r="I252" i="4"/>
  <c r="AC251" i="4"/>
  <c r="AG251" i="4" s="1"/>
  <c r="V251" i="4"/>
  <c r="L251" i="4"/>
  <c r="K251" i="4"/>
  <c r="I251" i="4"/>
  <c r="AC250" i="4"/>
  <c r="AG250" i="4" s="1"/>
  <c r="V250" i="4"/>
  <c r="L250" i="4"/>
  <c r="K250" i="4"/>
  <c r="I250" i="4"/>
  <c r="AC249" i="4"/>
  <c r="AG249" i="4" s="1"/>
  <c r="V249" i="4"/>
  <c r="L249" i="4"/>
  <c r="K249" i="4"/>
  <c r="I249" i="4"/>
  <c r="AC248" i="4"/>
  <c r="AG248" i="4" s="1"/>
  <c r="V248" i="4"/>
  <c r="L248" i="4"/>
  <c r="K248" i="4"/>
  <c r="I248" i="4"/>
  <c r="AC247" i="4"/>
  <c r="AF247" i="4" s="1"/>
  <c r="V247" i="4"/>
  <c r="L247" i="4"/>
  <c r="K247" i="4"/>
  <c r="I247" i="4"/>
  <c r="AC246" i="4"/>
  <c r="AG246" i="4" s="1"/>
  <c r="V246" i="4"/>
  <c r="L246" i="4"/>
  <c r="K246" i="4"/>
  <c r="I246" i="4"/>
  <c r="AC245" i="4"/>
  <c r="AG245" i="4" s="1"/>
  <c r="V245" i="4"/>
  <c r="L245" i="4"/>
  <c r="K245" i="4"/>
  <c r="I245" i="4"/>
  <c r="AC244" i="4"/>
  <c r="AG244" i="4" s="1"/>
  <c r="V244" i="4"/>
  <c r="L244" i="4"/>
  <c r="K244" i="4"/>
  <c r="I244" i="4"/>
  <c r="AC243" i="4"/>
  <c r="AG243" i="4" s="1"/>
  <c r="V243" i="4"/>
  <c r="L243" i="4"/>
  <c r="K243" i="4"/>
  <c r="I243" i="4"/>
  <c r="J243" i="4"/>
  <c r="AC242" i="4"/>
  <c r="L242" i="4"/>
  <c r="K242" i="4"/>
  <c r="J242" i="4"/>
  <c r="I242" i="4"/>
  <c r="AC241" i="4"/>
  <c r="AC240" i="4"/>
  <c r="AC239" i="4"/>
  <c r="AC234" i="4"/>
  <c r="AG234" i="4" s="1"/>
  <c r="V234" i="4"/>
  <c r="L234" i="4"/>
  <c r="K234" i="4"/>
  <c r="I234" i="4"/>
  <c r="AC233" i="4"/>
  <c r="AG233" i="4" s="1"/>
  <c r="V233" i="4"/>
  <c r="L233" i="4"/>
  <c r="K233" i="4"/>
  <c r="I233" i="4"/>
  <c r="AC232" i="4"/>
  <c r="AG232" i="4" s="1"/>
  <c r="V232" i="4"/>
  <c r="L232" i="4"/>
  <c r="K232" i="4"/>
  <c r="I232" i="4"/>
  <c r="AC231" i="4"/>
  <c r="V231" i="4"/>
  <c r="L231" i="4"/>
  <c r="K231" i="4"/>
  <c r="I231" i="4"/>
  <c r="AC230" i="4"/>
  <c r="AG230" i="4" s="1"/>
  <c r="V230" i="4"/>
  <c r="L230" i="4"/>
  <c r="K230" i="4"/>
  <c r="I230" i="4"/>
  <c r="AC229" i="4"/>
  <c r="AG229" i="4" s="1"/>
  <c r="V229" i="4"/>
  <c r="L229" i="4"/>
  <c r="K229" i="4"/>
  <c r="I229" i="4"/>
  <c r="AC228" i="4"/>
  <c r="AG228" i="4" s="1"/>
  <c r="V228" i="4"/>
  <c r="L228" i="4"/>
  <c r="K228" i="4"/>
  <c r="I228" i="4"/>
  <c r="AC227" i="4"/>
  <c r="AG227" i="4" s="1"/>
  <c r="V227" i="4"/>
  <c r="L227" i="4"/>
  <c r="K227" i="4"/>
  <c r="I227" i="4"/>
  <c r="AC226" i="4"/>
  <c r="AG226" i="4" s="1"/>
  <c r="V226" i="4"/>
  <c r="L226" i="4"/>
  <c r="K226" i="4"/>
  <c r="I226" i="4"/>
  <c r="AC225" i="4"/>
  <c r="AG225" i="4" s="1"/>
  <c r="V225" i="4"/>
  <c r="L225" i="4"/>
  <c r="K225" i="4"/>
  <c r="I225" i="4"/>
  <c r="AC224" i="4"/>
  <c r="AF224" i="4" s="1"/>
  <c r="V224" i="4"/>
  <c r="L224" i="4"/>
  <c r="K224" i="4"/>
  <c r="I224" i="4"/>
  <c r="AC223" i="4"/>
  <c r="AG223" i="4" s="1"/>
  <c r="V223" i="4"/>
  <c r="L223" i="4"/>
  <c r="K223" i="4"/>
  <c r="I223" i="4"/>
  <c r="AC222" i="4"/>
  <c r="AF222" i="4" s="1"/>
  <c r="V222" i="4"/>
  <c r="L222" i="4"/>
  <c r="K222" i="4"/>
  <c r="I222" i="4"/>
  <c r="AC221" i="4"/>
  <c r="AG221" i="4" s="1"/>
  <c r="V221" i="4"/>
  <c r="L221" i="4"/>
  <c r="K221" i="4"/>
  <c r="I221" i="4"/>
  <c r="AC220" i="4"/>
  <c r="AG220" i="4" s="1"/>
  <c r="V220" i="4"/>
  <c r="L220" i="4"/>
  <c r="K220" i="4"/>
  <c r="I220" i="4"/>
  <c r="AC219" i="4"/>
  <c r="AG219" i="4" s="1"/>
  <c r="V219" i="4"/>
  <c r="L219" i="4"/>
  <c r="K219" i="4"/>
  <c r="I219" i="4"/>
  <c r="AC218" i="4"/>
  <c r="AG218" i="4" s="1"/>
  <c r="V218" i="4"/>
  <c r="L218" i="4"/>
  <c r="K218" i="4"/>
  <c r="I218" i="4"/>
  <c r="AC217" i="4"/>
  <c r="AG217" i="4" s="1"/>
  <c r="V217" i="4"/>
  <c r="L217" i="4"/>
  <c r="K217" i="4"/>
  <c r="I217" i="4"/>
  <c r="AC216" i="4"/>
  <c r="AG216" i="4" s="1"/>
  <c r="V216" i="4"/>
  <c r="L216" i="4"/>
  <c r="K216" i="4"/>
  <c r="I216" i="4"/>
  <c r="AC215" i="4"/>
  <c r="AG215" i="4" s="1"/>
  <c r="V215" i="4"/>
  <c r="L215" i="4"/>
  <c r="K215" i="4"/>
  <c r="I215" i="4"/>
  <c r="AC214" i="4"/>
  <c r="AG214" i="4" s="1"/>
  <c r="V214" i="4"/>
  <c r="L214" i="4"/>
  <c r="K214" i="4"/>
  <c r="I214" i="4"/>
  <c r="AC213" i="4"/>
  <c r="AG213" i="4" s="1"/>
  <c r="V213" i="4"/>
  <c r="L213" i="4"/>
  <c r="K213" i="4"/>
  <c r="I213" i="4"/>
  <c r="AC212" i="4"/>
  <c r="AG212" i="4" s="1"/>
  <c r="V212" i="4"/>
  <c r="L212" i="4"/>
  <c r="K212" i="4"/>
  <c r="I212" i="4"/>
  <c r="AC211" i="4"/>
  <c r="AG211" i="4" s="1"/>
  <c r="V211" i="4"/>
  <c r="L211" i="4"/>
  <c r="K211" i="4"/>
  <c r="I211" i="4"/>
  <c r="AC210" i="4"/>
  <c r="AG210" i="4" s="1"/>
  <c r="V210" i="4"/>
  <c r="L210" i="4"/>
  <c r="K210" i="4"/>
  <c r="I210" i="4"/>
  <c r="AC209" i="4"/>
  <c r="AG209" i="4" s="1"/>
  <c r="V209" i="4"/>
  <c r="L209" i="4"/>
  <c r="K209" i="4"/>
  <c r="I209" i="4"/>
  <c r="AC208" i="4"/>
  <c r="AG208" i="4" s="1"/>
  <c r="V208" i="4"/>
  <c r="L208" i="4"/>
  <c r="K208" i="4"/>
  <c r="I208" i="4"/>
  <c r="AC207" i="4"/>
  <c r="V207" i="4"/>
  <c r="L207" i="4"/>
  <c r="K207" i="4"/>
  <c r="I207" i="4"/>
  <c r="AC206" i="4"/>
  <c r="AG206" i="4" s="1"/>
  <c r="V206" i="4"/>
  <c r="L206" i="4"/>
  <c r="K206" i="4"/>
  <c r="I206" i="4"/>
  <c r="AC205" i="4"/>
  <c r="AG205" i="4" s="1"/>
  <c r="V205" i="4"/>
  <c r="L205" i="4"/>
  <c r="K205" i="4"/>
  <c r="I205" i="4"/>
  <c r="AC204" i="4"/>
  <c r="AG204" i="4" s="1"/>
  <c r="V204" i="4"/>
  <c r="L204" i="4"/>
  <c r="K204" i="4"/>
  <c r="I204" i="4"/>
  <c r="AC203" i="4"/>
  <c r="AG203" i="4" s="1"/>
  <c r="V203" i="4"/>
  <c r="L203" i="4"/>
  <c r="K203" i="4"/>
  <c r="I203" i="4"/>
  <c r="AC202" i="4"/>
  <c r="AG202" i="4" s="1"/>
  <c r="V202" i="4"/>
  <c r="L202" i="4"/>
  <c r="K202" i="4"/>
  <c r="I202" i="4"/>
  <c r="AC201" i="4"/>
  <c r="AG201" i="4" s="1"/>
  <c r="V201" i="4"/>
  <c r="L201" i="4"/>
  <c r="K201" i="4"/>
  <c r="I201" i="4"/>
  <c r="AC200" i="4"/>
  <c r="AF200" i="4" s="1"/>
  <c r="V200" i="4"/>
  <c r="L200" i="4"/>
  <c r="K200" i="4"/>
  <c r="I200" i="4"/>
  <c r="AC199" i="4"/>
  <c r="AG199" i="4" s="1"/>
  <c r="V199" i="4"/>
  <c r="L199" i="4"/>
  <c r="K199" i="4"/>
  <c r="I199" i="4"/>
  <c r="AC198" i="4"/>
  <c r="AF198" i="4" s="1"/>
  <c r="V198" i="4"/>
  <c r="L198" i="4"/>
  <c r="K198" i="4"/>
  <c r="I198" i="4"/>
  <c r="AC197" i="4"/>
  <c r="AG197" i="4" s="1"/>
  <c r="V197" i="4"/>
  <c r="L197" i="4"/>
  <c r="K197" i="4"/>
  <c r="I197" i="4"/>
  <c r="AC196" i="4"/>
  <c r="AG196" i="4" s="1"/>
  <c r="V196" i="4"/>
  <c r="L196" i="4"/>
  <c r="K196" i="4"/>
  <c r="I196" i="4"/>
  <c r="AC195" i="4"/>
  <c r="AG195" i="4" s="1"/>
  <c r="V195" i="4"/>
  <c r="L195" i="4"/>
  <c r="K195" i="4"/>
  <c r="I195" i="4"/>
  <c r="AC194" i="4"/>
  <c r="AG194" i="4" s="1"/>
  <c r="V194" i="4"/>
  <c r="L194" i="4"/>
  <c r="K194" i="4"/>
  <c r="I194" i="4"/>
  <c r="AC193" i="4"/>
  <c r="AG193" i="4" s="1"/>
  <c r="V193" i="4"/>
  <c r="L193" i="4"/>
  <c r="K193" i="4"/>
  <c r="I193" i="4"/>
  <c r="AC192" i="4"/>
  <c r="AG192" i="4" s="1"/>
  <c r="V192" i="4"/>
  <c r="L192" i="4"/>
  <c r="K192" i="4"/>
  <c r="I192" i="4"/>
  <c r="AC191" i="4"/>
  <c r="AG191" i="4" s="1"/>
  <c r="V191" i="4"/>
  <c r="L191" i="4"/>
  <c r="K191" i="4"/>
  <c r="I191" i="4"/>
  <c r="AC190" i="4"/>
  <c r="AG190" i="4" s="1"/>
  <c r="V190" i="4"/>
  <c r="L190" i="4"/>
  <c r="K190" i="4"/>
  <c r="I190" i="4"/>
  <c r="AC189" i="4"/>
  <c r="AG189" i="4" s="1"/>
  <c r="V189" i="4"/>
  <c r="L189" i="4"/>
  <c r="K189" i="4"/>
  <c r="I189" i="4"/>
  <c r="AC188" i="4"/>
  <c r="AG188" i="4" s="1"/>
  <c r="V188" i="4"/>
  <c r="L188" i="4"/>
  <c r="K188" i="4"/>
  <c r="I188" i="4"/>
  <c r="AC187" i="4"/>
  <c r="AG187" i="4" s="1"/>
  <c r="V187" i="4"/>
  <c r="L187" i="4"/>
  <c r="K187" i="4"/>
  <c r="I187" i="4"/>
  <c r="AC186" i="4"/>
  <c r="AG186" i="4" s="1"/>
  <c r="V186" i="4"/>
  <c r="L186" i="4"/>
  <c r="K186" i="4"/>
  <c r="I186" i="4"/>
  <c r="AC185" i="4"/>
  <c r="AG185" i="4" s="1"/>
  <c r="V185" i="4"/>
  <c r="L185" i="4"/>
  <c r="K185" i="4"/>
  <c r="I185" i="4"/>
  <c r="AC184" i="4"/>
  <c r="AG184" i="4" s="1"/>
  <c r="V184" i="4"/>
  <c r="L184" i="4"/>
  <c r="K184" i="4"/>
  <c r="I184" i="4"/>
  <c r="AC183" i="4"/>
  <c r="V183" i="4"/>
  <c r="L183" i="4"/>
  <c r="K183" i="4"/>
  <c r="I183" i="4"/>
  <c r="AC182" i="4"/>
  <c r="AG182" i="4" s="1"/>
  <c r="V182" i="4"/>
  <c r="L182" i="4"/>
  <c r="K182" i="4"/>
  <c r="I182" i="4"/>
  <c r="AC181" i="4"/>
  <c r="AG181" i="4" s="1"/>
  <c r="V181" i="4"/>
  <c r="L181" i="4"/>
  <c r="K181" i="4"/>
  <c r="I181" i="4"/>
  <c r="AC180" i="4"/>
  <c r="AG180" i="4" s="1"/>
  <c r="V180" i="4"/>
  <c r="L180" i="4"/>
  <c r="K180" i="4"/>
  <c r="I180" i="4"/>
  <c r="AC179" i="4"/>
  <c r="AG179" i="4" s="1"/>
  <c r="V179" i="4"/>
  <c r="L179" i="4"/>
  <c r="K179" i="4"/>
  <c r="I179" i="4"/>
  <c r="AC178" i="4"/>
  <c r="AG178" i="4" s="1"/>
  <c r="V178" i="4"/>
  <c r="L178" i="4"/>
  <c r="K178" i="4"/>
  <c r="I178" i="4"/>
  <c r="AC177" i="4"/>
  <c r="AG177" i="4" s="1"/>
  <c r="V177" i="4"/>
  <c r="L177" i="4"/>
  <c r="K177" i="4"/>
  <c r="I177" i="4"/>
  <c r="AC176" i="4"/>
  <c r="AF176" i="4" s="1"/>
  <c r="V176" i="4"/>
  <c r="L176" i="4"/>
  <c r="K176" i="4"/>
  <c r="I176" i="4"/>
  <c r="AC175" i="4"/>
  <c r="AG175" i="4" s="1"/>
  <c r="V175" i="4"/>
  <c r="L175" i="4"/>
  <c r="K175" i="4"/>
  <c r="I175" i="4"/>
  <c r="AC174" i="4"/>
  <c r="AF174" i="4" s="1"/>
  <c r="V174" i="4"/>
  <c r="L174" i="4"/>
  <c r="K174" i="4"/>
  <c r="I174" i="4"/>
  <c r="AC173" i="4"/>
  <c r="AG173" i="4" s="1"/>
  <c r="V173" i="4"/>
  <c r="L173" i="4"/>
  <c r="K173" i="4"/>
  <c r="I173" i="4"/>
  <c r="AC172" i="4"/>
  <c r="AG172" i="4" s="1"/>
  <c r="V172" i="4"/>
  <c r="L172" i="4"/>
  <c r="K172" i="4"/>
  <c r="I172" i="4"/>
  <c r="AC171" i="4"/>
  <c r="AG171" i="4" s="1"/>
  <c r="V171" i="4"/>
  <c r="L171" i="4"/>
  <c r="K171" i="4"/>
  <c r="I171" i="4"/>
  <c r="B171" i="4"/>
  <c r="B172" i="4" s="1"/>
  <c r="AC170" i="4"/>
  <c r="L170" i="4"/>
  <c r="K170" i="4"/>
  <c r="J170" i="4"/>
  <c r="I170" i="4"/>
  <c r="AC169" i="4"/>
  <c r="AC168" i="4"/>
  <c r="AC167" i="4"/>
  <c r="AC162" i="4"/>
  <c r="AG162" i="4" s="1"/>
  <c r="V162" i="4"/>
  <c r="L162" i="4"/>
  <c r="K162" i="4"/>
  <c r="I162" i="4"/>
  <c r="AC161" i="4"/>
  <c r="AG161" i="4" s="1"/>
  <c r="V161" i="4"/>
  <c r="L161" i="4"/>
  <c r="K161" i="4"/>
  <c r="I161" i="4"/>
  <c r="AC160" i="4"/>
  <c r="AF160" i="4" s="1"/>
  <c r="V160" i="4"/>
  <c r="L160" i="4"/>
  <c r="K160" i="4"/>
  <c r="I160" i="4"/>
  <c r="AC159" i="4"/>
  <c r="AG159" i="4" s="1"/>
  <c r="V159" i="4"/>
  <c r="L159" i="4"/>
  <c r="K159" i="4"/>
  <c r="I159" i="4"/>
  <c r="AC158" i="4"/>
  <c r="AF158" i="4" s="1"/>
  <c r="V158" i="4"/>
  <c r="L158" i="4"/>
  <c r="K158" i="4"/>
  <c r="I158" i="4"/>
  <c r="AC157" i="4"/>
  <c r="AG157" i="4" s="1"/>
  <c r="V157" i="4"/>
  <c r="L157" i="4"/>
  <c r="K157" i="4"/>
  <c r="I157" i="4"/>
  <c r="AC156" i="4"/>
  <c r="AG156" i="4" s="1"/>
  <c r="V156" i="4"/>
  <c r="L156" i="4"/>
  <c r="K156" i="4"/>
  <c r="I156" i="4"/>
  <c r="AC155" i="4"/>
  <c r="AG155" i="4" s="1"/>
  <c r="V155" i="4"/>
  <c r="L155" i="4"/>
  <c r="K155" i="4"/>
  <c r="I155" i="4"/>
  <c r="AC154" i="4"/>
  <c r="AG154" i="4" s="1"/>
  <c r="V154" i="4"/>
  <c r="L154" i="4"/>
  <c r="K154" i="4"/>
  <c r="I154" i="4"/>
  <c r="AC153" i="4"/>
  <c r="AG153" i="4" s="1"/>
  <c r="V153" i="4"/>
  <c r="L153" i="4"/>
  <c r="K153" i="4"/>
  <c r="I153" i="4"/>
  <c r="AC152" i="4"/>
  <c r="AG152" i="4" s="1"/>
  <c r="V152" i="4"/>
  <c r="L152" i="4"/>
  <c r="K152" i="4"/>
  <c r="I152" i="4"/>
  <c r="AC151" i="4"/>
  <c r="AG151" i="4" s="1"/>
  <c r="V151" i="4"/>
  <c r="L151" i="4"/>
  <c r="K151" i="4"/>
  <c r="I151" i="4"/>
  <c r="AC150" i="4"/>
  <c r="AG150" i="4" s="1"/>
  <c r="V150" i="4"/>
  <c r="L150" i="4"/>
  <c r="K150" i="4"/>
  <c r="I150" i="4"/>
  <c r="AC149" i="4"/>
  <c r="AF149" i="4" s="1"/>
  <c r="V149" i="4"/>
  <c r="L149" i="4"/>
  <c r="K149" i="4"/>
  <c r="I149" i="4"/>
  <c r="AC148" i="4"/>
  <c r="AG148" i="4" s="1"/>
  <c r="V148" i="4"/>
  <c r="L148" i="4"/>
  <c r="K148" i="4"/>
  <c r="I148" i="4"/>
  <c r="AC147" i="4"/>
  <c r="AG147" i="4" s="1"/>
  <c r="V147" i="4"/>
  <c r="L147" i="4"/>
  <c r="K147" i="4"/>
  <c r="I147" i="4"/>
  <c r="AC146" i="4"/>
  <c r="AG146" i="4" s="1"/>
  <c r="V146" i="4"/>
  <c r="L146" i="4"/>
  <c r="K146" i="4"/>
  <c r="I146" i="4"/>
  <c r="AC145" i="4"/>
  <c r="AG145" i="4" s="1"/>
  <c r="V145" i="4"/>
  <c r="L145" i="4"/>
  <c r="K145" i="4"/>
  <c r="I145" i="4"/>
  <c r="AC144" i="4"/>
  <c r="AG144" i="4" s="1"/>
  <c r="V144" i="4"/>
  <c r="L144" i="4"/>
  <c r="K144" i="4"/>
  <c r="I144" i="4"/>
  <c r="AC143" i="4"/>
  <c r="AF143" i="4" s="1"/>
  <c r="V143" i="4"/>
  <c r="L143" i="4"/>
  <c r="K143" i="4"/>
  <c r="I143" i="4"/>
  <c r="AC142" i="4"/>
  <c r="AG142" i="4" s="1"/>
  <c r="V142" i="4"/>
  <c r="L142" i="4"/>
  <c r="K142" i="4"/>
  <c r="I142" i="4"/>
  <c r="AC141" i="4"/>
  <c r="AG141" i="4" s="1"/>
  <c r="V141" i="4"/>
  <c r="L141" i="4"/>
  <c r="K141" i="4"/>
  <c r="I141" i="4"/>
  <c r="AC140" i="4"/>
  <c r="AG140" i="4" s="1"/>
  <c r="V140" i="4"/>
  <c r="L140" i="4"/>
  <c r="K140" i="4"/>
  <c r="I140" i="4"/>
  <c r="AC139" i="4"/>
  <c r="AG139" i="4" s="1"/>
  <c r="V139" i="4"/>
  <c r="L139" i="4"/>
  <c r="K139" i="4"/>
  <c r="I139" i="4"/>
  <c r="AC138" i="4"/>
  <c r="AG138" i="4" s="1"/>
  <c r="V138" i="4"/>
  <c r="L138" i="4"/>
  <c r="K138" i="4"/>
  <c r="I138" i="4"/>
  <c r="AC137" i="4"/>
  <c r="AG137" i="4" s="1"/>
  <c r="V137" i="4"/>
  <c r="L137" i="4"/>
  <c r="K137" i="4"/>
  <c r="I137" i="4"/>
  <c r="AC136" i="4"/>
  <c r="AF136" i="4" s="1"/>
  <c r="V136" i="4"/>
  <c r="L136" i="4"/>
  <c r="K136" i="4"/>
  <c r="I136" i="4"/>
  <c r="AC135" i="4"/>
  <c r="AG135" i="4" s="1"/>
  <c r="V135" i="4"/>
  <c r="L135" i="4"/>
  <c r="K135" i="4"/>
  <c r="I135" i="4"/>
  <c r="AC134" i="4"/>
  <c r="AG134" i="4" s="1"/>
  <c r="V134" i="4"/>
  <c r="L134" i="4"/>
  <c r="K134" i="4"/>
  <c r="I134" i="4"/>
  <c r="AC133" i="4"/>
  <c r="AG133" i="4" s="1"/>
  <c r="V133" i="4"/>
  <c r="L133" i="4"/>
  <c r="K133" i="4"/>
  <c r="I133" i="4"/>
  <c r="AC132" i="4"/>
  <c r="AG132" i="4" s="1"/>
  <c r="V132" i="4"/>
  <c r="L132" i="4"/>
  <c r="K132" i="4"/>
  <c r="I132" i="4"/>
  <c r="AC131" i="4"/>
  <c r="AG131" i="4" s="1"/>
  <c r="V131" i="4"/>
  <c r="L131" i="4"/>
  <c r="K131" i="4"/>
  <c r="I131" i="4"/>
  <c r="AC130" i="4"/>
  <c r="AG130" i="4" s="1"/>
  <c r="V130" i="4"/>
  <c r="L130" i="4"/>
  <c r="K130" i="4"/>
  <c r="I130" i="4"/>
  <c r="AC129" i="4"/>
  <c r="AG129" i="4" s="1"/>
  <c r="V129" i="4"/>
  <c r="L129" i="4"/>
  <c r="K129" i="4"/>
  <c r="I129" i="4"/>
  <c r="AC128" i="4"/>
  <c r="AG128" i="4" s="1"/>
  <c r="V128" i="4"/>
  <c r="L128" i="4"/>
  <c r="K128" i="4"/>
  <c r="I128" i="4"/>
  <c r="AC127" i="4"/>
  <c r="AG127" i="4" s="1"/>
  <c r="V127" i="4"/>
  <c r="L127" i="4"/>
  <c r="K127" i="4"/>
  <c r="I127" i="4"/>
  <c r="AC126" i="4"/>
  <c r="AG126" i="4" s="1"/>
  <c r="V126" i="4"/>
  <c r="L126" i="4"/>
  <c r="K126" i="4"/>
  <c r="I126" i="4"/>
  <c r="AC125" i="4"/>
  <c r="AG125" i="4" s="1"/>
  <c r="V125" i="4"/>
  <c r="L125" i="4"/>
  <c r="K125" i="4"/>
  <c r="I125" i="4"/>
  <c r="AC124" i="4"/>
  <c r="AG124" i="4" s="1"/>
  <c r="V124" i="4"/>
  <c r="L124" i="4"/>
  <c r="K124" i="4"/>
  <c r="I124" i="4"/>
  <c r="AC123" i="4"/>
  <c r="AG123" i="4" s="1"/>
  <c r="V123" i="4"/>
  <c r="L123" i="4"/>
  <c r="K123" i="4"/>
  <c r="I123" i="4"/>
  <c r="AC122" i="4"/>
  <c r="AG122" i="4" s="1"/>
  <c r="V122" i="4"/>
  <c r="L122" i="4"/>
  <c r="K122" i="4"/>
  <c r="I122" i="4"/>
  <c r="AC121" i="4"/>
  <c r="AF121" i="4" s="1"/>
  <c r="V121" i="4"/>
  <c r="L121" i="4"/>
  <c r="K121" i="4"/>
  <c r="I121" i="4"/>
  <c r="AC120" i="4"/>
  <c r="AF120" i="4" s="1"/>
  <c r="V120" i="4"/>
  <c r="L120" i="4"/>
  <c r="K120" i="4"/>
  <c r="I120" i="4"/>
  <c r="AC119" i="4"/>
  <c r="V119" i="4"/>
  <c r="L119" i="4"/>
  <c r="K119" i="4"/>
  <c r="I119" i="4"/>
  <c r="AC118" i="4"/>
  <c r="AG118" i="4" s="1"/>
  <c r="V118" i="4"/>
  <c r="L118" i="4"/>
  <c r="K118" i="4"/>
  <c r="I118" i="4"/>
  <c r="AC117" i="4"/>
  <c r="AG117" i="4" s="1"/>
  <c r="V117" i="4"/>
  <c r="L117" i="4"/>
  <c r="K117" i="4"/>
  <c r="I117" i="4"/>
  <c r="AC116" i="4"/>
  <c r="AG116" i="4" s="1"/>
  <c r="V116" i="4"/>
  <c r="L116" i="4"/>
  <c r="K116" i="4"/>
  <c r="I116" i="4"/>
  <c r="AC115" i="4"/>
  <c r="AG115" i="4" s="1"/>
  <c r="V115" i="4"/>
  <c r="L115" i="4"/>
  <c r="K115" i="4"/>
  <c r="I115" i="4"/>
  <c r="AC114" i="4"/>
  <c r="AG114" i="4" s="1"/>
  <c r="V114" i="4"/>
  <c r="L114" i="4"/>
  <c r="K114" i="4"/>
  <c r="I114" i="4"/>
  <c r="AC113" i="4"/>
  <c r="AG113" i="4" s="1"/>
  <c r="V113" i="4"/>
  <c r="L113" i="4"/>
  <c r="K113" i="4"/>
  <c r="I113" i="4"/>
  <c r="AC112" i="4"/>
  <c r="AF112" i="4" s="1"/>
  <c r="V112" i="4"/>
  <c r="L112" i="4"/>
  <c r="K112" i="4"/>
  <c r="I112" i="4"/>
  <c r="AC111" i="4"/>
  <c r="AG111" i="4" s="1"/>
  <c r="V111" i="4"/>
  <c r="L111" i="4"/>
  <c r="K111" i="4"/>
  <c r="I111" i="4"/>
  <c r="AC110" i="4"/>
  <c r="AG110" i="4" s="1"/>
  <c r="V110" i="4"/>
  <c r="L110" i="4"/>
  <c r="K110" i="4"/>
  <c r="I110" i="4"/>
  <c r="AC109" i="4"/>
  <c r="AG109" i="4" s="1"/>
  <c r="V109" i="4"/>
  <c r="L109" i="4"/>
  <c r="K109" i="4"/>
  <c r="I109" i="4"/>
  <c r="AC108" i="4"/>
  <c r="AG108" i="4" s="1"/>
  <c r="V108" i="4"/>
  <c r="L108" i="4"/>
  <c r="K108" i="4"/>
  <c r="I108" i="4"/>
  <c r="AC107" i="4"/>
  <c r="AG107" i="4" s="1"/>
  <c r="V107" i="4"/>
  <c r="L107" i="4"/>
  <c r="K107" i="4"/>
  <c r="I107" i="4"/>
  <c r="AC106" i="4"/>
  <c r="AG106" i="4" s="1"/>
  <c r="V106" i="4"/>
  <c r="L106" i="4"/>
  <c r="K106" i="4"/>
  <c r="I106" i="4"/>
  <c r="AC105" i="4"/>
  <c r="AG105" i="4" s="1"/>
  <c r="V105" i="4"/>
  <c r="L105" i="4"/>
  <c r="K105" i="4"/>
  <c r="I105" i="4"/>
  <c r="AC104" i="4"/>
  <c r="AG104" i="4" s="1"/>
  <c r="V104" i="4"/>
  <c r="L104" i="4"/>
  <c r="K104" i="4"/>
  <c r="I104" i="4"/>
  <c r="AC103" i="4"/>
  <c r="AG103" i="4" s="1"/>
  <c r="V103" i="4"/>
  <c r="L103" i="4"/>
  <c r="K103" i="4"/>
  <c r="I103" i="4"/>
  <c r="AC102" i="4"/>
  <c r="AG102" i="4" s="1"/>
  <c r="V102" i="4"/>
  <c r="L102" i="4"/>
  <c r="K102" i="4"/>
  <c r="I102" i="4"/>
  <c r="B102" i="4"/>
  <c r="J102" i="4" s="1"/>
  <c r="AC101" i="4"/>
  <c r="L101" i="4"/>
  <c r="K101" i="4"/>
  <c r="J101" i="4"/>
  <c r="I101" i="4"/>
  <c r="AC100" i="4"/>
  <c r="AC99" i="4"/>
  <c r="AC98" i="4"/>
  <c r="AC93" i="4"/>
  <c r="AG93" i="4" s="1"/>
  <c r="V93" i="4"/>
  <c r="L93" i="4"/>
  <c r="K93" i="4"/>
  <c r="I93" i="4"/>
  <c r="AC92" i="4"/>
  <c r="AG92" i="4" s="1"/>
  <c r="V92" i="4"/>
  <c r="L92" i="4"/>
  <c r="K92" i="4"/>
  <c r="I92" i="4"/>
  <c r="AC91" i="4"/>
  <c r="AG91" i="4" s="1"/>
  <c r="V91" i="4"/>
  <c r="L91" i="4"/>
  <c r="K91" i="4"/>
  <c r="I91" i="4"/>
  <c r="AC90" i="4"/>
  <c r="AG90" i="4" s="1"/>
  <c r="V90" i="4"/>
  <c r="L90" i="4"/>
  <c r="K90" i="4"/>
  <c r="I90" i="4"/>
  <c r="AC89" i="4"/>
  <c r="AG89" i="4" s="1"/>
  <c r="V89" i="4"/>
  <c r="L89" i="4"/>
  <c r="K89" i="4"/>
  <c r="I89" i="4"/>
  <c r="AC88" i="4"/>
  <c r="AG88" i="4" s="1"/>
  <c r="V88" i="4"/>
  <c r="L88" i="4"/>
  <c r="K88" i="4"/>
  <c r="I88" i="4"/>
  <c r="AC87" i="4"/>
  <c r="AG87" i="4" s="1"/>
  <c r="V87" i="4"/>
  <c r="L87" i="4"/>
  <c r="K87" i="4"/>
  <c r="I87" i="4"/>
  <c r="AC86" i="4"/>
  <c r="AG86" i="4" s="1"/>
  <c r="V86" i="4"/>
  <c r="L86" i="4"/>
  <c r="K86" i="4"/>
  <c r="I86" i="4"/>
  <c r="AC85" i="4"/>
  <c r="AG85" i="4" s="1"/>
  <c r="V85" i="4"/>
  <c r="L85" i="4"/>
  <c r="K85" i="4"/>
  <c r="I85" i="4"/>
  <c r="AC84" i="4"/>
  <c r="AF84" i="4" s="1"/>
  <c r="V84" i="4"/>
  <c r="L84" i="4"/>
  <c r="K84" i="4"/>
  <c r="I84" i="4"/>
  <c r="AC83" i="4"/>
  <c r="AG83" i="4" s="1"/>
  <c r="V83" i="4"/>
  <c r="L83" i="4"/>
  <c r="K83" i="4"/>
  <c r="I83" i="4"/>
  <c r="AC82" i="4"/>
  <c r="AG82" i="4" s="1"/>
  <c r="V82" i="4"/>
  <c r="L82" i="4"/>
  <c r="K82" i="4"/>
  <c r="I82" i="4"/>
  <c r="AC81" i="4"/>
  <c r="AG81" i="4" s="1"/>
  <c r="V81" i="4"/>
  <c r="L81" i="4"/>
  <c r="K81" i="4"/>
  <c r="I81" i="4"/>
  <c r="AC80" i="4"/>
  <c r="AG80" i="4" s="1"/>
  <c r="V80" i="4"/>
  <c r="L80" i="4"/>
  <c r="K80" i="4"/>
  <c r="I80" i="4"/>
  <c r="AC79" i="4"/>
  <c r="AF79" i="4" s="1"/>
  <c r="V79" i="4"/>
  <c r="L79" i="4"/>
  <c r="K79" i="4"/>
  <c r="I79" i="4"/>
  <c r="AC78" i="4"/>
  <c r="AG78" i="4" s="1"/>
  <c r="V78" i="4"/>
  <c r="L78" i="4"/>
  <c r="K78" i="4"/>
  <c r="I78" i="4"/>
  <c r="AC77" i="4"/>
  <c r="AG77" i="4" s="1"/>
  <c r="V77" i="4"/>
  <c r="L77" i="4"/>
  <c r="K77" i="4"/>
  <c r="I77" i="4"/>
  <c r="AC76" i="4"/>
  <c r="AG76" i="4" s="1"/>
  <c r="V76" i="4"/>
  <c r="L76" i="4"/>
  <c r="K76" i="4"/>
  <c r="I76" i="4"/>
  <c r="AC75" i="4"/>
  <c r="AG75" i="4" s="1"/>
  <c r="V75" i="4"/>
  <c r="L75" i="4"/>
  <c r="K75" i="4"/>
  <c r="I75" i="4"/>
  <c r="AC74" i="4"/>
  <c r="AG74" i="4" s="1"/>
  <c r="V74" i="4"/>
  <c r="L74" i="4"/>
  <c r="K74" i="4"/>
  <c r="I74" i="4"/>
  <c r="AC73" i="4"/>
  <c r="AG73" i="4" s="1"/>
  <c r="V73" i="4"/>
  <c r="L73" i="4"/>
  <c r="K73" i="4"/>
  <c r="I73" i="4"/>
  <c r="AC72" i="4"/>
  <c r="AF72" i="4" s="1"/>
  <c r="V72" i="4"/>
  <c r="L72" i="4"/>
  <c r="K72" i="4"/>
  <c r="I72" i="4"/>
  <c r="AC71" i="4"/>
  <c r="AG71" i="4" s="1"/>
  <c r="V71" i="4"/>
  <c r="L71" i="4"/>
  <c r="K71" i="4"/>
  <c r="I71" i="4"/>
  <c r="AC70" i="4"/>
  <c r="AG70" i="4" s="1"/>
  <c r="V70" i="4"/>
  <c r="L70" i="4"/>
  <c r="K70" i="4"/>
  <c r="I70" i="4"/>
  <c r="AC69" i="4"/>
  <c r="AG69" i="4" s="1"/>
  <c r="V69" i="4"/>
  <c r="L69" i="4"/>
  <c r="K69" i="4"/>
  <c r="I69" i="4"/>
  <c r="AC68" i="4"/>
  <c r="AG68" i="4" s="1"/>
  <c r="V68" i="4"/>
  <c r="L68" i="4"/>
  <c r="K68" i="4"/>
  <c r="I68" i="4"/>
  <c r="AC67" i="4"/>
  <c r="AG67" i="4" s="1"/>
  <c r="V67" i="4"/>
  <c r="L67" i="4"/>
  <c r="K67" i="4"/>
  <c r="I67" i="4"/>
  <c r="AC66" i="4"/>
  <c r="AG66" i="4" s="1"/>
  <c r="V66" i="4"/>
  <c r="L66" i="4"/>
  <c r="K66" i="4"/>
  <c r="I66" i="4"/>
  <c r="AC65" i="4"/>
  <c r="AG65" i="4" s="1"/>
  <c r="V65" i="4"/>
  <c r="L65" i="4"/>
  <c r="K65" i="4"/>
  <c r="I65" i="4"/>
  <c r="AC64" i="4"/>
  <c r="AG64" i="4" s="1"/>
  <c r="V64" i="4"/>
  <c r="L64" i="4"/>
  <c r="K64" i="4"/>
  <c r="I64" i="4"/>
  <c r="AC63" i="4"/>
  <c r="AG63" i="4" s="1"/>
  <c r="V63" i="4"/>
  <c r="L63" i="4"/>
  <c r="K63" i="4"/>
  <c r="I63" i="4"/>
  <c r="AC62" i="4"/>
  <c r="AG62" i="4" s="1"/>
  <c r="V62" i="4"/>
  <c r="L62" i="4"/>
  <c r="K62" i="4"/>
  <c r="I62" i="4"/>
  <c r="AC61" i="4"/>
  <c r="AG61" i="4" s="1"/>
  <c r="V61" i="4"/>
  <c r="L61" i="4"/>
  <c r="K61" i="4"/>
  <c r="I61" i="4"/>
  <c r="AC60" i="4"/>
  <c r="AF60" i="4" s="1"/>
  <c r="V60" i="4"/>
  <c r="L60" i="4"/>
  <c r="K60" i="4"/>
  <c r="I60" i="4"/>
  <c r="AC59" i="4"/>
  <c r="AG59" i="4" s="1"/>
  <c r="V59" i="4"/>
  <c r="L59" i="4"/>
  <c r="K59" i="4"/>
  <c r="I59" i="4"/>
  <c r="AC58" i="4"/>
  <c r="AG58" i="4" s="1"/>
  <c r="V58" i="4"/>
  <c r="L58" i="4"/>
  <c r="K58" i="4"/>
  <c r="I58" i="4"/>
  <c r="AC57" i="4"/>
  <c r="AF57" i="4" s="1"/>
  <c r="V57" i="4"/>
  <c r="L57" i="4"/>
  <c r="K57" i="4"/>
  <c r="I57" i="4"/>
  <c r="AC56" i="4"/>
  <c r="AG56" i="4" s="1"/>
  <c r="V56" i="4"/>
  <c r="L56" i="4"/>
  <c r="K56" i="4"/>
  <c r="I56" i="4"/>
  <c r="AC55" i="4"/>
  <c r="AF55" i="4" s="1"/>
  <c r="V55" i="4"/>
  <c r="L55" i="4"/>
  <c r="K55" i="4"/>
  <c r="I55" i="4"/>
  <c r="AC54" i="4"/>
  <c r="AG54" i="4" s="1"/>
  <c r="V54" i="4"/>
  <c r="L54" i="4"/>
  <c r="K54" i="4"/>
  <c r="I54" i="4"/>
  <c r="AC53" i="4"/>
  <c r="AG53" i="4" s="1"/>
  <c r="V53" i="4"/>
  <c r="L53" i="4"/>
  <c r="K53" i="4"/>
  <c r="I53" i="4"/>
  <c r="AC52" i="4"/>
  <c r="AG52" i="4" s="1"/>
  <c r="V52" i="4"/>
  <c r="L52" i="4"/>
  <c r="K52" i="4"/>
  <c r="I52" i="4"/>
  <c r="AC51" i="4"/>
  <c r="AG51" i="4" s="1"/>
  <c r="V51" i="4"/>
  <c r="L51" i="4"/>
  <c r="K51" i="4"/>
  <c r="I51" i="4"/>
  <c r="AC50" i="4"/>
  <c r="AG50" i="4" s="1"/>
  <c r="V50" i="4"/>
  <c r="L50" i="4"/>
  <c r="K50" i="4"/>
  <c r="I50" i="4"/>
  <c r="AC49" i="4"/>
  <c r="AG49" i="4" s="1"/>
  <c r="V49" i="4"/>
  <c r="L49" i="4"/>
  <c r="K49" i="4"/>
  <c r="I49" i="4"/>
  <c r="AC48" i="4"/>
  <c r="AF48" i="4" s="1"/>
  <c r="V48" i="4"/>
  <c r="L48" i="4"/>
  <c r="K48" i="4"/>
  <c r="I48" i="4"/>
  <c r="AC47" i="4"/>
  <c r="AG47" i="4" s="1"/>
  <c r="V47" i="4"/>
  <c r="L47" i="4"/>
  <c r="K47" i="4"/>
  <c r="I47" i="4"/>
  <c r="AC46" i="4"/>
  <c r="AG46" i="4" s="1"/>
  <c r="V46" i="4"/>
  <c r="L46" i="4"/>
  <c r="K46" i="4"/>
  <c r="I46" i="4"/>
  <c r="AC45" i="4"/>
  <c r="AG45" i="4" s="1"/>
  <c r="V45" i="4"/>
  <c r="L45" i="4"/>
  <c r="K45" i="4"/>
  <c r="I45" i="4"/>
  <c r="AC44" i="4"/>
  <c r="AG44" i="4" s="1"/>
  <c r="V44" i="4"/>
  <c r="L44" i="4"/>
  <c r="K44" i="4"/>
  <c r="I44" i="4"/>
  <c r="AC43" i="4"/>
  <c r="AG43" i="4" s="1"/>
  <c r="V43" i="4"/>
  <c r="L43" i="4"/>
  <c r="K43" i="4"/>
  <c r="I43" i="4"/>
  <c r="AC42" i="4"/>
  <c r="AG42" i="4" s="1"/>
  <c r="V42" i="4"/>
  <c r="L42" i="4"/>
  <c r="K42" i="4"/>
  <c r="I42" i="4"/>
  <c r="AC41" i="4"/>
  <c r="AG41" i="4" s="1"/>
  <c r="V41" i="4"/>
  <c r="L41" i="4"/>
  <c r="K41" i="4"/>
  <c r="I41" i="4"/>
  <c r="AC40" i="4"/>
  <c r="AG40" i="4" s="1"/>
  <c r="V40" i="4"/>
  <c r="L40" i="4"/>
  <c r="K40" i="4"/>
  <c r="I40" i="4"/>
  <c r="AC39" i="4"/>
  <c r="AG39" i="4" s="1"/>
  <c r="V39" i="4"/>
  <c r="L39" i="4"/>
  <c r="K39" i="4"/>
  <c r="I39" i="4"/>
  <c r="AC38" i="4"/>
  <c r="AG38" i="4" s="1"/>
  <c r="V38" i="4"/>
  <c r="L38" i="4"/>
  <c r="K38" i="4"/>
  <c r="I38" i="4"/>
  <c r="AC37" i="4"/>
  <c r="AF37" i="4" s="1"/>
  <c r="V37" i="4"/>
  <c r="L37" i="4"/>
  <c r="K37" i="4"/>
  <c r="I37" i="4"/>
  <c r="AC36" i="4"/>
  <c r="AF36" i="4" s="1"/>
  <c r="V36" i="4"/>
  <c r="L36" i="4"/>
  <c r="K36" i="4"/>
  <c r="I36" i="4"/>
  <c r="AC35" i="4"/>
  <c r="AG35" i="4" s="1"/>
  <c r="V35" i="4"/>
  <c r="L35" i="4"/>
  <c r="K35" i="4"/>
  <c r="I35" i="4"/>
  <c r="AC34" i="4"/>
  <c r="AG34" i="4" s="1"/>
  <c r="V34" i="4"/>
  <c r="L34" i="4"/>
  <c r="K34" i="4"/>
  <c r="I34" i="4"/>
  <c r="AC33" i="4"/>
  <c r="AG33" i="4" s="1"/>
  <c r="V33" i="4"/>
  <c r="L33" i="4"/>
  <c r="K33" i="4"/>
  <c r="I33" i="4"/>
  <c r="AC32" i="4"/>
  <c r="AF32" i="4" s="1"/>
  <c r="V32" i="4"/>
  <c r="L32" i="4"/>
  <c r="K32" i="4"/>
  <c r="I32" i="4"/>
  <c r="AC31" i="4"/>
  <c r="AF31" i="4" s="1"/>
  <c r="V31" i="4"/>
  <c r="L31" i="4"/>
  <c r="K31" i="4"/>
  <c r="I31" i="4"/>
  <c r="AC30" i="4"/>
  <c r="AG30" i="4" s="1"/>
  <c r="V30" i="4"/>
  <c r="L30" i="4"/>
  <c r="K30" i="4"/>
  <c r="I30" i="4"/>
  <c r="AC29" i="4"/>
  <c r="AG29" i="4" s="1"/>
  <c r="V29" i="4"/>
  <c r="L29" i="4"/>
  <c r="K29" i="4"/>
  <c r="I29" i="4"/>
  <c r="AC28" i="4"/>
  <c r="AG28" i="4" s="1"/>
  <c r="V28" i="4"/>
  <c r="L28" i="4"/>
  <c r="K28" i="4"/>
  <c r="I28" i="4"/>
  <c r="B28" i="4"/>
  <c r="B29" i="4" s="1"/>
  <c r="AC27" i="4"/>
  <c r="L27" i="4"/>
  <c r="K27" i="4"/>
  <c r="J27" i="4"/>
  <c r="AC26" i="4"/>
  <c r="AC25" i="4"/>
  <c r="AC24" i="4"/>
  <c r="B14" i="4"/>
  <c r="H9" i="4"/>
  <c r="K9" i="4" s="1"/>
  <c r="M9" i="4" s="1"/>
  <c r="N9" i="4" s="1"/>
  <c r="N22" i="4" s="1"/>
  <c r="H8" i="4"/>
  <c r="I8" i="4" s="1"/>
  <c r="J8" i="4" s="1"/>
  <c r="H7" i="4"/>
  <c r="K7" i="4" s="1"/>
  <c r="M7" i="4" s="1"/>
  <c r="N7" i="4" s="1"/>
  <c r="N20" i="4" s="1"/>
  <c r="H6" i="4"/>
  <c r="K6" i="4" s="1"/>
  <c r="M6" i="4" s="1"/>
  <c r="N6" i="4" s="1"/>
  <c r="N19" i="4" s="1"/>
  <c r="H9" i="3"/>
  <c r="K9" i="3" s="1"/>
  <c r="M9" i="3" s="1"/>
  <c r="N9" i="3" s="1"/>
  <c r="Q16" i="3" s="1"/>
  <c r="H8" i="3"/>
  <c r="I8" i="3" s="1"/>
  <c r="J8" i="3" s="1"/>
  <c r="H7" i="3"/>
  <c r="K7" i="3" s="1"/>
  <c r="M7" i="3" s="1"/>
  <c r="N7" i="3" s="1"/>
  <c r="Q14" i="3" s="1"/>
  <c r="H6" i="3"/>
  <c r="I6" i="3" s="1"/>
  <c r="J6" i="3" s="1"/>
  <c r="I7" i="2"/>
  <c r="I6" i="2"/>
  <c r="L6" i="2" s="1"/>
  <c r="N6" i="2" s="1"/>
  <c r="O6" i="2" s="1"/>
  <c r="R13" i="2" s="1"/>
  <c r="I5" i="2"/>
  <c r="L5" i="2" s="1"/>
  <c r="N5" i="2" s="1"/>
  <c r="O5" i="2" s="1"/>
  <c r="R12" i="2" s="1"/>
  <c r="I4" i="2"/>
  <c r="L4" i="2" s="1"/>
  <c r="N4" i="2" s="1"/>
  <c r="O4" i="2" s="1"/>
  <c r="R11" i="2" s="1"/>
  <c r="AC299" i="3"/>
  <c r="AG299" i="3" s="1"/>
  <c r="V299" i="3"/>
  <c r="L299" i="3"/>
  <c r="K299" i="3"/>
  <c r="I299" i="3"/>
  <c r="AC298" i="3"/>
  <c r="AG298" i="3" s="1"/>
  <c r="V298" i="3"/>
  <c r="L298" i="3"/>
  <c r="K298" i="3"/>
  <c r="I298" i="3"/>
  <c r="AC297" i="3"/>
  <c r="AG297" i="3" s="1"/>
  <c r="V297" i="3"/>
  <c r="L297" i="3"/>
  <c r="K297" i="3"/>
  <c r="I297" i="3"/>
  <c r="AC296" i="3"/>
  <c r="AG296" i="3" s="1"/>
  <c r="V296" i="3"/>
  <c r="L296" i="3"/>
  <c r="K296" i="3"/>
  <c r="I296" i="3"/>
  <c r="AC295" i="3"/>
  <c r="V295" i="3"/>
  <c r="L295" i="3"/>
  <c r="K295" i="3"/>
  <c r="I295" i="3"/>
  <c r="AC294" i="3"/>
  <c r="AF294" i="3" s="1"/>
  <c r="V294" i="3"/>
  <c r="L294" i="3"/>
  <c r="K294" i="3"/>
  <c r="I294" i="3"/>
  <c r="AC293" i="3"/>
  <c r="AG293" i="3" s="1"/>
  <c r="V293" i="3"/>
  <c r="L293" i="3"/>
  <c r="K293" i="3"/>
  <c r="I293" i="3"/>
  <c r="AC292" i="3"/>
  <c r="AG292" i="3" s="1"/>
  <c r="V292" i="3"/>
  <c r="L292" i="3"/>
  <c r="K292" i="3"/>
  <c r="I292" i="3"/>
  <c r="AC291" i="3"/>
  <c r="AG291" i="3" s="1"/>
  <c r="V291" i="3"/>
  <c r="L291" i="3"/>
  <c r="K291" i="3"/>
  <c r="I291" i="3"/>
  <c r="AC290" i="3"/>
  <c r="AG290" i="3" s="1"/>
  <c r="V290" i="3"/>
  <c r="L290" i="3"/>
  <c r="K290" i="3"/>
  <c r="I290" i="3"/>
  <c r="AC289" i="3"/>
  <c r="AG289" i="3" s="1"/>
  <c r="V289" i="3"/>
  <c r="L289" i="3"/>
  <c r="K289" i="3"/>
  <c r="I289" i="3"/>
  <c r="AC288" i="3"/>
  <c r="AG288" i="3" s="1"/>
  <c r="V288" i="3"/>
  <c r="L288" i="3"/>
  <c r="K288" i="3"/>
  <c r="I288" i="3"/>
  <c r="AC287" i="3"/>
  <c r="AG287" i="3" s="1"/>
  <c r="V287" i="3"/>
  <c r="L287" i="3"/>
  <c r="K287" i="3"/>
  <c r="I287" i="3"/>
  <c r="AC286" i="3"/>
  <c r="AF286" i="3" s="1"/>
  <c r="V286" i="3"/>
  <c r="L286" i="3"/>
  <c r="K286" i="3"/>
  <c r="I286" i="3"/>
  <c r="AC285" i="3"/>
  <c r="AG285" i="3" s="1"/>
  <c r="V285" i="3"/>
  <c r="L285" i="3"/>
  <c r="K285" i="3"/>
  <c r="I285" i="3"/>
  <c r="AC284" i="3"/>
  <c r="V284" i="3"/>
  <c r="L284" i="3"/>
  <c r="K284" i="3"/>
  <c r="I284" i="3"/>
  <c r="AC283" i="3"/>
  <c r="AG283" i="3" s="1"/>
  <c r="V283" i="3"/>
  <c r="L283" i="3"/>
  <c r="K283" i="3"/>
  <c r="I283" i="3"/>
  <c r="AC282" i="3"/>
  <c r="AG282" i="3" s="1"/>
  <c r="V282" i="3"/>
  <c r="L282" i="3"/>
  <c r="K282" i="3"/>
  <c r="I282" i="3"/>
  <c r="AC281" i="3"/>
  <c r="AG281" i="3" s="1"/>
  <c r="V281" i="3"/>
  <c r="L281" i="3"/>
  <c r="K281" i="3"/>
  <c r="I281" i="3"/>
  <c r="AC280" i="3"/>
  <c r="AG280" i="3" s="1"/>
  <c r="V280" i="3"/>
  <c r="L280" i="3"/>
  <c r="K280" i="3"/>
  <c r="I280" i="3"/>
  <c r="AC279" i="3"/>
  <c r="AG279" i="3" s="1"/>
  <c r="V279" i="3"/>
  <c r="L279" i="3"/>
  <c r="K279" i="3"/>
  <c r="I279" i="3"/>
  <c r="AC278" i="3"/>
  <c r="AG278" i="3" s="1"/>
  <c r="V278" i="3"/>
  <c r="L278" i="3"/>
  <c r="K278" i="3"/>
  <c r="I278" i="3"/>
  <c r="AC277" i="3"/>
  <c r="AG277" i="3" s="1"/>
  <c r="V277" i="3"/>
  <c r="L277" i="3"/>
  <c r="K277" i="3"/>
  <c r="I277" i="3"/>
  <c r="AC276" i="3"/>
  <c r="AG276" i="3" s="1"/>
  <c r="V276" i="3"/>
  <c r="L276" i="3"/>
  <c r="K276" i="3"/>
  <c r="I276" i="3"/>
  <c r="AC275" i="3"/>
  <c r="AG275" i="3" s="1"/>
  <c r="V275" i="3"/>
  <c r="L275" i="3"/>
  <c r="K275" i="3"/>
  <c r="I275" i="3"/>
  <c r="AC274" i="3"/>
  <c r="AG274" i="3" s="1"/>
  <c r="V274" i="3"/>
  <c r="L274" i="3"/>
  <c r="K274" i="3"/>
  <c r="I274" i="3"/>
  <c r="AC273" i="3"/>
  <c r="AG273" i="3" s="1"/>
  <c r="V273" i="3"/>
  <c r="L273" i="3"/>
  <c r="K273" i="3"/>
  <c r="I273" i="3"/>
  <c r="AC272" i="3"/>
  <c r="AG272" i="3" s="1"/>
  <c r="V272" i="3"/>
  <c r="L272" i="3"/>
  <c r="K272" i="3"/>
  <c r="I272" i="3"/>
  <c r="AC271" i="3"/>
  <c r="V271" i="3"/>
  <c r="L271" i="3"/>
  <c r="K271" i="3"/>
  <c r="I271" i="3"/>
  <c r="AC270" i="3"/>
  <c r="AF270" i="3" s="1"/>
  <c r="V270" i="3"/>
  <c r="L270" i="3"/>
  <c r="K270" i="3"/>
  <c r="I270" i="3"/>
  <c r="AC269" i="3"/>
  <c r="AG269" i="3" s="1"/>
  <c r="V269" i="3"/>
  <c r="L269" i="3"/>
  <c r="K269" i="3"/>
  <c r="I269" i="3"/>
  <c r="AC268" i="3"/>
  <c r="AG268" i="3" s="1"/>
  <c r="V268" i="3"/>
  <c r="L268" i="3"/>
  <c r="K268" i="3"/>
  <c r="I268" i="3"/>
  <c r="AC267" i="3"/>
  <c r="AG267" i="3" s="1"/>
  <c r="V267" i="3"/>
  <c r="L267" i="3"/>
  <c r="K267" i="3"/>
  <c r="I267" i="3"/>
  <c r="AC266" i="3"/>
  <c r="AG266" i="3" s="1"/>
  <c r="V266" i="3"/>
  <c r="L266" i="3"/>
  <c r="K266" i="3"/>
  <c r="I266" i="3"/>
  <c r="AC265" i="3"/>
  <c r="AG265" i="3" s="1"/>
  <c r="V265" i="3"/>
  <c r="L265" i="3"/>
  <c r="K265" i="3"/>
  <c r="I265" i="3"/>
  <c r="AC264" i="3"/>
  <c r="AG264" i="3" s="1"/>
  <c r="V264" i="3"/>
  <c r="L264" i="3"/>
  <c r="K264" i="3"/>
  <c r="I264" i="3"/>
  <c r="AC263" i="3"/>
  <c r="AG263" i="3" s="1"/>
  <c r="V263" i="3"/>
  <c r="L263" i="3"/>
  <c r="K263" i="3"/>
  <c r="I263" i="3"/>
  <c r="AC262" i="3"/>
  <c r="AF262" i="3" s="1"/>
  <c r="V262" i="3"/>
  <c r="L262" i="3"/>
  <c r="K262" i="3"/>
  <c r="I262" i="3"/>
  <c r="AC261" i="3"/>
  <c r="AG261" i="3" s="1"/>
  <c r="V261" i="3"/>
  <c r="L261" i="3"/>
  <c r="K261" i="3"/>
  <c r="I261" i="3"/>
  <c r="AC260" i="3"/>
  <c r="AG260" i="3" s="1"/>
  <c r="V260" i="3"/>
  <c r="L260" i="3"/>
  <c r="K260" i="3"/>
  <c r="I260" i="3"/>
  <c r="AC259" i="3"/>
  <c r="AG259" i="3" s="1"/>
  <c r="V259" i="3"/>
  <c r="L259" i="3"/>
  <c r="K259" i="3"/>
  <c r="I259" i="3"/>
  <c r="AC258" i="3"/>
  <c r="AG258" i="3" s="1"/>
  <c r="V258" i="3"/>
  <c r="L258" i="3"/>
  <c r="K258" i="3"/>
  <c r="I258" i="3"/>
  <c r="AC257" i="3"/>
  <c r="AG257" i="3" s="1"/>
  <c r="V257" i="3"/>
  <c r="L257" i="3"/>
  <c r="K257" i="3"/>
  <c r="I257" i="3"/>
  <c r="AC256" i="3"/>
  <c r="AG256" i="3" s="1"/>
  <c r="V256" i="3"/>
  <c r="L256" i="3"/>
  <c r="K256" i="3"/>
  <c r="I256" i="3"/>
  <c r="AC255" i="3"/>
  <c r="AG255" i="3" s="1"/>
  <c r="V255" i="3"/>
  <c r="L255" i="3"/>
  <c r="K255" i="3"/>
  <c r="I255" i="3"/>
  <c r="AC254" i="3"/>
  <c r="AG254" i="3" s="1"/>
  <c r="V254" i="3"/>
  <c r="L254" i="3"/>
  <c r="K254" i="3"/>
  <c r="I254" i="3"/>
  <c r="AC253" i="3"/>
  <c r="AG253" i="3" s="1"/>
  <c r="V253" i="3"/>
  <c r="L253" i="3"/>
  <c r="K253" i="3"/>
  <c r="I253" i="3"/>
  <c r="AC252" i="3"/>
  <c r="AG252" i="3" s="1"/>
  <c r="V252" i="3"/>
  <c r="L252" i="3"/>
  <c r="K252" i="3"/>
  <c r="I252" i="3"/>
  <c r="AC251" i="3"/>
  <c r="AG251" i="3" s="1"/>
  <c r="V251" i="3"/>
  <c r="L251" i="3"/>
  <c r="K251" i="3"/>
  <c r="I251" i="3"/>
  <c r="AC250" i="3"/>
  <c r="AG250" i="3" s="1"/>
  <c r="V250" i="3"/>
  <c r="L250" i="3"/>
  <c r="K250" i="3"/>
  <c r="I250" i="3"/>
  <c r="AC249" i="3"/>
  <c r="AG249" i="3" s="1"/>
  <c r="V249" i="3"/>
  <c r="L249" i="3"/>
  <c r="K249" i="3"/>
  <c r="I249" i="3"/>
  <c r="AC248" i="3"/>
  <c r="AG248" i="3" s="1"/>
  <c r="V248" i="3"/>
  <c r="L248" i="3"/>
  <c r="K248" i="3"/>
  <c r="I248" i="3"/>
  <c r="AC247" i="3"/>
  <c r="V247" i="3"/>
  <c r="L247" i="3"/>
  <c r="K247" i="3"/>
  <c r="I247" i="3"/>
  <c r="AC246" i="3"/>
  <c r="AF246" i="3" s="1"/>
  <c r="V246" i="3"/>
  <c r="L246" i="3"/>
  <c r="K246" i="3"/>
  <c r="I246" i="3"/>
  <c r="AC245" i="3"/>
  <c r="AG245" i="3" s="1"/>
  <c r="V245" i="3"/>
  <c r="L245" i="3"/>
  <c r="K245" i="3"/>
  <c r="I245" i="3"/>
  <c r="AC244" i="3"/>
  <c r="AG244" i="3" s="1"/>
  <c r="V244" i="3"/>
  <c r="L244" i="3"/>
  <c r="K244" i="3"/>
  <c r="I244" i="3"/>
  <c r="AC243" i="3"/>
  <c r="AG243" i="3" s="1"/>
  <c r="V243" i="3"/>
  <c r="L243" i="3"/>
  <c r="K243" i="3"/>
  <c r="I243" i="3"/>
  <c r="J243" i="3"/>
  <c r="AC242" i="3"/>
  <c r="L242" i="3"/>
  <c r="K242" i="3"/>
  <c r="J242" i="3"/>
  <c r="I242" i="3"/>
  <c r="AC241" i="3"/>
  <c r="AC240" i="3"/>
  <c r="AC239" i="3"/>
  <c r="AC234" i="3"/>
  <c r="AG234" i="3" s="1"/>
  <c r="V234" i="3"/>
  <c r="L234" i="3"/>
  <c r="K234" i="3"/>
  <c r="I234" i="3"/>
  <c r="AC233" i="3"/>
  <c r="AG233" i="3" s="1"/>
  <c r="V233" i="3"/>
  <c r="L233" i="3"/>
  <c r="K233" i="3"/>
  <c r="I233" i="3"/>
  <c r="AC232" i="3"/>
  <c r="AG232" i="3" s="1"/>
  <c r="V232" i="3"/>
  <c r="L232" i="3"/>
  <c r="K232" i="3"/>
  <c r="I232" i="3"/>
  <c r="AC231" i="3"/>
  <c r="V231" i="3"/>
  <c r="L231" i="3"/>
  <c r="K231" i="3"/>
  <c r="I231" i="3"/>
  <c r="AC230" i="3"/>
  <c r="AF230" i="3" s="1"/>
  <c r="V230" i="3"/>
  <c r="L230" i="3"/>
  <c r="K230" i="3"/>
  <c r="I230" i="3"/>
  <c r="AC229" i="3"/>
  <c r="AG229" i="3" s="1"/>
  <c r="V229" i="3"/>
  <c r="L229" i="3"/>
  <c r="K229" i="3"/>
  <c r="I229" i="3"/>
  <c r="AC228" i="3"/>
  <c r="AG228" i="3" s="1"/>
  <c r="V228" i="3"/>
  <c r="L228" i="3"/>
  <c r="K228" i="3"/>
  <c r="I228" i="3"/>
  <c r="AC227" i="3"/>
  <c r="AG227" i="3" s="1"/>
  <c r="V227" i="3"/>
  <c r="L227" i="3"/>
  <c r="K227" i="3"/>
  <c r="I227" i="3"/>
  <c r="AC226" i="3"/>
  <c r="AG226" i="3" s="1"/>
  <c r="V226" i="3"/>
  <c r="L226" i="3"/>
  <c r="K226" i="3"/>
  <c r="I226" i="3"/>
  <c r="AC225" i="3"/>
  <c r="AG225" i="3" s="1"/>
  <c r="V225" i="3"/>
  <c r="L225" i="3"/>
  <c r="K225" i="3"/>
  <c r="I225" i="3"/>
  <c r="AC224" i="3"/>
  <c r="AG224" i="3" s="1"/>
  <c r="V224" i="3"/>
  <c r="L224" i="3"/>
  <c r="K224" i="3"/>
  <c r="I224" i="3"/>
  <c r="AC223" i="3"/>
  <c r="AG223" i="3" s="1"/>
  <c r="V223" i="3"/>
  <c r="L223" i="3"/>
  <c r="K223" i="3"/>
  <c r="I223" i="3"/>
  <c r="AC222" i="3"/>
  <c r="AF222" i="3" s="1"/>
  <c r="V222" i="3"/>
  <c r="L222" i="3"/>
  <c r="K222" i="3"/>
  <c r="I222" i="3"/>
  <c r="AC221" i="3"/>
  <c r="AG221" i="3" s="1"/>
  <c r="V221" i="3"/>
  <c r="L221" i="3"/>
  <c r="K221" i="3"/>
  <c r="I221" i="3"/>
  <c r="AC220" i="3"/>
  <c r="AG220" i="3" s="1"/>
  <c r="V220" i="3"/>
  <c r="L220" i="3"/>
  <c r="K220" i="3"/>
  <c r="I220" i="3"/>
  <c r="AC219" i="3"/>
  <c r="AG219" i="3" s="1"/>
  <c r="V219" i="3"/>
  <c r="L219" i="3"/>
  <c r="K219" i="3"/>
  <c r="I219" i="3"/>
  <c r="AC218" i="3"/>
  <c r="AG218" i="3" s="1"/>
  <c r="V218" i="3"/>
  <c r="L218" i="3"/>
  <c r="K218" i="3"/>
  <c r="I218" i="3"/>
  <c r="AC217" i="3"/>
  <c r="AG217" i="3" s="1"/>
  <c r="V217" i="3"/>
  <c r="L217" i="3"/>
  <c r="K217" i="3"/>
  <c r="I217" i="3"/>
  <c r="AC216" i="3"/>
  <c r="AG216" i="3" s="1"/>
  <c r="V216" i="3"/>
  <c r="L216" i="3"/>
  <c r="K216" i="3"/>
  <c r="I216" i="3"/>
  <c r="AC215" i="3"/>
  <c r="AG215" i="3" s="1"/>
  <c r="V215" i="3"/>
  <c r="L215" i="3"/>
  <c r="K215" i="3"/>
  <c r="I215" i="3"/>
  <c r="AC214" i="3"/>
  <c r="AG214" i="3" s="1"/>
  <c r="V214" i="3"/>
  <c r="L214" i="3"/>
  <c r="K214" i="3"/>
  <c r="I214" i="3"/>
  <c r="AC213" i="3"/>
  <c r="AG213" i="3" s="1"/>
  <c r="V213" i="3"/>
  <c r="L213" i="3"/>
  <c r="K213" i="3"/>
  <c r="I213" i="3"/>
  <c r="AC212" i="3"/>
  <c r="AG212" i="3" s="1"/>
  <c r="V212" i="3"/>
  <c r="L212" i="3"/>
  <c r="K212" i="3"/>
  <c r="I212" i="3"/>
  <c r="AC211" i="3"/>
  <c r="AG211" i="3" s="1"/>
  <c r="V211" i="3"/>
  <c r="L211" i="3"/>
  <c r="K211" i="3"/>
  <c r="I211" i="3"/>
  <c r="AC210" i="3"/>
  <c r="AG210" i="3" s="1"/>
  <c r="V210" i="3"/>
  <c r="L210" i="3"/>
  <c r="K210" i="3"/>
  <c r="I210" i="3"/>
  <c r="AC209" i="3"/>
  <c r="AG209" i="3" s="1"/>
  <c r="V209" i="3"/>
  <c r="L209" i="3"/>
  <c r="K209" i="3"/>
  <c r="I209" i="3"/>
  <c r="AC208" i="3"/>
  <c r="AG208" i="3" s="1"/>
  <c r="V208" i="3"/>
  <c r="L208" i="3"/>
  <c r="K208" i="3"/>
  <c r="I208" i="3"/>
  <c r="AC207" i="3"/>
  <c r="V207" i="3"/>
  <c r="L207" i="3"/>
  <c r="K207" i="3"/>
  <c r="I207" i="3"/>
  <c r="AC206" i="3"/>
  <c r="AF206" i="3" s="1"/>
  <c r="V206" i="3"/>
  <c r="L206" i="3"/>
  <c r="K206" i="3"/>
  <c r="I206" i="3"/>
  <c r="AC205" i="3"/>
  <c r="AG205" i="3" s="1"/>
  <c r="V205" i="3"/>
  <c r="L205" i="3"/>
  <c r="K205" i="3"/>
  <c r="I205" i="3"/>
  <c r="AC204" i="3"/>
  <c r="AG204" i="3" s="1"/>
  <c r="V204" i="3"/>
  <c r="L204" i="3"/>
  <c r="K204" i="3"/>
  <c r="I204" i="3"/>
  <c r="AC203" i="3"/>
  <c r="AG203" i="3" s="1"/>
  <c r="V203" i="3"/>
  <c r="L203" i="3"/>
  <c r="K203" i="3"/>
  <c r="I203" i="3"/>
  <c r="AC202" i="3"/>
  <c r="AG202" i="3" s="1"/>
  <c r="V202" i="3"/>
  <c r="L202" i="3"/>
  <c r="K202" i="3"/>
  <c r="I202" i="3"/>
  <c r="AC201" i="3"/>
  <c r="AG201" i="3" s="1"/>
  <c r="V201" i="3"/>
  <c r="L201" i="3"/>
  <c r="K201" i="3"/>
  <c r="I201" i="3"/>
  <c r="AC200" i="3"/>
  <c r="AG200" i="3" s="1"/>
  <c r="V200" i="3"/>
  <c r="L200" i="3"/>
  <c r="K200" i="3"/>
  <c r="I200" i="3"/>
  <c r="AC199" i="3"/>
  <c r="AG199" i="3" s="1"/>
  <c r="V199" i="3"/>
  <c r="L199" i="3"/>
  <c r="K199" i="3"/>
  <c r="I199" i="3"/>
  <c r="AC198" i="3"/>
  <c r="AF198" i="3" s="1"/>
  <c r="V198" i="3"/>
  <c r="L198" i="3"/>
  <c r="K198" i="3"/>
  <c r="I198" i="3"/>
  <c r="AC197" i="3"/>
  <c r="AG197" i="3" s="1"/>
  <c r="V197" i="3"/>
  <c r="L197" i="3"/>
  <c r="K197" i="3"/>
  <c r="I197" i="3"/>
  <c r="AC196" i="3"/>
  <c r="AG196" i="3" s="1"/>
  <c r="V196" i="3"/>
  <c r="L196" i="3"/>
  <c r="K196" i="3"/>
  <c r="I196" i="3"/>
  <c r="AC195" i="3"/>
  <c r="AG195" i="3" s="1"/>
  <c r="V195" i="3"/>
  <c r="L195" i="3"/>
  <c r="K195" i="3"/>
  <c r="I195" i="3"/>
  <c r="AC194" i="3"/>
  <c r="AG194" i="3" s="1"/>
  <c r="V194" i="3"/>
  <c r="L194" i="3"/>
  <c r="K194" i="3"/>
  <c r="I194" i="3"/>
  <c r="AC193" i="3"/>
  <c r="AG193" i="3" s="1"/>
  <c r="V193" i="3"/>
  <c r="L193" i="3"/>
  <c r="K193" i="3"/>
  <c r="I193" i="3"/>
  <c r="AC192" i="3"/>
  <c r="AG192" i="3" s="1"/>
  <c r="V192" i="3"/>
  <c r="L192" i="3"/>
  <c r="K192" i="3"/>
  <c r="I192" i="3"/>
  <c r="AC191" i="3"/>
  <c r="AG191" i="3" s="1"/>
  <c r="V191" i="3"/>
  <c r="L191" i="3"/>
  <c r="K191" i="3"/>
  <c r="I191" i="3"/>
  <c r="AC190" i="3"/>
  <c r="AG190" i="3" s="1"/>
  <c r="V190" i="3"/>
  <c r="L190" i="3"/>
  <c r="K190" i="3"/>
  <c r="I190" i="3"/>
  <c r="AC189" i="3"/>
  <c r="AG189" i="3" s="1"/>
  <c r="V189" i="3"/>
  <c r="L189" i="3"/>
  <c r="K189" i="3"/>
  <c r="I189" i="3"/>
  <c r="AC188" i="3"/>
  <c r="AG188" i="3" s="1"/>
  <c r="V188" i="3"/>
  <c r="L188" i="3"/>
  <c r="K188" i="3"/>
  <c r="I188" i="3"/>
  <c r="AC187" i="3"/>
  <c r="AG187" i="3" s="1"/>
  <c r="V187" i="3"/>
  <c r="L187" i="3"/>
  <c r="K187" i="3"/>
  <c r="I187" i="3"/>
  <c r="AC186" i="3"/>
  <c r="AG186" i="3" s="1"/>
  <c r="V186" i="3"/>
  <c r="L186" i="3"/>
  <c r="K186" i="3"/>
  <c r="I186" i="3"/>
  <c r="AC185" i="3"/>
  <c r="AG185" i="3" s="1"/>
  <c r="V185" i="3"/>
  <c r="L185" i="3"/>
  <c r="K185" i="3"/>
  <c r="I185" i="3"/>
  <c r="AC184" i="3"/>
  <c r="AG184" i="3" s="1"/>
  <c r="V184" i="3"/>
  <c r="L184" i="3"/>
  <c r="K184" i="3"/>
  <c r="I184" i="3"/>
  <c r="AC183" i="3"/>
  <c r="V183" i="3"/>
  <c r="L183" i="3"/>
  <c r="K183" i="3"/>
  <c r="I183" i="3"/>
  <c r="AC182" i="3"/>
  <c r="AF182" i="3" s="1"/>
  <c r="V182" i="3"/>
  <c r="L182" i="3"/>
  <c r="K182" i="3"/>
  <c r="I182" i="3"/>
  <c r="AC181" i="3"/>
  <c r="AG181" i="3" s="1"/>
  <c r="V181" i="3"/>
  <c r="L181" i="3"/>
  <c r="K181" i="3"/>
  <c r="I181" i="3"/>
  <c r="AC180" i="3"/>
  <c r="AG180" i="3" s="1"/>
  <c r="V180" i="3"/>
  <c r="L180" i="3"/>
  <c r="K180" i="3"/>
  <c r="I180" i="3"/>
  <c r="AC179" i="3"/>
  <c r="AG179" i="3" s="1"/>
  <c r="V179" i="3"/>
  <c r="L179" i="3"/>
  <c r="K179" i="3"/>
  <c r="I179" i="3"/>
  <c r="AC178" i="3"/>
  <c r="AG178" i="3" s="1"/>
  <c r="V178" i="3"/>
  <c r="L178" i="3"/>
  <c r="K178" i="3"/>
  <c r="I178" i="3"/>
  <c r="AC177" i="3"/>
  <c r="AG177" i="3" s="1"/>
  <c r="V177" i="3"/>
  <c r="L177" i="3"/>
  <c r="K177" i="3"/>
  <c r="I177" i="3"/>
  <c r="AC176" i="3"/>
  <c r="AG176" i="3" s="1"/>
  <c r="V176" i="3"/>
  <c r="L176" i="3"/>
  <c r="K176" i="3"/>
  <c r="I176" i="3"/>
  <c r="AC175" i="3"/>
  <c r="AG175" i="3" s="1"/>
  <c r="V175" i="3"/>
  <c r="L175" i="3"/>
  <c r="K175" i="3"/>
  <c r="I175" i="3"/>
  <c r="AC174" i="3"/>
  <c r="AF174" i="3" s="1"/>
  <c r="V174" i="3"/>
  <c r="L174" i="3"/>
  <c r="K174" i="3"/>
  <c r="I174" i="3"/>
  <c r="AC173" i="3"/>
  <c r="AG173" i="3" s="1"/>
  <c r="V173" i="3"/>
  <c r="L173" i="3"/>
  <c r="K173" i="3"/>
  <c r="I173" i="3"/>
  <c r="AC172" i="3"/>
  <c r="AG172" i="3" s="1"/>
  <c r="V172" i="3"/>
  <c r="L172" i="3"/>
  <c r="K172" i="3"/>
  <c r="I172" i="3"/>
  <c r="AC171" i="3"/>
  <c r="AG171" i="3" s="1"/>
  <c r="V171" i="3"/>
  <c r="L171" i="3"/>
  <c r="K171" i="3"/>
  <c r="I171" i="3"/>
  <c r="B171" i="3"/>
  <c r="B172" i="3" s="1"/>
  <c r="AC170" i="3"/>
  <c r="L170" i="3"/>
  <c r="K170" i="3"/>
  <c r="J170" i="3"/>
  <c r="I170" i="3"/>
  <c r="AC169" i="3"/>
  <c r="AC168" i="3"/>
  <c r="AC167" i="3"/>
  <c r="AC162" i="3"/>
  <c r="AG162" i="3" s="1"/>
  <c r="V162" i="3"/>
  <c r="L162" i="3"/>
  <c r="K162" i="3"/>
  <c r="I162" i="3"/>
  <c r="AC161" i="3"/>
  <c r="AG161" i="3" s="1"/>
  <c r="V161" i="3"/>
  <c r="L161" i="3"/>
  <c r="K161" i="3"/>
  <c r="I161" i="3"/>
  <c r="AC160" i="3"/>
  <c r="AG160" i="3" s="1"/>
  <c r="V160" i="3"/>
  <c r="L160" i="3"/>
  <c r="K160" i="3"/>
  <c r="I160" i="3"/>
  <c r="AC159" i="3"/>
  <c r="AG159" i="3" s="1"/>
  <c r="V159" i="3"/>
  <c r="L159" i="3"/>
  <c r="K159" i="3"/>
  <c r="I159" i="3"/>
  <c r="AC158" i="3"/>
  <c r="AF158" i="3" s="1"/>
  <c r="V158" i="3"/>
  <c r="L158" i="3"/>
  <c r="K158" i="3"/>
  <c r="I158" i="3"/>
  <c r="AC157" i="3"/>
  <c r="AG157" i="3" s="1"/>
  <c r="V157" i="3"/>
  <c r="L157" i="3"/>
  <c r="K157" i="3"/>
  <c r="I157" i="3"/>
  <c r="AC156" i="3"/>
  <c r="AG156" i="3" s="1"/>
  <c r="V156" i="3"/>
  <c r="L156" i="3"/>
  <c r="K156" i="3"/>
  <c r="I156" i="3"/>
  <c r="AC155" i="3"/>
  <c r="AG155" i="3" s="1"/>
  <c r="V155" i="3"/>
  <c r="L155" i="3"/>
  <c r="K155" i="3"/>
  <c r="I155" i="3"/>
  <c r="AC154" i="3"/>
  <c r="AG154" i="3" s="1"/>
  <c r="V154" i="3"/>
  <c r="L154" i="3"/>
  <c r="K154" i="3"/>
  <c r="I154" i="3"/>
  <c r="AC153" i="3"/>
  <c r="AG153" i="3" s="1"/>
  <c r="V153" i="3"/>
  <c r="L153" i="3"/>
  <c r="K153" i="3"/>
  <c r="I153" i="3"/>
  <c r="AC152" i="3"/>
  <c r="AG152" i="3" s="1"/>
  <c r="V152" i="3"/>
  <c r="L152" i="3"/>
  <c r="K152" i="3"/>
  <c r="I152" i="3"/>
  <c r="AC151" i="3"/>
  <c r="AG151" i="3" s="1"/>
  <c r="V151" i="3"/>
  <c r="L151" i="3"/>
  <c r="K151" i="3"/>
  <c r="I151" i="3"/>
  <c r="AC150" i="3"/>
  <c r="AG150" i="3" s="1"/>
  <c r="V150" i="3"/>
  <c r="L150" i="3"/>
  <c r="K150" i="3"/>
  <c r="I150" i="3"/>
  <c r="AC149" i="3"/>
  <c r="AG149" i="3" s="1"/>
  <c r="V149" i="3"/>
  <c r="L149" i="3"/>
  <c r="K149" i="3"/>
  <c r="I149" i="3"/>
  <c r="AC148" i="3"/>
  <c r="AF148" i="3" s="1"/>
  <c r="V148" i="3"/>
  <c r="L148" i="3"/>
  <c r="K148" i="3"/>
  <c r="I148" i="3"/>
  <c r="AC147" i="3"/>
  <c r="AG147" i="3" s="1"/>
  <c r="V147" i="3"/>
  <c r="L147" i="3"/>
  <c r="K147" i="3"/>
  <c r="I147" i="3"/>
  <c r="AC146" i="3"/>
  <c r="AG146" i="3" s="1"/>
  <c r="V146" i="3"/>
  <c r="L146" i="3"/>
  <c r="K146" i="3"/>
  <c r="I146" i="3"/>
  <c r="AC145" i="3"/>
  <c r="AG145" i="3" s="1"/>
  <c r="V145" i="3"/>
  <c r="L145" i="3"/>
  <c r="K145" i="3"/>
  <c r="I145" i="3"/>
  <c r="AC144" i="3"/>
  <c r="AG144" i="3" s="1"/>
  <c r="V144" i="3"/>
  <c r="L144" i="3"/>
  <c r="K144" i="3"/>
  <c r="I144" i="3"/>
  <c r="AC143" i="3"/>
  <c r="AG143" i="3" s="1"/>
  <c r="V143" i="3"/>
  <c r="L143" i="3"/>
  <c r="K143" i="3"/>
  <c r="I143" i="3"/>
  <c r="AC142" i="3"/>
  <c r="AF142" i="3" s="1"/>
  <c r="V142" i="3"/>
  <c r="L142" i="3"/>
  <c r="K142" i="3"/>
  <c r="I142" i="3"/>
  <c r="AC141" i="3"/>
  <c r="AG141" i="3" s="1"/>
  <c r="V141" i="3"/>
  <c r="L141" i="3"/>
  <c r="K141" i="3"/>
  <c r="I141" i="3"/>
  <c r="AC140" i="3"/>
  <c r="AG140" i="3" s="1"/>
  <c r="V140" i="3"/>
  <c r="L140" i="3"/>
  <c r="K140" i="3"/>
  <c r="I140" i="3"/>
  <c r="AC139" i="3"/>
  <c r="AG139" i="3" s="1"/>
  <c r="V139" i="3"/>
  <c r="L139" i="3"/>
  <c r="K139" i="3"/>
  <c r="I139" i="3"/>
  <c r="AC138" i="3"/>
  <c r="AG138" i="3" s="1"/>
  <c r="V138" i="3"/>
  <c r="L138" i="3"/>
  <c r="K138" i="3"/>
  <c r="I138" i="3"/>
  <c r="AC137" i="3"/>
  <c r="AG137" i="3" s="1"/>
  <c r="V137" i="3"/>
  <c r="L137" i="3"/>
  <c r="K137" i="3"/>
  <c r="I137" i="3"/>
  <c r="AC136" i="3"/>
  <c r="AG136" i="3" s="1"/>
  <c r="V136" i="3"/>
  <c r="L136" i="3"/>
  <c r="K136" i="3"/>
  <c r="I136" i="3"/>
  <c r="AC135" i="3"/>
  <c r="AG135" i="3" s="1"/>
  <c r="V135" i="3"/>
  <c r="L135" i="3"/>
  <c r="K135" i="3"/>
  <c r="I135" i="3"/>
  <c r="AC134" i="3"/>
  <c r="AF134" i="3" s="1"/>
  <c r="V134" i="3"/>
  <c r="L134" i="3"/>
  <c r="K134" i="3"/>
  <c r="I134" i="3"/>
  <c r="AC133" i="3"/>
  <c r="AG133" i="3" s="1"/>
  <c r="V133" i="3"/>
  <c r="L133" i="3"/>
  <c r="K133" i="3"/>
  <c r="I133" i="3"/>
  <c r="AC132" i="3"/>
  <c r="AG132" i="3" s="1"/>
  <c r="V132" i="3"/>
  <c r="L132" i="3"/>
  <c r="K132" i="3"/>
  <c r="I132" i="3"/>
  <c r="AC131" i="3"/>
  <c r="AG131" i="3" s="1"/>
  <c r="V131" i="3"/>
  <c r="L131" i="3"/>
  <c r="K131" i="3"/>
  <c r="I131" i="3"/>
  <c r="AC130" i="3"/>
  <c r="AG130" i="3" s="1"/>
  <c r="V130" i="3"/>
  <c r="L130" i="3"/>
  <c r="K130" i="3"/>
  <c r="I130" i="3"/>
  <c r="AC129" i="3"/>
  <c r="AG129" i="3" s="1"/>
  <c r="V129" i="3"/>
  <c r="L129" i="3"/>
  <c r="K129" i="3"/>
  <c r="I129" i="3"/>
  <c r="AC128" i="3"/>
  <c r="AG128" i="3" s="1"/>
  <c r="V128" i="3"/>
  <c r="L128" i="3"/>
  <c r="K128" i="3"/>
  <c r="I128" i="3"/>
  <c r="AC127" i="3"/>
  <c r="AG127" i="3" s="1"/>
  <c r="V127" i="3"/>
  <c r="L127" i="3"/>
  <c r="K127" i="3"/>
  <c r="I127" i="3"/>
  <c r="AC126" i="3"/>
  <c r="AG126" i="3" s="1"/>
  <c r="V126" i="3"/>
  <c r="L126" i="3"/>
  <c r="K126" i="3"/>
  <c r="I126" i="3"/>
  <c r="AC125" i="3"/>
  <c r="AG125" i="3" s="1"/>
  <c r="V125" i="3"/>
  <c r="L125" i="3"/>
  <c r="K125" i="3"/>
  <c r="I125" i="3"/>
  <c r="AC124" i="3"/>
  <c r="AF124" i="3" s="1"/>
  <c r="V124" i="3"/>
  <c r="L124" i="3"/>
  <c r="K124" i="3"/>
  <c r="I124" i="3"/>
  <c r="AC123" i="3"/>
  <c r="AG123" i="3" s="1"/>
  <c r="V123" i="3"/>
  <c r="L123" i="3"/>
  <c r="K123" i="3"/>
  <c r="I123" i="3"/>
  <c r="AC122" i="3"/>
  <c r="AG122" i="3" s="1"/>
  <c r="V122" i="3"/>
  <c r="L122" i="3"/>
  <c r="K122" i="3"/>
  <c r="I122" i="3"/>
  <c r="AC121" i="3"/>
  <c r="AG121" i="3" s="1"/>
  <c r="V121" i="3"/>
  <c r="L121" i="3"/>
  <c r="K121" i="3"/>
  <c r="I121" i="3"/>
  <c r="AC120" i="3"/>
  <c r="AG120" i="3" s="1"/>
  <c r="V120" i="3"/>
  <c r="L120" i="3"/>
  <c r="K120" i="3"/>
  <c r="I120" i="3"/>
  <c r="AC119" i="3"/>
  <c r="V119" i="3"/>
  <c r="L119" i="3"/>
  <c r="K119" i="3"/>
  <c r="I119" i="3"/>
  <c r="AC118" i="3"/>
  <c r="AF118" i="3" s="1"/>
  <c r="V118" i="3"/>
  <c r="L118" i="3"/>
  <c r="K118" i="3"/>
  <c r="I118" i="3"/>
  <c r="AC117" i="3"/>
  <c r="AG117" i="3" s="1"/>
  <c r="V117" i="3"/>
  <c r="L117" i="3"/>
  <c r="K117" i="3"/>
  <c r="I117" i="3"/>
  <c r="AC116" i="3"/>
  <c r="AG116" i="3" s="1"/>
  <c r="V116" i="3"/>
  <c r="L116" i="3"/>
  <c r="K116" i="3"/>
  <c r="I116" i="3"/>
  <c r="AC115" i="3"/>
  <c r="AG115" i="3" s="1"/>
  <c r="V115" i="3"/>
  <c r="L115" i="3"/>
  <c r="K115" i="3"/>
  <c r="I115" i="3"/>
  <c r="AC114" i="3"/>
  <c r="AG114" i="3" s="1"/>
  <c r="V114" i="3"/>
  <c r="L114" i="3"/>
  <c r="K114" i="3"/>
  <c r="I114" i="3"/>
  <c r="AC113" i="3"/>
  <c r="AG113" i="3" s="1"/>
  <c r="V113" i="3"/>
  <c r="L113" i="3"/>
  <c r="K113" i="3"/>
  <c r="I113" i="3"/>
  <c r="AC112" i="3"/>
  <c r="AG112" i="3" s="1"/>
  <c r="V112" i="3"/>
  <c r="L112" i="3"/>
  <c r="K112" i="3"/>
  <c r="I112" i="3"/>
  <c r="AC111" i="3"/>
  <c r="AG111" i="3" s="1"/>
  <c r="V111" i="3"/>
  <c r="L111" i="3"/>
  <c r="K111" i="3"/>
  <c r="I111" i="3"/>
  <c r="AC110" i="3"/>
  <c r="AF110" i="3" s="1"/>
  <c r="V110" i="3"/>
  <c r="L110" i="3"/>
  <c r="K110" i="3"/>
  <c r="I110" i="3"/>
  <c r="AC109" i="3"/>
  <c r="AG109" i="3" s="1"/>
  <c r="V109" i="3"/>
  <c r="L109" i="3"/>
  <c r="K109" i="3"/>
  <c r="I109" i="3"/>
  <c r="AC108" i="3"/>
  <c r="AG108" i="3" s="1"/>
  <c r="V108" i="3"/>
  <c r="L108" i="3"/>
  <c r="K108" i="3"/>
  <c r="I108" i="3"/>
  <c r="AC107" i="3"/>
  <c r="AG107" i="3" s="1"/>
  <c r="V107" i="3"/>
  <c r="L107" i="3"/>
  <c r="K107" i="3"/>
  <c r="I107" i="3"/>
  <c r="AC106" i="3"/>
  <c r="AG106" i="3" s="1"/>
  <c r="V106" i="3"/>
  <c r="L106" i="3"/>
  <c r="K106" i="3"/>
  <c r="I106" i="3"/>
  <c r="AC105" i="3"/>
  <c r="AG105" i="3" s="1"/>
  <c r="V105" i="3"/>
  <c r="L105" i="3"/>
  <c r="K105" i="3"/>
  <c r="I105" i="3"/>
  <c r="AC104" i="3"/>
  <c r="AG104" i="3" s="1"/>
  <c r="V104" i="3"/>
  <c r="L104" i="3"/>
  <c r="K104" i="3"/>
  <c r="I104" i="3"/>
  <c r="AC103" i="3"/>
  <c r="AG103" i="3" s="1"/>
  <c r="V103" i="3"/>
  <c r="L103" i="3"/>
  <c r="K103" i="3"/>
  <c r="I103" i="3"/>
  <c r="AC102" i="3"/>
  <c r="AG102" i="3" s="1"/>
  <c r="V102" i="3"/>
  <c r="L102" i="3"/>
  <c r="K102" i="3"/>
  <c r="I102" i="3"/>
  <c r="B102" i="3"/>
  <c r="B103" i="3" s="1"/>
  <c r="B104" i="3" s="1"/>
  <c r="AC101" i="3"/>
  <c r="L101" i="3"/>
  <c r="K101" i="3"/>
  <c r="J101" i="3"/>
  <c r="I101" i="3"/>
  <c r="AC100" i="3"/>
  <c r="AC99" i="3"/>
  <c r="AC98" i="3"/>
  <c r="AC93" i="3"/>
  <c r="AG93" i="3" s="1"/>
  <c r="V93" i="3"/>
  <c r="L93" i="3"/>
  <c r="K93" i="3"/>
  <c r="I93" i="3"/>
  <c r="AC92" i="3"/>
  <c r="AG92" i="3" s="1"/>
  <c r="V92" i="3"/>
  <c r="L92" i="3"/>
  <c r="K92" i="3"/>
  <c r="I92" i="3"/>
  <c r="AC91" i="3"/>
  <c r="AG91" i="3" s="1"/>
  <c r="V91" i="3"/>
  <c r="L91" i="3"/>
  <c r="K91" i="3"/>
  <c r="I91" i="3"/>
  <c r="AC90" i="3"/>
  <c r="AG90" i="3" s="1"/>
  <c r="V90" i="3"/>
  <c r="L90" i="3"/>
  <c r="K90" i="3"/>
  <c r="I90" i="3"/>
  <c r="AC89" i="3"/>
  <c r="AG89" i="3" s="1"/>
  <c r="V89" i="3"/>
  <c r="L89" i="3"/>
  <c r="K89" i="3"/>
  <c r="I89" i="3"/>
  <c r="AC88" i="3"/>
  <c r="AG88" i="3" s="1"/>
  <c r="V88" i="3"/>
  <c r="L88" i="3"/>
  <c r="K88" i="3"/>
  <c r="I88" i="3"/>
  <c r="AC87" i="3"/>
  <c r="AG87" i="3" s="1"/>
  <c r="V87" i="3"/>
  <c r="L87" i="3"/>
  <c r="K87" i="3"/>
  <c r="I87" i="3"/>
  <c r="AC86" i="3"/>
  <c r="AG86" i="3" s="1"/>
  <c r="V86" i="3"/>
  <c r="L86" i="3"/>
  <c r="K86" i="3"/>
  <c r="I86" i="3"/>
  <c r="AC85" i="3"/>
  <c r="AG85" i="3" s="1"/>
  <c r="V85" i="3"/>
  <c r="L85" i="3"/>
  <c r="K85" i="3"/>
  <c r="I85" i="3"/>
  <c r="AC84" i="3"/>
  <c r="AF84" i="3" s="1"/>
  <c r="V84" i="3"/>
  <c r="L84" i="3"/>
  <c r="K84" i="3"/>
  <c r="I84" i="3"/>
  <c r="AC83" i="3"/>
  <c r="AG83" i="3" s="1"/>
  <c r="V83" i="3"/>
  <c r="L83" i="3"/>
  <c r="K83" i="3"/>
  <c r="I83" i="3"/>
  <c r="AC82" i="3"/>
  <c r="AG82" i="3" s="1"/>
  <c r="V82" i="3"/>
  <c r="L82" i="3"/>
  <c r="K82" i="3"/>
  <c r="I82" i="3"/>
  <c r="AC81" i="3"/>
  <c r="AG81" i="3" s="1"/>
  <c r="V81" i="3"/>
  <c r="L81" i="3"/>
  <c r="K81" i="3"/>
  <c r="I81" i="3"/>
  <c r="AC80" i="3"/>
  <c r="AG80" i="3" s="1"/>
  <c r="V80" i="3"/>
  <c r="L80" i="3"/>
  <c r="K80" i="3"/>
  <c r="I80" i="3"/>
  <c r="AC79" i="3"/>
  <c r="AG79" i="3" s="1"/>
  <c r="V79" i="3"/>
  <c r="L79" i="3"/>
  <c r="K79" i="3"/>
  <c r="I79" i="3"/>
  <c r="AC78" i="3"/>
  <c r="AF78" i="3" s="1"/>
  <c r="V78" i="3"/>
  <c r="L78" i="3"/>
  <c r="K78" i="3"/>
  <c r="I78" i="3"/>
  <c r="AC77" i="3"/>
  <c r="AG77" i="3" s="1"/>
  <c r="V77" i="3"/>
  <c r="L77" i="3"/>
  <c r="K77" i="3"/>
  <c r="I77" i="3"/>
  <c r="AC76" i="3"/>
  <c r="AG76" i="3" s="1"/>
  <c r="V76" i="3"/>
  <c r="L76" i="3"/>
  <c r="K76" i="3"/>
  <c r="I76" i="3"/>
  <c r="AC75" i="3"/>
  <c r="AG75" i="3" s="1"/>
  <c r="V75" i="3"/>
  <c r="L75" i="3"/>
  <c r="K75" i="3"/>
  <c r="I75" i="3"/>
  <c r="AC74" i="3"/>
  <c r="AG74" i="3" s="1"/>
  <c r="V74" i="3"/>
  <c r="L74" i="3"/>
  <c r="K74" i="3"/>
  <c r="I74" i="3"/>
  <c r="AC73" i="3"/>
  <c r="AG73" i="3" s="1"/>
  <c r="V73" i="3"/>
  <c r="L73" i="3"/>
  <c r="K73" i="3"/>
  <c r="I73" i="3"/>
  <c r="AC72" i="3"/>
  <c r="AG72" i="3" s="1"/>
  <c r="V72" i="3"/>
  <c r="L72" i="3"/>
  <c r="K72" i="3"/>
  <c r="I72" i="3"/>
  <c r="AC71" i="3"/>
  <c r="AG71" i="3" s="1"/>
  <c r="V71" i="3"/>
  <c r="L71" i="3"/>
  <c r="K71" i="3"/>
  <c r="I71" i="3"/>
  <c r="AC70" i="3"/>
  <c r="AF70" i="3" s="1"/>
  <c r="V70" i="3"/>
  <c r="L70" i="3"/>
  <c r="K70" i="3"/>
  <c r="I70" i="3"/>
  <c r="AC69" i="3"/>
  <c r="AG69" i="3" s="1"/>
  <c r="V69" i="3"/>
  <c r="L69" i="3"/>
  <c r="K69" i="3"/>
  <c r="I69" i="3"/>
  <c r="AC68" i="3"/>
  <c r="AF68" i="3" s="1"/>
  <c r="V68" i="3"/>
  <c r="L68" i="3"/>
  <c r="K68" i="3"/>
  <c r="I68" i="3"/>
  <c r="AC67" i="3"/>
  <c r="AG67" i="3" s="1"/>
  <c r="V67" i="3"/>
  <c r="L67" i="3"/>
  <c r="K67" i="3"/>
  <c r="I67" i="3"/>
  <c r="AC66" i="3"/>
  <c r="AG66" i="3" s="1"/>
  <c r="V66" i="3"/>
  <c r="L66" i="3"/>
  <c r="K66" i="3"/>
  <c r="I66" i="3"/>
  <c r="AC65" i="3"/>
  <c r="AG65" i="3" s="1"/>
  <c r="V65" i="3"/>
  <c r="L65" i="3"/>
  <c r="K65" i="3"/>
  <c r="I65" i="3"/>
  <c r="AC64" i="3"/>
  <c r="AG64" i="3" s="1"/>
  <c r="V64" i="3"/>
  <c r="L64" i="3"/>
  <c r="K64" i="3"/>
  <c r="I64" i="3"/>
  <c r="AC63" i="3"/>
  <c r="AG63" i="3" s="1"/>
  <c r="V63" i="3"/>
  <c r="L63" i="3"/>
  <c r="K63" i="3"/>
  <c r="I63" i="3"/>
  <c r="AC62" i="3"/>
  <c r="AG62" i="3" s="1"/>
  <c r="V62" i="3"/>
  <c r="L62" i="3"/>
  <c r="K62" i="3"/>
  <c r="I62" i="3"/>
  <c r="AC61" i="3"/>
  <c r="AG61" i="3" s="1"/>
  <c r="V61" i="3"/>
  <c r="L61" i="3"/>
  <c r="K61" i="3"/>
  <c r="I61" i="3"/>
  <c r="AC60" i="3"/>
  <c r="AF60" i="3" s="1"/>
  <c r="V60" i="3"/>
  <c r="L60" i="3"/>
  <c r="K60" i="3"/>
  <c r="I60" i="3"/>
  <c r="AC59" i="3"/>
  <c r="AG59" i="3" s="1"/>
  <c r="V59" i="3"/>
  <c r="L59" i="3"/>
  <c r="K59" i="3"/>
  <c r="I59" i="3"/>
  <c r="AC58" i="3"/>
  <c r="AG58" i="3" s="1"/>
  <c r="V58" i="3"/>
  <c r="L58" i="3"/>
  <c r="K58" i="3"/>
  <c r="I58" i="3"/>
  <c r="AC57" i="3"/>
  <c r="AF57" i="3" s="1"/>
  <c r="V57" i="3"/>
  <c r="L57" i="3"/>
  <c r="K57" i="3"/>
  <c r="I57" i="3"/>
  <c r="AC56" i="3"/>
  <c r="AG56" i="3" s="1"/>
  <c r="V56" i="3"/>
  <c r="L56" i="3"/>
  <c r="K56" i="3"/>
  <c r="I56" i="3"/>
  <c r="AC55" i="3"/>
  <c r="AG55" i="3" s="1"/>
  <c r="V55" i="3"/>
  <c r="L55" i="3"/>
  <c r="K55" i="3"/>
  <c r="I55" i="3"/>
  <c r="AC54" i="3"/>
  <c r="AF54" i="3" s="1"/>
  <c r="V54" i="3"/>
  <c r="L54" i="3"/>
  <c r="K54" i="3"/>
  <c r="I54" i="3"/>
  <c r="AC53" i="3"/>
  <c r="AG53" i="3" s="1"/>
  <c r="V53" i="3"/>
  <c r="L53" i="3"/>
  <c r="K53" i="3"/>
  <c r="I53" i="3"/>
  <c r="AC52" i="3"/>
  <c r="AG52" i="3" s="1"/>
  <c r="V52" i="3"/>
  <c r="L52" i="3"/>
  <c r="K52" i="3"/>
  <c r="I52" i="3"/>
  <c r="AC51" i="3"/>
  <c r="AG51" i="3" s="1"/>
  <c r="V51" i="3"/>
  <c r="L51" i="3"/>
  <c r="K51" i="3"/>
  <c r="I51" i="3"/>
  <c r="AC50" i="3"/>
  <c r="AG50" i="3" s="1"/>
  <c r="V50" i="3"/>
  <c r="L50" i="3"/>
  <c r="K50" i="3"/>
  <c r="I50" i="3"/>
  <c r="AC49" i="3"/>
  <c r="AG49" i="3" s="1"/>
  <c r="V49" i="3"/>
  <c r="L49" i="3"/>
  <c r="K49" i="3"/>
  <c r="I49" i="3"/>
  <c r="AC48" i="3"/>
  <c r="AG48" i="3" s="1"/>
  <c r="V48" i="3"/>
  <c r="L48" i="3"/>
  <c r="K48" i="3"/>
  <c r="I48" i="3"/>
  <c r="AC47" i="3"/>
  <c r="AG47" i="3" s="1"/>
  <c r="V47" i="3"/>
  <c r="L47" i="3"/>
  <c r="K47" i="3"/>
  <c r="I47" i="3"/>
  <c r="AC46" i="3"/>
  <c r="AF46" i="3" s="1"/>
  <c r="V46" i="3"/>
  <c r="L46" i="3"/>
  <c r="K46" i="3"/>
  <c r="I46" i="3"/>
  <c r="AC45" i="3"/>
  <c r="AG45" i="3" s="1"/>
  <c r="V45" i="3"/>
  <c r="L45" i="3"/>
  <c r="K45" i="3"/>
  <c r="I45" i="3"/>
  <c r="AC44" i="3"/>
  <c r="AF44" i="3" s="1"/>
  <c r="V44" i="3"/>
  <c r="L44" i="3"/>
  <c r="K44" i="3"/>
  <c r="I44" i="3"/>
  <c r="AC43" i="3"/>
  <c r="AG43" i="3" s="1"/>
  <c r="V43" i="3"/>
  <c r="L43" i="3"/>
  <c r="K43" i="3"/>
  <c r="I43" i="3"/>
  <c r="AC42" i="3"/>
  <c r="AG42" i="3" s="1"/>
  <c r="V42" i="3"/>
  <c r="L42" i="3"/>
  <c r="K42" i="3"/>
  <c r="I42" i="3"/>
  <c r="AC41" i="3"/>
  <c r="AG41" i="3" s="1"/>
  <c r="V41" i="3"/>
  <c r="L41" i="3"/>
  <c r="K41" i="3"/>
  <c r="I41" i="3"/>
  <c r="AC40" i="3"/>
  <c r="AG40" i="3" s="1"/>
  <c r="V40" i="3"/>
  <c r="L40" i="3"/>
  <c r="K40" i="3"/>
  <c r="I40" i="3"/>
  <c r="AC39" i="3"/>
  <c r="AG39" i="3" s="1"/>
  <c r="V39" i="3"/>
  <c r="L39" i="3"/>
  <c r="K39" i="3"/>
  <c r="I39" i="3"/>
  <c r="AC38" i="3"/>
  <c r="AG38" i="3" s="1"/>
  <c r="V38" i="3"/>
  <c r="L38" i="3"/>
  <c r="K38" i="3"/>
  <c r="I38" i="3"/>
  <c r="AC37" i="3"/>
  <c r="AG37" i="3" s="1"/>
  <c r="V37" i="3"/>
  <c r="L37" i="3"/>
  <c r="K37" i="3"/>
  <c r="I37" i="3"/>
  <c r="AC36" i="3"/>
  <c r="AF36" i="3" s="1"/>
  <c r="V36" i="3"/>
  <c r="L36" i="3"/>
  <c r="K36" i="3"/>
  <c r="I36" i="3"/>
  <c r="AC35" i="3"/>
  <c r="AG35" i="3" s="1"/>
  <c r="V35" i="3"/>
  <c r="L35" i="3"/>
  <c r="K35" i="3"/>
  <c r="I35" i="3"/>
  <c r="AC34" i="3"/>
  <c r="AG34" i="3" s="1"/>
  <c r="V34" i="3"/>
  <c r="L34" i="3"/>
  <c r="K34" i="3"/>
  <c r="I34" i="3"/>
  <c r="AC33" i="3"/>
  <c r="AG33" i="3" s="1"/>
  <c r="V33" i="3"/>
  <c r="L33" i="3"/>
  <c r="K33" i="3"/>
  <c r="I33" i="3"/>
  <c r="AC32" i="3"/>
  <c r="AG32" i="3" s="1"/>
  <c r="V32" i="3"/>
  <c r="L32" i="3"/>
  <c r="K32" i="3"/>
  <c r="I32" i="3"/>
  <c r="AC31" i="3"/>
  <c r="AG31" i="3" s="1"/>
  <c r="V31" i="3"/>
  <c r="L31" i="3"/>
  <c r="K31" i="3"/>
  <c r="I31" i="3"/>
  <c r="AC30" i="3"/>
  <c r="AF30" i="3" s="1"/>
  <c r="V30" i="3"/>
  <c r="L30" i="3"/>
  <c r="K30" i="3"/>
  <c r="I30" i="3"/>
  <c r="AC29" i="3"/>
  <c r="AG29" i="3" s="1"/>
  <c r="V29" i="3"/>
  <c r="L29" i="3"/>
  <c r="K29" i="3"/>
  <c r="I29" i="3"/>
  <c r="AC28" i="3"/>
  <c r="AG28" i="3" s="1"/>
  <c r="V28" i="3"/>
  <c r="L28" i="3"/>
  <c r="K28" i="3"/>
  <c r="I28" i="3"/>
  <c r="B28" i="3"/>
  <c r="B29" i="3" s="1"/>
  <c r="AC27" i="3"/>
  <c r="L27" i="3"/>
  <c r="K27" i="3"/>
  <c r="J27" i="3"/>
  <c r="I27" i="3"/>
  <c r="AC26" i="3"/>
  <c r="AC25" i="3"/>
  <c r="AC24" i="3"/>
  <c r="B14" i="3"/>
  <c r="AC244" i="2"/>
  <c r="AF244" i="2" s="1"/>
  <c r="AC245" i="2"/>
  <c r="AF245" i="2" s="1"/>
  <c r="AC246" i="2"/>
  <c r="AF246" i="2" s="1"/>
  <c r="AC247" i="2"/>
  <c r="AF247" i="2" s="1"/>
  <c r="AC248" i="2"/>
  <c r="AF248" i="2" s="1"/>
  <c r="AC249" i="2"/>
  <c r="AF249" i="2" s="1"/>
  <c r="AC250" i="2"/>
  <c r="AF250" i="2" s="1"/>
  <c r="AC251" i="2"/>
  <c r="AF251" i="2" s="1"/>
  <c r="AC252" i="2"/>
  <c r="AF252" i="2" s="1"/>
  <c r="AC253" i="2"/>
  <c r="AF253" i="2" s="1"/>
  <c r="AC254" i="2"/>
  <c r="AF254" i="2" s="1"/>
  <c r="AC255" i="2"/>
  <c r="AF255" i="2" s="1"/>
  <c r="AC256" i="2"/>
  <c r="AF256" i="2" s="1"/>
  <c r="AC257" i="2"/>
  <c r="AF257" i="2" s="1"/>
  <c r="AC258" i="2"/>
  <c r="AF258" i="2" s="1"/>
  <c r="AC259" i="2"/>
  <c r="AF259" i="2" s="1"/>
  <c r="AC260" i="2"/>
  <c r="AF260" i="2" s="1"/>
  <c r="AC261" i="2"/>
  <c r="AF261" i="2" s="1"/>
  <c r="AC262" i="2"/>
  <c r="AF262" i="2" s="1"/>
  <c r="AC263" i="2"/>
  <c r="AF263" i="2" s="1"/>
  <c r="AC264" i="2"/>
  <c r="AF264" i="2" s="1"/>
  <c r="AC265" i="2"/>
  <c r="AF265" i="2" s="1"/>
  <c r="AC266" i="2"/>
  <c r="AG266" i="2" s="1"/>
  <c r="AC267" i="2"/>
  <c r="AF267" i="2" s="1"/>
  <c r="AC268" i="2"/>
  <c r="AF268" i="2" s="1"/>
  <c r="AC269" i="2"/>
  <c r="AF269" i="2" s="1"/>
  <c r="AC270" i="2"/>
  <c r="AF270" i="2" s="1"/>
  <c r="AC271" i="2"/>
  <c r="AG271" i="2" s="1"/>
  <c r="AC272" i="2"/>
  <c r="AG272" i="2" s="1"/>
  <c r="AC273" i="2"/>
  <c r="AF273" i="2" s="1"/>
  <c r="AC274" i="2"/>
  <c r="AF274" i="2" s="1"/>
  <c r="AC275" i="2"/>
  <c r="AF275" i="2" s="1"/>
  <c r="AC276" i="2"/>
  <c r="AF276" i="2" s="1"/>
  <c r="AC277" i="2"/>
  <c r="AF277" i="2" s="1"/>
  <c r="AC278" i="2"/>
  <c r="AF278" i="2" s="1"/>
  <c r="AC279" i="2"/>
  <c r="AF279" i="2" s="1"/>
  <c r="AC280" i="2"/>
  <c r="AF280" i="2" s="1"/>
  <c r="AC281" i="2"/>
  <c r="AF281" i="2" s="1"/>
  <c r="AC282" i="2"/>
  <c r="AG282" i="2" s="1"/>
  <c r="AC283" i="2"/>
  <c r="AF283" i="2" s="1"/>
  <c r="AC284" i="2"/>
  <c r="AF284" i="2" s="1"/>
  <c r="AC285" i="2"/>
  <c r="AF285" i="2" s="1"/>
  <c r="AC286" i="2"/>
  <c r="AF286" i="2" s="1"/>
  <c r="AC287" i="2"/>
  <c r="AF287" i="2" s="1"/>
  <c r="AC288" i="2"/>
  <c r="AF288" i="2" s="1"/>
  <c r="AC289" i="2"/>
  <c r="AF289" i="2" s="1"/>
  <c r="AC290" i="2"/>
  <c r="AF290" i="2" s="1"/>
  <c r="AC291" i="2"/>
  <c r="AF291" i="2" s="1"/>
  <c r="AC292" i="2"/>
  <c r="AF292" i="2" s="1"/>
  <c r="AC293" i="2"/>
  <c r="AF293" i="2" s="1"/>
  <c r="AC294" i="2"/>
  <c r="AF294" i="2" s="1"/>
  <c r="AC295" i="2"/>
  <c r="AG295" i="2" s="1"/>
  <c r="AC296" i="2"/>
  <c r="AF296" i="2" s="1"/>
  <c r="AC297" i="2"/>
  <c r="AF297" i="2" s="1"/>
  <c r="AC298" i="2"/>
  <c r="AF298" i="2" s="1"/>
  <c r="AC299" i="2"/>
  <c r="AF299" i="2" s="1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I245" i="2"/>
  <c r="K245" i="2"/>
  <c r="L245" i="2"/>
  <c r="I246" i="2"/>
  <c r="K246" i="2"/>
  <c r="L246" i="2"/>
  <c r="I247" i="2"/>
  <c r="K247" i="2"/>
  <c r="L247" i="2"/>
  <c r="I248" i="2"/>
  <c r="K248" i="2"/>
  <c r="L248" i="2"/>
  <c r="I249" i="2"/>
  <c r="K249" i="2"/>
  <c r="L249" i="2"/>
  <c r="I250" i="2"/>
  <c r="K250" i="2"/>
  <c r="L250" i="2"/>
  <c r="I251" i="2"/>
  <c r="K251" i="2"/>
  <c r="L251" i="2"/>
  <c r="I252" i="2"/>
  <c r="K252" i="2"/>
  <c r="L252" i="2"/>
  <c r="I253" i="2"/>
  <c r="K253" i="2"/>
  <c r="L253" i="2"/>
  <c r="I254" i="2"/>
  <c r="K254" i="2"/>
  <c r="L254" i="2"/>
  <c r="I255" i="2"/>
  <c r="K255" i="2"/>
  <c r="L255" i="2"/>
  <c r="I256" i="2"/>
  <c r="K256" i="2"/>
  <c r="L256" i="2"/>
  <c r="I257" i="2"/>
  <c r="K257" i="2"/>
  <c r="L257" i="2"/>
  <c r="I258" i="2"/>
  <c r="K258" i="2"/>
  <c r="L258" i="2"/>
  <c r="I259" i="2"/>
  <c r="K259" i="2"/>
  <c r="L259" i="2"/>
  <c r="I260" i="2"/>
  <c r="K260" i="2"/>
  <c r="L260" i="2"/>
  <c r="I261" i="2"/>
  <c r="K261" i="2"/>
  <c r="L261" i="2"/>
  <c r="I262" i="2"/>
  <c r="K262" i="2"/>
  <c r="L262" i="2"/>
  <c r="I263" i="2"/>
  <c r="K263" i="2"/>
  <c r="L263" i="2"/>
  <c r="I264" i="2"/>
  <c r="K264" i="2"/>
  <c r="L264" i="2"/>
  <c r="I265" i="2"/>
  <c r="K265" i="2"/>
  <c r="L265" i="2"/>
  <c r="I266" i="2"/>
  <c r="K266" i="2"/>
  <c r="L266" i="2"/>
  <c r="I267" i="2"/>
  <c r="K267" i="2"/>
  <c r="L267" i="2"/>
  <c r="I268" i="2"/>
  <c r="K268" i="2"/>
  <c r="L268" i="2"/>
  <c r="I269" i="2"/>
  <c r="K269" i="2"/>
  <c r="L269" i="2"/>
  <c r="I270" i="2"/>
  <c r="K270" i="2"/>
  <c r="L270" i="2"/>
  <c r="I271" i="2"/>
  <c r="K271" i="2"/>
  <c r="L271" i="2"/>
  <c r="I272" i="2"/>
  <c r="K272" i="2"/>
  <c r="L272" i="2"/>
  <c r="I273" i="2"/>
  <c r="K273" i="2"/>
  <c r="L273" i="2"/>
  <c r="I274" i="2"/>
  <c r="K274" i="2"/>
  <c r="L274" i="2"/>
  <c r="I275" i="2"/>
  <c r="K275" i="2"/>
  <c r="L275" i="2"/>
  <c r="I276" i="2"/>
  <c r="K276" i="2"/>
  <c r="L276" i="2"/>
  <c r="I277" i="2"/>
  <c r="K277" i="2"/>
  <c r="L277" i="2"/>
  <c r="I278" i="2"/>
  <c r="K278" i="2"/>
  <c r="L278" i="2"/>
  <c r="I279" i="2"/>
  <c r="K279" i="2"/>
  <c r="L279" i="2"/>
  <c r="I280" i="2"/>
  <c r="K280" i="2"/>
  <c r="L280" i="2"/>
  <c r="I281" i="2"/>
  <c r="K281" i="2"/>
  <c r="L281" i="2"/>
  <c r="I282" i="2"/>
  <c r="K282" i="2"/>
  <c r="L282" i="2"/>
  <c r="I283" i="2"/>
  <c r="K283" i="2"/>
  <c r="L283" i="2"/>
  <c r="I284" i="2"/>
  <c r="K284" i="2"/>
  <c r="L284" i="2"/>
  <c r="I285" i="2"/>
  <c r="K285" i="2"/>
  <c r="L285" i="2"/>
  <c r="I286" i="2"/>
  <c r="K286" i="2"/>
  <c r="L286" i="2"/>
  <c r="I287" i="2"/>
  <c r="K287" i="2"/>
  <c r="L287" i="2"/>
  <c r="I288" i="2"/>
  <c r="K288" i="2"/>
  <c r="L288" i="2"/>
  <c r="I289" i="2"/>
  <c r="K289" i="2"/>
  <c r="L289" i="2"/>
  <c r="I290" i="2"/>
  <c r="K290" i="2"/>
  <c r="L290" i="2"/>
  <c r="I291" i="2"/>
  <c r="K291" i="2"/>
  <c r="L291" i="2"/>
  <c r="I292" i="2"/>
  <c r="K292" i="2"/>
  <c r="L292" i="2"/>
  <c r="I293" i="2"/>
  <c r="K293" i="2"/>
  <c r="L293" i="2"/>
  <c r="I294" i="2"/>
  <c r="K294" i="2"/>
  <c r="L294" i="2"/>
  <c r="I295" i="2"/>
  <c r="K295" i="2"/>
  <c r="L295" i="2"/>
  <c r="I296" i="2"/>
  <c r="K296" i="2"/>
  <c r="L296" i="2"/>
  <c r="I297" i="2"/>
  <c r="K297" i="2"/>
  <c r="L297" i="2"/>
  <c r="I298" i="2"/>
  <c r="K298" i="2"/>
  <c r="L298" i="2"/>
  <c r="I299" i="2"/>
  <c r="K299" i="2"/>
  <c r="L299" i="2"/>
  <c r="L242" i="2"/>
  <c r="K242" i="2"/>
  <c r="J242" i="2"/>
  <c r="I242" i="2"/>
  <c r="V244" i="2"/>
  <c r="L244" i="2"/>
  <c r="K244" i="2"/>
  <c r="I244" i="2"/>
  <c r="AC243" i="2"/>
  <c r="AF243" i="2" s="1"/>
  <c r="V243" i="2"/>
  <c r="L243" i="2"/>
  <c r="K243" i="2"/>
  <c r="I243" i="2"/>
  <c r="J243" i="2"/>
  <c r="AC242" i="2"/>
  <c r="AC241" i="2"/>
  <c r="AC240" i="2"/>
  <c r="AC239" i="2"/>
  <c r="AC172" i="2"/>
  <c r="AF172" i="2" s="1"/>
  <c r="AC173" i="2"/>
  <c r="AF173" i="2" s="1"/>
  <c r="AC174" i="2"/>
  <c r="AG174" i="2" s="1"/>
  <c r="AC175" i="2"/>
  <c r="AF175" i="2" s="1"/>
  <c r="AC176" i="2"/>
  <c r="AF176" i="2" s="1"/>
  <c r="AC177" i="2"/>
  <c r="AG177" i="2" s="1"/>
  <c r="AC178" i="2"/>
  <c r="AF178" i="2" s="1"/>
  <c r="AC179" i="2"/>
  <c r="AF179" i="2" s="1"/>
  <c r="AC180" i="2"/>
  <c r="AG180" i="2" s="1"/>
  <c r="AC181" i="2"/>
  <c r="AC182" i="2"/>
  <c r="AF182" i="2" s="1"/>
  <c r="AC183" i="2"/>
  <c r="AG183" i="2" s="1"/>
  <c r="AC184" i="2"/>
  <c r="AF184" i="2" s="1"/>
  <c r="AC185" i="2"/>
  <c r="AF185" i="2" s="1"/>
  <c r="AC186" i="2"/>
  <c r="AG186" i="2" s="1"/>
  <c r="AC187" i="2"/>
  <c r="AF187" i="2" s="1"/>
  <c r="AC188" i="2"/>
  <c r="AF188" i="2" s="1"/>
  <c r="AC189" i="2"/>
  <c r="AG189" i="2" s="1"/>
  <c r="AC190" i="2"/>
  <c r="AG190" i="2" s="1"/>
  <c r="AC191" i="2"/>
  <c r="AF191" i="2" s="1"/>
  <c r="AC192" i="2"/>
  <c r="AG192" i="2" s="1"/>
  <c r="AC193" i="2"/>
  <c r="AF193" i="2" s="1"/>
  <c r="AC194" i="2"/>
  <c r="AF194" i="2" s="1"/>
  <c r="AC195" i="2"/>
  <c r="AG195" i="2" s="1"/>
  <c r="AC196" i="2"/>
  <c r="AG196" i="2" s="1"/>
  <c r="AC197" i="2"/>
  <c r="AF197" i="2" s="1"/>
  <c r="AC198" i="2"/>
  <c r="AG198" i="2" s="1"/>
  <c r="AC199" i="2"/>
  <c r="AF199" i="2" s="1"/>
  <c r="AC200" i="2"/>
  <c r="AF200" i="2" s="1"/>
  <c r="AC201" i="2"/>
  <c r="AG201" i="2" s="1"/>
  <c r="AC202" i="2"/>
  <c r="AF202" i="2" s="1"/>
  <c r="AC203" i="2"/>
  <c r="AF203" i="2" s="1"/>
  <c r="AC204" i="2"/>
  <c r="AG204" i="2" s="1"/>
  <c r="AC205" i="2"/>
  <c r="AC206" i="2"/>
  <c r="AF206" i="2" s="1"/>
  <c r="AC207" i="2"/>
  <c r="AG207" i="2" s="1"/>
  <c r="AC208" i="2"/>
  <c r="AF208" i="2" s="1"/>
  <c r="AC209" i="2"/>
  <c r="AF209" i="2" s="1"/>
  <c r="AC210" i="2"/>
  <c r="AG210" i="2" s="1"/>
  <c r="AC211" i="2"/>
  <c r="AG211" i="2" s="1"/>
  <c r="AC212" i="2"/>
  <c r="AF212" i="2" s="1"/>
  <c r="AC213" i="2"/>
  <c r="AC214" i="2"/>
  <c r="AF214" i="2" s="1"/>
  <c r="AC215" i="2"/>
  <c r="AF215" i="2" s="1"/>
  <c r="AC216" i="2"/>
  <c r="AG216" i="2" s="1"/>
  <c r="AC217" i="2"/>
  <c r="AG217" i="2" s="1"/>
  <c r="AC218" i="2"/>
  <c r="AF218" i="2" s="1"/>
  <c r="AC219" i="2"/>
  <c r="AG219" i="2" s="1"/>
  <c r="AC220" i="2"/>
  <c r="AF220" i="2" s="1"/>
  <c r="AC221" i="2"/>
  <c r="AG221" i="2" s="1"/>
  <c r="AC222" i="2"/>
  <c r="AG222" i="2" s="1"/>
  <c r="AC223" i="2"/>
  <c r="AG223" i="2" s="1"/>
  <c r="AC224" i="2"/>
  <c r="AF224" i="2" s="1"/>
  <c r="AC225" i="2"/>
  <c r="AG225" i="2" s="1"/>
  <c r="AC226" i="2"/>
  <c r="AF226" i="2" s="1"/>
  <c r="AC227" i="2"/>
  <c r="AF227" i="2" s="1"/>
  <c r="AC228" i="2"/>
  <c r="AG228" i="2" s="1"/>
  <c r="AC229" i="2"/>
  <c r="AF229" i="2" s="1"/>
  <c r="AC230" i="2"/>
  <c r="AF230" i="2" s="1"/>
  <c r="AC231" i="2"/>
  <c r="AG231" i="2" s="1"/>
  <c r="AC232" i="2"/>
  <c r="AG232" i="2" s="1"/>
  <c r="AC233" i="2"/>
  <c r="AF233" i="2" s="1"/>
  <c r="AC234" i="2"/>
  <c r="AC167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AD188" i="2" s="1"/>
  <c r="AE188" i="2" s="1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AD203" i="2" s="1"/>
  <c r="AE203" i="2" s="1"/>
  <c r="V204" i="2"/>
  <c r="V205" i="2"/>
  <c r="V206" i="2"/>
  <c r="V207" i="2"/>
  <c r="V208" i="2"/>
  <c r="V209" i="2"/>
  <c r="V210" i="2"/>
  <c r="V211" i="2"/>
  <c r="V212" i="2"/>
  <c r="AD212" i="2" s="1"/>
  <c r="AE212" i="2" s="1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AD227" i="2" s="1"/>
  <c r="AE227" i="2" s="1"/>
  <c r="V228" i="2"/>
  <c r="V229" i="2"/>
  <c r="V230" i="2"/>
  <c r="V231" i="2"/>
  <c r="V232" i="2"/>
  <c r="V233" i="2"/>
  <c r="V234" i="2"/>
  <c r="I173" i="2"/>
  <c r="K173" i="2"/>
  <c r="L173" i="2"/>
  <c r="I174" i="2"/>
  <c r="K174" i="2"/>
  <c r="L174" i="2"/>
  <c r="I175" i="2"/>
  <c r="K175" i="2"/>
  <c r="L175" i="2"/>
  <c r="I176" i="2"/>
  <c r="K176" i="2"/>
  <c r="L176" i="2"/>
  <c r="I177" i="2"/>
  <c r="K177" i="2"/>
  <c r="L177" i="2"/>
  <c r="I178" i="2"/>
  <c r="K178" i="2"/>
  <c r="L178" i="2"/>
  <c r="I179" i="2"/>
  <c r="K179" i="2"/>
  <c r="L179" i="2"/>
  <c r="I180" i="2"/>
  <c r="K180" i="2"/>
  <c r="L180" i="2"/>
  <c r="I181" i="2"/>
  <c r="K181" i="2"/>
  <c r="L181" i="2"/>
  <c r="I182" i="2"/>
  <c r="K182" i="2"/>
  <c r="L182" i="2"/>
  <c r="I183" i="2"/>
  <c r="K183" i="2"/>
  <c r="L183" i="2"/>
  <c r="I184" i="2"/>
  <c r="K184" i="2"/>
  <c r="L184" i="2"/>
  <c r="I185" i="2"/>
  <c r="K185" i="2"/>
  <c r="L185" i="2"/>
  <c r="I186" i="2"/>
  <c r="K186" i="2"/>
  <c r="L186" i="2"/>
  <c r="I187" i="2"/>
  <c r="K187" i="2"/>
  <c r="L187" i="2"/>
  <c r="I188" i="2"/>
  <c r="K188" i="2"/>
  <c r="L188" i="2"/>
  <c r="I189" i="2"/>
  <c r="K189" i="2"/>
  <c r="L189" i="2"/>
  <c r="I190" i="2"/>
  <c r="K190" i="2"/>
  <c r="L190" i="2"/>
  <c r="I191" i="2"/>
  <c r="K191" i="2"/>
  <c r="L191" i="2"/>
  <c r="I192" i="2"/>
  <c r="K192" i="2"/>
  <c r="L192" i="2"/>
  <c r="I193" i="2"/>
  <c r="K193" i="2"/>
  <c r="L193" i="2"/>
  <c r="I194" i="2"/>
  <c r="K194" i="2"/>
  <c r="L194" i="2"/>
  <c r="I195" i="2"/>
  <c r="K195" i="2"/>
  <c r="L195" i="2"/>
  <c r="I196" i="2"/>
  <c r="K196" i="2"/>
  <c r="L196" i="2"/>
  <c r="I197" i="2"/>
  <c r="K197" i="2"/>
  <c r="L197" i="2"/>
  <c r="I198" i="2"/>
  <c r="K198" i="2"/>
  <c r="L198" i="2"/>
  <c r="I199" i="2"/>
  <c r="K199" i="2"/>
  <c r="L199" i="2"/>
  <c r="I200" i="2"/>
  <c r="K200" i="2"/>
  <c r="L200" i="2"/>
  <c r="I201" i="2"/>
  <c r="K201" i="2"/>
  <c r="L201" i="2"/>
  <c r="I202" i="2"/>
  <c r="K202" i="2"/>
  <c r="L202" i="2"/>
  <c r="I203" i="2"/>
  <c r="K203" i="2"/>
  <c r="L203" i="2"/>
  <c r="I204" i="2"/>
  <c r="K204" i="2"/>
  <c r="L204" i="2"/>
  <c r="I205" i="2"/>
  <c r="K205" i="2"/>
  <c r="L205" i="2"/>
  <c r="I206" i="2"/>
  <c r="K206" i="2"/>
  <c r="L206" i="2"/>
  <c r="I207" i="2"/>
  <c r="K207" i="2"/>
  <c r="L207" i="2"/>
  <c r="I208" i="2"/>
  <c r="K208" i="2"/>
  <c r="L208" i="2"/>
  <c r="I209" i="2"/>
  <c r="K209" i="2"/>
  <c r="L209" i="2"/>
  <c r="I210" i="2"/>
  <c r="K210" i="2"/>
  <c r="L210" i="2"/>
  <c r="I211" i="2"/>
  <c r="K211" i="2"/>
  <c r="L211" i="2"/>
  <c r="I212" i="2"/>
  <c r="K212" i="2"/>
  <c r="L212" i="2"/>
  <c r="I213" i="2"/>
  <c r="K213" i="2"/>
  <c r="L213" i="2"/>
  <c r="I214" i="2"/>
  <c r="K214" i="2"/>
  <c r="L214" i="2"/>
  <c r="I215" i="2"/>
  <c r="K215" i="2"/>
  <c r="L215" i="2"/>
  <c r="I216" i="2"/>
  <c r="K216" i="2"/>
  <c r="L216" i="2"/>
  <c r="I217" i="2"/>
  <c r="K217" i="2"/>
  <c r="L217" i="2"/>
  <c r="I218" i="2"/>
  <c r="K218" i="2"/>
  <c r="L218" i="2"/>
  <c r="I219" i="2"/>
  <c r="K219" i="2"/>
  <c r="L219" i="2"/>
  <c r="I220" i="2"/>
  <c r="K220" i="2"/>
  <c r="L220" i="2"/>
  <c r="I221" i="2"/>
  <c r="K221" i="2"/>
  <c r="L221" i="2"/>
  <c r="I222" i="2"/>
  <c r="K222" i="2"/>
  <c r="L222" i="2"/>
  <c r="I223" i="2"/>
  <c r="K223" i="2"/>
  <c r="L223" i="2"/>
  <c r="I224" i="2"/>
  <c r="K224" i="2"/>
  <c r="L224" i="2"/>
  <c r="I225" i="2"/>
  <c r="K225" i="2"/>
  <c r="L225" i="2"/>
  <c r="I226" i="2"/>
  <c r="K226" i="2"/>
  <c r="L226" i="2"/>
  <c r="I227" i="2"/>
  <c r="K227" i="2"/>
  <c r="L227" i="2"/>
  <c r="I228" i="2"/>
  <c r="K228" i="2"/>
  <c r="L228" i="2"/>
  <c r="I229" i="2"/>
  <c r="K229" i="2"/>
  <c r="L229" i="2"/>
  <c r="I230" i="2"/>
  <c r="K230" i="2"/>
  <c r="L230" i="2"/>
  <c r="I231" i="2"/>
  <c r="K231" i="2"/>
  <c r="L231" i="2"/>
  <c r="I232" i="2"/>
  <c r="K232" i="2"/>
  <c r="L232" i="2"/>
  <c r="I233" i="2"/>
  <c r="K233" i="2"/>
  <c r="L233" i="2"/>
  <c r="I234" i="2"/>
  <c r="K234" i="2"/>
  <c r="L234" i="2"/>
  <c r="K171" i="2"/>
  <c r="L171" i="2"/>
  <c r="K172" i="2"/>
  <c r="L172" i="2"/>
  <c r="L170" i="2"/>
  <c r="K170" i="2"/>
  <c r="J170" i="2"/>
  <c r="I171" i="2"/>
  <c r="I172" i="2"/>
  <c r="I170" i="2"/>
  <c r="B171" i="2"/>
  <c r="J171" i="2" s="1"/>
  <c r="V172" i="2"/>
  <c r="AC171" i="2"/>
  <c r="AF171" i="2" s="1"/>
  <c r="V171" i="2"/>
  <c r="AC170" i="2"/>
  <c r="AC169" i="2"/>
  <c r="AC168" i="2"/>
  <c r="AC422" i="1"/>
  <c r="AF422" i="1" s="1"/>
  <c r="AC423" i="1"/>
  <c r="AF423" i="1" s="1"/>
  <c r="AC424" i="1"/>
  <c r="AF424" i="1" s="1"/>
  <c r="AC425" i="1"/>
  <c r="AF425" i="1" s="1"/>
  <c r="AC426" i="1"/>
  <c r="AG426" i="1" s="1"/>
  <c r="AC427" i="1"/>
  <c r="AF427" i="1" s="1"/>
  <c r="V422" i="1"/>
  <c r="V423" i="1"/>
  <c r="V424" i="1"/>
  <c r="V425" i="1"/>
  <c r="V426" i="1"/>
  <c r="V427" i="1"/>
  <c r="I418" i="1"/>
  <c r="K418" i="1"/>
  <c r="L418" i="1"/>
  <c r="I419" i="1"/>
  <c r="K419" i="1"/>
  <c r="L419" i="1"/>
  <c r="I420" i="1"/>
  <c r="K420" i="1"/>
  <c r="L420" i="1"/>
  <c r="I421" i="1"/>
  <c r="K421" i="1"/>
  <c r="L421" i="1"/>
  <c r="I422" i="1"/>
  <c r="K422" i="1"/>
  <c r="L422" i="1"/>
  <c r="I423" i="1"/>
  <c r="K423" i="1"/>
  <c r="L423" i="1"/>
  <c r="I424" i="1"/>
  <c r="K424" i="1"/>
  <c r="L424" i="1"/>
  <c r="I425" i="1"/>
  <c r="K425" i="1"/>
  <c r="L425" i="1"/>
  <c r="I426" i="1"/>
  <c r="K426" i="1"/>
  <c r="L426" i="1"/>
  <c r="I427" i="1"/>
  <c r="K427" i="1"/>
  <c r="L427" i="1"/>
  <c r="I391" i="1"/>
  <c r="K391" i="1"/>
  <c r="L391" i="1"/>
  <c r="I392" i="1"/>
  <c r="K392" i="1"/>
  <c r="L392" i="1"/>
  <c r="I393" i="1"/>
  <c r="K393" i="1"/>
  <c r="L393" i="1"/>
  <c r="I394" i="1"/>
  <c r="K394" i="1"/>
  <c r="L394" i="1"/>
  <c r="I395" i="1"/>
  <c r="K395" i="1"/>
  <c r="L395" i="1"/>
  <c r="I396" i="1"/>
  <c r="K396" i="1"/>
  <c r="L396" i="1"/>
  <c r="I397" i="1"/>
  <c r="K397" i="1"/>
  <c r="L397" i="1"/>
  <c r="I398" i="1"/>
  <c r="K398" i="1"/>
  <c r="L398" i="1"/>
  <c r="I399" i="1"/>
  <c r="K399" i="1"/>
  <c r="L399" i="1"/>
  <c r="I400" i="1"/>
  <c r="K400" i="1"/>
  <c r="L400" i="1"/>
  <c r="I401" i="1"/>
  <c r="K401" i="1"/>
  <c r="L401" i="1"/>
  <c r="I402" i="1"/>
  <c r="K402" i="1"/>
  <c r="L402" i="1"/>
  <c r="I403" i="1"/>
  <c r="K403" i="1"/>
  <c r="L403" i="1"/>
  <c r="I404" i="1"/>
  <c r="K404" i="1"/>
  <c r="L404" i="1"/>
  <c r="I405" i="1"/>
  <c r="K405" i="1"/>
  <c r="L405" i="1"/>
  <c r="I406" i="1"/>
  <c r="K406" i="1"/>
  <c r="L406" i="1"/>
  <c r="I407" i="1"/>
  <c r="K407" i="1"/>
  <c r="L407" i="1"/>
  <c r="I408" i="1"/>
  <c r="K408" i="1"/>
  <c r="L408" i="1"/>
  <c r="I409" i="1"/>
  <c r="K409" i="1"/>
  <c r="L409" i="1"/>
  <c r="I410" i="1"/>
  <c r="K410" i="1"/>
  <c r="L410" i="1"/>
  <c r="I411" i="1"/>
  <c r="K411" i="1"/>
  <c r="L411" i="1"/>
  <c r="I412" i="1"/>
  <c r="K412" i="1"/>
  <c r="L412" i="1"/>
  <c r="I413" i="1"/>
  <c r="K413" i="1"/>
  <c r="L413" i="1"/>
  <c r="I414" i="1"/>
  <c r="K414" i="1"/>
  <c r="L414" i="1"/>
  <c r="I415" i="1"/>
  <c r="K415" i="1"/>
  <c r="L415" i="1"/>
  <c r="I416" i="1"/>
  <c r="K416" i="1"/>
  <c r="L416" i="1"/>
  <c r="I417" i="1"/>
  <c r="K417" i="1"/>
  <c r="L417" i="1"/>
  <c r="L390" i="1"/>
  <c r="K389" i="1"/>
  <c r="J389" i="1"/>
  <c r="AC162" i="2"/>
  <c r="AF162" i="2" s="1"/>
  <c r="AC103" i="2"/>
  <c r="AF103" i="2" s="1"/>
  <c r="AC104" i="2"/>
  <c r="AC105" i="2"/>
  <c r="AG105" i="2" s="1"/>
  <c r="AC106" i="2"/>
  <c r="AF106" i="2" s="1"/>
  <c r="AC107" i="2"/>
  <c r="AF107" i="2" s="1"/>
  <c r="AC108" i="2"/>
  <c r="AF108" i="2" s="1"/>
  <c r="AC109" i="2"/>
  <c r="AG109" i="2" s="1"/>
  <c r="AC110" i="2"/>
  <c r="AF110" i="2" s="1"/>
  <c r="AC111" i="2"/>
  <c r="AG111" i="2" s="1"/>
  <c r="AC112" i="2"/>
  <c r="AF112" i="2" s="1"/>
  <c r="AC113" i="2"/>
  <c r="AF113" i="2" s="1"/>
  <c r="AC114" i="2"/>
  <c r="AF114" i="2" s="1"/>
  <c r="AC115" i="2"/>
  <c r="AG115" i="2" s="1"/>
  <c r="AC116" i="2"/>
  <c r="AF116" i="2" s="1"/>
  <c r="AC117" i="2"/>
  <c r="AF117" i="2" s="1"/>
  <c r="AC118" i="2"/>
  <c r="AG118" i="2" s="1"/>
  <c r="AC119" i="2"/>
  <c r="AF119" i="2" s="1"/>
  <c r="AC120" i="2"/>
  <c r="AF120" i="2" s="1"/>
  <c r="AC121" i="2"/>
  <c r="AF121" i="2" s="1"/>
  <c r="AC122" i="2"/>
  <c r="AF122" i="2" s="1"/>
  <c r="AC123" i="2"/>
  <c r="AF123" i="2" s="1"/>
  <c r="AC124" i="2"/>
  <c r="AF124" i="2" s="1"/>
  <c r="AC125" i="2"/>
  <c r="AF125" i="2" s="1"/>
  <c r="AC126" i="2"/>
  <c r="AF126" i="2" s="1"/>
  <c r="AC127" i="2"/>
  <c r="AF127" i="2" s="1"/>
  <c r="AC128" i="2"/>
  <c r="AF128" i="2" s="1"/>
  <c r="AC129" i="2"/>
  <c r="AF129" i="2" s="1"/>
  <c r="AC130" i="2"/>
  <c r="AG130" i="2" s="1"/>
  <c r="AC131" i="2"/>
  <c r="AF131" i="2" s="1"/>
  <c r="AC132" i="2"/>
  <c r="AG132" i="2" s="1"/>
  <c r="AC133" i="2"/>
  <c r="AF133" i="2" s="1"/>
  <c r="AC134" i="2"/>
  <c r="AG134" i="2" s="1"/>
  <c r="AC135" i="2"/>
  <c r="AF135" i="2" s="1"/>
  <c r="AC136" i="2"/>
  <c r="AF136" i="2" s="1"/>
  <c r="AC137" i="2"/>
  <c r="AF137" i="2" s="1"/>
  <c r="AC138" i="2"/>
  <c r="AF138" i="2" s="1"/>
  <c r="AC139" i="2"/>
  <c r="AF139" i="2" s="1"/>
  <c r="AC140" i="2"/>
  <c r="AF140" i="2" s="1"/>
  <c r="AC141" i="2"/>
  <c r="AF141" i="2" s="1"/>
  <c r="AC142" i="2"/>
  <c r="AG142" i="2" s="1"/>
  <c r="AC143" i="2"/>
  <c r="AF143" i="2" s="1"/>
  <c r="AC144" i="2"/>
  <c r="AF144" i="2" s="1"/>
  <c r="AC145" i="2"/>
  <c r="AF145" i="2" s="1"/>
  <c r="AC146" i="2"/>
  <c r="AF146" i="2" s="1"/>
  <c r="AC147" i="2"/>
  <c r="AF147" i="2" s="1"/>
  <c r="AC148" i="2"/>
  <c r="AF148" i="2" s="1"/>
  <c r="AC149" i="2"/>
  <c r="AG149" i="2" s="1"/>
  <c r="AC150" i="2"/>
  <c r="AF150" i="2" s="1"/>
  <c r="AC151" i="2"/>
  <c r="AC152" i="2"/>
  <c r="AF152" i="2" s="1"/>
  <c r="AC153" i="2"/>
  <c r="AF153" i="2" s="1"/>
  <c r="AC154" i="2"/>
  <c r="AG154" i="2" s="1"/>
  <c r="AC155" i="2"/>
  <c r="AF155" i="2" s="1"/>
  <c r="AC156" i="2"/>
  <c r="AF156" i="2" s="1"/>
  <c r="AC157" i="2"/>
  <c r="AF157" i="2" s="1"/>
  <c r="AC158" i="2"/>
  <c r="AF158" i="2" s="1"/>
  <c r="AC159" i="2"/>
  <c r="AF159" i="2" s="1"/>
  <c r="AC160" i="2"/>
  <c r="AG160" i="2" s="1"/>
  <c r="AC161" i="2"/>
  <c r="AF161" i="2" s="1"/>
  <c r="AC98" i="2"/>
  <c r="V104" i="2"/>
  <c r="V105" i="2"/>
  <c r="V106" i="2"/>
  <c r="V107" i="2"/>
  <c r="V108" i="2"/>
  <c r="V109" i="2"/>
  <c r="V110" i="2"/>
  <c r="V111" i="2"/>
  <c r="AD111" i="2" s="1"/>
  <c r="AE111" i="2" s="1"/>
  <c r="V112" i="2"/>
  <c r="V113" i="2"/>
  <c r="V114" i="2"/>
  <c r="V115" i="2"/>
  <c r="AD115" i="2" s="1"/>
  <c r="AE115" i="2" s="1"/>
  <c r="V116" i="2"/>
  <c r="V117" i="2"/>
  <c r="AD117" i="2" s="1"/>
  <c r="AE117" i="2" s="1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AD130" i="2" s="1"/>
  <c r="AE130" i="2" s="1"/>
  <c r="V131" i="2"/>
  <c r="V132" i="2"/>
  <c r="V133" i="2"/>
  <c r="V134" i="2"/>
  <c r="V135" i="2"/>
  <c r="V136" i="2"/>
  <c r="AD136" i="2" s="1"/>
  <c r="AE136" i="2" s="1"/>
  <c r="V137" i="2"/>
  <c r="AD137" i="2" s="1"/>
  <c r="AE137" i="2" s="1"/>
  <c r="V138" i="2"/>
  <c r="AD138" i="2" s="1"/>
  <c r="AE138" i="2" s="1"/>
  <c r="V139" i="2"/>
  <c r="V140" i="2"/>
  <c r="V141" i="2"/>
  <c r="V142" i="2"/>
  <c r="V143" i="2"/>
  <c r="V144" i="2"/>
  <c r="AD144" i="2" s="1"/>
  <c r="AE144" i="2" s="1"/>
  <c r="V145" i="2"/>
  <c r="V146" i="2"/>
  <c r="V147" i="2"/>
  <c r="V148" i="2"/>
  <c r="V149" i="2"/>
  <c r="V150" i="2"/>
  <c r="V151" i="2"/>
  <c r="V152" i="2"/>
  <c r="V153" i="2"/>
  <c r="V154" i="2"/>
  <c r="V155" i="2"/>
  <c r="AD155" i="2" s="1"/>
  <c r="AE155" i="2" s="1"/>
  <c r="V156" i="2"/>
  <c r="V157" i="2"/>
  <c r="V158" i="2"/>
  <c r="V159" i="2"/>
  <c r="V160" i="2"/>
  <c r="V161" i="2"/>
  <c r="V162" i="2"/>
  <c r="I102" i="2"/>
  <c r="K102" i="2"/>
  <c r="L102" i="2"/>
  <c r="I103" i="2"/>
  <c r="K103" i="2"/>
  <c r="L103" i="2"/>
  <c r="I104" i="2"/>
  <c r="K104" i="2"/>
  <c r="L104" i="2"/>
  <c r="I105" i="2"/>
  <c r="K105" i="2"/>
  <c r="L105" i="2"/>
  <c r="I106" i="2"/>
  <c r="K106" i="2"/>
  <c r="L106" i="2"/>
  <c r="I107" i="2"/>
  <c r="K107" i="2"/>
  <c r="L107" i="2"/>
  <c r="I108" i="2"/>
  <c r="K108" i="2"/>
  <c r="L108" i="2"/>
  <c r="I109" i="2"/>
  <c r="K109" i="2"/>
  <c r="L109" i="2"/>
  <c r="I110" i="2"/>
  <c r="K110" i="2"/>
  <c r="L110" i="2"/>
  <c r="I111" i="2"/>
  <c r="K111" i="2"/>
  <c r="L111" i="2"/>
  <c r="I112" i="2"/>
  <c r="K112" i="2"/>
  <c r="L112" i="2"/>
  <c r="I113" i="2"/>
  <c r="K113" i="2"/>
  <c r="L113" i="2"/>
  <c r="I114" i="2"/>
  <c r="K114" i="2"/>
  <c r="L114" i="2"/>
  <c r="I115" i="2"/>
  <c r="K115" i="2"/>
  <c r="L115" i="2"/>
  <c r="I116" i="2"/>
  <c r="K116" i="2"/>
  <c r="L116" i="2"/>
  <c r="I117" i="2"/>
  <c r="K117" i="2"/>
  <c r="L117" i="2"/>
  <c r="I118" i="2"/>
  <c r="K118" i="2"/>
  <c r="L118" i="2"/>
  <c r="I119" i="2"/>
  <c r="K119" i="2"/>
  <c r="L119" i="2"/>
  <c r="I120" i="2"/>
  <c r="K120" i="2"/>
  <c r="L120" i="2"/>
  <c r="I121" i="2"/>
  <c r="K121" i="2"/>
  <c r="L121" i="2"/>
  <c r="I122" i="2"/>
  <c r="K122" i="2"/>
  <c r="L122" i="2"/>
  <c r="I123" i="2"/>
  <c r="K123" i="2"/>
  <c r="L123" i="2"/>
  <c r="I124" i="2"/>
  <c r="K124" i="2"/>
  <c r="L124" i="2"/>
  <c r="I125" i="2"/>
  <c r="K125" i="2"/>
  <c r="L125" i="2"/>
  <c r="I126" i="2"/>
  <c r="K126" i="2"/>
  <c r="L126" i="2"/>
  <c r="I127" i="2"/>
  <c r="K127" i="2"/>
  <c r="L127" i="2"/>
  <c r="I128" i="2"/>
  <c r="K128" i="2"/>
  <c r="L128" i="2"/>
  <c r="I129" i="2"/>
  <c r="K129" i="2"/>
  <c r="L129" i="2"/>
  <c r="I130" i="2"/>
  <c r="K130" i="2"/>
  <c r="L130" i="2"/>
  <c r="I131" i="2"/>
  <c r="K131" i="2"/>
  <c r="L131" i="2"/>
  <c r="I132" i="2"/>
  <c r="K132" i="2"/>
  <c r="L132" i="2"/>
  <c r="I133" i="2"/>
  <c r="K133" i="2"/>
  <c r="L133" i="2"/>
  <c r="I134" i="2"/>
  <c r="K134" i="2"/>
  <c r="L134" i="2"/>
  <c r="I135" i="2"/>
  <c r="K135" i="2"/>
  <c r="L135" i="2"/>
  <c r="I136" i="2"/>
  <c r="K136" i="2"/>
  <c r="L136" i="2"/>
  <c r="I137" i="2"/>
  <c r="K137" i="2"/>
  <c r="L137" i="2"/>
  <c r="I138" i="2"/>
  <c r="K138" i="2"/>
  <c r="L138" i="2"/>
  <c r="I139" i="2"/>
  <c r="K139" i="2"/>
  <c r="L139" i="2"/>
  <c r="I140" i="2"/>
  <c r="K140" i="2"/>
  <c r="L140" i="2"/>
  <c r="I141" i="2"/>
  <c r="K141" i="2"/>
  <c r="L141" i="2"/>
  <c r="I142" i="2"/>
  <c r="K142" i="2"/>
  <c r="L142" i="2"/>
  <c r="I143" i="2"/>
  <c r="K143" i="2"/>
  <c r="L143" i="2"/>
  <c r="I144" i="2"/>
  <c r="K144" i="2"/>
  <c r="L144" i="2"/>
  <c r="I145" i="2"/>
  <c r="K145" i="2"/>
  <c r="L145" i="2"/>
  <c r="I146" i="2"/>
  <c r="K146" i="2"/>
  <c r="L146" i="2"/>
  <c r="I147" i="2"/>
  <c r="K147" i="2"/>
  <c r="L147" i="2"/>
  <c r="I148" i="2"/>
  <c r="K148" i="2"/>
  <c r="L148" i="2"/>
  <c r="I149" i="2"/>
  <c r="K149" i="2"/>
  <c r="L149" i="2"/>
  <c r="I150" i="2"/>
  <c r="K150" i="2"/>
  <c r="L150" i="2"/>
  <c r="I151" i="2"/>
  <c r="K151" i="2"/>
  <c r="L151" i="2"/>
  <c r="I152" i="2"/>
  <c r="K152" i="2"/>
  <c r="L152" i="2"/>
  <c r="I153" i="2"/>
  <c r="K153" i="2"/>
  <c r="L153" i="2"/>
  <c r="I154" i="2"/>
  <c r="K154" i="2"/>
  <c r="L154" i="2"/>
  <c r="I155" i="2"/>
  <c r="K155" i="2"/>
  <c r="L155" i="2"/>
  <c r="I156" i="2"/>
  <c r="K156" i="2"/>
  <c r="L156" i="2"/>
  <c r="I157" i="2"/>
  <c r="K157" i="2"/>
  <c r="L157" i="2"/>
  <c r="I158" i="2"/>
  <c r="K158" i="2"/>
  <c r="L158" i="2"/>
  <c r="I159" i="2"/>
  <c r="K159" i="2"/>
  <c r="L159" i="2"/>
  <c r="I160" i="2"/>
  <c r="K160" i="2"/>
  <c r="L160" i="2"/>
  <c r="I161" i="2"/>
  <c r="K161" i="2"/>
  <c r="L161" i="2"/>
  <c r="I162" i="2"/>
  <c r="K162" i="2"/>
  <c r="L162" i="2"/>
  <c r="L101" i="2"/>
  <c r="K101" i="2"/>
  <c r="I101" i="2"/>
  <c r="J101" i="2"/>
  <c r="B102" i="2"/>
  <c r="B103" i="2" s="1"/>
  <c r="J103" i="2" s="1"/>
  <c r="V103" i="2"/>
  <c r="AC102" i="2"/>
  <c r="AF102" i="2" s="1"/>
  <c r="V102" i="2"/>
  <c r="AC101" i="2"/>
  <c r="AC100" i="2"/>
  <c r="AC99" i="2"/>
  <c r="AC31" i="2"/>
  <c r="AG31" i="2" s="1"/>
  <c r="AC32" i="2"/>
  <c r="AF32" i="2" s="1"/>
  <c r="AC33" i="2"/>
  <c r="AF33" i="2" s="1"/>
  <c r="AC34" i="2"/>
  <c r="AG34" i="2" s="1"/>
  <c r="AC35" i="2"/>
  <c r="AF35" i="2" s="1"/>
  <c r="AC36" i="2"/>
  <c r="AF36" i="2" s="1"/>
  <c r="AC37" i="2"/>
  <c r="AF37" i="2" s="1"/>
  <c r="AC38" i="2"/>
  <c r="AF38" i="2" s="1"/>
  <c r="AC39" i="2"/>
  <c r="AF39" i="2" s="1"/>
  <c r="AC40" i="2"/>
  <c r="AG40" i="2" s="1"/>
  <c r="AC41" i="2"/>
  <c r="AF41" i="2" s="1"/>
  <c r="AC42" i="2"/>
  <c r="AG42" i="2" s="1"/>
  <c r="AC43" i="2"/>
  <c r="AG43" i="2" s="1"/>
  <c r="AC44" i="2"/>
  <c r="AF44" i="2" s="1"/>
  <c r="AC45" i="2"/>
  <c r="AF45" i="2" s="1"/>
  <c r="AC46" i="2"/>
  <c r="AF46" i="2" s="1"/>
  <c r="AC47" i="2"/>
  <c r="AG47" i="2" s="1"/>
  <c r="AC48" i="2"/>
  <c r="AC49" i="2"/>
  <c r="AF49" i="2" s="1"/>
  <c r="AC50" i="2"/>
  <c r="AG50" i="2" s="1"/>
  <c r="AC51" i="2"/>
  <c r="AF51" i="2" s="1"/>
  <c r="AC52" i="2"/>
  <c r="AG52" i="2" s="1"/>
  <c r="AC53" i="2"/>
  <c r="AG53" i="2" s="1"/>
  <c r="AC54" i="2"/>
  <c r="AG54" i="2" s="1"/>
  <c r="AC55" i="2"/>
  <c r="AF55" i="2" s="1"/>
  <c r="AC56" i="2"/>
  <c r="AF56" i="2" s="1"/>
  <c r="AC57" i="2"/>
  <c r="AG57" i="2" s="1"/>
  <c r="AC58" i="2"/>
  <c r="AF58" i="2" s="1"/>
  <c r="AC59" i="2"/>
  <c r="AG59" i="2" s="1"/>
  <c r="AC60" i="2"/>
  <c r="AF60" i="2" s="1"/>
  <c r="AC61" i="2"/>
  <c r="AG61" i="2" s="1"/>
  <c r="AC62" i="2"/>
  <c r="AF62" i="2" s="1"/>
  <c r="AC63" i="2"/>
  <c r="AF63" i="2" s="1"/>
  <c r="AC64" i="2"/>
  <c r="AF64" i="2" s="1"/>
  <c r="AC65" i="2"/>
  <c r="AF65" i="2" s="1"/>
  <c r="AC66" i="2"/>
  <c r="AF66" i="2" s="1"/>
  <c r="AC67" i="2"/>
  <c r="AC68" i="2"/>
  <c r="AG68" i="2" s="1"/>
  <c r="AC69" i="2"/>
  <c r="AF69" i="2" s="1"/>
  <c r="AC70" i="2"/>
  <c r="AF70" i="2" s="1"/>
  <c r="AC71" i="2"/>
  <c r="AF71" i="2" s="1"/>
  <c r="AC72" i="2"/>
  <c r="AF72" i="2" s="1"/>
  <c r="AC73" i="2"/>
  <c r="AF73" i="2" s="1"/>
  <c r="AC74" i="2"/>
  <c r="AF74" i="2" s="1"/>
  <c r="AC75" i="2"/>
  <c r="AG75" i="2" s="1"/>
  <c r="AC76" i="2"/>
  <c r="AG76" i="2" s="1"/>
  <c r="AC77" i="2"/>
  <c r="AG77" i="2" s="1"/>
  <c r="AC78" i="2"/>
  <c r="AG78" i="2" s="1"/>
  <c r="AC79" i="2"/>
  <c r="AF79" i="2" s="1"/>
  <c r="AC80" i="2"/>
  <c r="AF80" i="2" s="1"/>
  <c r="AC81" i="2"/>
  <c r="AF81" i="2" s="1"/>
  <c r="AC82" i="2"/>
  <c r="AF82" i="2" s="1"/>
  <c r="AC83" i="2"/>
  <c r="AF83" i="2" s="1"/>
  <c r="AC84" i="2"/>
  <c r="AG84" i="2" s="1"/>
  <c r="AC85" i="2"/>
  <c r="AG85" i="2" s="1"/>
  <c r="AC86" i="2"/>
  <c r="AF86" i="2" s="1"/>
  <c r="AC87" i="2"/>
  <c r="AF87" i="2" s="1"/>
  <c r="AC88" i="2"/>
  <c r="AF88" i="2" s="1"/>
  <c r="AC89" i="2"/>
  <c r="AG89" i="2" s="1"/>
  <c r="AC90" i="2"/>
  <c r="AF90" i="2" s="1"/>
  <c r="AC91" i="2"/>
  <c r="AG91" i="2" s="1"/>
  <c r="AC92" i="2"/>
  <c r="AF92" i="2" s="1"/>
  <c r="AC93" i="2"/>
  <c r="AF93" i="2" s="1"/>
  <c r="V31" i="2"/>
  <c r="V32" i="2"/>
  <c r="V33" i="2"/>
  <c r="V34" i="2"/>
  <c r="V35" i="2"/>
  <c r="V36" i="2"/>
  <c r="V37" i="2"/>
  <c r="V38" i="2"/>
  <c r="V39" i="2"/>
  <c r="V40" i="2"/>
  <c r="AD40" i="2" s="1"/>
  <c r="AE40" i="2" s="1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I86" i="2"/>
  <c r="K86" i="2"/>
  <c r="L86" i="2"/>
  <c r="I87" i="2"/>
  <c r="K87" i="2"/>
  <c r="L87" i="2"/>
  <c r="I88" i="2"/>
  <c r="K88" i="2"/>
  <c r="L88" i="2"/>
  <c r="I89" i="2"/>
  <c r="K89" i="2"/>
  <c r="L89" i="2"/>
  <c r="I90" i="2"/>
  <c r="K90" i="2"/>
  <c r="L90" i="2"/>
  <c r="I91" i="2"/>
  <c r="K91" i="2"/>
  <c r="L91" i="2"/>
  <c r="I92" i="2"/>
  <c r="K92" i="2"/>
  <c r="L92" i="2"/>
  <c r="I93" i="2"/>
  <c r="K93" i="2"/>
  <c r="L93" i="2"/>
  <c r="I67" i="2"/>
  <c r="K67" i="2"/>
  <c r="L67" i="2"/>
  <c r="I68" i="2"/>
  <c r="K68" i="2"/>
  <c r="L68" i="2"/>
  <c r="I69" i="2"/>
  <c r="K69" i="2"/>
  <c r="L69" i="2"/>
  <c r="I70" i="2"/>
  <c r="K70" i="2"/>
  <c r="L70" i="2"/>
  <c r="I71" i="2"/>
  <c r="K71" i="2"/>
  <c r="L71" i="2"/>
  <c r="I72" i="2"/>
  <c r="K72" i="2"/>
  <c r="L72" i="2"/>
  <c r="I73" i="2"/>
  <c r="K73" i="2"/>
  <c r="L73" i="2"/>
  <c r="I74" i="2"/>
  <c r="K74" i="2"/>
  <c r="L74" i="2"/>
  <c r="I75" i="2"/>
  <c r="K75" i="2"/>
  <c r="L75" i="2"/>
  <c r="I76" i="2"/>
  <c r="K76" i="2"/>
  <c r="L76" i="2"/>
  <c r="I77" i="2"/>
  <c r="K77" i="2"/>
  <c r="L77" i="2"/>
  <c r="I78" i="2"/>
  <c r="K78" i="2"/>
  <c r="L78" i="2"/>
  <c r="I79" i="2"/>
  <c r="K79" i="2"/>
  <c r="L79" i="2"/>
  <c r="I80" i="2"/>
  <c r="K80" i="2"/>
  <c r="L80" i="2"/>
  <c r="I81" i="2"/>
  <c r="K81" i="2"/>
  <c r="L81" i="2"/>
  <c r="I82" i="2"/>
  <c r="K82" i="2"/>
  <c r="L82" i="2"/>
  <c r="I83" i="2"/>
  <c r="K83" i="2"/>
  <c r="L83" i="2"/>
  <c r="I84" i="2"/>
  <c r="K84" i="2"/>
  <c r="L84" i="2"/>
  <c r="I85" i="2"/>
  <c r="K85" i="2"/>
  <c r="L85" i="2"/>
  <c r="I31" i="2"/>
  <c r="K31" i="2"/>
  <c r="L31" i="2"/>
  <c r="I32" i="2"/>
  <c r="K32" i="2"/>
  <c r="L32" i="2"/>
  <c r="I33" i="2"/>
  <c r="K33" i="2"/>
  <c r="L33" i="2"/>
  <c r="I34" i="2"/>
  <c r="K34" i="2"/>
  <c r="L34" i="2"/>
  <c r="I35" i="2"/>
  <c r="K35" i="2"/>
  <c r="L35" i="2"/>
  <c r="I36" i="2"/>
  <c r="K36" i="2"/>
  <c r="L36" i="2"/>
  <c r="I37" i="2"/>
  <c r="K37" i="2"/>
  <c r="L37" i="2"/>
  <c r="I38" i="2"/>
  <c r="K38" i="2"/>
  <c r="L38" i="2"/>
  <c r="I39" i="2"/>
  <c r="K39" i="2"/>
  <c r="L39" i="2"/>
  <c r="I40" i="2"/>
  <c r="K40" i="2"/>
  <c r="L40" i="2"/>
  <c r="I41" i="2"/>
  <c r="K41" i="2"/>
  <c r="L41" i="2"/>
  <c r="I42" i="2"/>
  <c r="K42" i="2"/>
  <c r="L42" i="2"/>
  <c r="I43" i="2"/>
  <c r="K43" i="2"/>
  <c r="L43" i="2"/>
  <c r="I44" i="2"/>
  <c r="K44" i="2"/>
  <c r="L44" i="2"/>
  <c r="I45" i="2"/>
  <c r="K45" i="2"/>
  <c r="L45" i="2"/>
  <c r="I46" i="2"/>
  <c r="K46" i="2"/>
  <c r="L46" i="2"/>
  <c r="I47" i="2"/>
  <c r="K47" i="2"/>
  <c r="L47" i="2"/>
  <c r="I48" i="2"/>
  <c r="K48" i="2"/>
  <c r="L48" i="2"/>
  <c r="I49" i="2"/>
  <c r="K49" i="2"/>
  <c r="L49" i="2"/>
  <c r="I50" i="2"/>
  <c r="K50" i="2"/>
  <c r="L50" i="2"/>
  <c r="I51" i="2"/>
  <c r="K51" i="2"/>
  <c r="L51" i="2"/>
  <c r="I52" i="2"/>
  <c r="K52" i="2"/>
  <c r="L52" i="2"/>
  <c r="I53" i="2"/>
  <c r="K53" i="2"/>
  <c r="L53" i="2"/>
  <c r="I54" i="2"/>
  <c r="K54" i="2"/>
  <c r="L54" i="2"/>
  <c r="I55" i="2"/>
  <c r="K55" i="2"/>
  <c r="L55" i="2"/>
  <c r="I56" i="2"/>
  <c r="K56" i="2"/>
  <c r="L56" i="2"/>
  <c r="I57" i="2"/>
  <c r="K57" i="2"/>
  <c r="L57" i="2"/>
  <c r="I58" i="2"/>
  <c r="K58" i="2"/>
  <c r="L58" i="2"/>
  <c r="I59" i="2"/>
  <c r="K59" i="2"/>
  <c r="L59" i="2"/>
  <c r="I60" i="2"/>
  <c r="K60" i="2"/>
  <c r="L60" i="2"/>
  <c r="I61" i="2"/>
  <c r="K61" i="2"/>
  <c r="L61" i="2"/>
  <c r="I62" i="2"/>
  <c r="K62" i="2"/>
  <c r="L62" i="2"/>
  <c r="I63" i="2"/>
  <c r="K63" i="2"/>
  <c r="L63" i="2"/>
  <c r="I64" i="2"/>
  <c r="K64" i="2"/>
  <c r="L64" i="2"/>
  <c r="I65" i="2"/>
  <c r="K65" i="2"/>
  <c r="L65" i="2"/>
  <c r="I66" i="2"/>
  <c r="K66" i="2"/>
  <c r="L66" i="2"/>
  <c r="L27" i="2"/>
  <c r="K27" i="2"/>
  <c r="J27" i="2"/>
  <c r="I27" i="2"/>
  <c r="B14" i="2"/>
  <c r="L28" i="2"/>
  <c r="AC30" i="2"/>
  <c r="AG30" i="2" s="1"/>
  <c r="V30" i="2"/>
  <c r="L30" i="2"/>
  <c r="K30" i="2"/>
  <c r="I30" i="2"/>
  <c r="AC29" i="2"/>
  <c r="AG29" i="2" s="1"/>
  <c r="V29" i="2"/>
  <c r="L29" i="2"/>
  <c r="K29" i="2"/>
  <c r="I29" i="2"/>
  <c r="AC28" i="2"/>
  <c r="AG28" i="2" s="1"/>
  <c r="V28" i="2"/>
  <c r="K28" i="2"/>
  <c r="I28" i="2"/>
  <c r="B28" i="2"/>
  <c r="J28" i="2" s="1"/>
  <c r="AC27" i="2"/>
  <c r="AC26" i="2"/>
  <c r="AC25" i="2"/>
  <c r="AC24" i="2"/>
  <c r="T7" i="6" l="1"/>
  <c r="S7" i="6"/>
  <c r="BB408" i="5"/>
  <c r="BB366" i="5"/>
  <c r="BB528" i="5"/>
  <c r="BA528" i="5"/>
  <c r="BC552" i="5"/>
  <c r="BD685" i="5"/>
  <c r="AN685" i="5"/>
  <c r="AP685" i="5"/>
  <c r="AI685" i="5"/>
  <c r="M380" i="4"/>
  <c r="M301" i="4"/>
  <c r="M381" i="4"/>
  <c r="M302" i="4"/>
  <c r="M303" i="4"/>
  <c r="M304" i="4"/>
  <c r="M305" i="4"/>
  <c r="M379" i="4"/>
  <c r="AD211" i="4"/>
  <c r="AE211" i="4" s="1"/>
  <c r="M300" i="4"/>
  <c r="AD303" i="4"/>
  <c r="AE303" i="4" s="1"/>
  <c r="AD305" i="4"/>
  <c r="AE305" i="4" s="1"/>
  <c r="AD302" i="4"/>
  <c r="AE302" i="4" s="1"/>
  <c r="AD301" i="4"/>
  <c r="AE301" i="4" s="1"/>
  <c r="AD300" i="4"/>
  <c r="AE300" i="4" s="1"/>
  <c r="AD304" i="4"/>
  <c r="AE304" i="4" s="1"/>
  <c r="AD224" i="2"/>
  <c r="AE224" i="2" s="1"/>
  <c r="AD176" i="2"/>
  <c r="AE176" i="2" s="1"/>
  <c r="AD124" i="2"/>
  <c r="AE124" i="2" s="1"/>
  <c r="AD123" i="2"/>
  <c r="AE123" i="2" s="1"/>
  <c r="AD34" i="2"/>
  <c r="AE34" i="2" s="1"/>
  <c r="AD107" i="2"/>
  <c r="AE107" i="2" s="1"/>
  <c r="AD279" i="2"/>
  <c r="AE279" i="2" s="1"/>
  <c r="AD150" i="2"/>
  <c r="AE150" i="2" s="1"/>
  <c r="AD215" i="2"/>
  <c r="AE215" i="2" s="1"/>
  <c r="AD191" i="2"/>
  <c r="AE191" i="2" s="1"/>
  <c r="M303" i="2"/>
  <c r="M305" i="2"/>
  <c r="M301" i="2"/>
  <c r="M302" i="2"/>
  <c r="M304" i="2"/>
  <c r="M300" i="2"/>
  <c r="AD279" i="3"/>
  <c r="AE279" i="3" s="1"/>
  <c r="AD304" i="3"/>
  <c r="AE304" i="3" s="1"/>
  <c r="AD303" i="3"/>
  <c r="AE303" i="3" s="1"/>
  <c r="AD301" i="3"/>
  <c r="AE301" i="3" s="1"/>
  <c r="AD300" i="3"/>
  <c r="AE300" i="3" s="1"/>
  <c r="AD305" i="3"/>
  <c r="AE305" i="3" s="1"/>
  <c r="AD302" i="3"/>
  <c r="AE302" i="3" s="1"/>
  <c r="M381" i="3"/>
  <c r="M382" i="3"/>
  <c r="M301" i="3"/>
  <c r="M302" i="3"/>
  <c r="M303" i="3"/>
  <c r="M304" i="3"/>
  <c r="M305" i="3"/>
  <c r="M380" i="3"/>
  <c r="M300" i="3"/>
  <c r="AD253" i="4"/>
  <c r="AE253" i="4" s="1"/>
  <c r="AD243" i="2"/>
  <c r="AE243" i="2" s="1"/>
  <c r="AD221" i="2"/>
  <c r="AE221" i="2" s="1"/>
  <c r="AD218" i="2"/>
  <c r="AE218" i="2" s="1"/>
  <c r="AD262" i="4"/>
  <c r="AE262" i="4" s="1"/>
  <c r="AD286" i="4"/>
  <c r="AE286" i="4" s="1"/>
  <c r="AD243" i="4"/>
  <c r="AE243" i="4" s="1"/>
  <c r="AD246" i="4"/>
  <c r="AE246" i="4" s="1"/>
  <c r="AD268" i="4"/>
  <c r="AE268" i="4" s="1"/>
  <c r="AD293" i="4"/>
  <c r="AE293" i="4" s="1"/>
  <c r="AD179" i="4"/>
  <c r="AE179" i="4" s="1"/>
  <c r="AG68" i="3"/>
  <c r="AG288" i="2"/>
  <c r="AG46" i="2"/>
  <c r="AG291" i="2"/>
  <c r="AG267" i="2"/>
  <c r="AF266" i="2"/>
  <c r="AG296" i="2"/>
  <c r="AG72" i="2"/>
  <c r="AF295" i="2"/>
  <c r="AG294" i="2"/>
  <c r="AG246" i="2"/>
  <c r="AG187" i="2"/>
  <c r="AG261" i="2"/>
  <c r="AG156" i="2"/>
  <c r="AG273" i="2"/>
  <c r="AF78" i="2"/>
  <c r="AF130" i="2"/>
  <c r="AG256" i="2"/>
  <c r="AG129" i="2"/>
  <c r="AG200" i="2"/>
  <c r="AG93" i="2"/>
  <c r="AG253" i="2"/>
  <c r="AG284" i="2"/>
  <c r="AG252" i="2"/>
  <c r="AF91" i="2"/>
  <c r="AG218" i="2"/>
  <c r="AG123" i="2"/>
  <c r="AG90" i="2"/>
  <c r="AG265" i="2"/>
  <c r="AG250" i="2"/>
  <c r="AG264" i="2"/>
  <c r="AG280" i="2"/>
  <c r="AG233" i="2"/>
  <c r="AG215" i="2"/>
  <c r="AF232" i="2"/>
  <c r="AG214" i="2"/>
  <c r="AG179" i="2"/>
  <c r="AG176" i="2"/>
  <c r="AG209" i="2"/>
  <c r="AG224" i="2"/>
  <c r="AG175" i="2"/>
  <c r="AG188" i="2"/>
  <c r="AF221" i="2"/>
  <c r="AG220" i="2"/>
  <c r="AG203" i="2"/>
  <c r="AG185" i="2"/>
  <c r="AG114" i="2"/>
  <c r="AG112" i="2"/>
  <c r="AG128" i="2"/>
  <c r="AG126" i="2"/>
  <c r="AF160" i="2"/>
  <c r="AG140" i="2"/>
  <c r="AF105" i="2"/>
  <c r="AG138" i="2"/>
  <c r="AG155" i="2"/>
  <c r="AG119" i="2"/>
  <c r="AF154" i="2"/>
  <c r="AG153" i="2"/>
  <c r="AF59" i="2"/>
  <c r="AF42" i="2"/>
  <c r="AG56" i="2"/>
  <c r="AF40" i="2"/>
  <c r="AF75" i="2"/>
  <c r="AF54" i="2"/>
  <c r="AF52" i="2"/>
  <c r="AF89" i="2"/>
  <c r="AG51" i="2"/>
  <c r="AF34" i="2"/>
  <c r="AG33" i="2"/>
  <c r="AD92" i="2"/>
  <c r="AE92" i="2" s="1"/>
  <c r="AG32" i="2"/>
  <c r="AF85" i="2"/>
  <c r="AF84" i="2"/>
  <c r="AG44" i="2"/>
  <c r="J27" i="6"/>
  <c r="Q26" i="6"/>
  <c r="AF77" i="2"/>
  <c r="AF53" i="2"/>
  <c r="AF43" i="2"/>
  <c r="AF31" i="2"/>
  <c r="AG145" i="2"/>
  <c r="AF111" i="2"/>
  <c r="AD260" i="2"/>
  <c r="AE260" i="2" s="1"/>
  <c r="AG283" i="2"/>
  <c r="AD234" i="4"/>
  <c r="AE234" i="4" s="1"/>
  <c r="AG64" i="2"/>
  <c r="AF132" i="2"/>
  <c r="AG121" i="2"/>
  <c r="AD171" i="2"/>
  <c r="AE171" i="2" s="1"/>
  <c r="AD283" i="2"/>
  <c r="AE283" i="2" s="1"/>
  <c r="AD259" i="2"/>
  <c r="AE259" i="2" s="1"/>
  <c r="AF271" i="2"/>
  <c r="AD250" i="4"/>
  <c r="AE250" i="4" s="1"/>
  <c r="AD274" i="4"/>
  <c r="AE274" i="4" s="1"/>
  <c r="AF76" i="2"/>
  <c r="AD282" i="2"/>
  <c r="AE282" i="2" s="1"/>
  <c r="AD258" i="2"/>
  <c r="AE258" i="2" s="1"/>
  <c r="M318" i="4"/>
  <c r="M317" i="4"/>
  <c r="M316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AD60" i="2"/>
  <c r="AE60" i="2" s="1"/>
  <c r="AG131" i="2"/>
  <c r="AG120" i="2"/>
  <c r="AF109" i="2"/>
  <c r="AF282" i="2"/>
  <c r="AG270" i="2"/>
  <c r="AG63" i="2"/>
  <c r="AG143" i="2"/>
  <c r="AD205" i="2"/>
  <c r="AE205" i="2" s="1"/>
  <c r="AF190" i="2"/>
  <c r="AD182" i="4"/>
  <c r="AE182" i="4" s="1"/>
  <c r="AD278" i="2"/>
  <c r="AE278" i="2" s="1"/>
  <c r="AD254" i="2"/>
  <c r="AE254" i="2" s="1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AD156" i="3"/>
  <c r="AE156" i="3" s="1"/>
  <c r="AD250" i="3"/>
  <c r="AE250" i="3" s="1"/>
  <c r="AG83" i="2"/>
  <c r="AG74" i="2"/>
  <c r="AF61" i="2"/>
  <c r="AD253" i="2"/>
  <c r="AE253" i="2" s="1"/>
  <c r="AF50" i="2"/>
  <c r="AF118" i="2"/>
  <c r="AD252" i="2"/>
  <c r="AE252" i="2" s="1"/>
  <c r="AD201" i="3"/>
  <c r="AE201" i="3" s="1"/>
  <c r="AD225" i="3"/>
  <c r="AE225" i="3" s="1"/>
  <c r="AD78" i="2"/>
  <c r="AE78" i="2" s="1"/>
  <c r="AD54" i="2"/>
  <c r="AE54" i="2" s="1"/>
  <c r="AG229" i="2"/>
  <c r="AG290" i="2"/>
  <c r="AG254" i="2"/>
  <c r="AD147" i="3"/>
  <c r="AE147" i="3" s="1"/>
  <c r="AD182" i="3"/>
  <c r="AE182" i="3" s="1"/>
  <c r="AD206" i="3"/>
  <c r="AE206" i="3" s="1"/>
  <c r="AD53" i="2"/>
  <c r="AE53" i="2" s="1"/>
  <c r="AG82" i="2"/>
  <c r="AG49" i="2"/>
  <c r="AD108" i="2"/>
  <c r="AE108" i="2" s="1"/>
  <c r="AG117" i="2"/>
  <c r="AG279" i="2"/>
  <c r="AD128" i="3"/>
  <c r="AE128" i="3" s="1"/>
  <c r="AD152" i="3"/>
  <c r="AE152" i="3" s="1"/>
  <c r="AD187" i="3"/>
  <c r="AE187" i="3" s="1"/>
  <c r="BC550" i="5"/>
  <c r="A26" i="6"/>
  <c r="AD104" i="2"/>
  <c r="AE104" i="2" s="1"/>
  <c r="AD109" i="3"/>
  <c r="AE109" i="3" s="1"/>
  <c r="AD192" i="3"/>
  <c r="AE192" i="3" s="1"/>
  <c r="AD193" i="4"/>
  <c r="AE193" i="4" s="1"/>
  <c r="AD217" i="4"/>
  <c r="AE217" i="4" s="1"/>
  <c r="AG139" i="2"/>
  <c r="AG103" i="2"/>
  <c r="AG289" i="2"/>
  <c r="AD173" i="3"/>
  <c r="AE173" i="3" s="1"/>
  <c r="AD197" i="3"/>
  <c r="AE197" i="3" s="1"/>
  <c r="AD257" i="4"/>
  <c r="AE257" i="4" s="1"/>
  <c r="AD30" i="2"/>
  <c r="AE30" i="2" s="1"/>
  <c r="AD74" i="2"/>
  <c r="AE74" i="2" s="1"/>
  <c r="AD50" i="2"/>
  <c r="AE50" i="2" s="1"/>
  <c r="AG81" i="2"/>
  <c r="AF57" i="2"/>
  <c r="AF149" i="2"/>
  <c r="AG199" i="2"/>
  <c r="AD271" i="2"/>
  <c r="AE271" i="2" s="1"/>
  <c r="AD227" i="4"/>
  <c r="AE227" i="4" s="1"/>
  <c r="BA358" i="5"/>
  <c r="Q25" i="6"/>
  <c r="AF47" i="2"/>
  <c r="AG84" i="3"/>
  <c r="AD184" i="4"/>
  <c r="AE184" i="4" s="1"/>
  <c r="AD208" i="4"/>
  <c r="AE208" i="4" s="1"/>
  <c r="AD232" i="4"/>
  <c r="AE232" i="4" s="1"/>
  <c r="AD291" i="4"/>
  <c r="AE291" i="4" s="1"/>
  <c r="AD72" i="2"/>
  <c r="AE72" i="2" s="1"/>
  <c r="AG148" i="2"/>
  <c r="AF125" i="4"/>
  <c r="AD154" i="4"/>
  <c r="AE154" i="4" s="1"/>
  <c r="AD189" i="4"/>
  <c r="AE189" i="4" s="1"/>
  <c r="AD213" i="4"/>
  <c r="AE213" i="4" s="1"/>
  <c r="AD296" i="4"/>
  <c r="AE296" i="4" s="1"/>
  <c r="M28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AD71" i="2"/>
  <c r="AE71" i="2" s="1"/>
  <c r="AG80" i="2"/>
  <c r="AG172" i="2"/>
  <c r="L7" i="2"/>
  <c r="N7" i="2" s="1"/>
  <c r="O7" i="2" s="1"/>
  <c r="R14" i="2" s="1"/>
  <c r="J7" i="2"/>
  <c r="K7" i="2" s="1"/>
  <c r="AD194" i="4"/>
  <c r="AE194" i="4" s="1"/>
  <c r="AD218" i="4"/>
  <c r="AE218" i="4" s="1"/>
  <c r="AD70" i="2"/>
  <c r="AE70" i="2" s="1"/>
  <c r="AD46" i="2"/>
  <c r="AE46" i="2" s="1"/>
  <c r="AG113" i="2"/>
  <c r="AG184" i="2"/>
  <c r="AG298" i="2"/>
  <c r="AG274" i="2"/>
  <c r="AD38" i="4"/>
  <c r="AE38" i="4" s="1"/>
  <c r="S26" i="6"/>
  <c r="AD69" i="2"/>
  <c r="AE69" i="2" s="1"/>
  <c r="AD45" i="2"/>
  <c r="AE45" i="2" s="1"/>
  <c r="AG79" i="2"/>
  <c r="AF68" i="2"/>
  <c r="AG55" i="2"/>
  <c r="AG45" i="2"/>
  <c r="AG147" i="2"/>
  <c r="AG136" i="2"/>
  <c r="AD196" i="2"/>
  <c r="AE196" i="2" s="1"/>
  <c r="AD287" i="4"/>
  <c r="AE287" i="4" s="1"/>
  <c r="AG249" i="2"/>
  <c r="AD185" i="4"/>
  <c r="AE185" i="4" s="1"/>
  <c r="AD233" i="4"/>
  <c r="AE233" i="4" s="1"/>
  <c r="AD292" i="4"/>
  <c r="AE292" i="4" s="1"/>
  <c r="AD29" i="4"/>
  <c r="AE29" i="4" s="1"/>
  <c r="AD273" i="4"/>
  <c r="AE273" i="4" s="1"/>
  <c r="AD66" i="2"/>
  <c r="AE66" i="2" s="1"/>
  <c r="AG157" i="2"/>
  <c r="AG146" i="2"/>
  <c r="AD41" i="2"/>
  <c r="AE41" i="2" s="1"/>
  <c r="AG65" i="2"/>
  <c r="AF134" i="2"/>
  <c r="AG193" i="2"/>
  <c r="AG247" i="2"/>
  <c r="AD200" i="4"/>
  <c r="AE200" i="4" s="1"/>
  <c r="AD224" i="4"/>
  <c r="AE224" i="4" s="1"/>
  <c r="AG122" i="2"/>
  <c r="AG208" i="2"/>
  <c r="AD285" i="2"/>
  <c r="AE285" i="2" s="1"/>
  <c r="AD261" i="2"/>
  <c r="AE261" i="2" s="1"/>
  <c r="AF272" i="2"/>
  <c r="AG260" i="2"/>
  <c r="J490" i="1"/>
  <c r="B491" i="1"/>
  <c r="AH39" i="5"/>
  <c r="AF38" i="5"/>
  <c r="BC426" i="5"/>
  <c r="BC131" i="5"/>
  <c r="AK245" i="5"/>
  <c r="AL245" i="5"/>
  <c r="BB548" i="5"/>
  <c r="BA524" i="5"/>
  <c r="BC428" i="5"/>
  <c r="AK676" i="5"/>
  <c r="AL676" i="5"/>
  <c r="AK652" i="5"/>
  <c r="AL652" i="5"/>
  <c r="AK628" i="5"/>
  <c r="AL628" i="5"/>
  <c r="AK604" i="5"/>
  <c r="AL604" i="5"/>
  <c r="AK580" i="5"/>
  <c r="AL580" i="5"/>
  <c r="AK556" i="5"/>
  <c r="AL556" i="5"/>
  <c r="AK532" i="5"/>
  <c r="AL532" i="5"/>
  <c r="AK508" i="5"/>
  <c r="AL508" i="5"/>
  <c r="AK484" i="5"/>
  <c r="AL484" i="5"/>
  <c r="AK460" i="5"/>
  <c r="AL460" i="5"/>
  <c r="AK436" i="5"/>
  <c r="AL436" i="5"/>
  <c r="AK412" i="5"/>
  <c r="AL412" i="5"/>
  <c r="AK388" i="5"/>
  <c r="AL388" i="5"/>
  <c r="AK364" i="5"/>
  <c r="AL364" i="5"/>
  <c r="AK340" i="5"/>
  <c r="AL340" i="5"/>
  <c r="AK316" i="5"/>
  <c r="AL316" i="5"/>
  <c r="AK292" i="5"/>
  <c r="AL292" i="5"/>
  <c r="AK268" i="5"/>
  <c r="AL268" i="5"/>
  <c r="AK244" i="5"/>
  <c r="AL244" i="5"/>
  <c r="AK220" i="5"/>
  <c r="AL220" i="5"/>
  <c r="AK196" i="5"/>
  <c r="AL196" i="5"/>
  <c r="AK172" i="5"/>
  <c r="AL172" i="5"/>
  <c r="AK148" i="5"/>
  <c r="AL148" i="5"/>
  <c r="AK124" i="5"/>
  <c r="AL124" i="5"/>
  <c r="AK100" i="5"/>
  <c r="AL100" i="5"/>
  <c r="AK76" i="5"/>
  <c r="AL76" i="5"/>
  <c r="AK52" i="5"/>
  <c r="AL52" i="5"/>
  <c r="AK28" i="5"/>
  <c r="AL28" i="5"/>
  <c r="AK221" i="5"/>
  <c r="AL221" i="5"/>
  <c r="BC331" i="5"/>
  <c r="BA43" i="5"/>
  <c r="AK675" i="5"/>
  <c r="AL675" i="5"/>
  <c r="AK651" i="5"/>
  <c r="AL651" i="5"/>
  <c r="AK627" i="5"/>
  <c r="AL627" i="5"/>
  <c r="AK603" i="5"/>
  <c r="AL603" i="5"/>
  <c r="AK579" i="5"/>
  <c r="AL579" i="5"/>
  <c r="AK555" i="5"/>
  <c r="AL555" i="5"/>
  <c r="AK531" i="5"/>
  <c r="AL531" i="5"/>
  <c r="AK507" i="5"/>
  <c r="AL507" i="5"/>
  <c r="AK483" i="5"/>
  <c r="AL483" i="5"/>
  <c r="AK459" i="5"/>
  <c r="AL459" i="5"/>
  <c r="AK435" i="5"/>
  <c r="AL435" i="5"/>
  <c r="AK411" i="5"/>
  <c r="AL411" i="5"/>
  <c r="AK387" i="5"/>
  <c r="AL387" i="5"/>
  <c r="AK363" i="5"/>
  <c r="AL363" i="5"/>
  <c r="AK339" i="5"/>
  <c r="AL339" i="5"/>
  <c r="AK315" i="5"/>
  <c r="AL315" i="5"/>
  <c r="AK291" i="5"/>
  <c r="AL291" i="5"/>
  <c r="AK267" i="5"/>
  <c r="AL267" i="5"/>
  <c r="AK243" i="5"/>
  <c r="AL243" i="5"/>
  <c r="AK219" i="5"/>
  <c r="AL219" i="5"/>
  <c r="AK195" i="5"/>
  <c r="AL195" i="5"/>
  <c r="AK171" i="5"/>
  <c r="AL171" i="5"/>
  <c r="AK147" i="5"/>
  <c r="AL147" i="5"/>
  <c r="AK123" i="5"/>
  <c r="AL123" i="5"/>
  <c r="AK99" i="5"/>
  <c r="AL99" i="5"/>
  <c r="AK75" i="5"/>
  <c r="AL75" i="5"/>
  <c r="AK51" i="5"/>
  <c r="AL51" i="5"/>
  <c r="AK27" i="5"/>
  <c r="AL27" i="5"/>
  <c r="AK389" i="5"/>
  <c r="AL389" i="5"/>
  <c r="AK674" i="5"/>
  <c r="AL674" i="5"/>
  <c r="AK650" i="5"/>
  <c r="AL650" i="5"/>
  <c r="AK626" i="5"/>
  <c r="AL626" i="5"/>
  <c r="AK602" i="5"/>
  <c r="AL602" i="5"/>
  <c r="AK578" i="5"/>
  <c r="AL578" i="5"/>
  <c r="AK554" i="5"/>
  <c r="AL554" i="5"/>
  <c r="AK530" i="5"/>
  <c r="AL530" i="5"/>
  <c r="AK506" i="5"/>
  <c r="AL506" i="5"/>
  <c r="AK482" i="5"/>
  <c r="AL482" i="5"/>
  <c r="AK458" i="5"/>
  <c r="AL458" i="5"/>
  <c r="AK434" i="5"/>
  <c r="AL434" i="5"/>
  <c r="AK410" i="5"/>
  <c r="AL410" i="5"/>
  <c r="AK386" i="5"/>
  <c r="AL386" i="5"/>
  <c r="AK362" i="5"/>
  <c r="AL362" i="5"/>
  <c r="AK338" i="5"/>
  <c r="AL338" i="5"/>
  <c r="AK314" i="5"/>
  <c r="AL314" i="5"/>
  <c r="AK290" i="5"/>
  <c r="AL290" i="5"/>
  <c r="AK266" i="5"/>
  <c r="AL266" i="5"/>
  <c r="AK242" i="5"/>
  <c r="AL242" i="5"/>
  <c r="AK218" i="5"/>
  <c r="AL218" i="5"/>
  <c r="AK194" i="5"/>
  <c r="AL194" i="5"/>
  <c r="AK170" i="5"/>
  <c r="AL170" i="5"/>
  <c r="AK146" i="5"/>
  <c r="AL146" i="5"/>
  <c r="AK122" i="5"/>
  <c r="AL122" i="5"/>
  <c r="AK98" i="5"/>
  <c r="AL98" i="5"/>
  <c r="AK74" i="5"/>
  <c r="AL74" i="5"/>
  <c r="AK50" i="5"/>
  <c r="AL50" i="5"/>
  <c r="AK26" i="5"/>
  <c r="AL26" i="5"/>
  <c r="AK653" i="5"/>
  <c r="AL653" i="5"/>
  <c r="AK673" i="5"/>
  <c r="AL673" i="5"/>
  <c r="AK649" i="5"/>
  <c r="AL649" i="5"/>
  <c r="AK625" i="5"/>
  <c r="AL625" i="5"/>
  <c r="AK601" i="5"/>
  <c r="AL601" i="5"/>
  <c r="AK577" i="5"/>
  <c r="AL577" i="5"/>
  <c r="AK553" i="5"/>
  <c r="AL553" i="5"/>
  <c r="AK529" i="5"/>
  <c r="AL529" i="5"/>
  <c r="AK505" i="5"/>
  <c r="AL505" i="5"/>
  <c r="AK481" i="5"/>
  <c r="AL481" i="5"/>
  <c r="AK457" i="5"/>
  <c r="AL457" i="5"/>
  <c r="AK433" i="5"/>
  <c r="AL433" i="5"/>
  <c r="AK409" i="5"/>
  <c r="AL409" i="5"/>
  <c r="AK385" i="5"/>
  <c r="AL385" i="5"/>
  <c r="AK361" i="5"/>
  <c r="AL361" i="5"/>
  <c r="AK337" i="5"/>
  <c r="AL337" i="5"/>
  <c r="AK313" i="5"/>
  <c r="AL313" i="5"/>
  <c r="AK289" i="5"/>
  <c r="AL289" i="5"/>
  <c r="AK265" i="5"/>
  <c r="AL265" i="5"/>
  <c r="AK241" i="5"/>
  <c r="AL241" i="5"/>
  <c r="AK217" i="5"/>
  <c r="AL217" i="5"/>
  <c r="AK193" i="5"/>
  <c r="AL193" i="5"/>
  <c r="AK169" i="5"/>
  <c r="AL169" i="5"/>
  <c r="AK145" i="5"/>
  <c r="AL145" i="5"/>
  <c r="AK121" i="5"/>
  <c r="AL121" i="5"/>
  <c r="AK97" i="5"/>
  <c r="AL97" i="5"/>
  <c r="AK73" i="5"/>
  <c r="AL73" i="5"/>
  <c r="AK49" i="5"/>
  <c r="AL49" i="5"/>
  <c r="AK25" i="5"/>
  <c r="AL25" i="5"/>
  <c r="AK269" i="5"/>
  <c r="AL269" i="5"/>
  <c r="BA448" i="5"/>
  <c r="BA232" i="5"/>
  <c r="AK672" i="5"/>
  <c r="AL672" i="5"/>
  <c r="AK648" i="5"/>
  <c r="AL648" i="5"/>
  <c r="AK624" i="5"/>
  <c r="AL624" i="5"/>
  <c r="AK600" i="5"/>
  <c r="AL600" i="5"/>
  <c r="AK576" i="5"/>
  <c r="AL576" i="5"/>
  <c r="AK552" i="5"/>
  <c r="AL552" i="5"/>
  <c r="AK528" i="5"/>
  <c r="AL528" i="5"/>
  <c r="AK504" i="5"/>
  <c r="AL504" i="5"/>
  <c r="AK480" i="5"/>
  <c r="AL480" i="5"/>
  <c r="AK456" i="5"/>
  <c r="AL456" i="5"/>
  <c r="AK432" i="5"/>
  <c r="AL432" i="5"/>
  <c r="AK408" i="5"/>
  <c r="AL408" i="5"/>
  <c r="AK384" i="5"/>
  <c r="AL384" i="5"/>
  <c r="AK360" i="5"/>
  <c r="AL360" i="5"/>
  <c r="AK336" i="5"/>
  <c r="AL336" i="5"/>
  <c r="AK312" i="5"/>
  <c r="AL312" i="5"/>
  <c r="AK288" i="5"/>
  <c r="AL288" i="5"/>
  <c r="AK264" i="5"/>
  <c r="AL264" i="5"/>
  <c r="AK240" i="5"/>
  <c r="AL240" i="5"/>
  <c r="AK216" i="5"/>
  <c r="AL216" i="5"/>
  <c r="AK192" i="5"/>
  <c r="AL192" i="5"/>
  <c r="AK168" i="5"/>
  <c r="AL168" i="5"/>
  <c r="AK144" i="5"/>
  <c r="AL144" i="5"/>
  <c r="AK120" i="5"/>
  <c r="AL120" i="5"/>
  <c r="AK96" i="5"/>
  <c r="AL96" i="5"/>
  <c r="AK72" i="5"/>
  <c r="AL72" i="5"/>
  <c r="AK48" i="5"/>
  <c r="AL48" i="5"/>
  <c r="AK24" i="5"/>
  <c r="AL24" i="5"/>
  <c r="AK341" i="5"/>
  <c r="AL341" i="5"/>
  <c r="BC303" i="5"/>
  <c r="AK671" i="5"/>
  <c r="AL671" i="5"/>
  <c r="AK647" i="5"/>
  <c r="AL647" i="5"/>
  <c r="AK623" i="5"/>
  <c r="AL623" i="5"/>
  <c r="AK599" i="5"/>
  <c r="AL599" i="5"/>
  <c r="AK575" i="5"/>
  <c r="AL575" i="5"/>
  <c r="AK551" i="5"/>
  <c r="AL551" i="5"/>
  <c r="AK527" i="5"/>
  <c r="AL527" i="5"/>
  <c r="AK503" i="5"/>
  <c r="AL503" i="5"/>
  <c r="AK479" i="5"/>
  <c r="AL479" i="5"/>
  <c r="AK455" i="5"/>
  <c r="AL455" i="5"/>
  <c r="AK431" i="5"/>
  <c r="AL431" i="5"/>
  <c r="AK407" i="5"/>
  <c r="AL407" i="5"/>
  <c r="AK383" i="5"/>
  <c r="AL383" i="5"/>
  <c r="AK359" i="5"/>
  <c r="AL359" i="5"/>
  <c r="AK335" i="5"/>
  <c r="AL335" i="5"/>
  <c r="AK311" i="5"/>
  <c r="AL311" i="5"/>
  <c r="AK287" i="5"/>
  <c r="AL287" i="5"/>
  <c r="AK263" i="5"/>
  <c r="AL263" i="5"/>
  <c r="AK239" i="5"/>
  <c r="AL239" i="5"/>
  <c r="AK215" i="5"/>
  <c r="AL215" i="5"/>
  <c r="AK191" i="5"/>
  <c r="AL191" i="5"/>
  <c r="AK167" i="5"/>
  <c r="AL167" i="5"/>
  <c r="AK143" i="5"/>
  <c r="AL143" i="5"/>
  <c r="AK119" i="5"/>
  <c r="AL119" i="5"/>
  <c r="AK95" i="5"/>
  <c r="AL95" i="5"/>
  <c r="AK71" i="5"/>
  <c r="AL71" i="5"/>
  <c r="AK47" i="5"/>
  <c r="AL47" i="5"/>
  <c r="AK23" i="5"/>
  <c r="AL23" i="5"/>
  <c r="AK509" i="5"/>
  <c r="AL509" i="5"/>
  <c r="AK670" i="5"/>
  <c r="AL670" i="5"/>
  <c r="AK646" i="5"/>
  <c r="AL646" i="5"/>
  <c r="AK622" i="5"/>
  <c r="AL622" i="5"/>
  <c r="AK598" i="5"/>
  <c r="AL598" i="5"/>
  <c r="AK574" i="5"/>
  <c r="AL574" i="5"/>
  <c r="AK550" i="5"/>
  <c r="AL550" i="5"/>
  <c r="AK526" i="5"/>
  <c r="AL526" i="5"/>
  <c r="AK502" i="5"/>
  <c r="AL502" i="5"/>
  <c r="AK478" i="5"/>
  <c r="AL478" i="5"/>
  <c r="AK454" i="5"/>
  <c r="AL454" i="5"/>
  <c r="AK430" i="5"/>
  <c r="AL430" i="5"/>
  <c r="AK406" i="5"/>
  <c r="AL406" i="5"/>
  <c r="AK382" i="5"/>
  <c r="AL382" i="5"/>
  <c r="AK358" i="5"/>
  <c r="AL358" i="5"/>
  <c r="AK334" i="5"/>
  <c r="AL334" i="5"/>
  <c r="AK310" i="5"/>
  <c r="AL310" i="5"/>
  <c r="AK286" i="5"/>
  <c r="AL286" i="5"/>
  <c r="AK262" i="5"/>
  <c r="AL262" i="5"/>
  <c r="AK238" i="5"/>
  <c r="AL238" i="5"/>
  <c r="AK214" i="5"/>
  <c r="AL214" i="5"/>
  <c r="AK190" i="5"/>
  <c r="AL190" i="5"/>
  <c r="AK166" i="5"/>
  <c r="AL166" i="5"/>
  <c r="AK142" i="5"/>
  <c r="AL142" i="5"/>
  <c r="AK118" i="5"/>
  <c r="AL118" i="5"/>
  <c r="AK94" i="5"/>
  <c r="AL94" i="5"/>
  <c r="AK70" i="5"/>
  <c r="AL70" i="5"/>
  <c r="AK46" i="5"/>
  <c r="AL46" i="5"/>
  <c r="AK22" i="5"/>
  <c r="AL22" i="5"/>
  <c r="AK605" i="5"/>
  <c r="AL605" i="5"/>
  <c r="AK149" i="5"/>
  <c r="AL149" i="5"/>
  <c r="BA589" i="5"/>
  <c r="BC133" i="5"/>
  <c r="AK669" i="5"/>
  <c r="AL669" i="5"/>
  <c r="AK645" i="5"/>
  <c r="AL645" i="5"/>
  <c r="AK621" i="5"/>
  <c r="AL621" i="5"/>
  <c r="AK597" i="5"/>
  <c r="AL597" i="5"/>
  <c r="AK573" i="5"/>
  <c r="AL573" i="5"/>
  <c r="AK549" i="5"/>
  <c r="AL549" i="5"/>
  <c r="AK525" i="5"/>
  <c r="AL525" i="5"/>
  <c r="AK501" i="5"/>
  <c r="AL501" i="5"/>
  <c r="AK477" i="5"/>
  <c r="AL477" i="5"/>
  <c r="AK453" i="5"/>
  <c r="AL453" i="5"/>
  <c r="AK429" i="5"/>
  <c r="AL429" i="5"/>
  <c r="AK405" i="5"/>
  <c r="AL405" i="5"/>
  <c r="AK381" i="5"/>
  <c r="AL381" i="5"/>
  <c r="AK357" i="5"/>
  <c r="AL357" i="5"/>
  <c r="AK333" i="5"/>
  <c r="AL333" i="5"/>
  <c r="AK309" i="5"/>
  <c r="AL309" i="5"/>
  <c r="AK285" i="5"/>
  <c r="AL285" i="5"/>
  <c r="AK261" i="5"/>
  <c r="AL261" i="5"/>
  <c r="AK237" i="5"/>
  <c r="AL237" i="5"/>
  <c r="AK213" i="5"/>
  <c r="AL213" i="5"/>
  <c r="AK189" i="5"/>
  <c r="AL189" i="5"/>
  <c r="AK165" i="5"/>
  <c r="AL165" i="5"/>
  <c r="AK141" i="5"/>
  <c r="AL141" i="5"/>
  <c r="AK117" i="5"/>
  <c r="AL117" i="5"/>
  <c r="AK93" i="5"/>
  <c r="AL93" i="5"/>
  <c r="AK69" i="5"/>
  <c r="AL69" i="5"/>
  <c r="AK45" i="5"/>
  <c r="AL45" i="5"/>
  <c r="AK21" i="5"/>
  <c r="AL21" i="5"/>
  <c r="AK413" i="5"/>
  <c r="AL413" i="5"/>
  <c r="AK29" i="5"/>
  <c r="AL29" i="5"/>
  <c r="BC444" i="5"/>
  <c r="BC60" i="5"/>
  <c r="AK668" i="5"/>
  <c r="AL668" i="5"/>
  <c r="AK644" i="5"/>
  <c r="AL644" i="5"/>
  <c r="AK620" i="5"/>
  <c r="AL620" i="5"/>
  <c r="AK596" i="5"/>
  <c r="AL596" i="5"/>
  <c r="AK572" i="5"/>
  <c r="AL572" i="5"/>
  <c r="AK548" i="5"/>
  <c r="AL548" i="5"/>
  <c r="AK524" i="5"/>
  <c r="AL524" i="5"/>
  <c r="AK500" i="5"/>
  <c r="AL500" i="5"/>
  <c r="AK476" i="5"/>
  <c r="AL476" i="5"/>
  <c r="AK452" i="5"/>
  <c r="AL452" i="5"/>
  <c r="AK428" i="5"/>
  <c r="AL428" i="5"/>
  <c r="AK404" i="5"/>
  <c r="AL404" i="5"/>
  <c r="AK380" i="5"/>
  <c r="AL380" i="5"/>
  <c r="AK356" i="5"/>
  <c r="AL356" i="5"/>
  <c r="AK332" i="5"/>
  <c r="AL332" i="5"/>
  <c r="AK308" i="5"/>
  <c r="AL308" i="5"/>
  <c r="AK284" i="5"/>
  <c r="AL284" i="5"/>
  <c r="AK260" i="5"/>
  <c r="AL260" i="5"/>
  <c r="AK236" i="5"/>
  <c r="AL236" i="5"/>
  <c r="AK212" i="5"/>
  <c r="AL212" i="5"/>
  <c r="AK188" i="5"/>
  <c r="AL188" i="5"/>
  <c r="AK164" i="5"/>
  <c r="AL164" i="5"/>
  <c r="AK140" i="5"/>
  <c r="AL140" i="5"/>
  <c r="AK116" i="5"/>
  <c r="AL116" i="5"/>
  <c r="AK92" i="5"/>
  <c r="AL92" i="5"/>
  <c r="AK68" i="5"/>
  <c r="AL68" i="5"/>
  <c r="AK44" i="5"/>
  <c r="AL44" i="5"/>
  <c r="AK20" i="5"/>
  <c r="AL20" i="5"/>
  <c r="AK557" i="5"/>
  <c r="AL557" i="5"/>
  <c r="AK667" i="5"/>
  <c r="AL667" i="5"/>
  <c r="AK643" i="5"/>
  <c r="AL643" i="5"/>
  <c r="AK619" i="5"/>
  <c r="AL619" i="5"/>
  <c r="AK595" i="5"/>
  <c r="AL595" i="5"/>
  <c r="AK571" i="5"/>
  <c r="AL571" i="5"/>
  <c r="AK547" i="5"/>
  <c r="AL547" i="5"/>
  <c r="AK523" i="5"/>
  <c r="AL523" i="5"/>
  <c r="AK499" i="5"/>
  <c r="AL499" i="5"/>
  <c r="AK475" i="5"/>
  <c r="AL475" i="5"/>
  <c r="AK451" i="5"/>
  <c r="AL451" i="5"/>
  <c r="AK427" i="5"/>
  <c r="AL427" i="5"/>
  <c r="AK403" i="5"/>
  <c r="AL403" i="5"/>
  <c r="AK379" i="5"/>
  <c r="AL379" i="5"/>
  <c r="AK355" i="5"/>
  <c r="AL355" i="5"/>
  <c r="AK331" i="5"/>
  <c r="AL331" i="5"/>
  <c r="AK307" i="5"/>
  <c r="AL307" i="5"/>
  <c r="AK283" i="5"/>
  <c r="AL283" i="5"/>
  <c r="AK259" i="5"/>
  <c r="AL259" i="5"/>
  <c r="AK235" i="5"/>
  <c r="AL235" i="5"/>
  <c r="AK211" i="5"/>
  <c r="AL211" i="5"/>
  <c r="AK187" i="5"/>
  <c r="AL187" i="5"/>
  <c r="AK163" i="5"/>
  <c r="AL163" i="5"/>
  <c r="AK139" i="5"/>
  <c r="AL139" i="5"/>
  <c r="AK115" i="5"/>
  <c r="AL115" i="5"/>
  <c r="AK91" i="5"/>
  <c r="AL91" i="5"/>
  <c r="AK67" i="5"/>
  <c r="AL67" i="5"/>
  <c r="AK43" i="5"/>
  <c r="AL43" i="5"/>
  <c r="AK19" i="5"/>
  <c r="AL19" i="5"/>
  <c r="BC490" i="5"/>
  <c r="AK666" i="5"/>
  <c r="AL666" i="5"/>
  <c r="AK642" i="5"/>
  <c r="AL642" i="5"/>
  <c r="AK618" i="5"/>
  <c r="AL618" i="5"/>
  <c r="AK594" i="5"/>
  <c r="AL594" i="5"/>
  <c r="AK570" i="5"/>
  <c r="AL570" i="5"/>
  <c r="AK546" i="5"/>
  <c r="AL546" i="5"/>
  <c r="AK522" i="5"/>
  <c r="AL522" i="5"/>
  <c r="AK498" i="5"/>
  <c r="AL498" i="5"/>
  <c r="AK474" i="5"/>
  <c r="AL474" i="5"/>
  <c r="AK450" i="5"/>
  <c r="AL450" i="5"/>
  <c r="AK426" i="5"/>
  <c r="AL426" i="5"/>
  <c r="AK402" i="5"/>
  <c r="AL402" i="5"/>
  <c r="AK378" i="5"/>
  <c r="AL378" i="5"/>
  <c r="AK354" i="5"/>
  <c r="AL354" i="5"/>
  <c r="AK330" i="5"/>
  <c r="AL330" i="5"/>
  <c r="AK306" i="5"/>
  <c r="AL306" i="5"/>
  <c r="AK282" i="5"/>
  <c r="AL282" i="5"/>
  <c r="AK258" i="5"/>
  <c r="AL258" i="5"/>
  <c r="AK234" i="5"/>
  <c r="AL234" i="5"/>
  <c r="AK210" i="5"/>
  <c r="AL210" i="5"/>
  <c r="AK186" i="5"/>
  <c r="AL186" i="5"/>
  <c r="AK162" i="5"/>
  <c r="AL162" i="5"/>
  <c r="AK138" i="5"/>
  <c r="AL138" i="5"/>
  <c r="AK114" i="5"/>
  <c r="AL114" i="5"/>
  <c r="AK90" i="5"/>
  <c r="AL90" i="5"/>
  <c r="AK66" i="5"/>
  <c r="AL66" i="5"/>
  <c r="AK42" i="5"/>
  <c r="AL42" i="5"/>
  <c r="AK18" i="5"/>
  <c r="AL18" i="5"/>
  <c r="AK461" i="5"/>
  <c r="AL461" i="5"/>
  <c r="AK101" i="5"/>
  <c r="AL101" i="5"/>
  <c r="AK665" i="5"/>
  <c r="AL665" i="5"/>
  <c r="AK641" i="5"/>
  <c r="AL641" i="5"/>
  <c r="AK617" i="5"/>
  <c r="AL617" i="5"/>
  <c r="AK593" i="5"/>
  <c r="AL593" i="5"/>
  <c r="AK569" i="5"/>
  <c r="AL569" i="5"/>
  <c r="AK545" i="5"/>
  <c r="AL545" i="5"/>
  <c r="AK521" i="5"/>
  <c r="AL521" i="5"/>
  <c r="AK497" i="5"/>
  <c r="AL497" i="5"/>
  <c r="AK473" i="5"/>
  <c r="AL473" i="5"/>
  <c r="AK449" i="5"/>
  <c r="AL449" i="5"/>
  <c r="AK425" i="5"/>
  <c r="AL425" i="5"/>
  <c r="AK401" i="5"/>
  <c r="AL401" i="5"/>
  <c r="AK377" i="5"/>
  <c r="AL377" i="5"/>
  <c r="AK353" i="5"/>
  <c r="AL353" i="5"/>
  <c r="AK329" i="5"/>
  <c r="AL329" i="5"/>
  <c r="AK305" i="5"/>
  <c r="AL305" i="5"/>
  <c r="AK281" i="5"/>
  <c r="AL281" i="5"/>
  <c r="AK257" i="5"/>
  <c r="AL257" i="5"/>
  <c r="AK233" i="5"/>
  <c r="AL233" i="5"/>
  <c r="AK209" i="5"/>
  <c r="AL209" i="5"/>
  <c r="AK185" i="5"/>
  <c r="AL185" i="5"/>
  <c r="AK161" i="5"/>
  <c r="AL161" i="5"/>
  <c r="AK137" i="5"/>
  <c r="AL137" i="5"/>
  <c r="AK113" i="5"/>
  <c r="AL113" i="5"/>
  <c r="AK89" i="5"/>
  <c r="AL89" i="5"/>
  <c r="AK65" i="5"/>
  <c r="AL65" i="5"/>
  <c r="AK41" i="5"/>
  <c r="AL41" i="5"/>
  <c r="AK17" i="5"/>
  <c r="AL17" i="5"/>
  <c r="AK677" i="5"/>
  <c r="AL677" i="5"/>
  <c r="AK197" i="5"/>
  <c r="AL197" i="5"/>
  <c r="AK664" i="5"/>
  <c r="AL664" i="5"/>
  <c r="AK640" i="5"/>
  <c r="AL640" i="5"/>
  <c r="AK616" i="5"/>
  <c r="AL616" i="5"/>
  <c r="AK592" i="5"/>
  <c r="AL592" i="5"/>
  <c r="AK568" i="5"/>
  <c r="AL568" i="5"/>
  <c r="AK544" i="5"/>
  <c r="AL544" i="5"/>
  <c r="AK520" i="5"/>
  <c r="AL520" i="5"/>
  <c r="AK496" i="5"/>
  <c r="AL496" i="5"/>
  <c r="AK472" i="5"/>
  <c r="AL472" i="5"/>
  <c r="AK448" i="5"/>
  <c r="AL448" i="5"/>
  <c r="AK424" i="5"/>
  <c r="AL424" i="5"/>
  <c r="AK400" i="5"/>
  <c r="AL400" i="5"/>
  <c r="AK376" i="5"/>
  <c r="AL376" i="5"/>
  <c r="AK352" i="5"/>
  <c r="AL352" i="5"/>
  <c r="AK328" i="5"/>
  <c r="AL328" i="5"/>
  <c r="AK304" i="5"/>
  <c r="AL304" i="5"/>
  <c r="AK280" i="5"/>
  <c r="AL280" i="5"/>
  <c r="AK256" i="5"/>
  <c r="AL256" i="5"/>
  <c r="AK232" i="5"/>
  <c r="AL232" i="5"/>
  <c r="AK208" i="5"/>
  <c r="AL208" i="5"/>
  <c r="AK184" i="5"/>
  <c r="AL184" i="5"/>
  <c r="AK160" i="5"/>
  <c r="AL160" i="5"/>
  <c r="AK136" i="5"/>
  <c r="AL136" i="5"/>
  <c r="AK112" i="5"/>
  <c r="AL112" i="5"/>
  <c r="AK88" i="5"/>
  <c r="AL88" i="5"/>
  <c r="AK64" i="5"/>
  <c r="AL64" i="5"/>
  <c r="AK40" i="5"/>
  <c r="AL40" i="5"/>
  <c r="AK16" i="5"/>
  <c r="AL16" i="5"/>
  <c r="AK437" i="5"/>
  <c r="AL437" i="5"/>
  <c r="AK53" i="5"/>
  <c r="AL53" i="5"/>
  <c r="AK663" i="5"/>
  <c r="AL663" i="5"/>
  <c r="AK639" i="5"/>
  <c r="AL639" i="5"/>
  <c r="AK615" i="5"/>
  <c r="AL615" i="5"/>
  <c r="AK591" i="5"/>
  <c r="AL591" i="5"/>
  <c r="AK567" i="5"/>
  <c r="AL567" i="5"/>
  <c r="AK543" i="5"/>
  <c r="AL543" i="5"/>
  <c r="AK519" i="5"/>
  <c r="AL519" i="5"/>
  <c r="AK495" i="5"/>
  <c r="AL495" i="5"/>
  <c r="AK471" i="5"/>
  <c r="AL471" i="5"/>
  <c r="AK447" i="5"/>
  <c r="AL447" i="5"/>
  <c r="AK423" i="5"/>
  <c r="AL423" i="5"/>
  <c r="AK399" i="5"/>
  <c r="AL399" i="5"/>
  <c r="AK375" i="5"/>
  <c r="AL375" i="5"/>
  <c r="AK351" i="5"/>
  <c r="AL351" i="5"/>
  <c r="AK327" i="5"/>
  <c r="AL327" i="5"/>
  <c r="AK303" i="5"/>
  <c r="AL303" i="5"/>
  <c r="AK279" i="5"/>
  <c r="AL279" i="5"/>
  <c r="AK255" i="5"/>
  <c r="AL255" i="5"/>
  <c r="AK231" i="5"/>
  <c r="AL231" i="5"/>
  <c r="AK207" i="5"/>
  <c r="AL207" i="5"/>
  <c r="AK183" i="5"/>
  <c r="AL183" i="5"/>
  <c r="AK159" i="5"/>
  <c r="AL159" i="5"/>
  <c r="AK135" i="5"/>
  <c r="AL135" i="5"/>
  <c r="AK111" i="5"/>
  <c r="AL111" i="5"/>
  <c r="AK87" i="5"/>
  <c r="AL87" i="5"/>
  <c r="AK63" i="5"/>
  <c r="AL63" i="5"/>
  <c r="AK39" i="5"/>
  <c r="AL39" i="5"/>
  <c r="AK15" i="5"/>
  <c r="AL15" i="5"/>
  <c r="AK365" i="5"/>
  <c r="AL365" i="5"/>
  <c r="BB630" i="5"/>
  <c r="BA366" i="5"/>
  <c r="AK662" i="5"/>
  <c r="AL662" i="5"/>
  <c r="AK638" i="5"/>
  <c r="AL638" i="5"/>
  <c r="AK614" i="5"/>
  <c r="AL614" i="5"/>
  <c r="AK590" i="5"/>
  <c r="AL590" i="5"/>
  <c r="AK566" i="5"/>
  <c r="AL566" i="5"/>
  <c r="AK542" i="5"/>
  <c r="AL542" i="5"/>
  <c r="AK518" i="5"/>
  <c r="AL518" i="5"/>
  <c r="AK494" i="5"/>
  <c r="AL494" i="5"/>
  <c r="AK470" i="5"/>
  <c r="AL470" i="5"/>
  <c r="AK446" i="5"/>
  <c r="AL446" i="5"/>
  <c r="AK422" i="5"/>
  <c r="AL422" i="5"/>
  <c r="AK398" i="5"/>
  <c r="AL398" i="5"/>
  <c r="AK374" i="5"/>
  <c r="AL374" i="5"/>
  <c r="AK350" i="5"/>
  <c r="AL350" i="5"/>
  <c r="AK326" i="5"/>
  <c r="AL326" i="5"/>
  <c r="AK302" i="5"/>
  <c r="AL302" i="5"/>
  <c r="AK278" i="5"/>
  <c r="AL278" i="5"/>
  <c r="AK254" i="5"/>
  <c r="AL254" i="5"/>
  <c r="AK230" i="5"/>
  <c r="AL230" i="5"/>
  <c r="AK206" i="5"/>
  <c r="AL206" i="5"/>
  <c r="AK182" i="5"/>
  <c r="AL182" i="5"/>
  <c r="AK158" i="5"/>
  <c r="AL158" i="5"/>
  <c r="AK134" i="5"/>
  <c r="AL134" i="5"/>
  <c r="AK110" i="5"/>
  <c r="AL110" i="5"/>
  <c r="AK86" i="5"/>
  <c r="AL86" i="5"/>
  <c r="AK62" i="5"/>
  <c r="AL62" i="5"/>
  <c r="AK38" i="5"/>
  <c r="AL38" i="5"/>
  <c r="AK14" i="5"/>
  <c r="AL14" i="5"/>
  <c r="AK629" i="5"/>
  <c r="AL629" i="5"/>
  <c r="AK173" i="5"/>
  <c r="AL173" i="5"/>
  <c r="BA653" i="5"/>
  <c r="AK661" i="5"/>
  <c r="AL661" i="5"/>
  <c r="AK637" i="5"/>
  <c r="AL637" i="5"/>
  <c r="AK613" i="5"/>
  <c r="AL613" i="5"/>
  <c r="AK589" i="5"/>
  <c r="AL589" i="5"/>
  <c r="AK565" i="5"/>
  <c r="AL565" i="5"/>
  <c r="AK541" i="5"/>
  <c r="AL541" i="5"/>
  <c r="AK517" i="5"/>
  <c r="AL517" i="5"/>
  <c r="AK493" i="5"/>
  <c r="AL493" i="5"/>
  <c r="AK469" i="5"/>
  <c r="AL469" i="5"/>
  <c r="AK445" i="5"/>
  <c r="AL445" i="5"/>
  <c r="AK421" i="5"/>
  <c r="AL421" i="5"/>
  <c r="AK397" i="5"/>
  <c r="AL397" i="5"/>
  <c r="AK373" i="5"/>
  <c r="AL373" i="5"/>
  <c r="AK349" i="5"/>
  <c r="AL349" i="5"/>
  <c r="AK325" i="5"/>
  <c r="AL325" i="5"/>
  <c r="AK301" i="5"/>
  <c r="AL301" i="5"/>
  <c r="AK277" i="5"/>
  <c r="AL277" i="5"/>
  <c r="AK253" i="5"/>
  <c r="AL253" i="5"/>
  <c r="AK229" i="5"/>
  <c r="AL229" i="5"/>
  <c r="AK205" i="5"/>
  <c r="AL205" i="5"/>
  <c r="AK181" i="5"/>
  <c r="AL181" i="5"/>
  <c r="AK157" i="5"/>
  <c r="AL157" i="5"/>
  <c r="AK133" i="5"/>
  <c r="AL133" i="5"/>
  <c r="AK109" i="5"/>
  <c r="AL109" i="5"/>
  <c r="AK85" i="5"/>
  <c r="AL85" i="5"/>
  <c r="AK61" i="5"/>
  <c r="AL61" i="5"/>
  <c r="AK37" i="5"/>
  <c r="AL37" i="5"/>
  <c r="AK13" i="5"/>
  <c r="AL13" i="5"/>
  <c r="AK533" i="5"/>
  <c r="AL533" i="5"/>
  <c r="BC484" i="5"/>
  <c r="BC436" i="5"/>
  <c r="AK660" i="5"/>
  <c r="AL660" i="5"/>
  <c r="AK636" i="5"/>
  <c r="AL636" i="5"/>
  <c r="AK612" i="5"/>
  <c r="AL612" i="5"/>
  <c r="AK588" i="5"/>
  <c r="AL588" i="5"/>
  <c r="AK564" i="5"/>
  <c r="AL564" i="5"/>
  <c r="AK540" i="5"/>
  <c r="AL540" i="5"/>
  <c r="AK516" i="5"/>
  <c r="AL516" i="5"/>
  <c r="AK492" i="5"/>
  <c r="AL492" i="5"/>
  <c r="AK468" i="5"/>
  <c r="AL468" i="5"/>
  <c r="AK444" i="5"/>
  <c r="AL444" i="5"/>
  <c r="AK420" i="5"/>
  <c r="AL420" i="5"/>
  <c r="AK396" i="5"/>
  <c r="AL396" i="5"/>
  <c r="AK372" i="5"/>
  <c r="AL372" i="5"/>
  <c r="AK348" i="5"/>
  <c r="AL348" i="5"/>
  <c r="AK324" i="5"/>
  <c r="AL324" i="5"/>
  <c r="AK300" i="5"/>
  <c r="AL300" i="5"/>
  <c r="AK276" i="5"/>
  <c r="AL276" i="5"/>
  <c r="AK252" i="5"/>
  <c r="AL252" i="5"/>
  <c r="AK228" i="5"/>
  <c r="AL228" i="5"/>
  <c r="AK204" i="5"/>
  <c r="AL204" i="5"/>
  <c r="AK180" i="5"/>
  <c r="AL180" i="5"/>
  <c r="AK156" i="5"/>
  <c r="AL156" i="5"/>
  <c r="AK132" i="5"/>
  <c r="AL132" i="5"/>
  <c r="AK108" i="5"/>
  <c r="AL108" i="5"/>
  <c r="AK84" i="5"/>
  <c r="AL84" i="5"/>
  <c r="AK60" i="5"/>
  <c r="AL60" i="5"/>
  <c r="AK36" i="5"/>
  <c r="AL36" i="5"/>
  <c r="AK12" i="5"/>
  <c r="AL12" i="5"/>
  <c r="AK659" i="5"/>
  <c r="AL659" i="5"/>
  <c r="AK635" i="5"/>
  <c r="AL635" i="5"/>
  <c r="AK611" i="5"/>
  <c r="AL611" i="5"/>
  <c r="AK587" i="5"/>
  <c r="AL587" i="5"/>
  <c r="AK563" i="5"/>
  <c r="AL563" i="5"/>
  <c r="AK539" i="5"/>
  <c r="AL539" i="5"/>
  <c r="AK515" i="5"/>
  <c r="AL515" i="5"/>
  <c r="AK491" i="5"/>
  <c r="AL491" i="5"/>
  <c r="AK467" i="5"/>
  <c r="AL467" i="5"/>
  <c r="AK443" i="5"/>
  <c r="AL443" i="5"/>
  <c r="AK419" i="5"/>
  <c r="AL419" i="5"/>
  <c r="AK395" i="5"/>
  <c r="AL395" i="5"/>
  <c r="AK371" i="5"/>
  <c r="AL371" i="5"/>
  <c r="AK347" i="5"/>
  <c r="AL347" i="5"/>
  <c r="AK323" i="5"/>
  <c r="AL323" i="5"/>
  <c r="AK299" i="5"/>
  <c r="AL299" i="5"/>
  <c r="AK275" i="5"/>
  <c r="AL275" i="5"/>
  <c r="AK251" i="5"/>
  <c r="AL251" i="5"/>
  <c r="AK227" i="5"/>
  <c r="AL227" i="5"/>
  <c r="AK203" i="5"/>
  <c r="AL203" i="5"/>
  <c r="AK179" i="5"/>
  <c r="AL179" i="5"/>
  <c r="AK155" i="5"/>
  <c r="AL155" i="5"/>
  <c r="AK131" i="5"/>
  <c r="AL131" i="5"/>
  <c r="AK107" i="5"/>
  <c r="AL107" i="5"/>
  <c r="AK83" i="5"/>
  <c r="AL83" i="5"/>
  <c r="AK59" i="5"/>
  <c r="AL59" i="5"/>
  <c r="AK35" i="5"/>
  <c r="AL35" i="5"/>
  <c r="AK11" i="5"/>
  <c r="AL11" i="5"/>
  <c r="BC386" i="5"/>
  <c r="AK658" i="5"/>
  <c r="AL658" i="5"/>
  <c r="AK634" i="5"/>
  <c r="AL634" i="5"/>
  <c r="AK610" i="5"/>
  <c r="AL610" i="5"/>
  <c r="AK586" i="5"/>
  <c r="AL586" i="5"/>
  <c r="AK562" i="5"/>
  <c r="AL562" i="5"/>
  <c r="AK538" i="5"/>
  <c r="AL538" i="5"/>
  <c r="AK514" i="5"/>
  <c r="AL514" i="5"/>
  <c r="AK490" i="5"/>
  <c r="AL490" i="5"/>
  <c r="AK466" i="5"/>
  <c r="AL466" i="5"/>
  <c r="AK442" i="5"/>
  <c r="AL442" i="5"/>
  <c r="AK418" i="5"/>
  <c r="AL418" i="5"/>
  <c r="AK394" i="5"/>
  <c r="AL394" i="5"/>
  <c r="AK370" i="5"/>
  <c r="AL370" i="5"/>
  <c r="AK346" i="5"/>
  <c r="AL346" i="5"/>
  <c r="AK322" i="5"/>
  <c r="AL322" i="5"/>
  <c r="AK298" i="5"/>
  <c r="AL298" i="5"/>
  <c r="AK274" i="5"/>
  <c r="AL274" i="5"/>
  <c r="AK250" i="5"/>
  <c r="AL250" i="5"/>
  <c r="AK226" i="5"/>
  <c r="AL226" i="5"/>
  <c r="AK202" i="5"/>
  <c r="AL202" i="5"/>
  <c r="AK178" i="5"/>
  <c r="AL178" i="5"/>
  <c r="AK154" i="5"/>
  <c r="AL154" i="5"/>
  <c r="AK130" i="5"/>
  <c r="AL130" i="5"/>
  <c r="AK106" i="5"/>
  <c r="AL106" i="5"/>
  <c r="AK82" i="5"/>
  <c r="AL82" i="5"/>
  <c r="AK58" i="5"/>
  <c r="AL58" i="5"/>
  <c r="AK34" i="5"/>
  <c r="AL34" i="5"/>
  <c r="AK10" i="5"/>
  <c r="AL10" i="5"/>
  <c r="AK581" i="5"/>
  <c r="AL581" i="5"/>
  <c r="BC553" i="5"/>
  <c r="AK657" i="5"/>
  <c r="AL657" i="5"/>
  <c r="AK633" i="5"/>
  <c r="AL633" i="5"/>
  <c r="AK609" i="5"/>
  <c r="AL609" i="5"/>
  <c r="AK585" i="5"/>
  <c r="AL585" i="5"/>
  <c r="AK561" i="5"/>
  <c r="AL561" i="5"/>
  <c r="AK537" i="5"/>
  <c r="AL537" i="5"/>
  <c r="AK513" i="5"/>
  <c r="AL513" i="5"/>
  <c r="AK489" i="5"/>
  <c r="AL489" i="5"/>
  <c r="AK465" i="5"/>
  <c r="AL465" i="5"/>
  <c r="AK441" i="5"/>
  <c r="AL441" i="5"/>
  <c r="AK417" i="5"/>
  <c r="AL417" i="5"/>
  <c r="AK393" i="5"/>
  <c r="AL393" i="5"/>
  <c r="AK369" i="5"/>
  <c r="AL369" i="5"/>
  <c r="AK345" i="5"/>
  <c r="AL345" i="5"/>
  <c r="AK321" i="5"/>
  <c r="AL321" i="5"/>
  <c r="AK297" i="5"/>
  <c r="AL297" i="5"/>
  <c r="AK273" i="5"/>
  <c r="AL273" i="5"/>
  <c r="AK249" i="5"/>
  <c r="AL249" i="5"/>
  <c r="AK225" i="5"/>
  <c r="AL225" i="5"/>
  <c r="AK201" i="5"/>
  <c r="AL201" i="5"/>
  <c r="AK177" i="5"/>
  <c r="AL177" i="5"/>
  <c r="AK153" i="5"/>
  <c r="AL153" i="5"/>
  <c r="AK129" i="5"/>
  <c r="AL129" i="5"/>
  <c r="AK105" i="5"/>
  <c r="AL105" i="5"/>
  <c r="AK81" i="5"/>
  <c r="AL81" i="5"/>
  <c r="AK57" i="5"/>
  <c r="AL57" i="5"/>
  <c r="AK33" i="5"/>
  <c r="AL33" i="5"/>
  <c r="AK485" i="5"/>
  <c r="AL485" i="5"/>
  <c r="AK125" i="5"/>
  <c r="AL125" i="5"/>
  <c r="BC504" i="5"/>
  <c r="BC456" i="5"/>
  <c r="BB384" i="5"/>
  <c r="AK680" i="5"/>
  <c r="AL680" i="5"/>
  <c r="AK656" i="5"/>
  <c r="AL656" i="5"/>
  <c r="AK632" i="5"/>
  <c r="AL632" i="5"/>
  <c r="AK608" i="5"/>
  <c r="AL608" i="5"/>
  <c r="AK584" i="5"/>
  <c r="AL584" i="5"/>
  <c r="AK560" i="5"/>
  <c r="AL560" i="5"/>
  <c r="AK536" i="5"/>
  <c r="AL536" i="5"/>
  <c r="AK512" i="5"/>
  <c r="AL512" i="5"/>
  <c r="AK488" i="5"/>
  <c r="AL488" i="5"/>
  <c r="AK464" i="5"/>
  <c r="AL464" i="5"/>
  <c r="AK440" i="5"/>
  <c r="AL440" i="5"/>
  <c r="AK416" i="5"/>
  <c r="AL416" i="5"/>
  <c r="AK392" i="5"/>
  <c r="AL392" i="5"/>
  <c r="AK368" i="5"/>
  <c r="AL368" i="5"/>
  <c r="AK344" i="5"/>
  <c r="AL344" i="5"/>
  <c r="AK320" i="5"/>
  <c r="AL320" i="5"/>
  <c r="AK296" i="5"/>
  <c r="AL296" i="5"/>
  <c r="AK272" i="5"/>
  <c r="AL272" i="5"/>
  <c r="AK248" i="5"/>
  <c r="AL248" i="5"/>
  <c r="AK224" i="5"/>
  <c r="AL224" i="5"/>
  <c r="AK200" i="5"/>
  <c r="AL200" i="5"/>
  <c r="AK176" i="5"/>
  <c r="AL176" i="5"/>
  <c r="AK152" i="5"/>
  <c r="AL152" i="5"/>
  <c r="AK128" i="5"/>
  <c r="AL128" i="5"/>
  <c r="AK104" i="5"/>
  <c r="AL104" i="5"/>
  <c r="AK80" i="5"/>
  <c r="AL80" i="5"/>
  <c r="AK56" i="5"/>
  <c r="AL56" i="5"/>
  <c r="AK32" i="5"/>
  <c r="AL32" i="5"/>
  <c r="AK317" i="5"/>
  <c r="AL317" i="5"/>
  <c r="AK679" i="5"/>
  <c r="AL679" i="5"/>
  <c r="AK655" i="5"/>
  <c r="AL655" i="5"/>
  <c r="AK631" i="5"/>
  <c r="AL631" i="5"/>
  <c r="AK607" i="5"/>
  <c r="AL607" i="5"/>
  <c r="AK583" i="5"/>
  <c r="AL583" i="5"/>
  <c r="AK559" i="5"/>
  <c r="AL559" i="5"/>
  <c r="AK535" i="5"/>
  <c r="AL535" i="5"/>
  <c r="AK511" i="5"/>
  <c r="AL511" i="5"/>
  <c r="AK487" i="5"/>
  <c r="AL487" i="5"/>
  <c r="AK463" i="5"/>
  <c r="AL463" i="5"/>
  <c r="AK439" i="5"/>
  <c r="AL439" i="5"/>
  <c r="AK415" i="5"/>
  <c r="AL415" i="5"/>
  <c r="AK391" i="5"/>
  <c r="AL391" i="5"/>
  <c r="AK367" i="5"/>
  <c r="AL367" i="5"/>
  <c r="AK343" i="5"/>
  <c r="AL343" i="5"/>
  <c r="AK319" i="5"/>
  <c r="AL319" i="5"/>
  <c r="AK295" i="5"/>
  <c r="AL295" i="5"/>
  <c r="AK271" i="5"/>
  <c r="AL271" i="5"/>
  <c r="AK247" i="5"/>
  <c r="AL247" i="5"/>
  <c r="AK223" i="5"/>
  <c r="AL223" i="5"/>
  <c r="AK199" i="5"/>
  <c r="AL199" i="5"/>
  <c r="AK175" i="5"/>
  <c r="AL175" i="5"/>
  <c r="AK151" i="5"/>
  <c r="AL151" i="5"/>
  <c r="AK127" i="5"/>
  <c r="AL127" i="5"/>
  <c r="AK103" i="5"/>
  <c r="AL103" i="5"/>
  <c r="AK79" i="5"/>
  <c r="AL79" i="5"/>
  <c r="AK55" i="5"/>
  <c r="AL55" i="5"/>
  <c r="AK31" i="5"/>
  <c r="AL31" i="5"/>
  <c r="AK293" i="5"/>
  <c r="AL293" i="5"/>
  <c r="AK77" i="5"/>
  <c r="AL77" i="5"/>
  <c r="AK678" i="5"/>
  <c r="AL678" i="5"/>
  <c r="AK654" i="5"/>
  <c r="AL654" i="5"/>
  <c r="AK630" i="5"/>
  <c r="AL630" i="5"/>
  <c r="AK606" i="5"/>
  <c r="AL606" i="5"/>
  <c r="AK582" i="5"/>
  <c r="AL582" i="5"/>
  <c r="AK558" i="5"/>
  <c r="AL558" i="5"/>
  <c r="AK534" i="5"/>
  <c r="AL534" i="5"/>
  <c r="AK510" i="5"/>
  <c r="AL510" i="5"/>
  <c r="AK486" i="5"/>
  <c r="AL486" i="5"/>
  <c r="AK462" i="5"/>
  <c r="AL462" i="5"/>
  <c r="AK438" i="5"/>
  <c r="AL438" i="5"/>
  <c r="AK414" i="5"/>
  <c r="AL414" i="5"/>
  <c r="AK390" i="5"/>
  <c r="AL390" i="5"/>
  <c r="AK366" i="5"/>
  <c r="AL366" i="5"/>
  <c r="AK342" i="5"/>
  <c r="AL342" i="5"/>
  <c r="AK318" i="5"/>
  <c r="AL318" i="5"/>
  <c r="AK294" i="5"/>
  <c r="AL294" i="5"/>
  <c r="AK270" i="5"/>
  <c r="AL270" i="5"/>
  <c r="AK246" i="5"/>
  <c r="AL246" i="5"/>
  <c r="AK222" i="5"/>
  <c r="AL222" i="5"/>
  <c r="AK198" i="5"/>
  <c r="AL198" i="5"/>
  <c r="AK174" i="5"/>
  <c r="AL174" i="5"/>
  <c r="AK150" i="5"/>
  <c r="AL150" i="5"/>
  <c r="AK126" i="5"/>
  <c r="AL126" i="5"/>
  <c r="AK102" i="5"/>
  <c r="AL102" i="5"/>
  <c r="AK78" i="5"/>
  <c r="AL78" i="5"/>
  <c r="AK54" i="5"/>
  <c r="AL54" i="5"/>
  <c r="AK30" i="5"/>
  <c r="AL30" i="5"/>
  <c r="AF301" i="5"/>
  <c r="AH660" i="5"/>
  <c r="AH636" i="5"/>
  <c r="AH612" i="5"/>
  <c r="AH564" i="5"/>
  <c r="AG516" i="5"/>
  <c r="AG492" i="5"/>
  <c r="AG468" i="5"/>
  <c r="AG420" i="5"/>
  <c r="AG396" i="5"/>
  <c r="AG348" i="5"/>
  <c r="AF300" i="5"/>
  <c r="AG252" i="5"/>
  <c r="AH228" i="5"/>
  <c r="AF180" i="5"/>
  <c r="AF132" i="5"/>
  <c r="AF565" i="5"/>
  <c r="AH659" i="5"/>
  <c r="AG635" i="5"/>
  <c r="AF611" i="5"/>
  <c r="AH563" i="5"/>
  <c r="AG515" i="5"/>
  <c r="AH491" i="5"/>
  <c r="AG419" i="5"/>
  <c r="AF395" i="5"/>
  <c r="AH299" i="5"/>
  <c r="AG227" i="5"/>
  <c r="AH179" i="5"/>
  <c r="AH155" i="5"/>
  <c r="AG131" i="5"/>
  <c r="AH11" i="5"/>
  <c r="AF157" i="5"/>
  <c r="AH658" i="5"/>
  <c r="AF634" i="5"/>
  <c r="AF610" i="5"/>
  <c r="AF562" i="5"/>
  <c r="AF538" i="5"/>
  <c r="AH514" i="5"/>
  <c r="AG490" i="5"/>
  <c r="AF466" i="5"/>
  <c r="AF442" i="5"/>
  <c r="AF418" i="5"/>
  <c r="AF394" i="5"/>
  <c r="AF370" i="5"/>
  <c r="AF346" i="5"/>
  <c r="AH322" i="5"/>
  <c r="AH298" i="5"/>
  <c r="AF274" i="5"/>
  <c r="AF250" i="5"/>
  <c r="AF226" i="5"/>
  <c r="AF202" i="5"/>
  <c r="AH178" i="5"/>
  <c r="AH154" i="5"/>
  <c r="AH130" i="5"/>
  <c r="AF106" i="5"/>
  <c r="AF82" i="5"/>
  <c r="AF58" i="5"/>
  <c r="AF34" i="5"/>
  <c r="AF613" i="5"/>
  <c r="AF205" i="5"/>
  <c r="AF657" i="5"/>
  <c r="AF633" i="5"/>
  <c r="AF609" i="5"/>
  <c r="AH585" i="5"/>
  <c r="AF561" i="5"/>
  <c r="AF537" i="5"/>
  <c r="AF513" i="5"/>
  <c r="AH489" i="5"/>
  <c r="AG465" i="5"/>
  <c r="AH441" i="5"/>
  <c r="AF417" i="5"/>
  <c r="AH393" i="5"/>
  <c r="AF369" i="5"/>
  <c r="AH345" i="5"/>
  <c r="AH321" i="5"/>
  <c r="AF297" i="5"/>
  <c r="AH273" i="5"/>
  <c r="AF249" i="5"/>
  <c r="AF225" i="5"/>
  <c r="AH201" i="5"/>
  <c r="AF177" i="5"/>
  <c r="AF153" i="5"/>
  <c r="AH129" i="5"/>
  <c r="AG105" i="5"/>
  <c r="AF81" i="5"/>
  <c r="AF57" i="5"/>
  <c r="AF33" i="5"/>
  <c r="AF637" i="5"/>
  <c r="AG277" i="5"/>
  <c r="AH656" i="5"/>
  <c r="AH632" i="5"/>
  <c r="AH608" i="5"/>
  <c r="AH584" i="5"/>
  <c r="AH560" i="5"/>
  <c r="AG536" i="5"/>
  <c r="AG512" i="5"/>
  <c r="AG488" i="5"/>
  <c r="AG464" i="5"/>
  <c r="AG440" i="5"/>
  <c r="AG416" i="5"/>
  <c r="AG392" i="5"/>
  <c r="AG368" i="5"/>
  <c r="AH344" i="5"/>
  <c r="AH320" i="5"/>
  <c r="AG296" i="5"/>
  <c r="AF272" i="5"/>
  <c r="AH248" i="5"/>
  <c r="AF224" i="5"/>
  <c r="AF200" i="5"/>
  <c r="AG176" i="5"/>
  <c r="AG152" i="5"/>
  <c r="AH128" i="5"/>
  <c r="AF104" i="5"/>
  <c r="AH80" i="5"/>
  <c r="AF56" i="5"/>
  <c r="AF517" i="5"/>
  <c r="AH253" i="5"/>
  <c r="AF679" i="5"/>
  <c r="AF631" i="5"/>
  <c r="AH607" i="5"/>
  <c r="AF583" i="5"/>
  <c r="AH559" i="5"/>
  <c r="AH535" i="5"/>
  <c r="AH511" i="5"/>
  <c r="AH487" i="5"/>
  <c r="AH463" i="5"/>
  <c r="AG439" i="5"/>
  <c r="AG415" i="5"/>
  <c r="AH391" i="5"/>
  <c r="AF367" i="5"/>
  <c r="AF343" i="5"/>
  <c r="AH319" i="5"/>
  <c r="AH295" i="5"/>
  <c r="AG271" i="5"/>
  <c r="AF247" i="5"/>
  <c r="AH223" i="5"/>
  <c r="AH199" i="5"/>
  <c r="AF175" i="5"/>
  <c r="AH151" i="5"/>
  <c r="AF127" i="5"/>
  <c r="AH103" i="5"/>
  <c r="AF79" i="5"/>
  <c r="AH55" i="5"/>
  <c r="AH678" i="5"/>
  <c r="AF654" i="5"/>
  <c r="AG630" i="5"/>
  <c r="AF606" i="5"/>
  <c r="AF582" i="5"/>
  <c r="AG534" i="5"/>
  <c r="AF510" i="5"/>
  <c r="AH486" i="5"/>
  <c r="AG438" i="5"/>
  <c r="AH414" i="5"/>
  <c r="AH390" i="5"/>
  <c r="AF318" i="5"/>
  <c r="AF294" i="5"/>
  <c r="AF270" i="5"/>
  <c r="AF246" i="5"/>
  <c r="AF198" i="5"/>
  <c r="AH174" i="5"/>
  <c r="AF102" i="5"/>
  <c r="AF78" i="5"/>
  <c r="AF54" i="5"/>
  <c r="AF397" i="5"/>
  <c r="AG653" i="5"/>
  <c r="AF629" i="5"/>
  <c r="AH605" i="5"/>
  <c r="AH557" i="5"/>
  <c r="AF509" i="5"/>
  <c r="AF461" i="5"/>
  <c r="AF437" i="5"/>
  <c r="AF389" i="5"/>
  <c r="AF317" i="5"/>
  <c r="AH173" i="5"/>
  <c r="AF101" i="5"/>
  <c r="AG61" i="5"/>
  <c r="AH676" i="5"/>
  <c r="AH652" i="5"/>
  <c r="AH628" i="5"/>
  <c r="AH604" i="5"/>
  <c r="AH580" i="5"/>
  <c r="AH556" i="5"/>
  <c r="AG532" i="5"/>
  <c r="AG508" i="5"/>
  <c r="AG484" i="5"/>
  <c r="AG460" i="5"/>
  <c r="BC460" i="5" s="1"/>
  <c r="AG436" i="5"/>
  <c r="AG412" i="5"/>
  <c r="BC412" i="5" s="1"/>
  <c r="AG388" i="5"/>
  <c r="BC388" i="5" s="1"/>
  <c r="AG364" i="5"/>
  <c r="AF340" i="5"/>
  <c r="AF316" i="5"/>
  <c r="AF292" i="5"/>
  <c r="AH268" i="5"/>
  <c r="AF244" i="5"/>
  <c r="AH220" i="5"/>
  <c r="AF196" i="5"/>
  <c r="AH172" i="5"/>
  <c r="AH148" i="5"/>
  <c r="AG124" i="5"/>
  <c r="AH100" i="5"/>
  <c r="AF76" i="5"/>
  <c r="AH52" i="5"/>
  <c r="AH28" i="5"/>
  <c r="AH675" i="5"/>
  <c r="AH651" i="5"/>
  <c r="AF627" i="5"/>
  <c r="AH603" i="5"/>
  <c r="AH579" i="5"/>
  <c r="AH555" i="5"/>
  <c r="AH531" i="5"/>
  <c r="AH507" i="5"/>
  <c r="AF483" i="5"/>
  <c r="AH459" i="5"/>
  <c r="AF435" i="5"/>
  <c r="AH411" i="5"/>
  <c r="AF387" i="5"/>
  <c r="AH363" i="5"/>
  <c r="AF339" i="5"/>
  <c r="AF315" i="5"/>
  <c r="AF291" i="5"/>
  <c r="AG267" i="5"/>
  <c r="AH243" i="5"/>
  <c r="AF219" i="5"/>
  <c r="AF195" i="5"/>
  <c r="AF171" i="5"/>
  <c r="AG147" i="5"/>
  <c r="AH123" i="5"/>
  <c r="AH99" i="5"/>
  <c r="AF75" i="5"/>
  <c r="AF51" i="5"/>
  <c r="AH27" i="5"/>
  <c r="AF661" i="5"/>
  <c r="AF85" i="5"/>
  <c r="AH37" i="5"/>
  <c r="AF674" i="5"/>
  <c r="AF650" i="5"/>
  <c r="AF626" i="5"/>
  <c r="AF602" i="5"/>
  <c r="AF578" i="5"/>
  <c r="AF554" i="5"/>
  <c r="AH530" i="5"/>
  <c r="AF506" i="5"/>
  <c r="AH482" i="5"/>
  <c r="AF458" i="5"/>
  <c r="AF434" i="5"/>
  <c r="AF410" i="5"/>
  <c r="AG386" i="5"/>
  <c r="AF362" i="5"/>
  <c r="AF338" i="5"/>
  <c r="AF314" i="5"/>
  <c r="AF290" i="5"/>
  <c r="AF266" i="5"/>
  <c r="AF242" i="5"/>
  <c r="AF218" i="5"/>
  <c r="AH194" i="5"/>
  <c r="AH170" i="5"/>
  <c r="AH146" i="5"/>
  <c r="AF122" i="5"/>
  <c r="AF98" i="5"/>
  <c r="AF74" i="5"/>
  <c r="AF50" i="5"/>
  <c r="AF26" i="5"/>
  <c r="AH493" i="5"/>
  <c r="AF229" i="5"/>
  <c r="AF673" i="5"/>
  <c r="AH649" i="5"/>
  <c r="AF625" i="5"/>
  <c r="AF601" i="5"/>
  <c r="AH577" i="5"/>
  <c r="AG553" i="5"/>
  <c r="AF529" i="5"/>
  <c r="AH505" i="5"/>
  <c r="AF481" i="5"/>
  <c r="AH457" i="5"/>
  <c r="AF433" i="5"/>
  <c r="AF409" i="5"/>
  <c r="AF385" i="5"/>
  <c r="AF361" i="5"/>
  <c r="AH337" i="5"/>
  <c r="AH313" i="5"/>
  <c r="AH289" i="5"/>
  <c r="AH265" i="5"/>
  <c r="AF241" i="5"/>
  <c r="AH217" i="5"/>
  <c r="AG193" i="5"/>
  <c r="AG169" i="5"/>
  <c r="AH145" i="5"/>
  <c r="AH121" i="5"/>
  <c r="AH97" i="5"/>
  <c r="AH73" i="5"/>
  <c r="AH49" i="5"/>
  <c r="AF25" i="5"/>
  <c r="AF325" i="5"/>
  <c r="AH672" i="5"/>
  <c r="AH648" i="5"/>
  <c r="AH624" i="5"/>
  <c r="AH600" i="5"/>
  <c r="AH576" i="5"/>
  <c r="AG552" i="5"/>
  <c r="AG528" i="5"/>
  <c r="AG504" i="5"/>
  <c r="AG480" i="5"/>
  <c r="AG456" i="5"/>
  <c r="AG432" i="5"/>
  <c r="BC432" i="5" s="1"/>
  <c r="AG408" i="5"/>
  <c r="AG384" i="5"/>
  <c r="BC384" i="5" s="1"/>
  <c r="AG360" i="5"/>
  <c r="BC360" i="5" s="1"/>
  <c r="AF336" i="5"/>
  <c r="AH312" i="5"/>
  <c r="AH288" i="5"/>
  <c r="AF264" i="5"/>
  <c r="AF240" i="5"/>
  <c r="AH216" i="5"/>
  <c r="AH192" i="5"/>
  <c r="AH168" i="5"/>
  <c r="AF144" i="5"/>
  <c r="AH120" i="5"/>
  <c r="AG96" i="5"/>
  <c r="AF72" i="5"/>
  <c r="AG48" i="5"/>
  <c r="AH24" i="5"/>
  <c r="AG133" i="5"/>
  <c r="AH671" i="5"/>
  <c r="AH647" i="5"/>
  <c r="AH623" i="5"/>
  <c r="AH599" i="5"/>
  <c r="AF575" i="5"/>
  <c r="AH551" i="5"/>
  <c r="AF527" i="5"/>
  <c r="AH503" i="5"/>
  <c r="AG479" i="5"/>
  <c r="AH455" i="5"/>
  <c r="AF431" i="5"/>
  <c r="AF407" i="5"/>
  <c r="AF383" i="5"/>
  <c r="AF359" i="5"/>
  <c r="AG335" i="5"/>
  <c r="AH311" i="5"/>
  <c r="AH287" i="5"/>
  <c r="AH263" i="5"/>
  <c r="AH239" i="5"/>
  <c r="AF215" i="5"/>
  <c r="AH191" i="5"/>
  <c r="AG167" i="5"/>
  <c r="AG143" i="5"/>
  <c r="AH119" i="5"/>
  <c r="AF95" i="5"/>
  <c r="AH71" i="5"/>
  <c r="AH47" i="5"/>
  <c r="AH23" i="5"/>
  <c r="AG589" i="5"/>
  <c r="AH13" i="5"/>
  <c r="AF670" i="5"/>
  <c r="AH646" i="5"/>
  <c r="AF622" i="5"/>
  <c r="AG598" i="5"/>
  <c r="AF574" i="5"/>
  <c r="AG550" i="5"/>
  <c r="AH526" i="5"/>
  <c r="AF502" i="5"/>
  <c r="AF478" i="5"/>
  <c r="AG454" i="5"/>
  <c r="BC454" i="5" s="1"/>
  <c r="AF430" i="5"/>
  <c r="AG406" i="5"/>
  <c r="BC406" i="5" s="1"/>
  <c r="AF382" i="5"/>
  <c r="AG358" i="5"/>
  <c r="AF334" i="5"/>
  <c r="AF310" i="5"/>
  <c r="AF286" i="5"/>
  <c r="AF262" i="5"/>
  <c r="AF238" i="5"/>
  <c r="AF214" i="5"/>
  <c r="AF190" i="5"/>
  <c r="AH166" i="5"/>
  <c r="AH142" i="5"/>
  <c r="AF118" i="5"/>
  <c r="AF94" i="5"/>
  <c r="AF70" i="5"/>
  <c r="AF46" i="5"/>
  <c r="AF22" i="5"/>
  <c r="AF541" i="5"/>
  <c r="AG181" i="5"/>
  <c r="AF669" i="5"/>
  <c r="AF645" i="5"/>
  <c r="AG621" i="5"/>
  <c r="AF597" i="5"/>
  <c r="AH573" i="5"/>
  <c r="AF549" i="5"/>
  <c r="AG525" i="5"/>
  <c r="AF477" i="5"/>
  <c r="AF453" i="5"/>
  <c r="AF429" i="5"/>
  <c r="AF405" i="5"/>
  <c r="AF381" i="5"/>
  <c r="AH333" i="5"/>
  <c r="AH309" i="5"/>
  <c r="AH285" i="5"/>
  <c r="AH261" i="5"/>
  <c r="AH237" i="5"/>
  <c r="AH213" i="5"/>
  <c r="AF141" i="5"/>
  <c r="AH117" i="5"/>
  <c r="AF93" i="5"/>
  <c r="AF69" i="5"/>
  <c r="AF45" i="5"/>
  <c r="AH668" i="5"/>
  <c r="AH644" i="5"/>
  <c r="AH620" i="5"/>
  <c r="AH596" i="5"/>
  <c r="AH572" i="5"/>
  <c r="AG548" i="5"/>
  <c r="AG524" i="5"/>
  <c r="AH500" i="5"/>
  <c r="AG476" i="5"/>
  <c r="AG452" i="5"/>
  <c r="AG428" i="5"/>
  <c r="AG404" i="5"/>
  <c r="AG380" i="5"/>
  <c r="AH332" i="5"/>
  <c r="AH308" i="5"/>
  <c r="AF284" i="5"/>
  <c r="AH260" i="5"/>
  <c r="AH236" i="5"/>
  <c r="AF212" i="5"/>
  <c r="AH140" i="5"/>
  <c r="AH116" i="5"/>
  <c r="AH92" i="5"/>
  <c r="AH68" i="5"/>
  <c r="AF44" i="5"/>
  <c r="AF421" i="5"/>
  <c r="AH667" i="5"/>
  <c r="AH643" i="5"/>
  <c r="AH619" i="5"/>
  <c r="AH571" i="5"/>
  <c r="AF547" i="5"/>
  <c r="AF523" i="5"/>
  <c r="AH499" i="5"/>
  <c r="AH475" i="5"/>
  <c r="AH451" i="5"/>
  <c r="AH403" i="5"/>
  <c r="AH379" i="5"/>
  <c r="AG331" i="5"/>
  <c r="AH307" i="5"/>
  <c r="AG283" i="5"/>
  <c r="AF235" i="5"/>
  <c r="AH211" i="5"/>
  <c r="AH139" i="5"/>
  <c r="AF349" i="5"/>
  <c r="AF666" i="5"/>
  <c r="AF618" i="5"/>
  <c r="AF234" i="5"/>
  <c r="AH138" i="5"/>
  <c r="AH469" i="5"/>
  <c r="AH109" i="5"/>
  <c r="AF665" i="5"/>
  <c r="AF641" i="5"/>
  <c r="AH617" i="5"/>
  <c r="AF593" i="5"/>
  <c r="AF569" i="5"/>
  <c r="AH545" i="5"/>
  <c r="AH521" i="5"/>
  <c r="AF497" i="5"/>
  <c r="AF449" i="5"/>
  <c r="AF425" i="5"/>
  <c r="AF401" i="5"/>
  <c r="AF377" i="5"/>
  <c r="AF353" i="5"/>
  <c r="AH305" i="5"/>
  <c r="AF281" i="5"/>
  <c r="AG257" i="5"/>
  <c r="AF233" i="5"/>
  <c r="AH209" i="5"/>
  <c r="AG185" i="5"/>
  <c r="AH161" i="5"/>
  <c r="AF137" i="5"/>
  <c r="AF113" i="5"/>
  <c r="AH89" i="5"/>
  <c r="AG65" i="5"/>
  <c r="AH41" i="5"/>
  <c r="AF17" i="5"/>
  <c r="AF373" i="5"/>
  <c r="AH664" i="5"/>
  <c r="AH616" i="5"/>
  <c r="AH592" i="5"/>
  <c r="AG544" i="5"/>
  <c r="AH40" i="5"/>
  <c r="AF445" i="5"/>
  <c r="AG662" i="5"/>
  <c r="AF638" i="5"/>
  <c r="AH614" i="5"/>
  <c r="AF590" i="5"/>
  <c r="AG566" i="5"/>
  <c r="AH542" i="5"/>
  <c r="AH518" i="5"/>
  <c r="AH494" i="5"/>
  <c r="AH470" i="5"/>
  <c r="AH446" i="5"/>
  <c r="AF422" i="5"/>
  <c r="AH398" i="5"/>
  <c r="AF374" i="5"/>
  <c r="AH350" i="5"/>
  <c r="AF326" i="5"/>
  <c r="AF302" i="5"/>
  <c r="AH278" i="5"/>
  <c r="AF254" i="5"/>
  <c r="AF230" i="5"/>
  <c r="AF206" i="5"/>
  <c r="AH182" i="5"/>
  <c r="AH158" i="5"/>
  <c r="AH134" i="5"/>
  <c r="AF110" i="5"/>
  <c r="AF86" i="5"/>
  <c r="AF62" i="5"/>
  <c r="AF14" i="5"/>
  <c r="BA364" i="5"/>
  <c r="AF539" i="5"/>
  <c r="AH36" i="5"/>
  <c r="AG371" i="5"/>
  <c r="BA371" i="5" s="1"/>
  <c r="AF347" i="5"/>
  <c r="AH588" i="5"/>
  <c r="AF324" i="5"/>
  <c r="AF587" i="5"/>
  <c r="AG323" i="5"/>
  <c r="BC323" i="5" s="1"/>
  <c r="AG540" i="5"/>
  <c r="AG276" i="5"/>
  <c r="BA598" i="5"/>
  <c r="AH586" i="5"/>
  <c r="BC185" i="5"/>
  <c r="BB185" i="5"/>
  <c r="AH293" i="5"/>
  <c r="AH251" i="5"/>
  <c r="AF10" i="5"/>
  <c r="AG10" i="5"/>
  <c r="BC635" i="5"/>
  <c r="BB653" i="5"/>
  <c r="BC532" i="5"/>
  <c r="BC508" i="5"/>
  <c r="BA484" i="5"/>
  <c r="AH655" i="5"/>
  <c r="BC528" i="5"/>
  <c r="BA504" i="5"/>
  <c r="BC480" i="5"/>
  <c r="BC380" i="5"/>
  <c r="BC257" i="5"/>
  <c r="AG372" i="5"/>
  <c r="AH35" i="5"/>
  <c r="AF204" i="5"/>
  <c r="AF12" i="5"/>
  <c r="AH203" i="5"/>
  <c r="BA124" i="5"/>
  <c r="BB169" i="5"/>
  <c r="AF156" i="5"/>
  <c r="BB143" i="5"/>
  <c r="BC193" i="5"/>
  <c r="BA169" i="5"/>
  <c r="BA143" i="5"/>
  <c r="AH108" i="5"/>
  <c r="BC169" i="5"/>
  <c r="AH107" i="5"/>
  <c r="BC167" i="5"/>
  <c r="AF84" i="5"/>
  <c r="BC143" i="5"/>
  <c r="AF83" i="5"/>
  <c r="AG60" i="5"/>
  <c r="AH59" i="5"/>
  <c r="AH53" i="5"/>
  <c r="AF426" i="1"/>
  <c r="AG425" i="1"/>
  <c r="BB181" i="5"/>
  <c r="AH21" i="5"/>
  <c r="AF20" i="5"/>
  <c r="AH165" i="5"/>
  <c r="AF164" i="5"/>
  <c r="BC516" i="5"/>
  <c r="BC492" i="5"/>
  <c r="BC468" i="5"/>
  <c r="BC420" i="5"/>
  <c r="BC396" i="5"/>
  <c r="BA252" i="5"/>
  <c r="BC515" i="5"/>
  <c r="BC419" i="5"/>
  <c r="BC227" i="5"/>
  <c r="BB133" i="5"/>
  <c r="BC276" i="5"/>
  <c r="BB60" i="5"/>
  <c r="BB232" i="5"/>
  <c r="AG356" i="5"/>
  <c r="AH474" i="5"/>
  <c r="AF467" i="5"/>
  <c r="AF275" i="5"/>
  <c r="AG444" i="5"/>
  <c r="AF443" i="5"/>
  <c r="AF342" i="5"/>
  <c r="AH501" i="5"/>
  <c r="AH473" i="5"/>
  <c r="AH329" i="5"/>
  <c r="AF581" i="5"/>
  <c r="AF413" i="5"/>
  <c r="AF269" i="5"/>
  <c r="AF558" i="5"/>
  <c r="AH150" i="5"/>
  <c r="AH149" i="5"/>
  <c r="AF32" i="5"/>
  <c r="AF31" i="5"/>
  <c r="AF533" i="5"/>
  <c r="AF30" i="5"/>
  <c r="AH245" i="5"/>
  <c r="AH29" i="5"/>
  <c r="AH126" i="5"/>
  <c r="AF125" i="5"/>
  <c r="AG366" i="5"/>
  <c r="BC366" i="5" s="1"/>
  <c r="AH485" i="5"/>
  <c r="AF365" i="5"/>
  <c r="AF222" i="5"/>
  <c r="AF221" i="5"/>
  <c r="AF357" i="5"/>
  <c r="AH462" i="5"/>
  <c r="AF197" i="5"/>
  <c r="AH341" i="5"/>
  <c r="AF77" i="5"/>
  <c r="AF189" i="5"/>
  <c r="AF677" i="5"/>
  <c r="AF188" i="5"/>
  <c r="AF570" i="5"/>
  <c r="AH378" i="5"/>
  <c r="AF282" i="5"/>
  <c r="AG43" i="5"/>
  <c r="BB43" i="5" s="1"/>
  <c r="AH402" i="5"/>
  <c r="AF42" i="5"/>
  <c r="AH546" i="5"/>
  <c r="AH450" i="5"/>
  <c r="AH115" i="5"/>
  <c r="AF114" i="5"/>
  <c r="AF210" i="5"/>
  <c r="AF187" i="5"/>
  <c r="AH259" i="5"/>
  <c r="AH186" i="5"/>
  <c r="AF258" i="5"/>
  <c r="AF522" i="5"/>
  <c r="AF427" i="5"/>
  <c r="AG426" i="5"/>
  <c r="AF91" i="5"/>
  <c r="AF306" i="5"/>
  <c r="AH355" i="5"/>
  <c r="AF90" i="5"/>
  <c r="AH354" i="5"/>
  <c r="AF642" i="5"/>
  <c r="AH498" i="5"/>
  <c r="AG163" i="5"/>
  <c r="AG19" i="5"/>
  <c r="AH162" i="5"/>
  <c r="AF18" i="5"/>
  <c r="AH595" i="5"/>
  <c r="AH67" i="5"/>
  <c r="AH594" i="5"/>
  <c r="AF330" i="5"/>
  <c r="AF66" i="5"/>
  <c r="BC356" i="5"/>
  <c r="BB621" i="5"/>
  <c r="BA525" i="5"/>
  <c r="BC548" i="5"/>
  <c r="BA476" i="5"/>
  <c r="BC452" i="5"/>
  <c r="BB428" i="5"/>
  <c r="BA404" i="5"/>
  <c r="BC283" i="5"/>
  <c r="BA163" i="5"/>
  <c r="BC544" i="5"/>
  <c r="BA19" i="5"/>
  <c r="BC662" i="5"/>
  <c r="BC566" i="5"/>
  <c r="BB524" i="5"/>
  <c r="BA534" i="5"/>
  <c r="BA438" i="5"/>
  <c r="BC147" i="5"/>
  <c r="BC96" i="5"/>
  <c r="BC48" i="5"/>
  <c r="BC479" i="5"/>
  <c r="BC335" i="5"/>
  <c r="BA277" i="5"/>
  <c r="BA181" i="5"/>
  <c r="BA133" i="5"/>
  <c r="AH591" i="5"/>
  <c r="AG496" i="5"/>
  <c r="BC496" i="5" s="1"/>
  <c r="AH280" i="5"/>
  <c r="AH159" i="5"/>
  <c r="AH640" i="5"/>
  <c r="AF495" i="5"/>
  <c r="AF279" i="5"/>
  <c r="AH639" i="5"/>
  <c r="AG448" i="5"/>
  <c r="AH112" i="5"/>
  <c r="AH447" i="5"/>
  <c r="AG328" i="5"/>
  <c r="BC328" i="5" s="1"/>
  <c r="AG232" i="5"/>
  <c r="BC232" i="5" s="1"/>
  <c r="AH111" i="5"/>
  <c r="AF64" i="5"/>
  <c r="AF160" i="5"/>
  <c r="AF327" i="5"/>
  <c r="AH231" i="5"/>
  <c r="AH63" i="5"/>
  <c r="AG376" i="5"/>
  <c r="BA376" i="5" s="1"/>
  <c r="AF375" i="5"/>
  <c r="AG400" i="5"/>
  <c r="BC400" i="5" s="1"/>
  <c r="AH184" i="5"/>
  <c r="AH568" i="5"/>
  <c r="AG399" i="5"/>
  <c r="BC399" i="5" s="1"/>
  <c r="AH183" i="5"/>
  <c r="AH543" i="5"/>
  <c r="AH663" i="5"/>
  <c r="AH615" i="5"/>
  <c r="AF567" i="5"/>
  <c r="AG520" i="5"/>
  <c r="BC520" i="5" s="1"/>
  <c r="AG472" i="5"/>
  <c r="BC472" i="5" s="1"/>
  <c r="AH16" i="5"/>
  <c r="AH519" i="5"/>
  <c r="AH471" i="5"/>
  <c r="AH136" i="5"/>
  <c r="AH15" i="5"/>
  <c r="AH135" i="5"/>
  <c r="AH304" i="5"/>
  <c r="AG352" i="5"/>
  <c r="AG303" i="5"/>
  <c r="AH256" i="5"/>
  <c r="AH351" i="5"/>
  <c r="AH255" i="5"/>
  <c r="AG208" i="5"/>
  <c r="BA208" i="5" s="1"/>
  <c r="AH88" i="5"/>
  <c r="AG207" i="5"/>
  <c r="AF87" i="5"/>
  <c r="AG424" i="5"/>
  <c r="BC424" i="5" s="1"/>
  <c r="AH423" i="5"/>
  <c r="AH45" i="5"/>
  <c r="BA465" i="5"/>
  <c r="BA536" i="5"/>
  <c r="BB512" i="5"/>
  <c r="BA488" i="5"/>
  <c r="BA464" i="5"/>
  <c r="BA440" i="5"/>
  <c r="BA416" i="5"/>
  <c r="BC392" i="5"/>
  <c r="BC368" i="5"/>
  <c r="BA296" i="5"/>
  <c r="BB176" i="5"/>
  <c r="BA439" i="5"/>
  <c r="BC415" i="5"/>
  <c r="BA105" i="5"/>
  <c r="BA267" i="5"/>
  <c r="BC630" i="5"/>
  <c r="BC271" i="5"/>
  <c r="BB271" i="5"/>
  <c r="BA271" i="5"/>
  <c r="BC352" i="5"/>
  <c r="BB352" i="5"/>
  <c r="BC61" i="5"/>
  <c r="BA61" i="5"/>
  <c r="BB61" i="5"/>
  <c r="BC348" i="5"/>
  <c r="BA348" i="5"/>
  <c r="BB348" i="5"/>
  <c r="BB207" i="5"/>
  <c r="BA207" i="5"/>
  <c r="BB532" i="5"/>
  <c r="BA152" i="5"/>
  <c r="BB152" i="5"/>
  <c r="BA630" i="5"/>
  <c r="BA532" i="5"/>
  <c r="BC589" i="5"/>
  <c r="BA662" i="5"/>
  <c r="BA548" i="5"/>
  <c r="BA384" i="5"/>
  <c r="BA48" i="5"/>
  <c r="BA386" i="5"/>
  <c r="BB386" i="5"/>
  <c r="BC540" i="5"/>
  <c r="BA540" i="5"/>
  <c r="BB540" i="5"/>
  <c r="BB432" i="5"/>
  <c r="BA412" i="5"/>
  <c r="BB277" i="5"/>
  <c r="BA147" i="5"/>
  <c r="BB589" i="5"/>
  <c r="BA372" i="5"/>
  <c r="BB372" i="5"/>
  <c r="BA131" i="5"/>
  <c r="BB131" i="5"/>
  <c r="BA276" i="5"/>
  <c r="BB276" i="5"/>
  <c r="BC372" i="5"/>
  <c r="BA388" i="5"/>
  <c r="BA185" i="5"/>
  <c r="BB368" i="5"/>
  <c r="BA368" i="5"/>
  <c r="BC296" i="5"/>
  <c r="BB392" i="5"/>
  <c r="BA392" i="5"/>
  <c r="BB296" i="5"/>
  <c r="AG593" i="5"/>
  <c r="AF251" i="5"/>
  <c r="AG220" i="5"/>
  <c r="AF207" i="5"/>
  <c r="AG594" i="5"/>
  <c r="AG149" i="5"/>
  <c r="BB149" i="5" s="1"/>
  <c r="AF149" i="5"/>
  <c r="AG501" i="5"/>
  <c r="BA501" i="5" s="1"/>
  <c r="AG184" i="5"/>
  <c r="AG281" i="5"/>
  <c r="BC281" i="5" s="1"/>
  <c r="AG260" i="5"/>
  <c r="BC260" i="5" s="1"/>
  <c r="AG192" i="5"/>
  <c r="AG242" i="5"/>
  <c r="BA242" i="5" s="1"/>
  <c r="AF192" i="5"/>
  <c r="AG99" i="5"/>
  <c r="BA99" i="5" s="1"/>
  <c r="BB515" i="5"/>
  <c r="BC653" i="5"/>
  <c r="BB635" i="5"/>
  <c r="BB611" i="5"/>
  <c r="BB554" i="5"/>
  <c r="BB531" i="5"/>
  <c r="BA635" i="5"/>
  <c r="BB553" i="5"/>
  <c r="BB505" i="5"/>
  <c r="BC599" i="5"/>
  <c r="BA553" i="5"/>
  <c r="BA505" i="5"/>
  <c r="BB480" i="5"/>
  <c r="BA621" i="5"/>
  <c r="AF530" i="5"/>
  <c r="BA480" i="5"/>
  <c r="BB587" i="5"/>
  <c r="BB552" i="5"/>
  <c r="BB504" i="5"/>
  <c r="BA655" i="5"/>
  <c r="BA631" i="5"/>
  <c r="BA587" i="5"/>
  <c r="BA552" i="5"/>
  <c r="BB490" i="5"/>
  <c r="BA479" i="5"/>
  <c r="BB452" i="5"/>
  <c r="BB426" i="5"/>
  <c r="BA426" i="5"/>
  <c r="BB283" i="5"/>
  <c r="BA283" i="5"/>
  <c r="BB469" i="5"/>
  <c r="BA469" i="5"/>
  <c r="BC316" i="5"/>
  <c r="BB444" i="5"/>
  <c r="BB420" i="5"/>
  <c r="BB356" i="5"/>
  <c r="BA468" i="5"/>
  <c r="BA444" i="5"/>
  <c r="BA356" i="5"/>
  <c r="BB281" i="5"/>
  <c r="BB257" i="5"/>
  <c r="BA281" i="5"/>
  <c r="BA257" i="5"/>
  <c r="BA428" i="5"/>
  <c r="BA355" i="5"/>
  <c r="BB416" i="5"/>
  <c r="BB318" i="5"/>
  <c r="BB342" i="5"/>
  <c r="BB330" i="5"/>
  <c r="BB415" i="5"/>
  <c r="BA415" i="5"/>
  <c r="BC438" i="5"/>
  <c r="BB520" i="5"/>
  <c r="BA351" i="5"/>
  <c r="BA256" i="5"/>
  <c r="BA520" i="5"/>
  <c r="BA638" i="5"/>
  <c r="BA590" i="5"/>
  <c r="AF490" i="5"/>
  <c r="BB328" i="5"/>
  <c r="AG549" i="5"/>
  <c r="BC549" i="5" s="1"/>
  <c r="BB424" i="5"/>
  <c r="BA328" i="5"/>
  <c r="BA424" i="5"/>
  <c r="BB254" i="5"/>
  <c r="BB568" i="5"/>
  <c r="BA518" i="5"/>
  <c r="BC364" i="5"/>
  <c r="BB400" i="5"/>
  <c r="BB303" i="5"/>
  <c r="BC291" i="5"/>
  <c r="BB496" i="5"/>
  <c r="BA400" i="5"/>
  <c r="AF368" i="5"/>
  <c r="BA303" i="5"/>
  <c r="BB274" i="5"/>
  <c r="BB616" i="5"/>
  <c r="BA496" i="5"/>
  <c r="BB399" i="5"/>
  <c r="BB256" i="5"/>
  <c r="BB516" i="5"/>
  <c r="BA399" i="5"/>
  <c r="BA346" i="5"/>
  <c r="BA302" i="5"/>
  <c r="AG587" i="5"/>
  <c r="BC587" i="5" s="1"/>
  <c r="BB566" i="5"/>
  <c r="BA516" i="5"/>
  <c r="AG505" i="5"/>
  <c r="BC505" i="5" s="1"/>
  <c r="BC486" i="5"/>
  <c r="BC414" i="5"/>
  <c r="BA566" i="5"/>
  <c r="BB398" i="5"/>
  <c r="AG355" i="5"/>
  <c r="BC355" i="5" s="1"/>
  <c r="AG345" i="5"/>
  <c r="BA345" i="5" s="1"/>
  <c r="BA614" i="5"/>
  <c r="BA586" i="5"/>
  <c r="BB565" i="5"/>
  <c r="BA515" i="5"/>
  <c r="BA494" i="5"/>
  <c r="BB472" i="5"/>
  <c r="BB440" i="5"/>
  <c r="BA420" i="5"/>
  <c r="BA291" i="5"/>
  <c r="BC267" i="5"/>
  <c r="BB544" i="5"/>
  <c r="BA472" i="5"/>
  <c r="BA544" i="5"/>
  <c r="BB514" i="5"/>
  <c r="BA419" i="5"/>
  <c r="BB396" i="5"/>
  <c r="BA396" i="5"/>
  <c r="BB323" i="5"/>
  <c r="BA249" i="5"/>
  <c r="BA352" i="5"/>
  <c r="AG603" i="5"/>
  <c r="BB492" i="5"/>
  <c r="BB418" i="5"/>
  <c r="BA323" i="5"/>
  <c r="BB448" i="5"/>
  <c r="BB662" i="5"/>
  <c r="BB542" i="5"/>
  <c r="AG502" i="5"/>
  <c r="BA502" i="5" s="1"/>
  <c r="BA492" i="5"/>
  <c r="BA418" i="5"/>
  <c r="BC534" i="5"/>
  <c r="BB151" i="5"/>
  <c r="BB127" i="5"/>
  <c r="BA127" i="5"/>
  <c r="BC54" i="5"/>
  <c r="BB172" i="5"/>
  <c r="AG11" i="5"/>
  <c r="BC11" i="5" s="1"/>
  <c r="AF11" i="5"/>
  <c r="BC124" i="5"/>
  <c r="BB224" i="5"/>
  <c r="BB148" i="5"/>
  <c r="AH26" i="5"/>
  <c r="BA224" i="5"/>
  <c r="BB124" i="5"/>
  <c r="BB103" i="5"/>
  <c r="BB80" i="5"/>
  <c r="BA56" i="5"/>
  <c r="AH10" i="5"/>
  <c r="BB55" i="5"/>
  <c r="BB112" i="5"/>
  <c r="BA55" i="5"/>
  <c r="AG211" i="5"/>
  <c r="BA211" i="5" s="1"/>
  <c r="BB199" i="5"/>
  <c r="BB187" i="5"/>
  <c r="AG55" i="5"/>
  <c r="BC55" i="5" s="1"/>
  <c r="BB16" i="5"/>
  <c r="BC242" i="5"/>
  <c r="BB167" i="5"/>
  <c r="BA78" i="5"/>
  <c r="BA16" i="5"/>
  <c r="BB242" i="5"/>
  <c r="BA176" i="5"/>
  <c r="BA167" i="5"/>
  <c r="AG149" i="4"/>
  <c r="AF131" i="4"/>
  <c r="AD199" i="4"/>
  <c r="AE199" i="4" s="1"/>
  <c r="AD258" i="4"/>
  <c r="AE258" i="4" s="1"/>
  <c r="AD282" i="4"/>
  <c r="AE282" i="4" s="1"/>
  <c r="AG121" i="4"/>
  <c r="AD45" i="4"/>
  <c r="AE45" i="4" s="1"/>
  <c r="AF140" i="4"/>
  <c r="AD50" i="4"/>
  <c r="AE50" i="4" s="1"/>
  <c r="AG176" i="4"/>
  <c r="AD181" i="4"/>
  <c r="AE181" i="4" s="1"/>
  <c r="AD205" i="4"/>
  <c r="AE205" i="4" s="1"/>
  <c r="AD84" i="4"/>
  <c r="AE84" i="4" s="1"/>
  <c r="AD65" i="4"/>
  <c r="AE65" i="4" s="1"/>
  <c r="AD89" i="4"/>
  <c r="AE89" i="4" s="1"/>
  <c r="AD294" i="4"/>
  <c r="AE294" i="4" s="1"/>
  <c r="M28" i="4"/>
  <c r="AD201" i="4"/>
  <c r="AE201" i="4" s="1"/>
  <c r="AD225" i="4"/>
  <c r="AE225" i="4" s="1"/>
  <c r="AD260" i="4"/>
  <c r="AE260" i="4" s="1"/>
  <c r="AD284" i="4"/>
  <c r="AE284" i="4" s="1"/>
  <c r="AG174" i="4"/>
  <c r="AD56" i="4"/>
  <c r="AE56" i="4" s="1"/>
  <c r="AD80" i="4"/>
  <c r="AE80" i="4" s="1"/>
  <c r="AD37" i="4"/>
  <c r="AE37" i="4" s="1"/>
  <c r="AD61" i="4"/>
  <c r="AE61" i="4" s="1"/>
  <c r="AD85" i="4"/>
  <c r="AE85" i="4" s="1"/>
  <c r="AD42" i="4"/>
  <c r="AE42" i="4" s="1"/>
  <c r="AD47" i="4"/>
  <c r="AE47" i="4" s="1"/>
  <c r="AD52" i="4"/>
  <c r="AE52" i="4" s="1"/>
  <c r="AD76" i="4"/>
  <c r="AE76" i="4" s="1"/>
  <c r="AD220" i="3"/>
  <c r="AE220" i="3" s="1"/>
  <c r="AD50" i="3"/>
  <c r="AE50" i="3" s="1"/>
  <c r="AD36" i="3"/>
  <c r="AE36" i="3" s="1"/>
  <c r="AD60" i="3"/>
  <c r="AE60" i="3" s="1"/>
  <c r="AD157" i="3"/>
  <c r="AE157" i="3" s="1"/>
  <c r="AG60" i="3"/>
  <c r="AD162" i="3"/>
  <c r="AE162" i="3" s="1"/>
  <c r="AG270" i="3"/>
  <c r="AD178" i="3"/>
  <c r="AE178" i="3" s="1"/>
  <c r="AD89" i="3"/>
  <c r="AE89" i="3" s="1"/>
  <c r="AD148" i="3"/>
  <c r="AE148" i="3" s="1"/>
  <c r="AD105" i="3"/>
  <c r="AE105" i="3" s="1"/>
  <c r="AD42" i="3"/>
  <c r="AE42" i="3" s="1"/>
  <c r="AD61" i="3"/>
  <c r="AE61" i="3" s="1"/>
  <c r="AD80" i="3"/>
  <c r="AE80" i="3" s="1"/>
  <c r="AD134" i="3"/>
  <c r="AE134" i="3" s="1"/>
  <c r="AD158" i="3"/>
  <c r="AE158" i="3" s="1"/>
  <c r="AD47" i="3"/>
  <c r="AE47" i="3" s="1"/>
  <c r="AD66" i="3"/>
  <c r="AE66" i="3" s="1"/>
  <c r="AD115" i="3"/>
  <c r="AE115" i="3" s="1"/>
  <c r="AD139" i="3"/>
  <c r="AE139" i="3" s="1"/>
  <c r="AD85" i="3"/>
  <c r="AE85" i="3" s="1"/>
  <c r="AD144" i="3"/>
  <c r="AE144" i="3" s="1"/>
  <c r="AD33" i="3"/>
  <c r="AE33" i="3" s="1"/>
  <c r="AD57" i="3"/>
  <c r="AE57" i="3" s="1"/>
  <c r="AD71" i="3"/>
  <c r="AE71" i="3" s="1"/>
  <c r="AD125" i="3"/>
  <c r="AE125" i="3" s="1"/>
  <c r="AD149" i="3"/>
  <c r="AE149" i="3" s="1"/>
  <c r="AD38" i="3"/>
  <c r="AE38" i="3" s="1"/>
  <c r="AD106" i="3"/>
  <c r="AE106" i="3" s="1"/>
  <c r="AD130" i="3"/>
  <c r="AE130" i="3" s="1"/>
  <c r="AD48" i="3"/>
  <c r="AE48" i="3" s="1"/>
  <c r="AD116" i="3"/>
  <c r="AE116" i="3" s="1"/>
  <c r="AD29" i="3"/>
  <c r="AE29" i="3" s="1"/>
  <c r="AD53" i="3"/>
  <c r="AE53" i="3" s="1"/>
  <c r="AD86" i="3"/>
  <c r="AE86" i="3" s="1"/>
  <c r="AD72" i="3"/>
  <c r="AE72" i="3" s="1"/>
  <c r="AD287" i="3"/>
  <c r="AE287" i="3" s="1"/>
  <c r="AD249" i="3"/>
  <c r="AE249" i="3" s="1"/>
  <c r="AD112" i="3"/>
  <c r="AE112" i="3" s="1"/>
  <c r="AD254" i="3"/>
  <c r="AE254" i="3" s="1"/>
  <c r="AD273" i="3"/>
  <c r="AE273" i="3" s="1"/>
  <c r="AD297" i="3"/>
  <c r="AE297" i="3" s="1"/>
  <c r="AD141" i="3"/>
  <c r="AE141" i="3" s="1"/>
  <c r="AD278" i="3"/>
  <c r="AE278" i="3" s="1"/>
  <c r="AD229" i="3"/>
  <c r="AE229" i="3" s="1"/>
  <c r="AD264" i="3"/>
  <c r="AE264" i="3" s="1"/>
  <c r="AD35" i="3"/>
  <c r="AE35" i="3" s="1"/>
  <c r="AD59" i="3"/>
  <c r="AE59" i="3" s="1"/>
  <c r="AD73" i="3"/>
  <c r="AE73" i="3" s="1"/>
  <c r="AD210" i="3"/>
  <c r="AE210" i="3" s="1"/>
  <c r="AD234" i="3"/>
  <c r="AE234" i="3" s="1"/>
  <c r="AD245" i="3"/>
  <c r="AE245" i="3" s="1"/>
  <c r="AD269" i="3"/>
  <c r="AE269" i="3" s="1"/>
  <c r="AD288" i="3"/>
  <c r="AE288" i="3" s="1"/>
  <c r="AD156" i="2"/>
  <c r="AE156" i="2" s="1"/>
  <c r="AD132" i="2"/>
  <c r="AE132" i="2" s="1"/>
  <c r="AD103" i="2"/>
  <c r="AE103" i="2" s="1"/>
  <c r="AG244" i="2"/>
  <c r="AD131" i="2"/>
  <c r="AE131" i="2" s="1"/>
  <c r="AD106" i="2"/>
  <c r="AE106" i="2" s="1"/>
  <c r="AD68" i="2"/>
  <c r="AE68" i="2" s="1"/>
  <c r="AD44" i="2"/>
  <c r="AE44" i="2" s="1"/>
  <c r="AD153" i="2"/>
  <c r="AE153" i="2" s="1"/>
  <c r="AD129" i="2"/>
  <c r="AE129" i="2" s="1"/>
  <c r="AD105" i="2"/>
  <c r="AE105" i="2" s="1"/>
  <c r="AF115" i="2"/>
  <c r="AF196" i="2"/>
  <c r="AG292" i="2"/>
  <c r="AD90" i="2"/>
  <c r="AE90" i="2" s="1"/>
  <c r="AD42" i="2"/>
  <c r="AE42" i="2" s="1"/>
  <c r="AD159" i="2"/>
  <c r="AE159" i="2" s="1"/>
  <c r="AD230" i="2"/>
  <c r="AE230" i="2" s="1"/>
  <c r="M243" i="2"/>
  <c r="AD273" i="2"/>
  <c r="AE273" i="2" s="1"/>
  <c r="AD75" i="2"/>
  <c r="AE75" i="2" s="1"/>
  <c r="AD89" i="2"/>
  <c r="AE89" i="2" s="1"/>
  <c r="AD65" i="2"/>
  <c r="AE65" i="2" s="1"/>
  <c r="AD79" i="2"/>
  <c r="AE79" i="2" s="1"/>
  <c r="AG60" i="2"/>
  <c r="AD126" i="2"/>
  <c r="AE126" i="2" s="1"/>
  <c r="AG162" i="2"/>
  <c r="AD272" i="2"/>
  <c r="AE272" i="2" s="1"/>
  <c r="AD73" i="2"/>
  <c r="AE73" i="2" s="1"/>
  <c r="AD76" i="2"/>
  <c r="AE76" i="2" s="1"/>
  <c r="AD88" i="2"/>
  <c r="AE88" i="2" s="1"/>
  <c r="AD64" i="2"/>
  <c r="AE64" i="2" s="1"/>
  <c r="AG88" i="2"/>
  <c r="AG69" i="2"/>
  <c r="AD149" i="2"/>
  <c r="AE149" i="2" s="1"/>
  <c r="AD125" i="2"/>
  <c r="AE125" i="2" s="1"/>
  <c r="AG161" i="2"/>
  <c r="AG110" i="2"/>
  <c r="AG226" i="2"/>
  <c r="AG206" i="2"/>
  <c r="AG262" i="2"/>
  <c r="AD87" i="2"/>
  <c r="AE87" i="2" s="1"/>
  <c r="AD63" i="2"/>
  <c r="AE63" i="2" s="1"/>
  <c r="AD39" i="2"/>
  <c r="AE39" i="2" s="1"/>
  <c r="AD179" i="2"/>
  <c r="AE179" i="2" s="1"/>
  <c r="AD86" i="2"/>
  <c r="AE86" i="2" s="1"/>
  <c r="AD62" i="2"/>
  <c r="AE62" i="2" s="1"/>
  <c r="AD38" i="2"/>
  <c r="AE38" i="2" s="1"/>
  <c r="AD147" i="2"/>
  <c r="AE147" i="2" s="1"/>
  <c r="AD28" i="2"/>
  <c r="AE28" i="2" s="1"/>
  <c r="AD36" i="2"/>
  <c r="AE36" i="2" s="1"/>
  <c r="AD151" i="2"/>
  <c r="AE151" i="2" s="1"/>
  <c r="AD143" i="2"/>
  <c r="AE143" i="2" s="1"/>
  <c r="AD200" i="2"/>
  <c r="AE200" i="2" s="1"/>
  <c r="AD172" i="2"/>
  <c r="AE172" i="2" s="1"/>
  <c r="AD35" i="2"/>
  <c r="AE35" i="2" s="1"/>
  <c r="AD120" i="2"/>
  <c r="AE120" i="2" s="1"/>
  <c r="AG150" i="2"/>
  <c r="AG125" i="2"/>
  <c r="AD266" i="2"/>
  <c r="AE266" i="2" s="1"/>
  <c r="AD82" i="2"/>
  <c r="AE82" i="2" s="1"/>
  <c r="AD58" i="2"/>
  <c r="AE58" i="2" s="1"/>
  <c r="AD85" i="2"/>
  <c r="AE85" i="2" s="1"/>
  <c r="AD67" i="2"/>
  <c r="AE67" i="2" s="1"/>
  <c r="AG58" i="2"/>
  <c r="AD119" i="2"/>
  <c r="AE119" i="2" s="1"/>
  <c r="AG159" i="2"/>
  <c r="AG133" i="2"/>
  <c r="AG191" i="2"/>
  <c r="AG182" i="2"/>
  <c r="AD289" i="2"/>
  <c r="AE289" i="2" s="1"/>
  <c r="AD265" i="2"/>
  <c r="AE265" i="2" s="1"/>
  <c r="AD93" i="2"/>
  <c r="AE93" i="2" s="1"/>
  <c r="AD81" i="2"/>
  <c r="AE81" i="2" s="1"/>
  <c r="AD57" i="2"/>
  <c r="AE57" i="2" s="1"/>
  <c r="AG66" i="2"/>
  <c r="M102" i="2"/>
  <c r="AD118" i="2"/>
  <c r="AE118" i="2" s="1"/>
  <c r="AD197" i="2"/>
  <c r="AE197" i="2" s="1"/>
  <c r="AD173" i="2"/>
  <c r="AE173" i="2" s="1"/>
  <c r="AD213" i="2"/>
  <c r="AE213" i="2" s="1"/>
  <c r="AD288" i="2"/>
  <c r="AE288" i="2" s="1"/>
  <c r="AD264" i="2"/>
  <c r="AE264" i="2" s="1"/>
  <c r="AG297" i="2"/>
  <c r="AG268" i="2"/>
  <c r="AG248" i="2"/>
  <c r="AD80" i="2"/>
  <c r="AE80" i="2" s="1"/>
  <c r="AD56" i="2"/>
  <c r="AE56" i="2" s="1"/>
  <c r="AG141" i="2"/>
  <c r="AG116" i="2"/>
  <c r="AG106" i="2"/>
  <c r="AD182" i="2"/>
  <c r="AE182" i="2" s="1"/>
  <c r="AG212" i="2"/>
  <c r="AG277" i="2"/>
  <c r="AD47" i="2"/>
  <c r="AE47" i="2" s="1"/>
  <c r="J102" i="2"/>
  <c r="AF470" i="5"/>
  <c r="AG343" i="5"/>
  <c r="AG30" i="5"/>
  <c r="BA30" i="5" s="1"/>
  <c r="AG658" i="5"/>
  <c r="BC658" i="5" s="1"/>
  <c r="AG579" i="5"/>
  <c r="BA579" i="5" s="1"/>
  <c r="AG383" i="5"/>
  <c r="AG237" i="5"/>
  <c r="BA237" i="5" s="1"/>
  <c r="AG119" i="5"/>
  <c r="AF277" i="5"/>
  <c r="AG256" i="5"/>
  <c r="BC256" i="5" s="1"/>
  <c r="AF39" i="5"/>
  <c r="AF60" i="5"/>
  <c r="AF524" i="5"/>
  <c r="AF505" i="5"/>
  <c r="AF37" i="5"/>
  <c r="AF124" i="5"/>
  <c r="AF92" i="5"/>
  <c r="AG72" i="5"/>
  <c r="AF355" i="5"/>
  <c r="AF651" i="5"/>
  <c r="AG187" i="5"/>
  <c r="AG168" i="5"/>
  <c r="BC168" i="5" s="1"/>
  <c r="AG427" i="1"/>
  <c r="AG424" i="1"/>
  <c r="AG422" i="1"/>
  <c r="AG667" i="5"/>
  <c r="AF635" i="5"/>
  <c r="AG498" i="5"/>
  <c r="AG274" i="5"/>
  <c r="BC274" i="5" s="1"/>
  <c r="AG254" i="5"/>
  <c r="BC254" i="5" s="1"/>
  <c r="AF675" i="5"/>
  <c r="AG363" i="5"/>
  <c r="BA363" i="5" s="1"/>
  <c r="AF335" i="5"/>
  <c r="AF135" i="5"/>
  <c r="AG526" i="5"/>
  <c r="BA526" i="5" s="1"/>
  <c r="AG477" i="5"/>
  <c r="BA477" i="5" s="1"/>
  <c r="AG446" i="5"/>
  <c r="BC446" i="5" s="1"/>
  <c r="AF404" i="5"/>
  <c r="AF384" i="5"/>
  <c r="AG291" i="5"/>
  <c r="BB291" i="5" s="1"/>
  <c r="AF105" i="5"/>
  <c r="AG73" i="5"/>
  <c r="AF555" i="5"/>
  <c r="AF260" i="5"/>
  <c r="AG37" i="5"/>
  <c r="AG13" i="5"/>
  <c r="AF496" i="5"/>
  <c r="AG434" i="5"/>
  <c r="AG361" i="5"/>
  <c r="AF603" i="5"/>
  <c r="AF220" i="5"/>
  <c r="AG473" i="5"/>
  <c r="AF121" i="5"/>
  <c r="AF296" i="5"/>
  <c r="AG238" i="5"/>
  <c r="BA238" i="5" s="1"/>
  <c r="AH61" i="5"/>
  <c r="BB646" i="5"/>
  <c r="BA117" i="5"/>
  <c r="AH25" i="5"/>
  <c r="BA646" i="5"/>
  <c r="BA454" i="5"/>
  <c r="AG179" i="5"/>
  <c r="AG16" i="5"/>
  <c r="BC16" i="5" s="1"/>
  <c r="AF515" i="5"/>
  <c r="AG418" i="5"/>
  <c r="BC418" i="5" s="1"/>
  <c r="BA550" i="5"/>
  <c r="BB381" i="5"/>
  <c r="BA381" i="5"/>
  <c r="BB213" i="5"/>
  <c r="BB141" i="5"/>
  <c r="BA406" i="5"/>
  <c r="BC598" i="5"/>
  <c r="BC502" i="5"/>
  <c r="BC478" i="5"/>
  <c r="BC358" i="5"/>
  <c r="BC238" i="5"/>
  <c r="BC190" i="5"/>
  <c r="BC166" i="5"/>
  <c r="AG486" i="5"/>
  <c r="BA452" i="5"/>
  <c r="BB380" i="5"/>
  <c r="BC621" i="5"/>
  <c r="BC525" i="5"/>
  <c r="BC501" i="5"/>
  <c r="BC333" i="5"/>
  <c r="BC309" i="5"/>
  <c r="BC237" i="5"/>
  <c r="BC189" i="5"/>
  <c r="BC165" i="5"/>
  <c r="AG555" i="5"/>
  <c r="AF486" i="5"/>
  <c r="BA380" i="5"/>
  <c r="AF328" i="5"/>
  <c r="AG264" i="5"/>
  <c r="AG159" i="5"/>
  <c r="BB140" i="5"/>
  <c r="BB68" i="5"/>
  <c r="BB21" i="5"/>
  <c r="BC524" i="5"/>
  <c r="BC500" i="5"/>
  <c r="BC476" i="5"/>
  <c r="BC404" i="5"/>
  <c r="BC499" i="5"/>
  <c r="BC403" i="5"/>
  <c r="BC307" i="5"/>
  <c r="BC259" i="5"/>
  <c r="BC163" i="5"/>
  <c r="BC91" i="5"/>
  <c r="BC67" i="5"/>
  <c r="BC43" i="5"/>
  <c r="BC19" i="5"/>
  <c r="BA166" i="5"/>
  <c r="BB404" i="5"/>
  <c r="BB237" i="5"/>
  <c r="BC545" i="5"/>
  <c r="BC305" i="5"/>
  <c r="BC233" i="5"/>
  <c r="BB598" i="5"/>
  <c r="BB501" i="5"/>
  <c r="AF485" i="5"/>
  <c r="AF379" i="5"/>
  <c r="AG370" i="5"/>
  <c r="BC448" i="5"/>
  <c r="BC376" i="5"/>
  <c r="BC208" i="5"/>
  <c r="BC112" i="5"/>
  <c r="BB476" i="5"/>
  <c r="BB165" i="5"/>
  <c r="BC351" i="5"/>
  <c r="BC207" i="5"/>
  <c r="BC63" i="5"/>
  <c r="BB670" i="5"/>
  <c r="AG27" i="5"/>
  <c r="BC27" i="5" s="1"/>
  <c r="BB19" i="5"/>
  <c r="BB11" i="5"/>
  <c r="AG535" i="5"/>
  <c r="BA535" i="5" s="1"/>
  <c r="AG395" i="5"/>
  <c r="AG385" i="5"/>
  <c r="AG326" i="5"/>
  <c r="BC326" i="5" s="1"/>
  <c r="BB236" i="5"/>
  <c r="BB84" i="5"/>
  <c r="BA37" i="5"/>
  <c r="AF27" i="5"/>
  <c r="BA11" i="5"/>
  <c r="BC277" i="5"/>
  <c r="BC181" i="5"/>
  <c r="AF535" i="5"/>
  <c r="AF468" i="5"/>
  <c r="AF439" i="5"/>
  <c r="BC252" i="5"/>
  <c r="BC35" i="5"/>
  <c r="BB350" i="5"/>
  <c r="BB91" i="5"/>
  <c r="BC154" i="5"/>
  <c r="AG499" i="5"/>
  <c r="BA499" i="5" s="1"/>
  <c r="AG410" i="5"/>
  <c r="BC410" i="5" s="1"/>
  <c r="AG402" i="5"/>
  <c r="BA402" i="5" s="1"/>
  <c r="BB376" i="5"/>
  <c r="BB252" i="5"/>
  <c r="BB163" i="5"/>
  <c r="AG155" i="5"/>
  <c r="BC155" i="5" s="1"/>
  <c r="BB63" i="5"/>
  <c r="BB10" i="5"/>
  <c r="BC657" i="5"/>
  <c r="BC465" i="5"/>
  <c r="BC345" i="5"/>
  <c r="BC321" i="5"/>
  <c r="BC249" i="5"/>
  <c r="BC225" i="5"/>
  <c r="BC177" i="5"/>
  <c r="BC153" i="5"/>
  <c r="BC129" i="5"/>
  <c r="BC105" i="5"/>
  <c r="BC57" i="5"/>
  <c r="BC33" i="5"/>
  <c r="AG543" i="5"/>
  <c r="BC543" i="5" s="1"/>
  <c r="AF499" i="5"/>
  <c r="BB17" i="5"/>
  <c r="BC536" i="5"/>
  <c r="BC512" i="5"/>
  <c r="BC488" i="5"/>
  <c r="BC464" i="5"/>
  <c r="BC440" i="5"/>
  <c r="BC416" i="5"/>
  <c r="BC176" i="5"/>
  <c r="BC152" i="5"/>
  <c r="AG631" i="5"/>
  <c r="BC631" i="5" s="1"/>
  <c r="AG332" i="5"/>
  <c r="BA332" i="5" s="1"/>
  <c r="AG225" i="5"/>
  <c r="BB225" i="5" s="1"/>
  <c r="AG217" i="5"/>
  <c r="AF163" i="5"/>
  <c r="BC535" i="5"/>
  <c r="BC511" i="5"/>
  <c r="BC463" i="5"/>
  <c r="BC439" i="5"/>
  <c r="BC103" i="5"/>
  <c r="BC31" i="5"/>
  <c r="AF542" i="5"/>
  <c r="AF120" i="5"/>
  <c r="AG611" i="5"/>
  <c r="BC611" i="5" s="1"/>
  <c r="AF438" i="5"/>
  <c r="AG249" i="5"/>
  <c r="BB249" i="5" s="1"/>
  <c r="AG112" i="5"/>
  <c r="BA112" i="5" s="1"/>
  <c r="AF111" i="5"/>
  <c r="AG625" i="5"/>
  <c r="AG514" i="5"/>
  <c r="BC514" i="5" s="1"/>
  <c r="AG489" i="5"/>
  <c r="BA489" i="5" s="1"/>
  <c r="AG325" i="5"/>
  <c r="BC325" i="5" s="1"/>
  <c r="AG307" i="5"/>
  <c r="BA307" i="5" s="1"/>
  <c r="AG212" i="5"/>
  <c r="AF151" i="5"/>
  <c r="AF143" i="5"/>
  <c r="AG66" i="5"/>
  <c r="BC66" i="5" s="1"/>
  <c r="AG57" i="5"/>
  <c r="BA57" i="5" s="1"/>
  <c r="AF13" i="5"/>
  <c r="AG659" i="5"/>
  <c r="BC659" i="5" s="1"/>
  <c r="AF462" i="5"/>
  <c r="AG339" i="5"/>
  <c r="BA339" i="5" s="1"/>
  <c r="AG306" i="5"/>
  <c r="BC306" i="5" s="1"/>
  <c r="AG615" i="5"/>
  <c r="BC615" i="5" s="1"/>
  <c r="AF615" i="5"/>
  <c r="AG554" i="5"/>
  <c r="BC554" i="5" s="1"/>
  <c r="AF211" i="5"/>
  <c r="AF159" i="5"/>
  <c r="AG123" i="5"/>
  <c r="BA123" i="5" s="1"/>
  <c r="AF99" i="5"/>
  <c r="AF639" i="5"/>
  <c r="AG509" i="5"/>
  <c r="AG470" i="5"/>
  <c r="AF406" i="5"/>
  <c r="AF363" i="5"/>
  <c r="AF329" i="5"/>
  <c r="AG190" i="5"/>
  <c r="BB190" i="5" s="1"/>
  <c r="AG89" i="5"/>
  <c r="AG646" i="5"/>
  <c r="BC646" i="5" s="1"/>
  <c r="AG268" i="5"/>
  <c r="BA268" i="5" s="1"/>
  <c r="AG97" i="5"/>
  <c r="AF89" i="5"/>
  <c r="AG71" i="5"/>
  <c r="BC71" i="5" s="1"/>
  <c r="AF52" i="5"/>
  <c r="AG655" i="5"/>
  <c r="BC655" i="5" s="1"/>
  <c r="AF646" i="5"/>
  <c r="AG561" i="5"/>
  <c r="BA561" i="5" s="1"/>
  <c r="AG321" i="5"/>
  <c r="BA321" i="5" s="1"/>
  <c r="AF268" i="5"/>
  <c r="AG17" i="5"/>
  <c r="BA17" i="5" s="1"/>
  <c r="AF655" i="5"/>
  <c r="AF493" i="5"/>
  <c r="AF321" i="5"/>
  <c r="AG251" i="5"/>
  <c r="BC251" i="5" s="1"/>
  <c r="AF208" i="5"/>
  <c r="AG199" i="5"/>
  <c r="BC199" i="5" s="1"/>
  <c r="AG173" i="5"/>
  <c r="AF131" i="5"/>
  <c r="AG121" i="5"/>
  <c r="BA121" i="5" s="1"/>
  <c r="AF446" i="5"/>
  <c r="AG378" i="5"/>
  <c r="BA378" i="5" s="1"/>
  <c r="AG647" i="5"/>
  <c r="AF607" i="5"/>
  <c r="AF428" i="5"/>
  <c r="AF378" i="5"/>
  <c r="AG270" i="5"/>
  <c r="AG104" i="5"/>
  <c r="BA104" i="5" s="1"/>
  <c r="AG469" i="5"/>
  <c r="BC469" i="5" s="1"/>
  <c r="AG103" i="5"/>
  <c r="BA103" i="5" s="1"/>
  <c r="AG482" i="5"/>
  <c r="AF469" i="5"/>
  <c r="AF451" i="5"/>
  <c r="AF444" i="5"/>
  <c r="AG351" i="5"/>
  <c r="BB351" i="5" s="1"/>
  <c r="AF283" i="5"/>
  <c r="AF103" i="5"/>
  <c r="AF43" i="5"/>
  <c r="AG35" i="5"/>
  <c r="BA35" i="5" s="1"/>
  <c r="AF605" i="5"/>
  <c r="AF514" i="5"/>
  <c r="AF504" i="5"/>
  <c r="AF391" i="5"/>
  <c r="AG563" i="5"/>
  <c r="BC563" i="5" s="1"/>
  <c r="AF489" i="5"/>
  <c r="AF450" i="5"/>
  <c r="AF399" i="5"/>
  <c r="AG282" i="5"/>
  <c r="BC282" i="5" s="1"/>
  <c r="AF217" i="5"/>
  <c r="AG165" i="5"/>
  <c r="BA165" i="5" s="1"/>
  <c r="AG117" i="5"/>
  <c r="AG341" i="5"/>
  <c r="AG333" i="5"/>
  <c r="BA333" i="5" s="1"/>
  <c r="AG148" i="5"/>
  <c r="AG140" i="5"/>
  <c r="AG109" i="5"/>
  <c r="AF100" i="5"/>
  <c r="AG67" i="5"/>
  <c r="BA67" i="5" s="1"/>
  <c r="AG59" i="5"/>
  <c r="AH637" i="5"/>
  <c r="AG619" i="5"/>
  <c r="AG545" i="5"/>
  <c r="BA545" i="5" s="1"/>
  <c r="AF480" i="5"/>
  <c r="AF457" i="5"/>
  <c r="AF341" i="5"/>
  <c r="AG266" i="5"/>
  <c r="BC266" i="5" s="1"/>
  <c r="AF67" i="5"/>
  <c r="AF59" i="5"/>
  <c r="AG15" i="5"/>
  <c r="BC15" i="5" s="1"/>
  <c r="AH634" i="5"/>
  <c r="AF619" i="5"/>
  <c r="AF545" i="5"/>
  <c r="AG414" i="5"/>
  <c r="AG381" i="5"/>
  <c r="BC381" i="5" s="1"/>
  <c r="AF15" i="5"/>
  <c r="AH301" i="5"/>
  <c r="AH249" i="5"/>
  <c r="AH242" i="5"/>
  <c r="AF534" i="5"/>
  <c r="AG280" i="5"/>
  <c r="BC280" i="5" s="1"/>
  <c r="AH176" i="5"/>
  <c r="AG678" i="5"/>
  <c r="AG586" i="5"/>
  <c r="AG478" i="5"/>
  <c r="BA478" i="5" s="1"/>
  <c r="AG471" i="5"/>
  <c r="BC471" i="5" s="1"/>
  <c r="AF386" i="5"/>
  <c r="AF280" i="5"/>
  <c r="AG129" i="5"/>
  <c r="BA129" i="5" s="1"/>
  <c r="AH169" i="5"/>
  <c r="AF678" i="5"/>
  <c r="AG617" i="5"/>
  <c r="AF586" i="5"/>
  <c r="AG485" i="5"/>
  <c r="AF471" i="5"/>
  <c r="AG462" i="5"/>
  <c r="BC462" i="5" s="1"/>
  <c r="AF447" i="5"/>
  <c r="AF371" i="5"/>
  <c r="AG346" i="5"/>
  <c r="AF305" i="5"/>
  <c r="AG153" i="5"/>
  <c r="BA153" i="5" s="1"/>
  <c r="AF145" i="5"/>
  <c r="AF129" i="5"/>
  <c r="AG81" i="5"/>
  <c r="BC81" i="5" s="1"/>
  <c r="AG64" i="5"/>
  <c r="BA64" i="5" s="1"/>
  <c r="AH153" i="5"/>
  <c r="AG46" i="5"/>
  <c r="BB46" i="5" s="1"/>
  <c r="AH613" i="5"/>
  <c r="AG172" i="5"/>
  <c r="BA172" i="5" s="1"/>
  <c r="AH611" i="5"/>
  <c r="AH247" i="5"/>
  <c r="AF659" i="5"/>
  <c r="AF426" i="5"/>
  <c r="AG362" i="5"/>
  <c r="BC362" i="5" s="1"/>
  <c r="AG213" i="5"/>
  <c r="BC213" i="5" s="1"/>
  <c r="AG195" i="5"/>
  <c r="BA195" i="5" s="1"/>
  <c r="AG180" i="5"/>
  <c r="BB180" i="5" s="1"/>
  <c r="AF172" i="5"/>
  <c r="AF165" i="5"/>
  <c r="AF71" i="5"/>
  <c r="AH540" i="5"/>
  <c r="AH14" i="5"/>
  <c r="AH539" i="5"/>
  <c r="AH229" i="5"/>
  <c r="AG675" i="5"/>
  <c r="BA675" i="5" s="1"/>
  <c r="AF649" i="5"/>
  <c r="AF579" i="5"/>
  <c r="AF571" i="5"/>
  <c r="AF563" i="5"/>
  <c r="AG530" i="5"/>
  <c r="BB530" i="5" s="1"/>
  <c r="AG493" i="5"/>
  <c r="BC493" i="5" s="1"/>
  <c r="AF472" i="5"/>
  <c r="AG442" i="5"/>
  <c r="BC442" i="5" s="1"/>
  <c r="AF416" i="5"/>
  <c r="AH538" i="5"/>
  <c r="AH515" i="5"/>
  <c r="AH195" i="5"/>
  <c r="AH442" i="5"/>
  <c r="AF658" i="5"/>
  <c r="AF594" i="5"/>
  <c r="AG289" i="5"/>
  <c r="AG236" i="5"/>
  <c r="BA236" i="5" s="1"/>
  <c r="AG609" i="5"/>
  <c r="BA609" i="5" s="1"/>
  <c r="AF415" i="5"/>
  <c r="AG407" i="5"/>
  <c r="AG377" i="5"/>
  <c r="BC377" i="5" s="1"/>
  <c r="AF289" i="5"/>
  <c r="AH440" i="5"/>
  <c r="AH397" i="5"/>
  <c r="AH157" i="5"/>
  <c r="AF169" i="5"/>
  <c r="AF155" i="5"/>
  <c r="AG51" i="5"/>
  <c r="AH396" i="5"/>
  <c r="AH395" i="5"/>
  <c r="AG559" i="5"/>
  <c r="BA559" i="5" s="1"/>
  <c r="AF498" i="5"/>
  <c r="AG491" i="5"/>
  <c r="BC491" i="5" s="1"/>
  <c r="AG483" i="5"/>
  <c r="AG430" i="5"/>
  <c r="BA430" i="5" s="1"/>
  <c r="AG422" i="5"/>
  <c r="BC422" i="5" s="1"/>
  <c r="AF414" i="5"/>
  <c r="AG390" i="5"/>
  <c r="BC390" i="5" s="1"/>
  <c r="AF376" i="5"/>
  <c r="AG288" i="5"/>
  <c r="AG265" i="5"/>
  <c r="BC265" i="5" s="1"/>
  <c r="AH394" i="5"/>
  <c r="AH133" i="5"/>
  <c r="AH373" i="5"/>
  <c r="AG599" i="5"/>
  <c r="BA599" i="5" s="1"/>
  <c r="AG311" i="5"/>
  <c r="BC311" i="5" s="1"/>
  <c r="AH125" i="5"/>
  <c r="AF630" i="5"/>
  <c r="AF621" i="5"/>
  <c r="AF599" i="5"/>
  <c r="AG527" i="5"/>
  <c r="AF511" i="5"/>
  <c r="AG405" i="5"/>
  <c r="BA405" i="5" s="1"/>
  <c r="AF358" i="5"/>
  <c r="AF311" i="5"/>
  <c r="AG295" i="5"/>
  <c r="AG287" i="5"/>
  <c r="AG272" i="5"/>
  <c r="BC272" i="5" s="1"/>
  <c r="AG200" i="5"/>
  <c r="BB200" i="5" s="1"/>
  <c r="AG191" i="5"/>
  <c r="AF168" i="5"/>
  <c r="AG108" i="5"/>
  <c r="AH325" i="5"/>
  <c r="AH85" i="5"/>
  <c r="AH324" i="5"/>
  <c r="AH84" i="5"/>
  <c r="AG614" i="5"/>
  <c r="BC614" i="5" s="1"/>
  <c r="AG582" i="5"/>
  <c r="BA582" i="5" s="1"/>
  <c r="AF557" i="5"/>
  <c r="AF550" i="5"/>
  <c r="AF543" i="5"/>
  <c r="AG503" i="5"/>
  <c r="AF366" i="5"/>
  <c r="AG342" i="5"/>
  <c r="BC342" i="5" s="1"/>
  <c r="AG327" i="5"/>
  <c r="BC327" i="5" s="1"/>
  <c r="AG320" i="5"/>
  <c r="BA320" i="5" s="1"/>
  <c r="AG286" i="5"/>
  <c r="BC286" i="5" s="1"/>
  <c r="AG240" i="5"/>
  <c r="BC240" i="5" s="1"/>
  <c r="AG160" i="5"/>
  <c r="AF152" i="5"/>
  <c r="AH323" i="5"/>
  <c r="AH83" i="5"/>
  <c r="AG533" i="5"/>
  <c r="BC533" i="5" s="1"/>
  <c r="AG510" i="5"/>
  <c r="BC510" i="5" s="1"/>
  <c r="AG224" i="5"/>
  <c r="BC224" i="5" s="1"/>
  <c r="AH78" i="5"/>
  <c r="AG518" i="5"/>
  <c r="BC518" i="5" s="1"/>
  <c r="AG474" i="5"/>
  <c r="BA474" i="5" s="1"/>
  <c r="AF271" i="5"/>
  <c r="AG231" i="5"/>
  <c r="AG128" i="5"/>
  <c r="BC128" i="5" s="1"/>
  <c r="AG107" i="5"/>
  <c r="AF73" i="5"/>
  <c r="AG31" i="5"/>
  <c r="BA31" i="5" s="1"/>
  <c r="AG23" i="5"/>
  <c r="AF16" i="5"/>
  <c r="AH657" i="5"/>
  <c r="AH317" i="5"/>
  <c r="AH76" i="5"/>
  <c r="AF518" i="5"/>
  <c r="AF474" i="5"/>
  <c r="AG459" i="5"/>
  <c r="AG451" i="5"/>
  <c r="BC451" i="5" s="1"/>
  <c r="AG411" i="5"/>
  <c r="BA411" i="5" s="1"/>
  <c r="AF380" i="5"/>
  <c r="AG263" i="5"/>
  <c r="AG255" i="5"/>
  <c r="BC255" i="5" s="1"/>
  <c r="AF231" i="5"/>
  <c r="AG151" i="5"/>
  <c r="BC151" i="5" s="1"/>
  <c r="AG120" i="5"/>
  <c r="AG113" i="5"/>
  <c r="BA113" i="5" s="1"/>
  <c r="AH315" i="5"/>
  <c r="AH75" i="5"/>
  <c r="AH537" i="5"/>
  <c r="AH439" i="5"/>
  <c r="AH82" i="5"/>
  <c r="AG38" i="5"/>
  <c r="AF23" i="5"/>
  <c r="AH536" i="5"/>
  <c r="AH421" i="5"/>
  <c r="AH81" i="5"/>
  <c r="AH635" i="5"/>
  <c r="AH420" i="5"/>
  <c r="AH240" i="5"/>
  <c r="AG651" i="5"/>
  <c r="AG637" i="5"/>
  <c r="BB637" i="5" s="1"/>
  <c r="AG607" i="5"/>
  <c r="AG571" i="5"/>
  <c r="AG542" i="5"/>
  <c r="AG511" i="5"/>
  <c r="BA511" i="5" s="1"/>
  <c r="AF479" i="5"/>
  <c r="AF473" i="5"/>
  <c r="AF459" i="5"/>
  <c r="AG391" i="5"/>
  <c r="AG347" i="5"/>
  <c r="AF333" i="5"/>
  <c r="AF320" i="5"/>
  <c r="AG305" i="5"/>
  <c r="BA305" i="5" s="1"/>
  <c r="AF185" i="5"/>
  <c r="AG171" i="5"/>
  <c r="BB171" i="5" s="1"/>
  <c r="AG80" i="5"/>
  <c r="BC80" i="5" s="1"/>
  <c r="AG29" i="5"/>
  <c r="BA29" i="5" s="1"/>
  <c r="AH517" i="5"/>
  <c r="AH415" i="5"/>
  <c r="AH152" i="5"/>
  <c r="AF179" i="5"/>
  <c r="AG136" i="5"/>
  <c r="BA136" i="5" s="1"/>
  <c r="AF109" i="5"/>
  <c r="AH300" i="5"/>
  <c r="AH224" i="5"/>
  <c r="AF136" i="5"/>
  <c r="AH510" i="5"/>
  <c r="AH144" i="5"/>
  <c r="AH60" i="5"/>
  <c r="AG585" i="5"/>
  <c r="BA585" i="5" s="1"/>
  <c r="AH609" i="5"/>
  <c r="AH509" i="5"/>
  <c r="AH222" i="5"/>
  <c r="AF667" i="5"/>
  <c r="AG643" i="5"/>
  <c r="AF585" i="5"/>
  <c r="AG570" i="5"/>
  <c r="BA570" i="5" s="1"/>
  <c r="AG541" i="5"/>
  <c r="AF532" i="5"/>
  <c r="AF491" i="5"/>
  <c r="AF484" i="5"/>
  <c r="AG398" i="5"/>
  <c r="BC398" i="5" s="1"/>
  <c r="AF390" i="5"/>
  <c r="AF332" i="5"/>
  <c r="AG304" i="5"/>
  <c r="BA304" i="5" s="1"/>
  <c r="AF191" i="5"/>
  <c r="AF184" i="5"/>
  <c r="AF128" i="5"/>
  <c r="AF48" i="5"/>
  <c r="AG42" i="5"/>
  <c r="BB42" i="5" s="1"/>
  <c r="AG21" i="5"/>
  <c r="BA21" i="5" s="1"/>
  <c r="AH297" i="5"/>
  <c r="AH132" i="5"/>
  <c r="AH58" i="5"/>
  <c r="AH492" i="5"/>
  <c r="AH291" i="5"/>
  <c r="AH205" i="5"/>
  <c r="AH127" i="5"/>
  <c r="AH57" i="5"/>
  <c r="AG649" i="5"/>
  <c r="AG605" i="5"/>
  <c r="AG591" i="5"/>
  <c r="AF503" i="5"/>
  <c r="AF464" i="5"/>
  <c r="AG457" i="5"/>
  <c r="AG450" i="5"/>
  <c r="BC450" i="5" s="1"/>
  <c r="AF411" i="5"/>
  <c r="AF345" i="5"/>
  <c r="AF331" i="5"/>
  <c r="AG318" i="5"/>
  <c r="BC318" i="5" s="1"/>
  <c r="AG259" i="5"/>
  <c r="BA259" i="5" s="1"/>
  <c r="AG245" i="5"/>
  <c r="AF237" i="5"/>
  <c r="AG141" i="5"/>
  <c r="BC141" i="5" s="1"/>
  <c r="AG135" i="5"/>
  <c r="AF108" i="5"/>
  <c r="AG100" i="5"/>
  <c r="BA100" i="5" s="1"/>
  <c r="AG92" i="5"/>
  <c r="BB92" i="5" s="1"/>
  <c r="AG78" i="5"/>
  <c r="AG63" i="5"/>
  <c r="BA63" i="5" s="1"/>
  <c r="AG56" i="5"/>
  <c r="BB56" i="5" s="1"/>
  <c r="AH589" i="5"/>
  <c r="AH386" i="5"/>
  <c r="AH290" i="5"/>
  <c r="AH204" i="5"/>
  <c r="AH56" i="5"/>
  <c r="AH277" i="5"/>
  <c r="AH51" i="5"/>
  <c r="AG463" i="5"/>
  <c r="BA463" i="5" s="1"/>
  <c r="AG403" i="5"/>
  <c r="BA403" i="5" s="1"/>
  <c r="AG317" i="5"/>
  <c r="BC317" i="5" s="1"/>
  <c r="AG309" i="5"/>
  <c r="BA309" i="5" s="1"/>
  <c r="AG229" i="5"/>
  <c r="AG183" i="5"/>
  <c r="AG127" i="5"/>
  <c r="BC127" i="5" s="1"/>
  <c r="AG47" i="5"/>
  <c r="AG41" i="5"/>
  <c r="BC41" i="5" s="1"/>
  <c r="AF35" i="5"/>
  <c r="AH587" i="5"/>
  <c r="AH484" i="5"/>
  <c r="AH372" i="5"/>
  <c r="AH276" i="5"/>
  <c r="AH202" i="5"/>
  <c r="AH50" i="5"/>
  <c r="AH12" i="5"/>
  <c r="AF553" i="5"/>
  <c r="AF508" i="5"/>
  <c r="AF463" i="5"/>
  <c r="AF403" i="5"/>
  <c r="AF309" i="5"/>
  <c r="AF183" i="5"/>
  <c r="AG76" i="5"/>
  <c r="AF41" i="5"/>
  <c r="AH581" i="5"/>
  <c r="AH371" i="5"/>
  <c r="AH275" i="5"/>
  <c r="AH565" i="5"/>
  <c r="AH468" i="5"/>
  <c r="AH368" i="5"/>
  <c r="AH274" i="5"/>
  <c r="AG634" i="5"/>
  <c r="BC634" i="5" s="1"/>
  <c r="AF559" i="5"/>
  <c r="AG336" i="5"/>
  <c r="AG302" i="5"/>
  <c r="BC302" i="5" s="1"/>
  <c r="AF287" i="5"/>
  <c r="AF265" i="5"/>
  <c r="AF236" i="5"/>
  <c r="AF213" i="5"/>
  <c r="AG206" i="5"/>
  <c r="AF140" i="5"/>
  <c r="AF107" i="5"/>
  <c r="AG91" i="5"/>
  <c r="BA91" i="5" s="1"/>
  <c r="AG84" i="5"/>
  <c r="AF19" i="5"/>
  <c r="AH467" i="5"/>
  <c r="AH367" i="5"/>
  <c r="AH466" i="5"/>
  <c r="AH349" i="5"/>
  <c r="AH272" i="5"/>
  <c r="AH181" i="5"/>
  <c r="AH105" i="5"/>
  <c r="AF647" i="5"/>
  <c r="AF589" i="5"/>
  <c r="AG507" i="5"/>
  <c r="AF488" i="5"/>
  <c r="AF482" i="5"/>
  <c r="AG308" i="5"/>
  <c r="BA308" i="5" s="1"/>
  <c r="AF257" i="5"/>
  <c r="AG235" i="5"/>
  <c r="BC235" i="5" s="1"/>
  <c r="AF119" i="5"/>
  <c r="AG83" i="5"/>
  <c r="BC83" i="5" s="1"/>
  <c r="AG68" i="5"/>
  <c r="AF61" i="5"/>
  <c r="AG53" i="5"/>
  <c r="BA53" i="5" s="1"/>
  <c r="AG40" i="5"/>
  <c r="AG33" i="5"/>
  <c r="BA33" i="5" s="1"/>
  <c r="AH679" i="5"/>
  <c r="AH562" i="5"/>
  <c r="AH465" i="5"/>
  <c r="AH348" i="5"/>
  <c r="AH271" i="5"/>
  <c r="AH180" i="5"/>
  <c r="AH104" i="5"/>
  <c r="AH34" i="5"/>
  <c r="AG455" i="5"/>
  <c r="AF440" i="5"/>
  <c r="AF402" i="5"/>
  <c r="AG365" i="5"/>
  <c r="AG357" i="5"/>
  <c r="BA357" i="5" s="1"/>
  <c r="AG350" i="5"/>
  <c r="BA350" i="5" s="1"/>
  <c r="AF308" i="5"/>
  <c r="AG279" i="5"/>
  <c r="BB279" i="5" s="1"/>
  <c r="AF68" i="5"/>
  <c r="AF53" i="5"/>
  <c r="AF40" i="5"/>
  <c r="AH661" i="5"/>
  <c r="AH561" i="5"/>
  <c r="AH445" i="5"/>
  <c r="AH347" i="5"/>
  <c r="AH266" i="5"/>
  <c r="AH33" i="5"/>
  <c r="AG679" i="5"/>
  <c r="AG671" i="5"/>
  <c r="AG595" i="5"/>
  <c r="BA595" i="5" s="1"/>
  <c r="AG573" i="5"/>
  <c r="BA573" i="5" s="1"/>
  <c r="AG537" i="5"/>
  <c r="BB537" i="5" s="1"/>
  <c r="AG494" i="5"/>
  <c r="BC494" i="5" s="1"/>
  <c r="AG487" i="5"/>
  <c r="BC487" i="5" s="1"/>
  <c r="AG293" i="5"/>
  <c r="AG205" i="5"/>
  <c r="AG139" i="5"/>
  <c r="BA139" i="5" s="1"/>
  <c r="AG24" i="5"/>
  <c r="AG18" i="5"/>
  <c r="BA18" i="5" s="1"/>
  <c r="AG12" i="5"/>
  <c r="AH554" i="5"/>
  <c r="AH444" i="5"/>
  <c r="AH343" i="5"/>
  <c r="AH264" i="5"/>
  <c r="AH102" i="5"/>
  <c r="AH32" i="5"/>
  <c r="AF671" i="5"/>
  <c r="AG639" i="5"/>
  <c r="AF573" i="5"/>
  <c r="AF566" i="5"/>
  <c r="AG557" i="5"/>
  <c r="AF544" i="5"/>
  <c r="AF494" i="5"/>
  <c r="AF487" i="5"/>
  <c r="AG379" i="5"/>
  <c r="BC379" i="5" s="1"/>
  <c r="AF364" i="5"/>
  <c r="AG349" i="5"/>
  <c r="BC349" i="5" s="1"/>
  <c r="AG314" i="5"/>
  <c r="AF293" i="5"/>
  <c r="AG219" i="5"/>
  <c r="AF181" i="5"/>
  <c r="AF167" i="5"/>
  <c r="AG145" i="5"/>
  <c r="AF139" i="5"/>
  <c r="AG111" i="5"/>
  <c r="AG52" i="5"/>
  <c r="BC52" i="5" s="1"/>
  <c r="AG45" i="5"/>
  <c r="BA45" i="5" s="1"/>
  <c r="AG39" i="5"/>
  <c r="BC39" i="5" s="1"/>
  <c r="AF24" i="5"/>
  <c r="AH541" i="5"/>
  <c r="AH443" i="5"/>
  <c r="AH342" i="5"/>
  <c r="AH177" i="5"/>
  <c r="AH101" i="5"/>
  <c r="AH31" i="5"/>
  <c r="AG425" i="5"/>
  <c r="BC425" i="5" s="1"/>
  <c r="AF263" i="5"/>
  <c r="AF245" i="5"/>
  <c r="AF232" i="5"/>
  <c r="AG226" i="5"/>
  <c r="AF123" i="5"/>
  <c r="AF112" i="5"/>
  <c r="AG86" i="5"/>
  <c r="AF80" i="5"/>
  <c r="AF55" i="5"/>
  <c r="AH610" i="5"/>
  <c r="AH490" i="5"/>
  <c r="AH418" i="5"/>
  <c r="AH370" i="5"/>
  <c r="AH346" i="5"/>
  <c r="AH250" i="5"/>
  <c r="AH226" i="5"/>
  <c r="AH106" i="5"/>
  <c r="AH633" i="5"/>
  <c r="AH513" i="5"/>
  <c r="AH417" i="5"/>
  <c r="AH369" i="5"/>
  <c r="AH225" i="5"/>
  <c r="AG618" i="5"/>
  <c r="AF598" i="5"/>
  <c r="AG558" i="5"/>
  <c r="BC558" i="5" s="1"/>
  <c r="AF540" i="5"/>
  <c r="AF520" i="5"/>
  <c r="AF507" i="5"/>
  <c r="AG417" i="5"/>
  <c r="BA417" i="5" s="1"/>
  <c r="AF398" i="5"/>
  <c r="AG338" i="5"/>
  <c r="AF295" i="5"/>
  <c r="AG269" i="5"/>
  <c r="AG262" i="5"/>
  <c r="BC262" i="5" s="1"/>
  <c r="AG244" i="5"/>
  <c r="AF199" i="5"/>
  <c r="AF148" i="5"/>
  <c r="AF117" i="5"/>
  <c r="AG54" i="5"/>
  <c r="BB54" i="5" s="1"/>
  <c r="AF47" i="5"/>
  <c r="AF29" i="5"/>
  <c r="AH512" i="5"/>
  <c r="AH488" i="5"/>
  <c r="AH464" i="5"/>
  <c r="AH416" i="5"/>
  <c r="AH392" i="5"/>
  <c r="AH296" i="5"/>
  <c r="AH200" i="5"/>
  <c r="AH631" i="5"/>
  <c r="AH583" i="5"/>
  <c r="AH175" i="5"/>
  <c r="AH79" i="5"/>
  <c r="AF591" i="5"/>
  <c r="AG565" i="5"/>
  <c r="BC565" i="5" s="1"/>
  <c r="AF526" i="5"/>
  <c r="AF501" i="5"/>
  <c r="AF436" i="5"/>
  <c r="AF424" i="5"/>
  <c r="AG397" i="5"/>
  <c r="BC397" i="5" s="1"/>
  <c r="AF351" i="5"/>
  <c r="AF307" i="5"/>
  <c r="AF288" i="5"/>
  <c r="AG275" i="5"/>
  <c r="AF256" i="5"/>
  <c r="AG250" i="5"/>
  <c r="BC250" i="5" s="1"/>
  <c r="AG198" i="5"/>
  <c r="BC198" i="5" s="1"/>
  <c r="AF173" i="5"/>
  <c r="AG85" i="5"/>
  <c r="AG79" i="5"/>
  <c r="BC79" i="5" s="1"/>
  <c r="AH654" i="5"/>
  <c r="AH630" i="5"/>
  <c r="AH606" i="5"/>
  <c r="AH582" i="5"/>
  <c r="AH558" i="5"/>
  <c r="AH534" i="5"/>
  <c r="AH438" i="5"/>
  <c r="AH366" i="5"/>
  <c r="AH318" i="5"/>
  <c r="AH294" i="5"/>
  <c r="AH270" i="5"/>
  <c r="AH246" i="5"/>
  <c r="AH198" i="5"/>
  <c r="AH54" i="5"/>
  <c r="AH30" i="5"/>
  <c r="AH516" i="5"/>
  <c r="AH677" i="5"/>
  <c r="AH653" i="5"/>
  <c r="AH629" i="5"/>
  <c r="AH533" i="5"/>
  <c r="AH461" i="5"/>
  <c r="AH437" i="5"/>
  <c r="AH413" i="5"/>
  <c r="AH389" i="5"/>
  <c r="AH365" i="5"/>
  <c r="AH269" i="5"/>
  <c r="AH221" i="5"/>
  <c r="AH197" i="5"/>
  <c r="AH77" i="5"/>
  <c r="AH252" i="5"/>
  <c r="AH156" i="5"/>
  <c r="AH419" i="5"/>
  <c r="AH227" i="5"/>
  <c r="AG623" i="5"/>
  <c r="AF617" i="5"/>
  <c r="AG583" i="5"/>
  <c r="BA583" i="5" s="1"/>
  <c r="AG577" i="5"/>
  <c r="BC577" i="5" s="1"/>
  <c r="AG551" i="5"/>
  <c r="AG539" i="5"/>
  <c r="BC539" i="5" s="1"/>
  <c r="AG519" i="5"/>
  <c r="BC519" i="5" s="1"/>
  <c r="AG423" i="5"/>
  <c r="BC423" i="5" s="1"/>
  <c r="AG337" i="5"/>
  <c r="AG312" i="5"/>
  <c r="AG300" i="5"/>
  <c r="BC300" i="5" s="1"/>
  <c r="AG261" i="5"/>
  <c r="BA261" i="5" s="1"/>
  <c r="AG243" i="5"/>
  <c r="BA243" i="5" s="1"/>
  <c r="AG197" i="5"/>
  <c r="BC197" i="5" s="1"/>
  <c r="AG116" i="5"/>
  <c r="AH532" i="5"/>
  <c r="AH508" i="5"/>
  <c r="AH460" i="5"/>
  <c r="AH436" i="5"/>
  <c r="AH412" i="5"/>
  <c r="AH388" i="5"/>
  <c r="AH364" i="5"/>
  <c r="AH340" i="5"/>
  <c r="AH316" i="5"/>
  <c r="AH292" i="5"/>
  <c r="AH244" i="5"/>
  <c r="AH196" i="5"/>
  <c r="AH124" i="5"/>
  <c r="AG666" i="5"/>
  <c r="AG650" i="5"/>
  <c r="AF623" i="5"/>
  <c r="AF577" i="5"/>
  <c r="AF551" i="5"/>
  <c r="AF525" i="5"/>
  <c r="AF519" i="5"/>
  <c r="AG461" i="5"/>
  <c r="AG443" i="5"/>
  <c r="AG435" i="5"/>
  <c r="AG429" i="5"/>
  <c r="BA429" i="5" s="1"/>
  <c r="AF423" i="5"/>
  <c r="AG409" i="5"/>
  <c r="AG369" i="5"/>
  <c r="BA369" i="5" s="1"/>
  <c r="AF356" i="5"/>
  <c r="AF337" i="5"/>
  <c r="AF312" i="5"/>
  <c r="AF267" i="5"/>
  <c r="AF261" i="5"/>
  <c r="AF243" i="5"/>
  <c r="AF116" i="5"/>
  <c r="AG22" i="5"/>
  <c r="BC22" i="5" s="1"/>
  <c r="AH627" i="5"/>
  <c r="AH483" i="5"/>
  <c r="AH435" i="5"/>
  <c r="AH387" i="5"/>
  <c r="AH339" i="5"/>
  <c r="AH267" i="5"/>
  <c r="AH219" i="5"/>
  <c r="AH171" i="5"/>
  <c r="AH147" i="5"/>
  <c r="AH674" i="5"/>
  <c r="AH650" i="5"/>
  <c r="AH626" i="5"/>
  <c r="AH602" i="5"/>
  <c r="AH578" i="5"/>
  <c r="AH506" i="5"/>
  <c r="AH458" i="5"/>
  <c r="AH434" i="5"/>
  <c r="AH410" i="5"/>
  <c r="AH362" i="5"/>
  <c r="AH338" i="5"/>
  <c r="AH314" i="5"/>
  <c r="AH218" i="5"/>
  <c r="AH122" i="5"/>
  <c r="AH98" i="5"/>
  <c r="AH74" i="5"/>
  <c r="AF643" i="5"/>
  <c r="AF455" i="5"/>
  <c r="AG449" i="5"/>
  <c r="BA449" i="5" s="1"/>
  <c r="AF388" i="5"/>
  <c r="AG382" i="5"/>
  <c r="BC382" i="5" s="1"/>
  <c r="AF350" i="5"/>
  <c r="AF255" i="5"/>
  <c r="AF97" i="5"/>
  <c r="AG34" i="5"/>
  <c r="AH673" i="5"/>
  <c r="AH625" i="5"/>
  <c r="AH601" i="5"/>
  <c r="AH553" i="5"/>
  <c r="AH529" i="5"/>
  <c r="AH481" i="5"/>
  <c r="AH433" i="5"/>
  <c r="AH409" i="5"/>
  <c r="AH385" i="5"/>
  <c r="AH361" i="5"/>
  <c r="AH241" i="5"/>
  <c r="AH193" i="5"/>
  <c r="AH552" i="5"/>
  <c r="AH528" i="5"/>
  <c r="AH504" i="5"/>
  <c r="AH480" i="5"/>
  <c r="AH456" i="5"/>
  <c r="AH432" i="5"/>
  <c r="AH408" i="5"/>
  <c r="AH384" i="5"/>
  <c r="AH360" i="5"/>
  <c r="AH336" i="5"/>
  <c r="AH96" i="5"/>
  <c r="AH72" i="5"/>
  <c r="AH48" i="5"/>
  <c r="AG196" i="5"/>
  <c r="AG177" i="5"/>
  <c r="BA177" i="5" s="1"/>
  <c r="AG115" i="5"/>
  <c r="AH575" i="5"/>
  <c r="AH527" i="5"/>
  <c r="AH479" i="5"/>
  <c r="AH431" i="5"/>
  <c r="AH407" i="5"/>
  <c r="AH383" i="5"/>
  <c r="AH359" i="5"/>
  <c r="AH335" i="5"/>
  <c r="AH215" i="5"/>
  <c r="AH167" i="5"/>
  <c r="AH143" i="5"/>
  <c r="AH95" i="5"/>
  <c r="AG657" i="5"/>
  <c r="BB657" i="5" s="1"/>
  <c r="AG602" i="5"/>
  <c r="AF595" i="5"/>
  <c r="AF454" i="5"/>
  <c r="AG387" i="5"/>
  <c r="AG375" i="5"/>
  <c r="BC375" i="5" s="1"/>
  <c r="AG330" i="5"/>
  <c r="BC330" i="5" s="1"/>
  <c r="AG210" i="5"/>
  <c r="BC210" i="5" s="1"/>
  <c r="AG189" i="5"/>
  <c r="BB189" i="5" s="1"/>
  <c r="AF115" i="5"/>
  <c r="AG70" i="5"/>
  <c r="BC70" i="5" s="1"/>
  <c r="AG58" i="5"/>
  <c r="AG26" i="5"/>
  <c r="AF21" i="5"/>
  <c r="BA10" i="5"/>
  <c r="AH670" i="5"/>
  <c r="AH622" i="5"/>
  <c r="AH598" i="5"/>
  <c r="AH574" i="5"/>
  <c r="AH550" i="5"/>
  <c r="AH502" i="5"/>
  <c r="AH478" i="5"/>
  <c r="AH454" i="5"/>
  <c r="AH430" i="5"/>
  <c r="AH406" i="5"/>
  <c r="AH382" i="5"/>
  <c r="AH358" i="5"/>
  <c r="AH334" i="5"/>
  <c r="AH310" i="5"/>
  <c r="AH286" i="5"/>
  <c r="AH262" i="5"/>
  <c r="AH238" i="5"/>
  <c r="AH214" i="5"/>
  <c r="AH190" i="5"/>
  <c r="AH118" i="5"/>
  <c r="AH94" i="5"/>
  <c r="AH70" i="5"/>
  <c r="AH46" i="5"/>
  <c r="AH22" i="5"/>
  <c r="AH669" i="5"/>
  <c r="AH645" i="5"/>
  <c r="AH621" i="5"/>
  <c r="AH597" i="5"/>
  <c r="AH549" i="5"/>
  <c r="AH525" i="5"/>
  <c r="AH477" i="5"/>
  <c r="AH453" i="5"/>
  <c r="AH429" i="5"/>
  <c r="AH405" i="5"/>
  <c r="AH381" i="5"/>
  <c r="AH357" i="5"/>
  <c r="AH189" i="5"/>
  <c r="AH141" i="5"/>
  <c r="AH93" i="5"/>
  <c r="AH69" i="5"/>
  <c r="AH131" i="5"/>
  <c r="AG627" i="5"/>
  <c r="BA627" i="5" s="1"/>
  <c r="AG575" i="5"/>
  <c r="AH548" i="5"/>
  <c r="AH524" i="5"/>
  <c r="AH476" i="5"/>
  <c r="AH452" i="5"/>
  <c r="AH428" i="5"/>
  <c r="AH404" i="5"/>
  <c r="AH380" i="5"/>
  <c r="AH356" i="5"/>
  <c r="AH284" i="5"/>
  <c r="AH212" i="5"/>
  <c r="AH188" i="5"/>
  <c r="AH164" i="5"/>
  <c r="AH44" i="5"/>
  <c r="AH20" i="5"/>
  <c r="AG663" i="5"/>
  <c r="BC663" i="5" s="1"/>
  <c r="AG562" i="5"/>
  <c r="AF536" i="5"/>
  <c r="AG529" i="5"/>
  <c r="AG523" i="5"/>
  <c r="AG517" i="5"/>
  <c r="BC517" i="5" s="1"/>
  <c r="AG427" i="5"/>
  <c r="BC427" i="5" s="1"/>
  <c r="AG394" i="5"/>
  <c r="AG367" i="5"/>
  <c r="AG354" i="5"/>
  <c r="BC354" i="5" s="1"/>
  <c r="AG316" i="5"/>
  <c r="BA316" i="5" s="1"/>
  <c r="AF304" i="5"/>
  <c r="AG297" i="5"/>
  <c r="BA297" i="5" s="1"/>
  <c r="AG284" i="5"/>
  <c r="BC284" i="5" s="1"/>
  <c r="AF259" i="5"/>
  <c r="AG247" i="5"/>
  <c r="AG241" i="5"/>
  <c r="AG234" i="5"/>
  <c r="BC234" i="5" s="1"/>
  <c r="AF176" i="5"/>
  <c r="AG164" i="5"/>
  <c r="BA164" i="5" s="1"/>
  <c r="AG157" i="5"/>
  <c r="AG144" i="5"/>
  <c r="AG125" i="5"/>
  <c r="BA125" i="5" s="1"/>
  <c r="AG82" i="5"/>
  <c r="BB82" i="5" s="1"/>
  <c r="AG75" i="5"/>
  <c r="AF63" i="5"/>
  <c r="AG44" i="5"/>
  <c r="BA44" i="5" s="1"/>
  <c r="AG32" i="5"/>
  <c r="BB32" i="5" s="1"/>
  <c r="AH547" i="5"/>
  <c r="AH523" i="5"/>
  <c r="AH427" i="5"/>
  <c r="AH331" i="5"/>
  <c r="AH283" i="5"/>
  <c r="AH235" i="5"/>
  <c r="AH187" i="5"/>
  <c r="AH163" i="5"/>
  <c r="AH91" i="5"/>
  <c r="AH43" i="5"/>
  <c r="AH19" i="5"/>
  <c r="AF663" i="5"/>
  <c r="AG641" i="5"/>
  <c r="BC641" i="5" s="1"/>
  <c r="AG453" i="5"/>
  <c r="BC453" i="5" s="1"/>
  <c r="AG447" i="5"/>
  <c r="BA447" i="5" s="1"/>
  <c r="AG433" i="5"/>
  <c r="AG413" i="5"/>
  <c r="BA413" i="5" s="1"/>
  <c r="AG374" i="5"/>
  <c r="BC374" i="5" s="1"/>
  <c r="AF354" i="5"/>
  <c r="AG329" i="5"/>
  <c r="AG222" i="5"/>
  <c r="AG215" i="5"/>
  <c r="BC215" i="5" s="1"/>
  <c r="AG209" i="5"/>
  <c r="BA209" i="5" s="1"/>
  <c r="AG188" i="5"/>
  <c r="BA188" i="5" s="1"/>
  <c r="AG132" i="5"/>
  <c r="AG101" i="5"/>
  <c r="BA101" i="5" s="1"/>
  <c r="AG69" i="5"/>
  <c r="BC69" i="5" s="1"/>
  <c r="AG50" i="5"/>
  <c r="AG25" i="5"/>
  <c r="AG20" i="5"/>
  <c r="BA20" i="5" s="1"/>
  <c r="AH666" i="5"/>
  <c r="AH642" i="5"/>
  <c r="AH618" i="5"/>
  <c r="AH570" i="5"/>
  <c r="AH522" i="5"/>
  <c r="AH426" i="5"/>
  <c r="AH330" i="5"/>
  <c r="AH306" i="5"/>
  <c r="AH282" i="5"/>
  <c r="AH258" i="5"/>
  <c r="AH234" i="5"/>
  <c r="AH210" i="5"/>
  <c r="AH114" i="5"/>
  <c r="AH90" i="5"/>
  <c r="AH66" i="5"/>
  <c r="AH42" i="5"/>
  <c r="AH18" i="5"/>
  <c r="AF209" i="5"/>
  <c r="AG14" i="5"/>
  <c r="AH665" i="5"/>
  <c r="AH641" i="5"/>
  <c r="AH593" i="5"/>
  <c r="AH569" i="5"/>
  <c r="AH497" i="5"/>
  <c r="AH449" i="5"/>
  <c r="AH425" i="5"/>
  <c r="AH401" i="5"/>
  <c r="AH377" i="5"/>
  <c r="AH353" i="5"/>
  <c r="AH281" i="5"/>
  <c r="AH257" i="5"/>
  <c r="AH233" i="5"/>
  <c r="AH185" i="5"/>
  <c r="AH137" i="5"/>
  <c r="AH113" i="5"/>
  <c r="AH65" i="5"/>
  <c r="AH17" i="5"/>
  <c r="AH544" i="5"/>
  <c r="AH520" i="5"/>
  <c r="AH496" i="5"/>
  <c r="AH472" i="5"/>
  <c r="AH448" i="5"/>
  <c r="AH424" i="5"/>
  <c r="AH400" i="5"/>
  <c r="AH376" i="5"/>
  <c r="AH352" i="5"/>
  <c r="AH328" i="5"/>
  <c r="AH232" i="5"/>
  <c r="AH208" i="5"/>
  <c r="AH160" i="5"/>
  <c r="AH64" i="5"/>
  <c r="AG669" i="5"/>
  <c r="BA669" i="5" s="1"/>
  <c r="AG626" i="5"/>
  <c r="AF614" i="5"/>
  <c r="AG567" i="5"/>
  <c r="BC567" i="5" s="1"/>
  <c r="AF548" i="5"/>
  <c r="AF465" i="5"/>
  <c r="AG458" i="5"/>
  <c r="AG315" i="5"/>
  <c r="BB315" i="5" s="1"/>
  <c r="AF303" i="5"/>
  <c r="AG290" i="5"/>
  <c r="BB290" i="5" s="1"/>
  <c r="AG258" i="5"/>
  <c r="BC258" i="5" s="1"/>
  <c r="AG233" i="5"/>
  <c r="BA233" i="5" s="1"/>
  <c r="AG221" i="5"/>
  <c r="BB221" i="5" s="1"/>
  <c r="AG175" i="5"/>
  <c r="AG156" i="5"/>
  <c r="AG137" i="5"/>
  <c r="BB137" i="5" s="1"/>
  <c r="AG93" i="5"/>
  <c r="BC93" i="5" s="1"/>
  <c r="AG62" i="5"/>
  <c r="AH567" i="5"/>
  <c r="AH495" i="5"/>
  <c r="AH399" i="5"/>
  <c r="AH375" i="5"/>
  <c r="AH327" i="5"/>
  <c r="AH303" i="5"/>
  <c r="AH279" i="5"/>
  <c r="AH207" i="5"/>
  <c r="AH87" i="5"/>
  <c r="AF516" i="5"/>
  <c r="AF452" i="5"/>
  <c r="AF432" i="5"/>
  <c r="AF419" i="5"/>
  <c r="AF412" i="5"/>
  <c r="AF392" i="5"/>
  <c r="AG359" i="5"/>
  <c r="AG353" i="5"/>
  <c r="BB353" i="5" s="1"/>
  <c r="AG340" i="5"/>
  <c r="BB340" i="5" s="1"/>
  <c r="AF252" i="5"/>
  <c r="AG246" i="5"/>
  <c r="AF227" i="5"/>
  <c r="AG214" i="5"/>
  <c r="BC214" i="5" s="1"/>
  <c r="AF193" i="5"/>
  <c r="AG87" i="5"/>
  <c r="AG74" i="5"/>
  <c r="AH662" i="5"/>
  <c r="AH638" i="5"/>
  <c r="AH590" i="5"/>
  <c r="AH566" i="5"/>
  <c r="AH422" i="5"/>
  <c r="AH374" i="5"/>
  <c r="AH326" i="5"/>
  <c r="AH302" i="5"/>
  <c r="AH254" i="5"/>
  <c r="AH230" i="5"/>
  <c r="AH206" i="5"/>
  <c r="AH110" i="5"/>
  <c r="AH86" i="5"/>
  <c r="AH62" i="5"/>
  <c r="AH38" i="5"/>
  <c r="BA81" i="5"/>
  <c r="BB57" i="5"/>
  <c r="BB105" i="5"/>
  <c r="BB33" i="5"/>
  <c r="BB561" i="5"/>
  <c r="BB489" i="5"/>
  <c r="BB465" i="5"/>
  <c r="BB560" i="5"/>
  <c r="BA512" i="5"/>
  <c r="BB464" i="5"/>
  <c r="BB488" i="5"/>
  <c r="BB439" i="5"/>
  <c r="BB31" i="5"/>
  <c r="BA340" i="5"/>
  <c r="BB268" i="5"/>
  <c r="BA54" i="5"/>
  <c r="BB676" i="5"/>
  <c r="BB609" i="5"/>
  <c r="BB559" i="5"/>
  <c r="BB535" i="5"/>
  <c r="BB511" i="5"/>
  <c r="BB364" i="5"/>
  <c r="BB316" i="5"/>
  <c r="BB177" i="5"/>
  <c r="BB153" i="5"/>
  <c r="BB77" i="5"/>
  <c r="BB627" i="5"/>
  <c r="BB388" i="5"/>
  <c r="BB345" i="5"/>
  <c r="BB129" i="5"/>
  <c r="BB583" i="5"/>
  <c r="BB123" i="5"/>
  <c r="BA244" i="5"/>
  <c r="BB220" i="5"/>
  <c r="BA171" i="5"/>
  <c r="BB147" i="5"/>
  <c r="BB101" i="5"/>
  <c r="BB76" i="5"/>
  <c r="BB53" i="5"/>
  <c r="BB30" i="5"/>
  <c r="BB363" i="5"/>
  <c r="BB321" i="5"/>
  <c r="BB267" i="5"/>
  <c r="BB675" i="5"/>
  <c r="AF662" i="5"/>
  <c r="AF653" i="5"/>
  <c r="AF475" i="5"/>
  <c r="AG475" i="5"/>
  <c r="BA475" i="5" s="1"/>
  <c r="BB234" i="5"/>
  <c r="AF680" i="5"/>
  <c r="AG680" i="5"/>
  <c r="BC680" i="5" s="1"/>
  <c r="AF648" i="5"/>
  <c r="AG648" i="5"/>
  <c r="AF616" i="5"/>
  <c r="AG616" i="5"/>
  <c r="BC616" i="5" s="1"/>
  <c r="AF584" i="5"/>
  <c r="AG584" i="5"/>
  <c r="BB584" i="5" s="1"/>
  <c r="BA445" i="5"/>
  <c r="BB445" i="5"/>
  <c r="BA537" i="5"/>
  <c r="AF528" i="5"/>
  <c r="BA508" i="5"/>
  <c r="BB508" i="5"/>
  <c r="AG445" i="5"/>
  <c r="BC445" i="5" s="1"/>
  <c r="BA410" i="5"/>
  <c r="BB410" i="5"/>
  <c r="BA289" i="5"/>
  <c r="AG239" i="5"/>
  <c r="AF239" i="5"/>
  <c r="AG670" i="5"/>
  <c r="BA670" i="5" s="1"/>
  <c r="BB665" i="5"/>
  <c r="AG661" i="5"/>
  <c r="BB656" i="5"/>
  <c r="AF652" i="5"/>
  <c r="AG652" i="5"/>
  <c r="AG638" i="5"/>
  <c r="BC638" i="5" s="1"/>
  <c r="AG629" i="5"/>
  <c r="AF620" i="5"/>
  <c r="AG620" i="5"/>
  <c r="BB620" i="5" s="1"/>
  <c r="AG606" i="5"/>
  <c r="AG597" i="5"/>
  <c r="BA597" i="5" s="1"/>
  <c r="AF588" i="5"/>
  <c r="AG588" i="5"/>
  <c r="AG574" i="5"/>
  <c r="BA574" i="5" s="1"/>
  <c r="BB651" i="5"/>
  <c r="BA349" i="5"/>
  <c r="BB349" i="5"/>
  <c r="AG161" i="5"/>
  <c r="AF161" i="5"/>
  <c r="AF556" i="5"/>
  <c r="AG556" i="5"/>
  <c r="AF299" i="5"/>
  <c r="AG299" i="5"/>
  <c r="BC299" i="5" s="1"/>
  <c r="AG674" i="5"/>
  <c r="AG665" i="5"/>
  <c r="AF656" i="5"/>
  <c r="AG656" i="5"/>
  <c r="BA656" i="5" s="1"/>
  <c r="AG642" i="5"/>
  <c r="AG633" i="5"/>
  <c r="BC633" i="5" s="1"/>
  <c r="AF624" i="5"/>
  <c r="AG624" i="5"/>
  <c r="AG610" i="5"/>
  <c r="BC610" i="5" s="1"/>
  <c r="BB605" i="5"/>
  <c r="AG601" i="5"/>
  <c r="AF592" i="5"/>
  <c r="AG592" i="5"/>
  <c r="BC592" i="5" s="1"/>
  <c r="AG578" i="5"/>
  <c r="BC578" i="5" s="1"/>
  <c r="BB573" i="5"/>
  <c r="AG569" i="5"/>
  <c r="BB569" i="5" s="1"/>
  <c r="BB536" i="5"/>
  <c r="BB655" i="5"/>
  <c r="AF560" i="5"/>
  <c r="AG560" i="5"/>
  <c r="BA560" i="5" s="1"/>
  <c r="AF546" i="5"/>
  <c r="AG546" i="5"/>
  <c r="AF512" i="5"/>
  <c r="AF660" i="5"/>
  <c r="AG660" i="5"/>
  <c r="AF628" i="5"/>
  <c r="AG628" i="5"/>
  <c r="BA628" i="5" s="1"/>
  <c r="AF596" i="5"/>
  <c r="AG596" i="5"/>
  <c r="BA596" i="5" s="1"/>
  <c r="AF564" i="5"/>
  <c r="AG564" i="5"/>
  <c r="BC564" i="5" s="1"/>
  <c r="AF531" i="5"/>
  <c r="AG531" i="5"/>
  <c r="AF393" i="5"/>
  <c r="AG393" i="5"/>
  <c r="BC393" i="5" s="1"/>
  <c r="BB423" i="5"/>
  <c r="AF313" i="5"/>
  <c r="AG313" i="5"/>
  <c r="AF521" i="5"/>
  <c r="AG521" i="5"/>
  <c r="AG201" i="5"/>
  <c r="BA201" i="5" s="1"/>
  <c r="AF201" i="5"/>
  <c r="AG673" i="5"/>
  <c r="AF664" i="5"/>
  <c r="AG664" i="5"/>
  <c r="BC664" i="5" s="1"/>
  <c r="AF632" i="5"/>
  <c r="AG632" i="5"/>
  <c r="BC632" i="5" s="1"/>
  <c r="AF600" i="5"/>
  <c r="AG600" i="5"/>
  <c r="BA600" i="5" s="1"/>
  <c r="AF568" i="5"/>
  <c r="AG568" i="5"/>
  <c r="BC568" i="5" s="1"/>
  <c r="BA462" i="5"/>
  <c r="BB462" i="5"/>
  <c r="BA317" i="5"/>
  <c r="BB317" i="5"/>
  <c r="BA362" i="5"/>
  <c r="BB362" i="5"/>
  <c r="AF322" i="5"/>
  <c r="AG322" i="5"/>
  <c r="AF276" i="5"/>
  <c r="AG677" i="5"/>
  <c r="BB672" i="5"/>
  <c r="AF668" i="5"/>
  <c r="AG668" i="5"/>
  <c r="BA668" i="5" s="1"/>
  <c r="AG654" i="5"/>
  <c r="BA654" i="5" s="1"/>
  <c r="BB649" i="5"/>
  <c r="AG645" i="5"/>
  <c r="BC645" i="5" s="1"/>
  <c r="AF636" i="5"/>
  <c r="AG636" i="5"/>
  <c r="AG622" i="5"/>
  <c r="BA622" i="5" s="1"/>
  <c r="AG613" i="5"/>
  <c r="BC613" i="5" s="1"/>
  <c r="BB608" i="5"/>
  <c r="AF604" i="5"/>
  <c r="AG604" i="5"/>
  <c r="AG590" i="5"/>
  <c r="BC590" i="5" s="1"/>
  <c r="BB585" i="5"/>
  <c r="AG581" i="5"/>
  <c r="AF572" i="5"/>
  <c r="AG572" i="5"/>
  <c r="BC572" i="5" s="1"/>
  <c r="BA397" i="5"/>
  <c r="BB397" i="5"/>
  <c r="BB667" i="5"/>
  <c r="AF672" i="5"/>
  <c r="AG672" i="5"/>
  <c r="AF640" i="5"/>
  <c r="AG640" i="5"/>
  <c r="BC640" i="5" s="1"/>
  <c r="AF608" i="5"/>
  <c r="AG608" i="5"/>
  <c r="BA608" i="5" s="1"/>
  <c r="AF576" i="5"/>
  <c r="AG576" i="5"/>
  <c r="BA543" i="5"/>
  <c r="BB543" i="5"/>
  <c r="AG500" i="5"/>
  <c r="BA500" i="5" s="1"/>
  <c r="AF500" i="5"/>
  <c r="AF441" i="5"/>
  <c r="AG441" i="5"/>
  <c r="BA441" i="5" s="1"/>
  <c r="AG216" i="5"/>
  <c r="AF216" i="5"/>
  <c r="BB557" i="5"/>
  <c r="BB499" i="5"/>
  <c r="AG495" i="5"/>
  <c r="BC495" i="5" s="1"/>
  <c r="AG466" i="5"/>
  <c r="BC466" i="5" s="1"/>
  <c r="AG431" i="5"/>
  <c r="AF285" i="5"/>
  <c r="AG285" i="5"/>
  <c r="BC285" i="5" s="1"/>
  <c r="AF676" i="5"/>
  <c r="AG676" i="5"/>
  <c r="AF644" i="5"/>
  <c r="AG644" i="5"/>
  <c r="BC644" i="5" s="1"/>
  <c r="AF612" i="5"/>
  <c r="AG612" i="5"/>
  <c r="BB612" i="5" s="1"/>
  <c r="AF580" i="5"/>
  <c r="AG580" i="5"/>
  <c r="AG401" i="5"/>
  <c r="BC401" i="5" s="1"/>
  <c r="AF253" i="5"/>
  <c r="AG253" i="5"/>
  <c r="BC253" i="5" s="1"/>
  <c r="BA151" i="5"/>
  <c r="AF147" i="5"/>
  <c r="BA137" i="5"/>
  <c r="AF133" i="5"/>
  <c r="AF96" i="5"/>
  <c r="AF65" i="5"/>
  <c r="BA60" i="5"/>
  <c r="BA51" i="5"/>
  <c r="AF142" i="5"/>
  <c r="AG142" i="5"/>
  <c r="BC142" i="5" s="1"/>
  <c r="AF248" i="5"/>
  <c r="AG248" i="5"/>
  <c r="BA248" i="5" s="1"/>
  <c r="AF36" i="5"/>
  <c r="AG36" i="5"/>
  <c r="BC36" i="5" s="1"/>
  <c r="AF344" i="5"/>
  <c r="AG344" i="5"/>
  <c r="BA344" i="5" s="1"/>
  <c r="AF298" i="5"/>
  <c r="AG298" i="5"/>
  <c r="AF170" i="5"/>
  <c r="AG170" i="5"/>
  <c r="BC170" i="5" s="1"/>
  <c r="AF146" i="5"/>
  <c r="AG146" i="5"/>
  <c r="AF396" i="5"/>
  <c r="AF348" i="5"/>
  <c r="BA214" i="5"/>
  <c r="BA311" i="5"/>
  <c r="BB311" i="5"/>
  <c r="BA265" i="5"/>
  <c r="BB265" i="5"/>
  <c r="AF150" i="5"/>
  <c r="AG150" i="5"/>
  <c r="AF448" i="5"/>
  <c r="AF400" i="5"/>
  <c r="AF352" i="5"/>
  <c r="AG334" i="5"/>
  <c r="BA334" i="5" s="1"/>
  <c r="BA93" i="5"/>
  <c r="BB93" i="5"/>
  <c r="BA260" i="5"/>
  <c r="BB260" i="5"/>
  <c r="AF174" i="5"/>
  <c r="AG174" i="5"/>
  <c r="AF88" i="5"/>
  <c r="AG88" i="5"/>
  <c r="BC88" i="5" s="1"/>
  <c r="BA49" i="5"/>
  <c r="BB49" i="5"/>
  <c r="AF228" i="5"/>
  <c r="AG228" i="5"/>
  <c r="AF194" i="5"/>
  <c r="AG194" i="5"/>
  <c r="BC194" i="5" s="1"/>
  <c r="AF49" i="5"/>
  <c r="AG49" i="5"/>
  <c r="BC49" i="5" s="1"/>
  <c r="AF552" i="5"/>
  <c r="BB518" i="5"/>
  <c r="AG506" i="5"/>
  <c r="BC506" i="5" s="1"/>
  <c r="BB493" i="5"/>
  <c r="AG481" i="5"/>
  <c r="BC481" i="5" s="1"/>
  <c r="BB468" i="5"/>
  <c r="AF456" i="5"/>
  <c r="BB438" i="5"/>
  <c r="BB425" i="5"/>
  <c r="AF408" i="5"/>
  <c r="BB403" i="5"/>
  <c r="BB377" i="5"/>
  <c r="AF360" i="5"/>
  <c r="BB355" i="5"/>
  <c r="BB305" i="5"/>
  <c r="AG301" i="5"/>
  <c r="BC301" i="5" s="1"/>
  <c r="AG292" i="5"/>
  <c r="BA292" i="5" s="1"/>
  <c r="AF223" i="5"/>
  <c r="AG223" i="5"/>
  <c r="BC223" i="5" s="1"/>
  <c r="BB208" i="5"/>
  <c r="AG204" i="5"/>
  <c r="AG77" i="5"/>
  <c r="BA39" i="5"/>
  <c r="BB39" i="5"/>
  <c r="AF460" i="5"/>
  <c r="AG421" i="5"/>
  <c r="BC421" i="5" s="1"/>
  <c r="AG373" i="5"/>
  <c r="BC373" i="5" s="1"/>
  <c r="AG324" i="5"/>
  <c r="AG310" i="5"/>
  <c r="BC310" i="5" s="1"/>
  <c r="AG218" i="5"/>
  <c r="AF278" i="5"/>
  <c r="AG278" i="5"/>
  <c r="BA278" i="5" s="1"/>
  <c r="BB198" i="5"/>
  <c r="BA198" i="5"/>
  <c r="AF178" i="5"/>
  <c r="AG178" i="5"/>
  <c r="BB158" i="5"/>
  <c r="AG547" i="5"/>
  <c r="BB534" i="5"/>
  <c r="AG522" i="5"/>
  <c r="BB509" i="5"/>
  <c r="AG497" i="5"/>
  <c r="BB484" i="5"/>
  <c r="BB463" i="5"/>
  <c r="AF319" i="5"/>
  <c r="AG319" i="5"/>
  <c r="AF273" i="5"/>
  <c r="AG273" i="5"/>
  <c r="BA273" i="5" s="1"/>
  <c r="AF203" i="5"/>
  <c r="AG203" i="5"/>
  <c r="BC203" i="5" s="1"/>
  <c r="BA15" i="5"/>
  <c r="BB15" i="5"/>
  <c r="AF476" i="5"/>
  <c r="BA240" i="5"/>
  <c r="BB240" i="5"/>
  <c r="BA197" i="5"/>
  <c r="AF420" i="5"/>
  <c r="AF372" i="5"/>
  <c r="AF323" i="5"/>
  <c r="BA286" i="5"/>
  <c r="BB286" i="5"/>
  <c r="BA235" i="5"/>
  <c r="BB235" i="5"/>
  <c r="AF182" i="5"/>
  <c r="AG182" i="5"/>
  <c r="BC182" i="5" s="1"/>
  <c r="BB66" i="5"/>
  <c r="BA66" i="5"/>
  <c r="BB550" i="5"/>
  <c r="AG538" i="5"/>
  <c r="BC538" i="5" s="1"/>
  <c r="BB525" i="5"/>
  <c r="AG513" i="5"/>
  <c r="BA513" i="5" s="1"/>
  <c r="BB500" i="5"/>
  <c r="BB479" i="5"/>
  <c r="AG467" i="5"/>
  <c r="BA467" i="5" s="1"/>
  <c r="BB454" i="5"/>
  <c r="BB419" i="5"/>
  <c r="BB406" i="5"/>
  <c r="BB393" i="5"/>
  <c r="BB371" i="5"/>
  <c r="BB358" i="5"/>
  <c r="AF492" i="5"/>
  <c r="AG437" i="5"/>
  <c r="AG389" i="5"/>
  <c r="BA285" i="5"/>
  <c r="BB285" i="5"/>
  <c r="BA239" i="5"/>
  <c r="BA331" i="5"/>
  <c r="BB331" i="5"/>
  <c r="AF138" i="5"/>
  <c r="AG138" i="5"/>
  <c r="BB138" i="5" s="1"/>
  <c r="BB128" i="5"/>
  <c r="BA65" i="5"/>
  <c r="BB65" i="5"/>
  <c r="AF28" i="5"/>
  <c r="AG28" i="5"/>
  <c r="BA28" i="5" s="1"/>
  <c r="AG230" i="5"/>
  <c r="BA27" i="5"/>
  <c r="BB27" i="5"/>
  <c r="AG95" i="5"/>
  <c r="BA190" i="5"/>
  <c r="AF186" i="5"/>
  <c r="AG186" i="5"/>
  <c r="BA186" i="5" s="1"/>
  <c r="AF154" i="5"/>
  <c r="AG154" i="5"/>
  <c r="BB154" i="5" s="1"/>
  <c r="BA94" i="5"/>
  <c r="AF158" i="5"/>
  <c r="AG158" i="5"/>
  <c r="BC158" i="5" s="1"/>
  <c r="AF126" i="5"/>
  <c r="AG126" i="5"/>
  <c r="BC126" i="5" s="1"/>
  <c r="AF162" i="5"/>
  <c r="AG162" i="5"/>
  <c r="BC162" i="5" s="1"/>
  <c r="AF130" i="5"/>
  <c r="AG130" i="5"/>
  <c r="BC130" i="5" s="1"/>
  <c r="AG294" i="5"/>
  <c r="AG202" i="5"/>
  <c r="AF166" i="5"/>
  <c r="AG166" i="5"/>
  <c r="BB166" i="5" s="1"/>
  <c r="AF134" i="5"/>
  <c r="AG134" i="5"/>
  <c r="AG122" i="5"/>
  <c r="BB122" i="5" s="1"/>
  <c r="AG118" i="5"/>
  <c r="BB118" i="5" s="1"/>
  <c r="AG114" i="5"/>
  <c r="BC114" i="5" s="1"/>
  <c r="AG110" i="5"/>
  <c r="BB110" i="5" s="1"/>
  <c r="AG106" i="5"/>
  <c r="AG102" i="5"/>
  <c r="BB102" i="5" s="1"/>
  <c r="AG98" i="5"/>
  <c r="BC98" i="5" s="1"/>
  <c r="AG94" i="5"/>
  <c r="BB94" i="5" s="1"/>
  <c r="AG90" i="5"/>
  <c r="AF145" i="4"/>
  <c r="AD159" i="4"/>
  <c r="AE159" i="4" s="1"/>
  <c r="AD109" i="4"/>
  <c r="AE109" i="4" s="1"/>
  <c r="AD123" i="4"/>
  <c r="AE123" i="4" s="1"/>
  <c r="AF70" i="4"/>
  <c r="AD132" i="4"/>
  <c r="AE132" i="4" s="1"/>
  <c r="AD141" i="4"/>
  <c r="AE141" i="4" s="1"/>
  <c r="AD150" i="4"/>
  <c r="AE150" i="4" s="1"/>
  <c r="I6" i="4"/>
  <c r="J6" i="4" s="1"/>
  <c r="AF61" i="4"/>
  <c r="AD105" i="4"/>
  <c r="AE105" i="4" s="1"/>
  <c r="AF123" i="4"/>
  <c r="AD155" i="4"/>
  <c r="AE155" i="4" s="1"/>
  <c r="AF52" i="4"/>
  <c r="AF132" i="4"/>
  <c r="AD128" i="4"/>
  <c r="AE128" i="4" s="1"/>
  <c r="AD137" i="4"/>
  <c r="AE137" i="4" s="1"/>
  <c r="AD146" i="4"/>
  <c r="AE146" i="4" s="1"/>
  <c r="AG57" i="4"/>
  <c r="K8" i="4"/>
  <c r="M8" i="4" s="1"/>
  <c r="N8" i="4" s="1"/>
  <c r="N21" i="4" s="1"/>
  <c r="AG48" i="4"/>
  <c r="AD71" i="4"/>
  <c r="AE71" i="4" s="1"/>
  <c r="AD115" i="4"/>
  <c r="AE115" i="4" s="1"/>
  <c r="AD124" i="4"/>
  <c r="AE124" i="4" s="1"/>
  <c r="AD176" i="4"/>
  <c r="AE176" i="4" s="1"/>
  <c r="AD190" i="4"/>
  <c r="AE190" i="4" s="1"/>
  <c r="AD214" i="4"/>
  <c r="AE214" i="4" s="1"/>
  <c r="AD106" i="4"/>
  <c r="AE106" i="4" s="1"/>
  <c r="AD120" i="4"/>
  <c r="AE120" i="4" s="1"/>
  <c r="AD156" i="4"/>
  <c r="AE156" i="4" s="1"/>
  <c r="AD195" i="4"/>
  <c r="AE195" i="4" s="1"/>
  <c r="AD133" i="4"/>
  <c r="AE133" i="4" s="1"/>
  <c r="AF249" i="4"/>
  <c r="AD81" i="4"/>
  <c r="AE81" i="4" s="1"/>
  <c r="AD35" i="4"/>
  <c r="AE35" i="4" s="1"/>
  <c r="AD129" i="4"/>
  <c r="AE129" i="4" s="1"/>
  <c r="AF156" i="4"/>
  <c r="AD161" i="4"/>
  <c r="AE161" i="4" s="1"/>
  <c r="AD254" i="4"/>
  <c r="AE254" i="4" s="1"/>
  <c r="AD278" i="4"/>
  <c r="AE278" i="4" s="1"/>
  <c r="AD297" i="4"/>
  <c r="AE297" i="4" s="1"/>
  <c r="AD49" i="4"/>
  <c r="AE49" i="4" s="1"/>
  <c r="AD111" i="4"/>
  <c r="AE111" i="4" s="1"/>
  <c r="AD283" i="4"/>
  <c r="AE283" i="4" s="1"/>
  <c r="AF35" i="4"/>
  <c r="AD116" i="4"/>
  <c r="AE116" i="4" s="1"/>
  <c r="AD125" i="4"/>
  <c r="AE125" i="4" s="1"/>
  <c r="AD152" i="4"/>
  <c r="AE152" i="4" s="1"/>
  <c r="AD191" i="4"/>
  <c r="AE191" i="4" s="1"/>
  <c r="AD215" i="4"/>
  <c r="AE215" i="4" s="1"/>
  <c r="AD264" i="4"/>
  <c r="AE264" i="4" s="1"/>
  <c r="AD77" i="4"/>
  <c r="AE77" i="4" s="1"/>
  <c r="B103" i="4"/>
  <c r="B104" i="4" s="1"/>
  <c r="M104" i="4" s="1"/>
  <c r="AD196" i="4"/>
  <c r="AE196" i="4" s="1"/>
  <c r="AD220" i="4"/>
  <c r="AE220" i="4" s="1"/>
  <c r="AD269" i="4"/>
  <c r="AE269" i="4" s="1"/>
  <c r="AD288" i="4"/>
  <c r="AE288" i="4" s="1"/>
  <c r="AD59" i="4"/>
  <c r="AE59" i="4" s="1"/>
  <c r="AD130" i="4"/>
  <c r="AE130" i="4" s="1"/>
  <c r="AD139" i="4"/>
  <c r="AE139" i="4" s="1"/>
  <c r="AD173" i="4"/>
  <c r="AE173" i="4" s="1"/>
  <c r="AD187" i="4"/>
  <c r="AE187" i="4" s="1"/>
  <c r="AD206" i="4"/>
  <c r="AE206" i="4" s="1"/>
  <c r="AD230" i="4"/>
  <c r="AE230" i="4" s="1"/>
  <c r="AD255" i="4"/>
  <c r="AE255" i="4" s="1"/>
  <c r="AD279" i="4"/>
  <c r="AE279" i="4" s="1"/>
  <c r="AD73" i="4"/>
  <c r="AE73" i="4" s="1"/>
  <c r="AD117" i="4"/>
  <c r="AE117" i="4" s="1"/>
  <c r="AD209" i="4"/>
  <c r="AE209" i="4" s="1"/>
  <c r="AF187" i="4"/>
  <c r="AD192" i="4"/>
  <c r="AE192" i="4" s="1"/>
  <c r="AD265" i="4"/>
  <c r="AE265" i="4" s="1"/>
  <c r="AG36" i="4"/>
  <c r="AD41" i="4"/>
  <c r="AE41" i="4" s="1"/>
  <c r="AD64" i="4"/>
  <c r="AE64" i="4" s="1"/>
  <c r="AD108" i="4"/>
  <c r="AE108" i="4" s="1"/>
  <c r="AD178" i="4"/>
  <c r="AE178" i="4" s="1"/>
  <c r="AD197" i="4"/>
  <c r="AE197" i="4" s="1"/>
  <c r="AD221" i="4"/>
  <c r="AE221" i="4" s="1"/>
  <c r="AF284" i="4"/>
  <c r="AD289" i="4"/>
  <c r="AE289" i="4" s="1"/>
  <c r="AD69" i="4"/>
  <c r="AE69" i="4" s="1"/>
  <c r="AD83" i="4"/>
  <c r="AE83" i="4" s="1"/>
  <c r="AD126" i="4"/>
  <c r="AE126" i="4" s="1"/>
  <c r="AD226" i="4"/>
  <c r="AE226" i="4" s="1"/>
  <c r="AD251" i="4"/>
  <c r="AE251" i="4" s="1"/>
  <c r="AD275" i="4"/>
  <c r="AE275" i="4" s="1"/>
  <c r="AG32" i="4"/>
  <c r="AD60" i="4"/>
  <c r="AE60" i="4" s="1"/>
  <c r="AD88" i="4"/>
  <c r="AE88" i="4" s="1"/>
  <c r="AF108" i="4"/>
  <c r="AD131" i="4"/>
  <c r="AE131" i="4" s="1"/>
  <c r="AD140" i="4"/>
  <c r="AE140" i="4" s="1"/>
  <c r="AD149" i="4"/>
  <c r="AE149" i="4" s="1"/>
  <c r="AD174" i="4"/>
  <c r="AE174" i="4" s="1"/>
  <c r="AD256" i="4"/>
  <c r="AE256" i="4" s="1"/>
  <c r="AD51" i="4"/>
  <c r="AE51" i="4" s="1"/>
  <c r="AD93" i="4"/>
  <c r="AE93" i="4" s="1"/>
  <c r="AD113" i="4"/>
  <c r="AE113" i="4" s="1"/>
  <c r="AD188" i="4"/>
  <c r="AE188" i="4" s="1"/>
  <c r="AD245" i="4"/>
  <c r="AE245" i="4" s="1"/>
  <c r="AD259" i="4"/>
  <c r="AE259" i="4" s="1"/>
  <c r="AD263" i="4"/>
  <c r="AE263" i="4" s="1"/>
  <c r="AD277" i="4"/>
  <c r="AE277" i="4" s="1"/>
  <c r="AF259" i="4"/>
  <c r="AG286" i="4"/>
  <c r="AF273" i="4"/>
  <c r="AF260" i="4"/>
  <c r="AF283" i="4"/>
  <c r="AF297" i="4"/>
  <c r="AD252" i="4"/>
  <c r="AE252" i="4" s="1"/>
  <c r="AD261" i="4"/>
  <c r="AE261" i="4" s="1"/>
  <c r="AD248" i="4"/>
  <c r="AE248" i="4" s="1"/>
  <c r="AD266" i="4"/>
  <c r="AE266" i="4" s="1"/>
  <c r="AD280" i="4"/>
  <c r="AE280" i="4" s="1"/>
  <c r="AD298" i="4"/>
  <c r="AE298" i="4" s="1"/>
  <c r="AD244" i="4"/>
  <c r="AE244" i="4" s="1"/>
  <c r="AD276" i="4"/>
  <c r="AE276" i="4" s="1"/>
  <c r="AD285" i="4"/>
  <c r="AE285" i="4" s="1"/>
  <c r="AD249" i="4"/>
  <c r="AE249" i="4" s="1"/>
  <c r="AG262" i="4"/>
  <c r="AD267" i="4"/>
  <c r="AE267" i="4" s="1"/>
  <c r="AD281" i="4"/>
  <c r="AE281" i="4" s="1"/>
  <c r="AD299" i="4"/>
  <c r="AE299" i="4" s="1"/>
  <c r="AD272" i="4"/>
  <c r="AE272" i="4" s="1"/>
  <c r="AD290" i="4"/>
  <c r="AE290" i="4" s="1"/>
  <c r="AD295" i="4"/>
  <c r="AE295" i="4" s="1"/>
  <c r="AD271" i="4"/>
  <c r="AE271" i="4" s="1"/>
  <c r="M243" i="4"/>
  <c r="M245" i="4"/>
  <c r="AG198" i="4"/>
  <c r="AD172" i="4"/>
  <c r="AE172" i="4" s="1"/>
  <c r="AF185" i="4"/>
  <c r="AD203" i="4"/>
  <c r="AE203" i="4" s="1"/>
  <c r="AD212" i="4"/>
  <c r="AE212" i="4" s="1"/>
  <c r="AF180" i="4"/>
  <c r="AF172" i="4"/>
  <c r="AD177" i="4"/>
  <c r="AE177" i="4" s="1"/>
  <c r="AD186" i="4"/>
  <c r="AE186" i="4" s="1"/>
  <c r="AF195" i="4"/>
  <c r="AD204" i="4"/>
  <c r="AE204" i="4" s="1"/>
  <c r="AG222" i="4"/>
  <c r="AF209" i="4"/>
  <c r="AG200" i="4"/>
  <c r="AF196" i="4"/>
  <c r="AD219" i="4"/>
  <c r="AE219" i="4" s="1"/>
  <c r="AD223" i="4"/>
  <c r="AE223" i="4" s="1"/>
  <c r="AD210" i="4"/>
  <c r="AE210" i="4" s="1"/>
  <c r="AF219" i="4"/>
  <c r="AD228" i="4"/>
  <c r="AE228" i="4" s="1"/>
  <c r="AF233" i="4"/>
  <c r="AD171" i="4"/>
  <c r="AE171" i="4" s="1"/>
  <c r="AD175" i="4"/>
  <c r="AE175" i="4" s="1"/>
  <c r="AG224" i="4"/>
  <c r="AD229" i="4"/>
  <c r="AE229" i="4" s="1"/>
  <c r="AD202" i="4"/>
  <c r="AE202" i="4" s="1"/>
  <c r="AF220" i="4"/>
  <c r="AF171" i="4"/>
  <c r="AD180" i="4"/>
  <c r="AE180" i="4" s="1"/>
  <c r="AF211" i="4"/>
  <c r="AD216" i="4"/>
  <c r="AE216" i="4" s="1"/>
  <c r="AD231" i="4"/>
  <c r="AE231" i="4" s="1"/>
  <c r="AD207" i="4"/>
  <c r="AE207" i="4" s="1"/>
  <c r="M171" i="4"/>
  <c r="AF110" i="4"/>
  <c r="AD162" i="4"/>
  <c r="AE162" i="4" s="1"/>
  <c r="AD102" i="4"/>
  <c r="AE102" i="4" s="1"/>
  <c r="AG136" i="4"/>
  <c r="AG158" i="4"/>
  <c r="AF107" i="4"/>
  <c r="AF111" i="4"/>
  <c r="AG120" i="4"/>
  <c r="AF116" i="4"/>
  <c r="AF155" i="4"/>
  <c r="AD104" i="4"/>
  <c r="AE104" i="4" s="1"/>
  <c r="AG112" i="4"/>
  <c r="AD138" i="4"/>
  <c r="AE138" i="4" s="1"/>
  <c r="AD147" i="4"/>
  <c r="AE147" i="4" s="1"/>
  <c r="AD160" i="4"/>
  <c r="AE160" i="4" s="1"/>
  <c r="AF134" i="4"/>
  <c r="AF147" i="4"/>
  <c r="AG160" i="4"/>
  <c r="AD135" i="4"/>
  <c r="AE135" i="4" s="1"/>
  <c r="AD144" i="4"/>
  <c r="AE144" i="4" s="1"/>
  <c r="AD148" i="4"/>
  <c r="AE148" i="4" s="1"/>
  <c r="AD157" i="4"/>
  <c r="AE157" i="4" s="1"/>
  <c r="AD114" i="4"/>
  <c r="AE114" i="4" s="1"/>
  <c r="AF135" i="4"/>
  <c r="AD153" i="4"/>
  <c r="AE153" i="4" s="1"/>
  <c r="AD145" i="4"/>
  <c r="AE145" i="4" s="1"/>
  <c r="AF83" i="4"/>
  <c r="AD62" i="4"/>
  <c r="AE62" i="4" s="1"/>
  <c r="AD75" i="4"/>
  <c r="AE75" i="4" s="1"/>
  <c r="AF33" i="4"/>
  <c r="AF92" i="4"/>
  <c r="AG37" i="4"/>
  <c r="AF67" i="4"/>
  <c r="AF28" i="4"/>
  <c r="AF46" i="4"/>
  <c r="AF71" i="4"/>
  <c r="AF80" i="4"/>
  <c r="AF59" i="4"/>
  <c r="AG84" i="4"/>
  <c r="AF76" i="4"/>
  <c r="AF68" i="4"/>
  <c r="AF43" i="4"/>
  <c r="AG72" i="4"/>
  <c r="AF47" i="4"/>
  <c r="AF56" i="4"/>
  <c r="AF81" i="4"/>
  <c r="AF85" i="4"/>
  <c r="AG60" i="4"/>
  <c r="AD90" i="4"/>
  <c r="AE90" i="4" s="1"/>
  <c r="AF44" i="4"/>
  <c r="AD32" i="4"/>
  <c r="AE32" i="4" s="1"/>
  <c r="AD40" i="4"/>
  <c r="AE40" i="4" s="1"/>
  <c r="AD86" i="4"/>
  <c r="AE86" i="4" s="1"/>
  <c r="AD53" i="4"/>
  <c r="AE53" i="4" s="1"/>
  <c r="AD36" i="4"/>
  <c r="AE36" i="4" s="1"/>
  <c r="AD74" i="4"/>
  <c r="AE74" i="4" s="1"/>
  <c r="AD28" i="4"/>
  <c r="AE28" i="4" s="1"/>
  <c r="AD66" i="4"/>
  <c r="AE66" i="4" s="1"/>
  <c r="AF91" i="4"/>
  <c r="J28" i="4"/>
  <c r="AD183" i="4"/>
  <c r="AE183" i="4" s="1"/>
  <c r="AD119" i="4"/>
  <c r="AE119" i="4" s="1"/>
  <c r="J172" i="4"/>
  <c r="B173" i="4"/>
  <c r="M173" i="4" s="1"/>
  <c r="J29" i="4"/>
  <c r="B30" i="4"/>
  <c r="M30" i="4" s="1"/>
  <c r="M29" i="4"/>
  <c r="M172" i="4"/>
  <c r="AF231" i="4"/>
  <c r="AF295" i="4"/>
  <c r="AG31" i="4"/>
  <c r="AF42" i="4"/>
  <c r="AG55" i="4"/>
  <c r="AF66" i="4"/>
  <c r="AG79" i="4"/>
  <c r="AF90" i="4"/>
  <c r="M102" i="4"/>
  <c r="AF106" i="4"/>
  <c r="AG119" i="4"/>
  <c r="AF130" i="4"/>
  <c r="AG143" i="4"/>
  <c r="AF154" i="4"/>
  <c r="AG183" i="4"/>
  <c r="AF194" i="4"/>
  <c r="AG207" i="4"/>
  <c r="AF218" i="4"/>
  <c r="AG231" i="4"/>
  <c r="AG247" i="4"/>
  <c r="AF258" i="4"/>
  <c r="AG271" i="4"/>
  <c r="AF282" i="4"/>
  <c r="AG295" i="4"/>
  <c r="AF29" i="4"/>
  <c r="AF53" i="4"/>
  <c r="AF77" i="4"/>
  <c r="AF117" i="4"/>
  <c r="AF141" i="4"/>
  <c r="AF181" i="4"/>
  <c r="AF205" i="4"/>
  <c r="AF229" i="4"/>
  <c r="AF245" i="4"/>
  <c r="AF269" i="4"/>
  <c r="AF293" i="4"/>
  <c r="AD68" i="4"/>
  <c r="AE68" i="4" s="1"/>
  <c r="AF40" i="4"/>
  <c r="AF64" i="4"/>
  <c r="AF88" i="4"/>
  <c r="AF104" i="4"/>
  <c r="AF128" i="4"/>
  <c r="AF152" i="4"/>
  <c r="AF192" i="4"/>
  <c r="AF216" i="4"/>
  <c r="AF256" i="4"/>
  <c r="AF280" i="4"/>
  <c r="I7" i="4"/>
  <c r="J7" i="4" s="1"/>
  <c r="AF51" i="4"/>
  <c r="AF75" i="4"/>
  <c r="AF115" i="4"/>
  <c r="AF139" i="4"/>
  <c r="AF179" i="4"/>
  <c r="AF203" i="4"/>
  <c r="AF227" i="4"/>
  <c r="AF243" i="4"/>
  <c r="AF267" i="4"/>
  <c r="AF291" i="4"/>
  <c r="AF38" i="4"/>
  <c r="AF62" i="4"/>
  <c r="AF86" i="4"/>
  <c r="AF102" i="4"/>
  <c r="AF126" i="4"/>
  <c r="AF150" i="4"/>
  <c r="J171" i="4"/>
  <c r="AF190" i="4"/>
  <c r="AF214" i="4"/>
  <c r="AF254" i="4"/>
  <c r="AF278" i="4"/>
  <c r="AF49" i="4"/>
  <c r="AF73" i="4"/>
  <c r="AF113" i="4"/>
  <c r="AF137" i="4"/>
  <c r="AF161" i="4"/>
  <c r="AF177" i="4"/>
  <c r="AF201" i="4"/>
  <c r="AF225" i="4"/>
  <c r="AF265" i="4"/>
  <c r="AF289" i="4"/>
  <c r="AF183" i="4"/>
  <c r="AF124" i="4"/>
  <c r="AF148" i="4"/>
  <c r="AF188" i="4"/>
  <c r="AF212" i="4"/>
  <c r="AF252" i="4"/>
  <c r="AF276" i="4"/>
  <c r="AD55" i="4"/>
  <c r="AE55" i="4" s="1"/>
  <c r="AD247" i="4"/>
  <c r="AE247" i="4" s="1"/>
  <c r="AF271" i="4"/>
  <c r="AD34" i="4"/>
  <c r="AE34" i="4" s="1"/>
  <c r="AD58" i="4"/>
  <c r="AE58" i="4" s="1"/>
  <c r="AD82" i="4"/>
  <c r="AE82" i="4" s="1"/>
  <c r="AD122" i="4"/>
  <c r="AE122" i="4" s="1"/>
  <c r="AF159" i="4"/>
  <c r="AF175" i="4"/>
  <c r="AF199" i="4"/>
  <c r="AF223" i="4"/>
  <c r="AF263" i="4"/>
  <c r="AF287" i="4"/>
  <c r="AF207" i="4"/>
  <c r="AF34" i="4"/>
  <c r="AF58" i="4"/>
  <c r="AF82" i="4"/>
  <c r="J103" i="4"/>
  <c r="AF122" i="4"/>
  <c r="AF146" i="4"/>
  <c r="AF186" i="4"/>
  <c r="AF210" i="4"/>
  <c r="AF234" i="4"/>
  <c r="AF250" i="4"/>
  <c r="AF274" i="4"/>
  <c r="AF298" i="4"/>
  <c r="AF45" i="4"/>
  <c r="AF69" i="4"/>
  <c r="AF93" i="4"/>
  <c r="AF109" i="4"/>
  <c r="AF133" i="4"/>
  <c r="AF157" i="4"/>
  <c r="AF173" i="4"/>
  <c r="AF197" i="4"/>
  <c r="AF221" i="4"/>
  <c r="AF261" i="4"/>
  <c r="AF285" i="4"/>
  <c r="AF119" i="4"/>
  <c r="AD43" i="4"/>
  <c r="AE43" i="4" s="1"/>
  <c r="AD67" i="4"/>
  <c r="AE67" i="4" s="1"/>
  <c r="AD91" i="4"/>
  <c r="AE91" i="4" s="1"/>
  <c r="AD107" i="4"/>
  <c r="AE107" i="4" s="1"/>
  <c r="AF144" i="4"/>
  <c r="AF184" i="4"/>
  <c r="AF208" i="4"/>
  <c r="AF232" i="4"/>
  <c r="AF248" i="4"/>
  <c r="AF272" i="4"/>
  <c r="AF296" i="4"/>
  <c r="AD30" i="4"/>
  <c r="AE30" i="4" s="1"/>
  <c r="AD54" i="4"/>
  <c r="AE54" i="4" s="1"/>
  <c r="AD78" i="4"/>
  <c r="AE78" i="4" s="1"/>
  <c r="AD118" i="4"/>
  <c r="AE118" i="4" s="1"/>
  <c r="AD142" i="4"/>
  <c r="AE142" i="4" s="1"/>
  <c r="AD270" i="4"/>
  <c r="AE270" i="4" s="1"/>
  <c r="AF30" i="4"/>
  <c r="AF54" i="4"/>
  <c r="AF78" i="4"/>
  <c r="AF118" i="4"/>
  <c r="AF142" i="4"/>
  <c r="AF182" i="4"/>
  <c r="AF206" i="4"/>
  <c r="AF230" i="4"/>
  <c r="AF246" i="4"/>
  <c r="AF270" i="4"/>
  <c r="AF294" i="4"/>
  <c r="AD31" i="4"/>
  <c r="AE31" i="4" s="1"/>
  <c r="AF41" i="4"/>
  <c r="AF65" i="4"/>
  <c r="AF89" i="4"/>
  <c r="AF105" i="4"/>
  <c r="AF129" i="4"/>
  <c r="AF153" i="4"/>
  <c r="AF193" i="4"/>
  <c r="AF217" i="4"/>
  <c r="AF257" i="4"/>
  <c r="AF281" i="4"/>
  <c r="AD39" i="4"/>
  <c r="AE39" i="4" s="1"/>
  <c r="AD63" i="4"/>
  <c r="AE63" i="4" s="1"/>
  <c r="AD87" i="4"/>
  <c r="AE87" i="4" s="1"/>
  <c r="AD103" i="4"/>
  <c r="AE103" i="4" s="1"/>
  <c r="AD127" i="4"/>
  <c r="AE127" i="4" s="1"/>
  <c r="AD151" i="4"/>
  <c r="AE151" i="4" s="1"/>
  <c r="AF204" i="4"/>
  <c r="AF228" i="4"/>
  <c r="AF244" i="4"/>
  <c r="AF268" i="4"/>
  <c r="AF292" i="4"/>
  <c r="I9" i="4"/>
  <c r="J9" i="4" s="1"/>
  <c r="AF39" i="4"/>
  <c r="AF63" i="4"/>
  <c r="AF87" i="4"/>
  <c r="AF103" i="4"/>
  <c r="AF127" i="4"/>
  <c r="AF151" i="4"/>
  <c r="AF191" i="4"/>
  <c r="AF215" i="4"/>
  <c r="AF255" i="4"/>
  <c r="AF279" i="4"/>
  <c r="AD143" i="4"/>
  <c r="AE143" i="4" s="1"/>
  <c r="AF50" i="4"/>
  <c r="AF74" i="4"/>
  <c r="AF114" i="4"/>
  <c r="AF138" i="4"/>
  <c r="AF162" i="4"/>
  <c r="AF178" i="4"/>
  <c r="AF202" i="4"/>
  <c r="AF226" i="4"/>
  <c r="AF266" i="4"/>
  <c r="AF290" i="4"/>
  <c r="AD44" i="4"/>
  <c r="AE44" i="4" s="1"/>
  <c r="AD92" i="4"/>
  <c r="AE92" i="4" s="1"/>
  <c r="AD79" i="4"/>
  <c r="AE79" i="4" s="1"/>
  <c r="AD48" i="4"/>
  <c r="AE48" i="4" s="1"/>
  <c r="AD72" i="4"/>
  <c r="AE72" i="4" s="1"/>
  <c r="AD112" i="4"/>
  <c r="AE112" i="4" s="1"/>
  <c r="AD136" i="4"/>
  <c r="AE136" i="4" s="1"/>
  <c r="AF189" i="4"/>
  <c r="AF213" i="4"/>
  <c r="AF253" i="4"/>
  <c r="AF277" i="4"/>
  <c r="AF264" i="4"/>
  <c r="AF288" i="4"/>
  <c r="AD46" i="4"/>
  <c r="AE46" i="4" s="1"/>
  <c r="AD70" i="4"/>
  <c r="AE70" i="4" s="1"/>
  <c r="AD110" i="4"/>
  <c r="AE110" i="4" s="1"/>
  <c r="AD134" i="4"/>
  <c r="AE134" i="4" s="1"/>
  <c r="AD158" i="4"/>
  <c r="AE158" i="4" s="1"/>
  <c r="AD198" i="4"/>
  <c r="AE198" i="4" s="1"/>
  <c r="AD222" i="4"/>
  <c r="AE222" i="4" s="1"/>
  <c r="AF251" i="4"/>
  <c r="AF275" i="4"/>
  <c r="AF299" i="4"/>
  <c r="AD33" i="4"/>
  <c r="AE33" i="4" s="1"/>
  <c r="AD57" i="4"/>
  <c r="AE57" i="4" s="1"/>
  <c r="AD121" i="4"/>
  <c r="AE121" i="4" s="1"/>
  <c r="AD62" i="3"/>
  <c r="AE62" i="3" s="1"/>
  <c r="AG124" i="3"/>
  <c r="AD129" i="3"/>
  <c r="AE129" i="3" s="1"/>
  <c r="AD211" i="3"/>
  <c r="AE211" i="3" s="1"/>
  <c r="AD188" i="3"/>
  <c r="AE188" i="3" s="1"/>
  <c r="AD202" i="3"/>
  <c r="AE202" i="3" s="1"/>
  <c r="AD216" i="3"/>
  <c r="AE216" i="3" s="1"/>
  <c r="AF81" i="3"/>
  <c r="AF120" i="3"/>
  <c r="AG230" i="3"/>
  <c r="AD260" i="3"/>
  <c r="AE260" i="3" s="1"/>
  <c r="AD274" i="3"/>
  <c r="AE274" i="3" s="1"/>
  <c r="AD298" i="3"/>
  <c r="AE298" i="3" s="1"/>
  <c r="AD174" i="3"/>
  <c r="AE174" i="3" s="1"/>
  <c r="AF111" i="3"/>
  <c r="AD179" i="3"/>
  <c r="AE179" i="3" s="1"/>
  <c r="AF193" i="3"/>
  <c r="AD226" i="3"/>
  <c r="AE226" i="3" s="1"/>
  <c r="AD246" i="3"/>
  <c r="AE246" i="3" s="1"/>
  <c r="AD265" i="3"/>
  <c r="AE265" i="3" s="1"/>
  <c r="AD184" i="3"/>
  <c r="AE184" i="3" s="1"/>
  <c r="AD251" i="3"/>
  <c r="AE251" i="3" s="1"/>
  <c r="AD270" i="3"/>
  <c r="AE270" i="3" s="1"/>
  <c r="AD284" i="3"/>
  <c r="AE284" i="3" s="1"/>
  <c r="AD289" i="3"/>
  <c r="AE289" i="3" s="1"/>
  <c r="AD49" i="3"/>
  <c r="AE49" i="3" s="1"/>
  <c r="AD135" i="3"/>
  <c r="AE135" i="3" s="1"/>
  <c r="AD154" i="3"/>
  <c r="AE154" i="3" s="1"/>
  <c r="AD203" i="3"/>
  <c r="AE203" i="3" s="1"/>
  <c r="AD256" i="3"/>
  <c r="AE256" i="3" s="1"/>
  <c r="AD294" i="3"/>
  <c r="AE294" i="3" s="1"/>
  <c r="AD30" i="3"/>
  <c r="AE30" i="3" s="1"/>
  <c r="AD54" i="3"/>
  <c r="AE54" i="3" s="1"/>
  <c r="AD140" i="3"/>
  <c r="AE140" i="3" s="1"/>
  <c r="AD231" i="3"/>
  <c r="AE231" i="3" s="1"/>
  <c r="AD261" i="3"/>
  <c r="AE261" i="3" s="1"/>
  <c r="AD275" i="3"/>
  <c r="AE275" i="3" s="1"/>
  <c r="AD299" i="3"/>
  <c r="AE299" i="3" s="1"/>
  <c r="AD175" i="3"/>
  <c r="AE175" i="3" s="1"/>
  <c r="AD194" i="3"/>
  <c r="AE194" i="3" s="1"/>
  <c r="AD222" i="3"/>
  <c r="AE222" i="3" s="1"/>
  <c r="AD40" i="3"/>
  <c r="AE40" i="3" s="1"/>
  <c r="AD117" i="3"/>
  <c r="AE117" i="3" s="1"/>
  <c r="AD126" i="3"/>
  <c r="AE126" i="3" s="1"/>
  <c r="AF140" i="3"/>
  <c r="AD145" i="3"/>
  <c r="AE145" i="3" s="1"/>
  <c r="AF208" i="3"/>
  <c r="AD227" i="3"/>
  <c r="AE227" i="3" s="1"/>
  <c r="AD285" i="3"/>
  <c r="AE285" i="3" s="1"/>
  <c r="AF220" i="3"/>
  <c r="AD45" i="3"/>
  <c r="AE45" i="3" s="1"/>
  <c r="AD64" i="3"/>
  <c r="AE64" i="3" s="1"/>
  <c r="AD185" i="3"/>
  <c r="AE185" i="3" s="1"/>
  <c r="AD213" i="3"/>
  <c r="AE213" i="3" s="1"/>
  <c r="AD252" i="3"/>
  <c r="AE252" i="3" s="1"/>
  <c r="AD290" i="3"/>
  <c r="AE290" i="3" s="1"/>
  <c r="AD108" i="3"/>
  <c r="AE108" i="3" s="1"/>
  <c r="AF199" i="3"/>
  <c r="AD218" i="3"/>
  <c r="AE218" i="3" s="1"/>
  <c r="AD232" i="3"/>
  <c r="AE232" i="3" s="1"/>
  <c r="AD257" i="3"/>
  <c r="AE257" i="3" s="1"/>
  <c r="AD83" i="3"/>
  <c r="AE83" i="3" s="1"/>
  <c r="AD122" i="3"/>
  <c r="AE122" i="3" s="1"/>
  <c r="AD160" i="3"/>
  <c r="AE160" i="3" s="1"/>
  <c r="AD171" i="3"/>
  <c r="AE171" i="3" s="1"/>
  <c r="AD262" i="3"/>
  <c r="AE262" i="3" s="1"/>
  <c r="AD276" i="3"/>
  <c r="AE276" i="3" s="1"/>
  <c r="AD176" i="3"/>
  <c r="AE176" i="3" s="1"/>
  <c r="AD223" i="3"/>
  <c r="AE223" i="3" s="1"/>
  <c r="AD243" i="3"/>
  <c r="AE243" i="3" s="1"/>
  <c r="AD281" i="3"/>
  <c r="AE281" i="3" s="1"/>
  <c r="AD41" i="3"/>
  <c r="AE41" i="3" s="1"/>
  <c r="AD118" i="3"/>
  <c r="AE118" i="3" s="1"/>
  <c r="AD181" i="3"/>
  <c r="AE181" i="3" s="1"/>
  <c r="AD209" i="3"/>
  <c r="AE209" i="3" s="1"/>
  <c r="AD228" i="3"/>
  <c r="AE228" i="3" s="1"/>
  <c r="AD248" i="3"/>
  <c r="AE248" i="3" s="1"/>
  <c r="AG262" i="3"/>
  <c r="AD267" i="3"/>
  <c r="AE267" i="3" s="1"/>
  <c r="AD286" i="3"/>
  <c r="AE286" i="3" s="1"/>
  <c r="AD65" i="3"/>
  <c r="AE65" i="3" s="1"/>
  <c r="AD104" i="3"/>
  <c r="AE104" i="3" s="1"/>
  <c r="AD186" i="3"/>
  <c r="AE186" i="3" s="1"/>
  <c r="AD200" i="3"/>
  <c r="AE200" i="3" s="1"/>
  <c r="AD214" i="3"/>
  <c r="AE214" i="3" s="1"/>
  <c r="AD253" i="3"/>
  <c r="AE253" i="3" s="1"/>
  <c r="AD291" i="3"/>
  <c r="AE291" i="3" s="1"/>
  <c r="AD205" i="3"/>
  <c r="AE205" i="3" s="1"/>
  <c r="AD219" i="3"/>
  <c r="AE219" i="3" s="1"/>
  <c r="AD233" i="3"/>
  <c r="AE233" i="3" s="1"/>
  <c r="AD258" i="3"/>
  <c r="AE258" i="3" s="1"/>
  <c r="AD272" i="3"/>
  <c r="AE272" i="3" s="1"/>
  <c r="AD296" i="3"/>
  <c r="AE296" i="3" s="1"/>
  <c r="AD32" i="3"/>
  <c r="AE32" i="3" s="1"/>
  <c r="AD56" i="3"/>
  <c r="AE56" i="3" s="1"/>
  <c r="AD84" i="3"/>
  <c r="AE84" i="3" s="1"/>
  <c r="AD123" i="3"/>
  <c r="AE123" i="3" s="1"/>
  <c r="AD161" i="3"/>
  <c r="AE161" i="3" s="1"/>
  <c r="AD172" i="3"/>
  <c r="AE172" i="3" s="1"/>
  <c r="AD277" i="3"/>
  <c r="AE277" i="3" s="1"/>
  <c r="K8" i="3"/>
  <c r="M8" i="3" s="1"/>
  <c r="N8" i="3" s="1"/>
  <c r="Q15" i="3" s="1"/>
  <c r="AD193" i="3"/>
  <c r="AE193" i="3" s="1"/>
  <c r="AD37" i="3"/>
  <c r="AE37" i="3" s="1"/>
  <c r="AD114" i="3"/>
  <c r="AE114" i="3" s="1"/>
  <c r="AD196" i="3"/>
  <c r="AE196" i="3" s="1"/>
  <c r="AD224" i="3"/>
  <c r="AE224" i="3" s="1"/>
  <c r="AF233" i="3"/>
  <c r="AD263" i="3"/>
  <c r="AE263" i="3" s="1"/>
  <c r="AD282" i="3"/>
  <c r="AE282" i="3" s="1"/>
  <c r="AD280" i="3"/>
  <c r="AE280" i="3" s="1"/>
  <c r="AF284" i="3"/>
  <c r="AD293" i="3"/>
  <c r="AE293" i="3" s="1"/>
  <c r="AF297" i="3"/>
  <c r="AG284" i="3"/>
  <c r="AF249" i="3"/>
  <c r="AF244" i="3"/>
  <c r="AF263" i="3"/>
  <c r="AF272" i="3"/>
  <c r="AF281" i="3"/>
  <c r="AG294" i="3"/>
  <c r="AF268" i="3"/>
  <c r="AG246" i="3"/>
  <c r="AG286" i="3"/>
  <c r="AF260" i="3"/>
  <c r="AF273" i="3"/>
  <c r="AF287" i="3"/>
  <c r="AF296" i="3"/>
  <c r="AF292" i="3"/>
  <c r="AD244" i="3"/>
  <c r="AE244" i="3" s="1"/>
  <c r="AF248" i="3"/>
  <c r="AF257" i="3"/>
  <c r="AD266" i="3"/>
  <c r="AE266" i="3" s="1"/>
  <c r="AD271" i="3"/>
  <c r="AE271" i="3" s="1"/>
  <c r="AD295" i="3"/>
  <c r="AE295" i="3" s="1"/>
  <c r="M243" i="3"/>
  <c r="M244" i="3"/>
  <c r="AG222" i="3"/>
  <c r="AD204" i="3"/>
  <c r="AE204" i="3" s="1"/>
  <c r="AF196" i="3"/>
  <c r="AG174" i="3"/>
  <c r="AF209" i="3"/>
  <c r="AF217" i="3"/>
  <c r="AF204" i="3"/>
  <c r="AG182" i="3"/>
  <c r="AF223" i="3"/>
  <c r="AF232" i="3"/>
  <c r="AF175" i="3"/>
  <c r="AD180" i="3"/>
  <c r="AE180" i="3" s="1"/>
  <c r="AF184" i="3"/>
  <c r="AG206" i="3"/>
  <c r="AF228" i="3"/>
  <c r="AF180" i="3"/>
  <c r="AD189" i="3"/>
  <c r="AE189" i="3" s="1"/>
  <c r="AD198" i="3"/>
  <c r="AE198" i="3" s="1"/>
  <c r="AG198" i="3"/>
  <c r="AF172" i="3"/>
  <c r="AF185" i="3"/>
  <c r="AD190" i="3"/>
  <c r="AE190" i="3" s="1"/>
  <c r="AD177" i="3"/>
  <c r="AE177" i="3" s="1"/>
  <c r="AD199" i="3"/>
  <c r="AE199" i="3" s="1"/>
  <c r="AD208" i="3"/>
  <c r="AE208" i="3" s="1"/>
  <c r="AD212" i="3"/>
  <c r="AE212" i="3" s="1"/>
  <c r="AD221" i="3"/>
  <c r="AE221" i="3" s="1"/>
  <c r="AD230" i="3"/>
  <c r="AE230" i="3" s="1"/>
  <c r="AD195" i="3"/>
  <c r="AE195" i="3" s="1"/>
  <c r="AD217" i="3"/>
  <c r="AE217" i="3" s="1"/>
  <c r="AD207" i="3"/>
  <c r="AE207" i="3" s="1"/>
  <c r="M171" i="3"/>
  <c r="AG44" i="3"/>
  <c r="AG57" i="3"/>
  <c r="AG70" i="3"/>
  <c r="AF92" i="3"/>
  <c r="AD75" i="3"/>
  <c r="AE75" i="3" s="1"/>
  <c r="AD88" i="3"/>
  <c r="AE88" i="3" s="1"/>
  <c r="AF32" i="3"/>
  <c r="AG36" i="3"/>
  <c r="AD93" i="3"/>
  <c r="AE93" i="3" s="1"/>
  <c r="AF28" i="3"/>
  <c r="AG54" i="3"/>
  <c r="AF71" i="3"/>
  <c r="AF80" i="3"/>
  <c r="AF41" i="3"/>
  <c r="AF76" i="3"/>
  <c r="AF89" i="3"/>
  <c r="AF35" i="3"/>
  <c r="AF33" i="3"/>
  <c r="AG46" i="3"/>
  <c r="AF59" i="3"/>
  <c r="AD81" i="3"/>
  <c r="AE81" i="3" s="1"/>
  <c r="AD51" i="3"/>
  <c r="AE51" i="3" s="1"/>
  <c r="AD77" i="3"/>
  <c r="AE77" i="3" s="1"/>
  <c r="AD90" i="3"/>
  <c r="AE90" i="3" s="1"/>
  <c r="AD70" i="3"/>
  <c r="AE70" i="3" s="1"/>
  <c r="AG30" i="3"/>
  <c r="AF47" i="3"/>
  <c r="AF56" i="3"/>
  <c r="AD69" i="3"/>
  <c r="AE69" i="3" s="1"/>
  <c r="AD78" i="3"/>
  <c r="AE78" i="3" s="1"/>
  <c r="AF52" i="3"/>
  <c r="AG78" i="3"/>
  <c r="AF65" i="3"/>
  <c r="AD74" i="3"/>
  <c r="AE74" i="3" s="1"/>
  <c r="AF116" i="3"/>
  <c r="AF129" i="3"/>
  <c r="AD138" i="3"/>
  <c r="AE138" i="3" s="1"/>
  <c r="AD146" i="3"/>
  <c r="AE146" i="3" s="1"/>
  <c r="AF108" i="3"/>
  <c r="AG134" i="3"/>
  <c r="AF121" i="3"/>
  <c r="AF156" i="3"/>
  <c r="AD113" i="3"/>
  <c r="AE113" i="3" s="1"/>
  <c r="AF159" i="3"/>
  <c r="AF135" i="3"/>
  <c r="AF144" i="3"/>
  <c r="AG118" i="3"/>
  <c r="AG148" i="3"/>
  <c r="AD153" i="3"/>
  <c r="AE153" i="3" s="1"/>
  <c r="AF105" i="3"/>
  <c r="AF153" i="3"/>
  <c r="AD110" i="3"/>
  <c r="AE110" i="3" s="1"/>
  <c r="AD132" i="3"/>
  <c r="AE132" i="3" s="1"/>
  <c r="AD136" i="3"/>
  <c r="AE136" i="3" s="1"/>
  <c r="AG110" i="3"/>
  <c r="AF132" i="3"/>
  <c r="AG142" i="3"/>
  <c r="AF145" i="3"/>
  <c r="AG158" i="3"/>
  <c r="AD102" i="3"/>
  <c r="AE102" i="3" s="1"/>
  <c r="AD137" i="3"/>
  <c r="AE137" i="3" s="1"/>
  <c r="AD111" i="3"/>
  <c r="AE111" i="3" s="1"/>
  <c r="AD120" i="3"/>
  <c r="AE120" i="3" s="1"/>
  <c r="AD124" i="3"/>
  <c r="AE124" i="3" s="1"/>
  <c r="AD150" i="3"/>
  <c r="AE150" i="3" s="1"/>
  <c r="AD107" i="3"/>
  <c r="AE107" i="3" s="1"/>
  <c r="AD133" i="3"/>
  <c r="AE133" i="3" s="1"/>
  <c r="AD142" i="3"/>
  <c r="AE142" i="3" s="1"/>
  <c r="AD159" i="3"/>
  <c r="AE159" i="3" s="1"/>
  <c r="I7" i="3"/>
  <c r="J7" i="3" s="1"/>
  <c r="K6" i="3"/>
  <c r="M6" i="3" s="1"/>
  <c r="N6" i="3" s="1"/>
  <c r="Q13" i="3" s="1"/>
  <c r="I9" i="3"/>
  <c r="J9" i="3" s="1"/>
  <c r="J5" i="2"/>
  <c r="K5" i="2" s="1"/>
  <c r="J6" i="2"/>
  <c r="K6" i="2" s="1"/>
  <c r="J4" i="2"/>
  <c r="K4" i="2" s="1"/>
  <c r="AD247" i="3"/>
  <c r="AE247" i="3" s="1"/>
  <c r="AD183" i="3"/>
  <c r="AE183" i="3" s="1"/>
  <c r="AD121" i="3"/>
  <c r="AE121" i="3" s="1"/>
  <c r="AD119" i="3"/>
  <c r="AE119" i="3" s="1"/>
  <c r="J102" i="3"/>
  <c r="M102" i="3"/>
  <c r="M103" i="3"/>
  <c r="M28" i="3"/>
  <c r="J28" i="3"/>
  <c r="J172" i="3"/>
  <c r="B173" i="3"/>
  <c r="M172" i="3"/>
  <c r="J104" i="3"/>
  <c r="B105" i="3"/>
  <c r="M105" i="3" s="1"/>
  <c r="J29" i="3"/>
  <c r="M29" i="3"/>
  <c r="B30" i="3"/>
  <c r="M30" i="3" s="1"/>
  <c r="AD143" i="3"/>
  <c r="AE143" i="3" s="1"/>
  <c r="AF31" i="3"/>
  <c r="AF55" i="3"/>
  <c r="AF79" i="3"/>
  <c r="AF119" i="3"/>
  <c r="AF143" i="3"/>
  <c r="AF183" i="3"/>
  <c r="AF207" i="3"/>
  <c r="AF231" i="3"/>
  <c r="AF247" i="3"/>
  <c r="AF271" i="3"/>
  <c r="AF295" i="3"/>
  <c r="AF42" i="3"/>
  <c r="AF66" i="3"/>
  <c r="AF90" i="3"/>
  <c r="AF106" i="3"/>
  <c r="AG119" i="3"/>
  <c r="AF130" i="3"/>
  <c r="AF154" i="3"/>
  <c r="AG183" i="3"/>
  <c r="AF194" i="3"/>
  <c r="AG207" i="3"/>
  <c r="AF218" i="3"/>
  <c r="AG231" i="3"/>
  <c r="AG247" i="3"/>
  <c r="AF258" i="3"/>
  <c r="AG271" i="3"/>
  <c r="AF282" i="3"/>
  <c r="AG295" i="3"/>
  <c r="AF29" i="3"/>
  <c r="AF53" i="3"/>
  <c r="AF77" i="3"/>
  <c r="AF117" i="3"/>
  <c r="AF141" i="3"/>
  <c r="AF181" i="3"/>
  <c r="AF205" i="3"/>
  <c r="AF229" i="3"/>
  <c r="AF245" i="3"/>
  <c r="AF269" i="3"/>
  <c r="AF293" i="3"/>
  <c r="AD79" i="3"/>
  <c r="AE79" i="3" s="1"/>
  <c r="AF40" i="3"/>
  <c r="AF64" i="3"/>
  <c r="AF88" i="3"/>
  <c r="AF104" i="3"/>
  <c r="AF128" i="3"/>
  <c r="AF152" i="3"/>
  <c r="AF192" i="3"/>
  <c r="AF216" i="3"/>
  <c r="AF256" i="3"/>
  <c r="AF280" i="3"/>
  <c r="AF51" i="3"/>
  <c r="AF75" i="3"/>
  <c r="AF115" i="3"/>
  <c r="AF139" i="3"/>
  <c r="AF179" i="3"/>
  <c r="AF203" i="3"/>
  <c r="AF227" i="3"/>
  <c r="AF243" i="3"/>
  <c r="AF267" i="3"/>
  <c r="AF291" i="3"/>
  <c r="AF38" i="3"/>
  <c r="AF62" i="3"/>
  <c r="AF86" i="3"/>
  <c r="AF102" i="3"/>
  <c r="AF126" i="3"/>
  <c r="AF150" i="3"/>
  <c r="J171" i="3"/>
  <c r="AF190" i="3"/>
  <c r="AF214" i="3"/>
  <c r="AF254" i="3"/>
  <c r="AF278" i="3"/>
  <c r="AD31" i="3"/>
  <c r="AE31" i="3" s="1"/>
  <c r="M104" i="3"/>
  <c r="AF49" i="3"/>
  <c r="AF73" i="3"/>
  <c r="AF113" i="3"/>
  <c r="AF137" i="3"/>
  <c r="AF161" i="3"/>
  <c r="AF177" i="3"/>
  <c r="AF201" i="3"/>
  <c r="AF225" i="3"/>
  <c r="AF265" i="3"/>
  <c r="AF289" i="3"/>
  <c r="AF188" i="3"/>
  <c r="AF212" i="3"/>
  <c r="AF252" i="3"/>
  <c r="AF276" i="3"/>
  <c r="AD34" i="3"/>
  <c r="AE34" i="3" s="1"/>
  <c r="AD58" i="3"/>
  <c r="AE58" i="3" s="1"/>
  <c r="AD44" i="3"/>
  <c r="AE44" i="3" s="1"/>
  <c r="AF34" i="3"/>
  <c r="AF58" i="3"/>
  <c r="AF82" i="3"/>
  <c r="J103" i="3"/>
  <c r="AF122" i="3"/>
  <c r="AF146" i="3"/>
  <c r="AF186" i="3"/>
  <c r="AF210" i="3"/>
  <c r="AF234" i="3"/>
  <c r="AF250" i="3"/>
  <c r="AF274" i="3"/>
  <c r="AF298" i="3"/>
  <c r="AD82" i="3"/>
  <c r="AE82" i="3" s="1"/>
  <c r="AF45" i="3"/>
  <c r="AF69" i="3"/>
  <c r="AF93" i="3"/>
  <c r="AF109" i="3"/>
  <c r="AF133" i="3"/>
  <c r="AF157" i="3"/>
  <c r="AF173" i="3"/>
  <c r="AF197" i="3"/>
  <c r="AF221" i="3"/>
  <c r="AF261" i="3"/>
  <c r="AF285" i="3"/>
  <c r="AD43" i="3"/>
  <c r="AE43" i="3" s="1"/>
  <c r="AD67" i="3"/>
  <c r="AE67" i="3" s="1"/>
  <c r="AD91" i="3"/>
  <c r="AE91" i="3" s="1"/>
  <c r="AD131" i="3"/>
  <c r="AE131" i="3" s="1"/>
  <c r="AD155" i="3"/>
  <c r="AE155" i="3" s="1"/>
  <c r="AD259" i="3"/>
  <c r="AE259" i="3" s="1"/>
  <c r="AD283" i="3"/>
  <c r="AE283" i="3" s="1"/>
  <c r="AD68" i="3"/>
  <c r="AE68" i="3" s="1"/>
  <c r="AF43" i="3"/>
  <c r="AF67" i="3"/>
  <c r="AF91" i="3"/>
  <c r="AF107" i="3"/>
  <c r="AF131" i="3"/>
  <c r="AF155" i="3"/>
  <c r="AF171" i="3"/>
  <c r="AF195" i="3"/>
  <c r="AF219" i="3"/>
  <c r="AF259" i="3"/>
  <c r="AF283" i="3"/>
  <c r="AD55" i="3"/>
  <c r="AE55" i="3" s="1"/>
  <c r="AD52" i="3"/>
  <c r="AE52" i="3" s="1"/>
  <c r="AD268" i="3"/>
  <c r="AE268" i="3" s="1"/>
  <c r="AD292" i="3"/>
  <c r="AE292" i="3" s="1"/>
  <c r="AD28" i="3"/>
  <c r="AE28" i="3" s="1"/>
  <c r="AD76" i="3"/>
  <c r="AE76" i="3" s="1"/>
  <c r="AD39" i="3"/>
  <c r="AE39" i="3" s="1"/>
  <c r="AD63" i="3"/>
  <c r="AE63" i="3" s="1"/>
  <c r="AD87" i="3"/>
  <c r="AE87" i="3" s="1"/>
  <c r="AD103" i="3"/>
  <c r="AE103" i="3" s="1"/>
  <c r="AD127" i="3"/>
  <c r="AE127" i="3" s="1"/>
  <c r="AD151" i="3"/>
  <c r="AE151" i="3" s="1"/>
  <c r="AD191" i="3"/>
  <c r="AE191" i="3" s="1"/>
  <c r="AD215" i="3"/>
  <c r="AE215" i="3" s="1"/>
  <c r="AD255" i="3"/>
  <c r="AE255" i="3" s="1"/>
  <c r="AF39" i="3"/>
  <c r="AF63" i="3"/>
  <c r="AF87" i="3"/>
  <c r="AF103" i="3"/>
  <c r="AF127" i="3"/>
  <c r="AF151" i="3"/>
  <c r="AF191" i="3"/>
  <c r="AF215" i="3"/>
  <c r="AF255" i="3"/>
  <c r="AF279" i="3"/>
  <c r="AF50" i="3"/>
  <c r="AF74" i="3"/>
  <c r="AF114" i="3"/>
  <c r="AF138" i="3"/>
  <c r="AF162" i="3"/>
  <c r="AF178" i="3"/>
  <c r="AF202" i="3"/>
  <c r="AF226" i="3"/>
  <c r="AF266" i="3"/>
  <c r="AF290" i="3"/>
  <c r="AD92" i="3"/>
  <c r="AE92" i="3" s="1"/>
  <c r="AF37" i="3"/>
  <c r="AF61" i="3"/>
  <c r="AF85" i="3"/>
  <c r="AF125" i="3"/>
  <c r="AF149" i="3"/>
  <c r="AF189" i="3"/>
  <c r="AF213" i="3"/>
  <c r="AF253" i="3"/>
  <c r="AF277" i="3"/>
  <c r="AF48" i="3"/>
  <c r="AF72" i="3"/>
  <c r="AF112" i="3"/>
  <c r="AF136" i="3"/>
  <c r="AF160" i="3"/>
  <c r="AF176" i="3"/>
  <c r="AF200" i="3"/>
  <c r="AF224" i="3"/>
  <c r="AF264" i="3"/>
  <c r="AF288" i="3"/>
  <c r="AD46" i="3"/>
  <c r="AE46" i="3" s="1"/>
  <c r="AF83" i="3"/>
  <c r="AF123" i="3"/>
  <c r="AF147" i="3"/>
  <c r="AF187" i="3"/>
  <c r="AF211" i="3"/>
  <c r="AF251" i="3"/>
  <c r="AF275" i="3"/>
  <c r="AF299" i="3"/>
  <c r="AD158" i="2"/>
  <c r="AE158" i="2" s="1"/>
  <c r="AD110" i="2"/>
  <c r="AE110" i="2" s="1"/>
  <c r="AD204" i="2"/>
  <c r="AE204" i="2" s="1"/>
  <c r="AD180" i="2"/>
  <c r="AE180" i="2" s="1"/>
  <c r="AD298" i="2"/>
  <c r="AE298" i="2" s="1"/>
  <c r="AD291" i="2"/>
  <c r="AE291" i="2" s="1"/>
  <c r="AD257" i="2"/>
  <c r="AE257" i="2" s="1"/>
  <c r="AD250" i="2"/>
  <c r="AE250" i="2" s="1"/>
  <c r="AD229" i="2"/>
  <c r="AE229" i="2" s="1"/>
  <c r="AD284" i="2"/>
  <c r="AE284" i="2" s="1"/>
  <c r="AD157" i="2"/>
  <c r="AE157" i="2" s="1"/>
  <c r="AD277" i="2"/>
  <c r="AE277" i="2" s="1"/>
  <c r="AD109" i="2"/>
  <c r="AE109" i="2" s="1"/>
  <c r="AG171" i="2"/>
  <c r="AD228" i="2"/>
  <c r="AE228" i="2" s="1"/>
  <c r="AD220" i="2"/>
  <c r="AE220" i="2" s="1"/>
  <c r="AD195" i="2"/>
  <c r="AE195" i="2" s="1"/>
  <c r="AD297" i="2"/>
  <c r="AE297" i="2" s="1"/>
  <c r="AD270" i="2"/>
  <c r="AE270" i="2" s="1"/>
  <c r="AD263" i="2"/>
  <c r="AE263" i="2" s="1"/>
  <c r="AD256" i="2"/>
  <c r="AE256" i="2" s="1"/>
  <c r="AD249" i="2"/>
  <c r="AE249" i="2" s="1"/>
  <c r="AD91" i="2"/>
  <c r="AE91" i="2" s="1"/>
  <c r="AD84" i="2"/>
  <c r="AE84" i="2" s="1"/>
  <c r="AG71" i="2"/>
  <c r="AD59" i="2"/>
  <c r="AE59" i="2" s="1"/>
  <c r="AG39" i="2"/>
  <c r="AG135" i="2"/>
  <c r="AD116" i="2"/>
  <c r="AE116" i="2" s="1"/>
  <c r="AG108" i="2"/>
  <c r="AG227" i="2"/>
  <c r="AD211" i="2"/>
  <c r="AE211" i="2" s="1"/>
  <c r="AG194" i="2"/>
  <c r="AD187" i="2"/>
  <c r="AE187" i="2" s="1"/>
  <c r="AD290" i="2"/>
  <c r="AE290" i="2" s="1"/>
  <c r="AG276" i="2"/>
  <c r="AG255" i="2"/>
  <c r="AD33" i="2"/>
  <c r="AE33" i="2" s="1"/>
  <c r="AD142" i="2"/>
  <c r="AE142" i="2" s="1"/>
  <c r="AD219" i="2"/>
  <c r="AE219" i="2" s="1"/>
  <c r="AG202" i="2"/>
  <c r="AG178" i="2"/>
  <c r="AD102" i="2"/>
  <c r="AE102" i="2" s="1"/>
  <c r="AD135" i="2"/>
  <c r="AE135" i="2" s="1"/>
  <c r="AD122" i="2"/>
  <c r="AE122" i="2" s="1"/>
  <c r="B172" i="2"/>
  <c r="M172" i="2" s="1"/>
  <c r="AD210" i="2"/>
  <c r="AE210" i="2" s="1"/>
  <c r="AD194" i="2"/>
  <c r="AE194" i="2" s="1"/>
  <c r="AD186" i="2"/>
  <c r="AE186" i="2" s="1"/>
  <c r="AD276" i="2"/>
  <c r="AE276" i="2" s="1"/>
  <c r="AD269" i="2"/>
  <c r="AE269" i="2" s="1"/>
  <c r="AD262" i="2"/>
  <c r="AE262" i="2" s="1"/>
  <c r="AD255" i="2"/>
  <c r="AE255" i="2" s="1"/>
  <c r="AD77" i="2"/>
  <c r="AE77" i="2" s="1"/>
  <c r="AD202" i="2"/>
  <c r="AE202" i="2" s="1"/>
  <c r="AD178" i="2"/>
  <c r="AE178" i="2" s="1"/>
  <c r="AD296" i="2"/>
  <c r="AE296" i="2" s="1"/>
  <c r="AD248" i="2"/>
  <c r="AE248" i="2" s="1"/>
  <c r="AD83" i="2"/>
  <c r="AE83" i="2" s="1"/>
  <c r="AG70" i="2"/>
  <c r="AG38" i="2"/>
  <c r="AD141" i="2"/>
  <c r="AE141" i="2" s="1"/>
  <c r="AD128" i="2"/>
  <c r="AE128" i="2" s="1"/>
  <c r="AD114" i="2"/>
  <c r="AE114" i="2" s="1"/>
  <c r="AG107" i="2"/>
  <c r="AD32" i="2"/>
  <c r="AE32" i="2" s="1"/>
  <c r="AD162" i="2"/>
  <c r="AE162" i="2" s="1"/>
  <c r="AD148" i="2"/>
  <c r="AE148" i="2" s="1"/>
  <c r="AG127" i="2"/>
  <c r="AD121" i="2"/>
  <c r="AE121" i="2" s="1"/>
  <c r="AD234" i="2"/>
  <c r="AE234" i="2" s="1"/>
  <c r="AD209" i="2"/>
  <c r="AE209" i="2" s="1"/>
  <c r="AD201" i="2"/>
  <c r="AE201" i="2" s="1"/>
  <c r="AD185" i="2"/>
  <c r="AE185" i="2" s="1"/>
  <c r="AD177" i="2"/>
  <c r="AE177" i="2" s="1"/>
  <c r="AD275" i="2"/>
  <c r="AE275" i="2" s="1"/>
  <c r="AD268" i="2"/>
  <c r="AE268" i="2" s="1"/>
  <c r="AD134" i="2"/>
  <c r="AE134" i="2" s="1"/>
  <c r="AD226" i="2"/>
  <c r="AE226" i="2" s="1"/>
  <c r="AD193" i="2"/>
  <c r="AE193" i="2" s="1"/>
  <c r="AD127" i="2"/>
  <c r="AE127" i="2" s="1"/>
  <c r="AD217" i="2"/>
  <c r="AE217" i="2" s="1"/>
  <c r="AD295" i="2"/>
  <c r="AE295" i="2" s="1"/>
  <c r="AD247" i="2"/>
  <c r="AE247" i="2" s="1"/>
  <c r="AD181" i="2"/>
  <c r="AE181" i="2" s="1"/>
  <c r="AG37" i="2"/>
  <c r="AD161" i="2"/>
  <c r="AE161" i="2" s="1"/>
  <c r="AD140" i="2"/>
  <c r="AE140" i="2" s="1"/>
  <c r="AD113" i="2"/>
  <c r="AE113" i="2" s="1"/>
  <c r="AD233" i="2"/>
  <c r="AE233" i="2" s="1"/>
  <c r="AD225" i="2"/>
  <c r="AE225" i="2" s="1"/>
  <c r="AD192" i="2"/>
  <c r="AE192" i="2" s="1"/>
  <c r="AD281" i="2"/>
  <c r="AE281" i="2" s="1"/>
  <c r="AD274" i="2"/>
  <c r="AE274" i="2" s="1"/>
  <c r="AD267" i="2"/>
  <c r="AE267" i="2" s="1"/>
  <c r="AD51" i="2"/>
  <c r="AE51" i="2" s="1"/>
  <c r="AD31" i="2"/>
  <c r="AE31" i="2" s="1"/>
  <c r="AD154" i="2"/>
  <c r="AE154" i="2" s="1"/>
  <c r="AD133" i="2"/>
  <c r="AE133" i="2" s="1"/>
  <c r="AD216" i="2"/>
  <c r="AE216" i="2" s="1"/>
  <c r="AD208" i="2"/>
  <c r="AE208" i="2" s="1"/>
  <c r="AD184" i="2"/>
  <c r="AE184" i="2" s="1"/>
  <c r="AD52" i="2"/>
  <c r="AE52" i="2" s="1"/>
  <c r="AF28" i="2"/>
  <c r="AG87" i="2"/>
  <c r="AG62" i="2"/>
  <c r="AD43" i="2"/>
  <c r="AE43" i="2" s="1"/>
  <c r="AG36" i="2"/>
  <c r="AD139" i="2"/>
  <c r="AE139" i="2" s="1"/>
  <c r="AD207" i="2"/>
  <c r="AE207" i="2" s="1"/>
  <c r="AD183" i="2"/>
  <c r="AE183" i="2" s="1"/>
  <c r="AD294" i="2"/>
  <c r="AE294" i="2" s="1"/>
  <c r="AD287" i="2"/>
  <c r="AE287" i="2" s="1"/>
  <c r="AD280" i="2"/>
  <c r="AE280" i="2" s="1"/>
  <c r="AG259" i="2"/>
  <c r="AD246" i="2"/>
  <c r="AE246" i="2" s="1"/>
  <c r="AD160" i="2"/>
  <c r="AE160" i="2" s="1"/>
  <c r="AD146" i="2"/>
  <c r="AE146" i="2" s="1"/>
  <c r="AD112" i="2"/>
  <c r="AE112" i="2" s="1"/>
  <c r="AD232" i="2"/>
  <c r="AE232" i="2" s="1"/>
  <c r="AD199" i="2"/>
  <c r="AE199" i="2" s="1"/>
  <c r="AD175" i="2"/>
  <c r="AE175" i="2" s="1"/>
  <c r="AG286" i="2"/>
  <c r="AD231" i="2"/>
  <c r="AE231" i="2" s="1"/>
  <c r="AD223" i="2"/>
  <c r="AE223" i="2" s="1"/>
  <c r="AD206" i="2"/>
  <c r="AE206" i="2" s="1"/>
  <c r="AD198" i="2"/>
  <c r="AE198" i="2" s="1"/>
  <c r="AD174" i="2"/>
  <c r="AE174" i="2" s="1"/>
  <c r="AD293" i="2"/>
  <c r="AE293" i="2" s="1"/>
  <c r="AD286" i="2"/>
  <c r="AE286" i="2" s="1"/>
  <c r="AD245" i="2"/>
  <c r="AE245" i="2" s="1"/>
  <c r="AG86" i="2"/>
  <c r="AD49" i="2"/>
  <c r="AE49" i="2" s="1"/>
  <c r="AG35" i="2"/>
  <c r="AD152" i="2"/>
  <c r="AE152" i="2" s="1"/>
  <c r="AD145" i="2"/>
  <c r="AE145" i="2" s="1"/>
  <c r="AG230" i="2"/>
  <c r="AG197" i="2"/>
  <c r="AD190" i="2"/>
  <c r="AE190" i="2" s="1"/>
  <c r="AG173" i="2"/>
  <c r="AG285" i="2"/>
  <c r="AG258" i="2"/>
  <c r="AD37" i="2"/>
  <c r="AE37" i="2" s="1"/>
  <c r="AD29" i="2"/>
  <c r="AE29" i="2" s="1"/>
  <c r="AG92" i="2"/>
  <c r="AG67" i="2"/>
  <c r="AD55" i="2"/>
  <c r="AE55" i="2" s="1"/>
  <c r="AD48" i="2"/>
  <c r="AE48" i="2" s="1"/>
  <c r="AG41" i="2"/>
  <c r="AG151" i="2"/>
  <c r="AG144" i="2"/>
  <c r="AG137" i="2"/>
  <c r="AG124" i="2"/>
  <c r="AG104" i="2"/>
  <c r="AD222" i="2"/>
  <c r="AE222" i="2" s="1"/>
  <c r="AD214" i="2"/>
  <c r="AE214" i="2" s="1"/>
  <c r="AG205" i="2"/>
  <c r="AG181" i="2"/>
  <c r="AG278" i="2"/>
  <c r="AG73" i="2"/>
  <c r="AF67" i="2"/>
  <c r="AD61" i="2"/>
  <c r="AE61" i="2" s="1"/>
  <c r="AG158" i="2"/>
  <c r="AF151" i="2"/>
  <c r="AF104" i="2"/>
  <c r="AG213" i="2"/>
  <c r="AF205" i="2"/>
  <c r="AD189" i="2"/>
  <c r="AE189" i="2" s="1"/>
  <c r="AF181" i="2"/>
  <c r="AD299" i="2"/>
  <c r="AE299" i="2" s="1"/>
  <c r="AD292" i="2"/>
  <c r="AE292" i="2" s="1"/>
  <c r="AD251" i="2"/>
  <c r="AE251" i="2" s="1"/>
  <c r="AD244" i="2"/>
  <c r="AE244" i="2" s="1"/>
  <c r="AG299" i="2"/>
  <c r="AG293" i="2"/>
  <c r="AG287" i="2"/>
  <c r="AG281" i="2"/>
  <c r="AG275" i="2"/>
  <c r="AG269" i="2"/>
  <c r="AG263" i="2"/>
  <c r="AG257" i="2"/>
  <c r="AG251" i="2"/>
  <c r="AG245" i="2"/>
  <c r="AG243" i="2"/>
  <c r="AF231" i="2"/>
  <c r="AF225" i="2"/>
  <c r="AF219" i="2"/>
  <c r="AF213" i="2"/>
  <c r="AF207" i="2"/>
  <c r="AF201" i="2"/>
  <c r="AF195" i="2"/>
  <c r="AF189" i="2"/>
  <c r="AF183" i="2"/>
  <c r="AF177" i="2"/>
  <c r="AF223" i="2"/>
  <c r="AF217" i="2"/>
  <c r="AF211" i="2"/>
  <c r="AG234" i="2"/>
  <c r="AF234" i="2"/>
  <c r="AF228" i="2"/>
  <c r="AF222" i="2"/>
  <c r="AF216" i="2"/>
  <c r="AF210" i="2"/>
  <c r="AF204" i="2"/>
  <c r="AF198" i="2"/>
  <c r="AF192" i="2"/>
  <c r="AF186" i="2"/>
  <c r="AF180" i="2"/>
  <c r="AF174" i="2"/>
  <c r="M171" i="2"/>
  <c r="AG423" i="1"/>
  <c r="AF142" i="2"/>
  <c r="AG152" i="2"/>
  <c r="B104" i="2"/>
  <c r="M103" i="2"/>
  <c r="AG102" i="2"/>
  <c r="AG48" i="2"/>
  <c r="AF48" i="2"/>
  <c r="B29" i="2"/>
  <c r="B30" i="2" s="1"/>
  <c r="M30" i="2" s="1"/>
  <c r="AF29" i="2"/>
  <c r="AF30" i="2"/>
  <c r="AH685" i="5" l="1"/>
  <c r="AL685" i="5"/>
  <c r="AK685" i="5"/>
  <c r="AG685" i="5"/>
  <c r="B105" i="4"/>
  <c r="J104" i="4"/>
  <c r="M246" i="4"/>
  <c r="J245" i="4"/>
  <c r="M103" i="4"/>
  <c r="M29" i="2"/>
  <c r="B492" i="1"/>
  <c r="J491" i="1"/>
  <c r="AI26" i="6"/>
  <c r="J29" i="2"/>
  <c r="S27" i="6"/>
  <c r="Z26" i="6"/>
  <c r="H26" i="6"/>
  <c r="A27" i="6"/>
  <c r="J28" i="6"/>
  <c r="Q27" i="6"/>
  <c r="BC191" i="5"/>
  <c r="BA191" i="5"/>
  <c r="BB299" i="5"/>
  <c r="BA90" i="5"/>
  <c r="BB90" i="5"/>
  <c r="BA83" i="5"/>
  <c r="BC556" i="5"/>
  <c r="BA556" i="5"/>
  <c r="BB556" i="5"/>
  <c r="BC222" i="5"/>
  <c r="BA222" i="5"/>
  <c r="BA75" i="5"/>
  <c r="BB75" i="5"/>
  <c r="BC75" i="5"/>
  <c r="BC34" i="5"/>
  <c r="BB34" i="5"/>
  <c r="BA34" i="5"/>
  <c r="BC111" i="5"/>
  <c r="BA111" i="5"/>
  <c r="BB111" i="5"/>
  <c r="BC651" i="5"/>
  <c r="BA651" i="5"/>
  <c r="BA310" i="5"/>
  <c r="BA373" i="5"/>
  <c r="BB613" i="5"/>
  <c r="BA634" i="5"/>
  <c r="BB446" i="5"/>
  <c r="BA354" i="5"/>
  <c r="BA258" i="5"/>
  <c r="BA610" i="5"/>
  <c r="BC593" i="5"/>
  <c r="BB593" i="5"/>
  <c r="BA593" i="5"/>
  <c r="BB83" i="5"/>
  <c r="BC389" i="5"/>
  <c r="BA389" i="5"/>
  <c r="BB389" i="5"/>
  <c r="BC672" i="5"/>
  <c r="BA672" i="5"/>
  <c r="BC661" i="5"/>
  <c r="BA661" i="5"/>
  <c r="BB661" i="5"/>
  <c r="BA329" i="5"/>
  <c r="BB329" i="5"/>
  <c r="BC329" i="5"/>
  <c r="BA387" i="5"/>
  <c r="BB387" i="5"/>
  <c r="BC387" i="5"/>
  <c r="BA338" i="5"/>
  <c r="BB338" i="5"/>
  <c r="BC338" i="5"/>
  <c r="BA459" i="5"/>
  <c r="BC459" i="5"/>
  <c r="BB459" i="5"/>
  <c r="BB278" i="5"/>
  <c r="BC261" i="5"/>
  <c r="BC334" i="5"/>
  <c r="BC343" i="5"/>
  <c r="BA343" i="5"/>
  <c r="BB343" i="5"/>
  <c r="BB222" i="5"/>
  <c r="BB632" i="5"/>
  <c r="BB253" i="5"/>
  <c r="BA466" i="5"/>
  <c r="BA282" i="5"/>
  <c r="BB644" i="5"/>
  <c r="BC209" i="5"/>
  <c r="BA457" i="5"/>
  <c r="BC457" i="5"/>
  <c r="BB457" i="5"/>
  <c r="BC431" i="5"/>
  <c r="BA431" i="5"/>
  <c r="BB431" i="5"/>
  <c r="BB513" i="5"/>
  <c r="BC626" i="5"/>
  <c r="BA626" i="5"/>
  <c r="BB626" i="5"/>
  <c r="BA435" i="5"/>
  <c r="BC435" i="5"/>
  <c r="BC145" i="5"/>
  <c r="BA145" i="5"/>
  <c r="BC12" i="5"/>
  <c r="BA12" i="5"/>
  <c r="BB12" i="5"/>
  <c r="BB591" i="5"/>
  <c r="BC591" i="5"/>
  <c r="BC287" i="5"/>
  <c r="BA287" i="5"/>
  <c r="BC483" i="5"/>
  <c r="BA483" i="5"/>
  <c r="BA385" i="5"/>
  <c r="BC385" i="5"/>
  <c r="BB385" i="5"/>
  <c r="BC279" i="5"/>
  <c r="BC449" i="5"/>
  <c r="BC596" i="5"/>
  <c r="BB243" i="5"/>
  <c r="BA471" i="5"/>
  <c r="BB421" i="5"/>
  <c r="BB590" i="5"/>
  <c r="BB320" i="5"/>
  <c r="BC270" i="5"/>
  <c r="BA270" i="5"/>
  <c r="BB270" i="5"/>
  <c r="BB435" i="5"/>
  <c r="BC677" i="5"/>
  <c r="BA677" i="5"/>
  <c r="BB596" i="5"/>
  <c r="BC161" i="5"/>
  <c r="BA161" i="5"/>
  <c r="BB161" i="5"/>
  <c r="BC144" i="5"/>
  <c r="BA144" i="5"/>
  <c r="BB443" i="5"/>
  <c r="BC443" i="5"/>
  <c r="BC116" i="5"/>
  <c r="BA116" i="5"/>
  <c r="BB116" i="5"/>
  <c r="BB336" i="5"/>
  <c r="BC336" i="5"/>
  <c r="BA336" i="5"/>
  <c r="BC605" i="5"/>
  <c r="BA605" i="5"/>
  <c r="BA295" i="5"/>
  <c r="BB295" i="5"/>
  <c r="BC295" i="5"/>
  <c r="BC647" i="5"/>
  <c r="BA647" i="5"/>
  <c r="BA97" i="5"/>
  <c r="BB97" i="5"/>
  <c r="BC97" i="5"/>
  <c r="BA82" i="5"/>
  <c r="BB622" i="5"/>
  <c r="BC395" i="5"/>
  <c r="BA395" i="5"/>
  <c r="BC139" i="5"/>
  <c r="BC668" i="5"/>
  <c r="BC430" i="5"/>
  <c r="BA453" i="5"/>
  <c r="BB41" i="5"/>
  <c r="BC28" i="5"/>
  <c r="BC121" i="5"/>
  <c r="BA128" i="5"/>
  <c r="BA633" i="5"/>
  <c r="BA591" i="5"/>
  <c r="BB442" i="5"/>
  <c r="BB638" i="5"/>
  <c r="BB258" i="5"/>
  <c r="BA659" i="5"/>
  <c r="BB654" i="5"/>
  <c r="BB390" i="5"/>
  <c r="BC146" i="5"/>
  <c r="BB146" i="5"/>
  <c r="BA146" i="5"/>
  <c r="BA114" i="5"/>
  <c r="BC673" i="5"/>
  <c r="BA673" i="5"/>
  <c r="BB673" i="5"/>
  <c r="BC601" i="5"/>
  <c r="BA601" i="5"/>
  <c r="BC157" i="5"/>
  <c r="BA157" i="5"/>
  <c r="BB157" i="5"/>
  <c r="BC602" i="5"/>
  <c r="BB602" i="5"/>
  <c r="BA602" i="5"/>
  <c r="BC461" i="5"/>
  <c r="BA461" i="5"/>
  <c r="BB461" i="5"/>
  <c r="BC24" i="5"/>
  <c r="BB24" i="5"/>
  <c r="BA24" i="5"/>
  <c r="BC649" i="5"/>
  <c r="BA649" i="5"/>
  <c r="BA160" i="5"/>
  <c r="BB160" i="5"/>
  <c r="BC160" i="5"/>
  <c r="BC560" i="5"/>
  <c r="BA110" i="5"/>
  <c r="BB526" i="5"/>
  <c r="BC447" i="5"/>
  <c r="BC357" i="5"/>
  <c r="BA645" i="5"/>
  <c r="BC100" i="5"/>
  <c r="BB603" i="5"/>
  <c r="BA603" i="5"/>
  <c r="BA250" i="5"/>
  <c r="BB664" i="5"/>
  <c r="BB495" i="5"/>
  <c r="BB354" i="5"/>
  <c r="BB282" i="5"/>
  <c r="BC220" i="5"/>
  <c r="BA220" i="5"/>
  <c r="BA106" i="5"/>
  <c r="BC106" i="5"/>
  <c r="BB106" i="5"/>
  <c r="BB52" i="5"/>
  <c r="BC95" i="5"/>
  <c r="BA95" i="5"/>
  <c r="BB95" i="5"/>
  <c r="BA52" i="5"/>
  <c r="BC218" i="5"/>
  <c r="BA218" i="5"/>
  <c r="BB218" i="5"/>
  <c r="BB174" i="5"/>
  <c r="BA174" i="5"/>
  <c r="BC174" i="5"/>
  <c r="BB677" i="5"/>
  <c r="BC648" i="5"/>
  <c r="BB648" i="5"/>
  <c r="BB413" i="5"/>
  <c r="BA102" i="5"/>
  <c r="BA433" i="5"/>
  <c r="BB433" i="5"/>
  <c r="BC433" i="5"/>
  <c r="BC219" i="5"/>
  <c r="BB219" i="5"/>
  <c r="BA219" i="5"/>
  <c r="BC365" i="5"/>
  <c r="BA365" i="5"/>
  <c r="BB365" i="5"/>
  <c r="BC507" i="5"/>
  <c r="BA507" i="5"/>
  <c r="BB507" i="5"/>
  <c r="BC584" i="5"/>
  <c r="BC201" i="5"/>
  <c r="BB136" i="5"/>
  <c r="BC211" i="5"/>
  <c r="BC405" i="5"/>
  <c r="BB70" i="5"/>
  <c r="BC187" i="5"/>
  <c r="BA187" i="5"/>
  <c r="BB88" i="5"/>
  <c r="BC172" i="5"/>
  <c r="BB81" i="5"/>
  <c r="BA374" i="5"/>
  <c r="BC654" i="5"/>
  <c r="BA390" i="5"/>
  <c r="BC603" i="5"/>
  <c r="BC607" i="5"/>
  <c r="BA607" i="5"/>
  <c r="BB607" i="5"/>
  <c r="BC579" i="5"/>
  <c r="BB579" i="5"/>
  <c r="BC86" i="5"/>
  <c r="BB86" i="5"/>
  <c r="BA86" i="5"/>
  <c r="BB205" i="5"/>
  <c r="BC205" i="5"/>
  <c r="BA205" i="5"/>
  <c r="BC89" i="5"/>
  <c r="BB89" i="5"/>
  <c r="BC608" i="5"/>
  <c r="BA155" i="5"/>
  <c r="BB155" i="5"/>
  <c r="BB18" i="5"/>
  <c r="BB597" i="5"/>
  <c r="BB334" i="5"/>
  <c r="BB20" i="5"/>
  <c r="BC429" i="5"/>
  <c r="BC526" i="5"/>
  <c r="BB142" i="5"/>
  <c r="BB121" i="5"/>
  <c r="BB104" i="5"/>
  <c r="BB248" i="5"/>
  <c r="BC268" i="5"/>
  <c r="BB615" i="5"/>
  <c r="BB422" i="5"/>
  <c r="BA563" i="5"/>
  <c r="BA578" i="5"/>
  <c r="BB659" i="5"/>
  <c r="BC324" i="5"/>
  <c r="BA324" i="5"/>
  <c r="BA572" i="5"/>
  <c r="BB572" i="5"/>
  <c r="BC660" i="5"/>
  <c r="BA660" i="5"/>
  <c r="BA624" i="5"/>
  <c r="BC624" i="5"/>
  <c r="BC85" i="5"/>
  <c r="BA85" i="5"/>
  <c r="BB85" i="5"/>
  <c r="BB558" i="5"/>
  <c r="BA558" i="5"/>
  <c r="BC314" i="5"/>
  <c r="BB314" i="5"/>
  <c r="BA314" i="5"/>
  <c r="BA293" i="5"/>
  <c r="BB293" i="5"/>
  <c r="BC293" i="5"/>
  <c r="BC559" i="5"/>
  <c r="BC656" i="5"/>
  <c r="BC180" i="5"/>
  <c r="BC110" i="5"/>
  <c r="BA46" i="5"/>
  <c r="BB114" i="5"/>
  <c r="BC477" i="5"/>
  <c r="BC574" i="5"/>
  <c r="BB214" i="5"/>
  <c r="BB79" i="5"/>
  <c r="BA299" i="5"/>
  <c r="BC340" i="5"/>
  <c r="BB251" i="5"/>
  <c r="BA379" i="5"/>
  <c r="BA577" i="5"/>
  <c r="BB610" i="5"/>
  <c r="BA162" i="5"/>
  <c r="BA298" i="5"/>
  <c r="BB298" i="5"/>
  <c r="BC298" i="5"/>
  <c r="BB195" i="5"/>
  <c r="BB74" i="5"/>
  <c r="BA74" i="5"/>
  <c r="BC74" i="5"/>
  <c r="BA641" i="5"/>
  <c r="BB641" i="5"/>
  <c r="BC241" i="5"/>
  <c r="BA241" i="5"/>
  <c r="BB241" i="5"/>
  <c r="BA312" i="5"/>
  <c r="BB312" i="5"/>
  <c r="BC312" i="5"/>
  <c r="BA455" i="5"/>
  <c r="BB455" i="5"/>
  <c r="BC455" i="5"/>
  <c r="BC541" i="5"/>
  <c r="BA541" i="5"/>
  <c r="BB541" i="5"/>
  <c r="BC527" i="5"/>
  <c r="BA527" i="5"/>
  <c r="BB527" i="5"/>
  <c r="BC51" i="5"/>
  <c r="BB51" i="5"/>
  <c r="BC530" i="5"/>
  <c r="BA530" i="5"/>
  <c r="BB586" i="5"/>
  <c r="BC586" i="5"/>
  <c r="BC212" i="5"/>
  <c r="BA212" i="5"/>
  <c r="BC583" i="5"/>
  <c r="BC273" i="5"/>
  <c r="BB188" i="5"/>
  <c r="BC64" i="5"/>
  <c r="BB67" i="5"/>
  <c r="BB453" i="5"/>
  <c r="BC473" i="5"/>
  <c r="BA473" i="5"/>
  <c r="BB473" i="5"/>
  <c r="BB170" i="5"/>
  <c r="BB395" i="5"/>
  <c r="BA280" i="5"/>
  <c r="BA565" i="5"/>
  <c r="BC628" i="5"/>
  <c r="BB272" i="5"/>
  <c r="BB517" i="5"/>
  <c r="BA443" i="5"/>
  <c r="BA658" i="5"/>
  <c r="BA154" i="5"/>
  <c r="BC319" i="5"/>
  <c r="BA319" i="5"/>
  <c r="BB319" i="5"/>
  <c r="BB134" i="5"/>
  <c r="BA134" i="5"/>
  <c r="BC134" i="5"/>
  <c r="BB162" i="5"/>
  <c r="BB451" i="5"/>
  <c r="BB306" i="5"/>
  <c r="BA581" i="5"/>
  <c r="BB581" i="5"/>
  <c r="BC581" i="5"/>
  <c r="BB628" i="5"/>
  <c r="BA234" i="5"/>
  <c r="BB417" i="5"/>
  <c r="BC87" i="5"/>
  <c r="BA87" i="5"/>
  <c r="BB87" i="5"/>
  <c r="BA247" i="5"/>
  <c r="BB247" i="5"/>
  <c r="BC247" i="5"/>
  <c r="BA337" i="5"/>
  <c r="BB337" i="5"/>
  <c r="BC337" i="5"/>
  <c r="BC618" i="5"/>
  <c r="BB618" i="5"/>
  <c r="BA618" i="5"/>
  <c r="BC226" i="5"/>
  <c r="BA226" i="5"/>
  <c r="BB226" i="5"/>
  <c r="BB78" i="5"/>
  <c r="BC78" i="5"/>
  <c r="BC678" i="5"/>
  <c r="BB678" i="5"/>
  <c r="BA678" i="5"/>
  <c r="BC619" i="5"/>
  <c r="BA619" i="5"/>
  <c r="BB619" i="5"/>
  <c r="BA173" i="5"/>
  <c r="BB173" i="5"/>
  <c r="BC173" i="5"/>
  <c r="BC297" i="5"/>
  <c r="BB64" i="5"/>
  <c r="BC278" i="5"/>
  <c r="BA159" i="5"/>
  <c r="BB159" i="5"/>
  <c r="BC159" i="5"/>
  <c r="BC622" i="5"/>
  <c r="BB645" i="5"/>
  <c r="BA72" i="5"/>
  <c r="BB72" i="5"/>
  <c r="BC72" i="5"/>
  <c r="BA122" i="5"/>
  <c r="BA664" i="5"/>
  <c r="BA301" i="5"/>
  <c r="BA616" i="5"/>
  <c r="BA519" i="5"/>
  <c r="BA266" i="5"/>
  <c r="BA425" i="5"/>
  <c r="BB631" i="5"/>
  <c r="BC675" i="5"/>
  <c r="BB594" i="5"/>
  <c r="BC594" i="5"/>
  <c r="BA594" i="5"/>
  <c r="BA149" i="5"/>
  <c r="BC149" i="5"/>
  <c r="BA142" i="5"/>
  <c r="BB182" i="5"/>
  <c r="BA182" i="5"/>
  <c r="BA306" i="5"/>
  <c r="BC322" i="5"/>
  <c r="BA322" i="5"/>
  <c r="BB322" i="5"/>
  <c r="BC546" i="5"/>
  <c r="BA546" i="5"/>
  <c r="BB546" i="5"/>
  <c r="BB588" i="5"/>
  <c r="BA588" i="5"/>
  <c r="BC588" i="5"/>
  <c r="BC239" i="5"/>
  <c r="BB239" i="5"/>
  <c r="BC62" i="5"/>
  <c r="BB62" i="5"/>
  <c r="BA62" i="5"/>
  <c r="BC650" i="5"/>
  <c r="BA650" i="5"/>
  <c r="BB650" i="5"/>
  <c r="BB38" i="5"/>
  <c r="BA38" i="5"/>
  <c r="BC38" i="5"/>
  <c r="BC23" i="5"/>
  <c r="BA23" i="5"/>
  <c r="BB23" i="5"/>
  <c r="BC217" i="5"/>
  <c r="BA217" i="5"/>
  <c r="BB217" i="5"/>
  <c r="BB332" i="5"/>
  <c r="BB164" i="5"/>
  <c r="BC350" i="5"/>
  <c r="BC136" i="5"/>
  <c r="BB139" i="5"/>
  <c r="BC595" i="5"/>
  <c r="BB212" i="5"/>
  <c r="BC573" i="5"/>
  <c r="BC670" i="5"/>
  <c r="BA498" i="5"/>
  <c r="BB498" i="5"/>
  <c r="BC498" i="5"/>
  <c r="BA199" i="5"/>
  <c r="BB168" i="5"/>
  <c r="BC122" i="5"/>
  <c r="BB373" i="5"/>
  <c r="BA398" i="5"/>
  <c r="BB325" i="5"/>
  <c r="BB302" i="5"/>
  <c r="BA284" i="5"/>
  <c r="BB680" i="5"/>
  <c r="BC600" i="5"/>
  <c r="BA538" i="5"/>
  <c r="BB510" i="5"/>
  <c r="BA510" i="5"/>
  <c r="BA230" i="5"/>
  <c r="BB230" i="5"/>
  <c r="BC230" i="5"/>
  <c r="BB401" i="5"/>
  <c r="BA401" i="5"/>
  <c r="BA521" i="5"/>
  <c r="BB521" i="5"/>
  <c r="BC521" i="5"/>
  <c r="BB375" i="5"/>
  <c r="BA666" i="5"/>
  <c r="BB666" i="5"/>
  <c r="BC666" i="5"/>
  <c r="BC643" i="5"/>
  <c r="BA643" i="5"/>
  <c r="BB643" i="5"/>
  <c r="BC503" i="5"/>
  <c r="BA503" i="5"/>
  <c r="BB503" i="5"/>
  <c r="BC59" i="5"/>
  <c r="BA59" i="5"/>
  <c r="BB59" i="5"/>
  <c r="BA470" i="5"/>
  <c r="BB470" i="5"/>
  <c r="BC470" i="5"/>
  <c r="BB35" i="5"/>
  <c r="BA189" i="5"/>
  <c r="BB211" i="5"/>
  <c r="BC264" i="5"/>
  <c r="BB264" i="5"/>
  <c r="BA264" i="5"/>
  <c r="BC597" i="5"/>
  <c r="BA70" i="5"/>
  <c r="BC99" i="5"/>
  <c r="BC29" i="5"/>
  <c r="BB494" i="5"/>
  <c r="BA421" i="5"/>
  <c r="BB326" i="5"/>
  <c r="BB402" i="5"/>
  <c r="BB379" i="5"/>
  <c r="BA450" i="5"/>
  <c r="BA481" i="5"/>
  <c r="BB538" i="5"/>
  <c r="BC497" i="5"/>
  <c r="BA497" i="5"/>
  <c r="BB497" i="5"/>
  <c r="BB533" i="5"/>
  <c r="BC216" i="5"/>
  <c r="BA216" i="5"/>
  <c r="BB216" i="5"/>
  <c r="BA604" i="5"/>
  <c r="BB604" i="5"/>
  <c r="BC604" i="5"/>
  <c r="BA642" i="5"/>
  <c r="BB642" i="5"/>
  <c r="BC642" i="5"/>
  <c r="BB592" i="5"/>
  <c r="BA375" i="5"/>
  <c r="BC275" i="5"/>
  <c r="BB275" i="5"/>
  <c r="BA275" i="5"/>
  <c r="BC47" i="5"/>
  <c r="BA47" i="5"/>
  <c r="BB47" i="5"/>
  <c r="BC509" i="5"/>
  <c r="BA509" i="5"/>
  <c r="BA118" i="5"/>
  <c r="BC369" i="5"/>
  <c r="BB209" i="5"/>
  <c r="BC304" i="5"/>
  <c r="BB477" i="5"/>
  <c r="BB309" i="5"/>
  <c r="BA382" i="5"/>
  <c r="BC361" i="5"/>
  <c r="BA361" i="5"/>
  <c r="BB361" i="5"/>
  <c r="BC171" i="5"/>
  <c r="BC101" i="5"/>
  <c r="BA170" i="5"/>
  <c r="BB471" i="5"/>
  <c r="BC339" i="5"/>
  <c r="BB614" i="5"/>
  <c r="BA442" i="5"/>
  <c r="BC363" i="5"/>
  <c r="BB284" i="5"/>
  <c r="BB578" i="5"/>
  <c r="BA539" i="5"/>
  <c r="BA617" i="5"/>
  <c r="BC617" i="5"/>
  <c r="BB202" i="5"/>
  <c r="BA202" i="5"/>
  <c r="BC202" i="5"/>
  <c r="BA77" i="5"/>
  <c r="BC77" i="5"/>
  <c r="BA533" i="5"/>
  <c r="BC475" i="5"/>
  <c r="BB475" i="5"/>
  <c r="BA393" i="5"/>
  <c r="BA246" i="5"/>
  <c r="BC246" i="5"/>
  <c r="BB246" i="5"/>
  <c r="BC156" i="5"/>
  <c r="BA156" i="5"/>
  <c r="BB156" i="5"/>
  <c r="BA551" i="5"/>
  <c r="BB551" i="5"/>
  <c r="BC551" i="5"/>
  <c r="BA671" i="5"/>
  <c r="BC671" i="5"/>
  <c r="BB671" i="5"/>
  <c r="BC135" i="5"/>
  <c r="BA135" i="5"/>
  <c r="BB135" i="5"/>
  <c r="BC107" i="5"/>
  <c r="BA107" i="5"/>
  <c r="BB107" i="5"/>
  <c r="BB625" i="5"/>
  <c r="BA625" i="5"/>
  <c r="BC625" i="5"/>
  <c r="BA180" i="5"/>
  <c r="BC417" i="5"/>
  <c r="BB333" i="5"/>
  <c r="BB308" i="5"/>
  <c r="BC20" i="5"/>
  <c r="BC669" i="5"/>
  <c r="BA22" i="5"/>
  <c r="BC434" i="5"/>
  <c r="BA434" i="5"/>
  <c r="BB434" i="5"/>
  <c r="BC243" i="5"/>
  <c r="BC123" i="5"/>
  <c r="BA592" i="5"/>
  <c r="BA514" i="5"/>
  <c r="BC627" i="5"/>
  <c r="BA495" i="5"/>
  <c r="BA567" i="5"/>
  <c r="BA255" i="5"/>
  <c r="BB266" i="5"/>
  <c r="BB491" i="5"/>
  <c r="BB600" i="5"/>
  <c r="BA569" i="5"/>
  <c r="BC569" i="5"/>
  <c r="BA228" i="5"/>
  <c r="BB228" i="5"/>
  <c r="BC228" i="5"/>
  <c r="BC186" i="5"/>
  <c r="BB186" i="5"/>
  <c r="BA294" i="5"/>
  <c r="BB294" i="5"/>
  <c r="BC294" i="5"/>
  <c r="BA522" i="5"/>
  <c r="BB522" i="5"/>
  <c r="BC522" i="5"/>
  <c r="BA98" i="5"/>
  <c r="BB210" i="5"/>
  <c r="BB580" i="5"/>
  <c r="BC580" i="5"/>
  <c r="BA580" i="5"/>
  <c r="BB663" i="5"/>
  <c r="BB601" i="5"/>
  <c r="BB273" i="5"/>
  <c r="BA175" i="5"/>
  <c r="BB175" i="5"/>
  <c r="BC175" i="5"/>
  <c r="BC557" i="5"/>
  <c r="BA557" i="5"/>
  <c r="BC679" i="5"/>
  <c r="BA679" i="5"/>
  <c r="BC183" i="5"/>
  <c r="BB183" i="5"/>
  <c r="BA183" i="5"/>
  <c r="BC347" i="5"/>
  <c r="BA347" i="5"/>
  <c r="BB347" i="5"/>
  <c r="BC109" i="5"/>
  <c r="BB109" i="5"/>
  <c r="BA109" i="5"/>
  <c r="BB233" i="5"/>
  <c r="BC441" i="5"/>
  <c r="BB429" i="5"/>
  <c r="BB430" i="5"/>
  <c r="BB45" i="5"/>
  <c r="BC44" i="5"/>
  <c r="BA69" i="5"/>
  <c r="BA667" i="5"/>
  <c r="BC667" i="5"/>
  <c r="BB29" i="5"/>
  <c r="BA200" i="5"/>
  <c r="BC195" i="5"/>
  <c r="BA564" i="5"/>
  <c r="BC413" i="5"/>
  <c r="BA327" i="5"/>
  <c r="BB300" i="5"/>
  <c r="BB450" i="5"/>
  <c r="BB658" i="5"/>
  <c r="BB539" i="5"/>
  <c r="BB178" i="5"/>
  <c r="BA178" i="5"/>
  <c r="BC178" i="5"/>
  <c r="BA409" i="5"/>
  <c r="BB409" i="5"/>
  <c r="BC409" i="5"/>
  <c r="BB98" i="5"/>
  <c r="BA210" i="5"/>
  <c r="BC313" i="5"/>
  <c r="BA313" i="5"/>
  <c r="BB313" i="5"/>
  <c r="BB660" i="5"/>
  <c r="BC606" i="5"/>
  <c r="BA606" i="5"/>
  <c r="BB606" i="5"/>
  <c r="BB297" i="5"/>
  <c r="BC221" i="5"/>
  <c r="BA221" i="5"/>
  <c r="BA229" i="5"/>
  <c r="BB229" i="5"/>
  <c r="BC229" i="5"/>
  <c r="BC391" i="5"/>
  <c r="BA391" i="5"/>
  <c r="BB391" i="5"/>
  <c r="BB231" i="5"/>
  <c r="BC231" i="5"/>
  <c r="BA231" i="5"/>
  <c r="BC582" i="5"/>
  <c r="BB582" i="5"/>
  <c r="BC140" i="5"/>
  <c r="BA140" i="5"/>
  <c r="BB259" i="5"/>
  <c r="BB474" i="5"/>
  <c r="BA92" i="5"/>
  <c r="BA370" i="5"/>
  <c r="BB370" i="5"/>
  <c r="BC370" i="5"/>
  <c r="BC18" i="5"/>
  <c r="BC92" i="5"/>
  <c r="BB405" i="5"/>
  <c r="BB238" i="5"/>
  <c r="BA141" i="5"/>
  <c r="BA549" i="5"/>
  <c r="BC13" i="5"/>
  <c r="BA13" i="5"/>
  <c r="BB13" i="5"/>
  <c r="BA223" i="5"/>
  <c r="BB125" i="5"/>
  <c r="BA640" i="5"/>
  <c r="BA613" i="5"/>
  <c r="BB324" i="5"/>
  <c r="BA253" i="5"/>
  <c r="BA330" i="5"/>
  <c r="BB563" i="5"/>
  <c r="BC547" i="5"/>
  <c r="BA547" i="5"/>
  <c r="BB547" i="5"/>
  <c r="BA204" i="5"/>
  <c r="BB204" i="5"/>
  <c r="BC204" i="5"/>
  <c r="BB36" i="5"/>
  <c r="BA612" i="5"/>
  <c r="BC612" i="5"/>
  <c r="BB617" i="5"/>
  <c r="BC665" i="5"/>
  <c r="BA665" i="5"/>
  <c r="BC620" i="5"/>
  <c r="BA620" i="5"/>
  <c r="BA648" i="5"/>
  <c r="BB339" i="5"/>
  <c r="BC353" i="5"/>
  <c r="BA353" i="5"/>
  <c r="BC25" i="5"/>
  <c r="BA25" i="5"/>
  <c r="BB25" i="5"/>
  <c r="BC367" i="5"/>
  <c r="BA367" i="5"/>
  <c r="BB367" i="5"/>
  <c r="BA245" i="5"/>
  <c r="BC245" i="5"/>
  <c r="BB245" i="5"/>
  <c r="BB113" i="5"/>
  <c r="BC113" i="5"/>
  <c r="BA407" i="5"/>
  <c r="BB407" i="5"/>
  <c r="BC407" i="5"/>
  <c r="BC346" i="5"/>
  <c r="BB346" i="5"/>
  <c r="BA148" i="5"/>
  <c r="BC148" i="5"/>
  <c r="BC32" i="5"/>
  <c r="BB304" i="5"/>
  <c r="BC489" i="5"/>
  <c r="BA138" i="5"/>
  <c r="BC90" i="5"/>
  <c r="BC164" i="5"/>
  <c r="BA213" i="5"/>
  <c r="BB37" i="5"/>
  <c r="BC37" i="5"/>
  <c r="BC30" i="5"/>
  <c r="BA225" i="5"/>
  <c r="BA632" i="5"/>
  <c r="BB344" i="5"/>
  <c r="BA251" i="5"/>
  <c r="BA274" i="5"/>
  <c r="BA568" i="5"/>
  <c r="BB519" i="5"/>
  <c r="BA342" i="5"/>
  <c r="BA451" i="5"/>
  <c r="BB577" i="5"/>
  <c r="BB481" i="5"/>
  <c r="BC192" i="5"/>
  <c r="BA192" i="5"/>
  <c r="BB192" i="5"/>
  <c r="BC320" i="5"/>
  <c r="BC531" i="5"/>
  <c r="BA531" i="5"/>
  <c r="BC269" i="5"/>
  <c r="BB269" i="5"/>
  <c r="BA269" i="5"/>
  <c r="BC411" i="5"/>
  <c r="BB411" i="5"/>
  <c r="BB44" i="5"/>
  <c r="BB150" i="5"/>
  <c r="BA150" i="5"/>
  <c r="BC150" i="5"/>
  <c r="BA36" i="5"/>
  <c r="BB669" i="5"/>
  <c r="BA359" i="5"/>
  <c r="BB359" i="5"/>
  <c r="BC359" i="5"/>
  <c r="BC50" i="5"/>
  <c r="BA50" i="5"/>
  <c r="BB50" i="5"/>
  <c r="BC394" i="5"/>
  <c r="BA394" i="5"/>
  <c r="BB394" i="5"/>
  <c r="BC575" i="5"/>
  <c r="BA575" i="5"/>
  <c r="BB575" i="5"/>
  <c r="BC26" i="5"/>
  <c r="BA26" i="5"/>
  <c r="BB26" i="5"/>
  <c r="BC623" i="5"/>
  <c r="BA623" i="5"/>
  <c r="BB623" i="5"/>
  <c r="BB639" i="5"/>
  <c r="BC639" i="5"/>
  <c r="BC84" i="5"/>
  <c r="BA84" i="5"/>
  <c r="BC120" i="5"/>
  <c r="BA120" i="5"/>
  <c r="BB120" i="5"/>
  <c r="BC56" i="5"/>
  <c r="BB357" i="5"/>
  <c r="BC513" i="5"/>
  <c r="BB570" i="5"/>
  <c r="BB261" i="5"/>
  <c r="BC138" i="5"/>
  <c r="BC188" i="5"/>
  <c r="BB502" i="5"/>
  <c r="BB310" i="5"/>
  <c r="BB28" i="5"/>
  <c r="BA79" i="5"/>
  <c r="BC102" i="5"/>
  <c r="BA663" i="5"/>
  <c r="BB374" i="5"/>
  <c r="BA272" i="5"/>
  <c r="BA326" i="5"/>
  <c r="BA377" i="5"/>
  <c r="BA427" i="5"/>
  <c r="BB599" i="5"/>
  <c r="BA506" i="5"/>
  <c r="BC344" i="5"/>
  <c r="BA637" i="5"/>
  <c r="BC637" i="5"/>
  <c r="BA203" i="5"/>
  <c r="BB215" i="5"/>
  <c r="BA636" i="5"/>
  <c r="BB636" i="5"/>
  <c r="BC636" i="5"/>
  <c r="BA423" i="5"/>
  <c r="BB262" i="5"/>
  <c r="BC674" i="5"/>
  <c r="BA674" i="5"/>
  <c r="BB674" i="5"/>
  <c r="BB624" i="5"/>
  <c r="BA657" i="5"/>
  <c r="BC290" i="5"/>
  <c r="BA290" i="5"/>
  <c r="BB58" i="5"/>
  <c r="BA58" i="5"/>
  <c r="BC58" i="5"/>
  <c r="BA40" i="5"/>
  <c r="BB40" i="5"/>
  <c r="BC40" i="5"/>
  <c r="BA76" i="5"/>
  <c r="BC76" i="5"/>
  <c r="BC341" i="5"/>
  <c r="BA341" i="5"/>
  <c r="BB341" i="5"/>
  <c r="BC104" i="5"/>
  <c r="BB447" i="5"/>
  <c r="BC537" i="5"/>
  <c r="BB668" i="5"/>
  <c r="BB307" i="5"/>
  <c r="BC378" i="5"/>
  <c r="BC236" i="5"/>
  <c r="BC555" i="5"/>
  <c r="BA555" i="5"/>
  <c r="BB555" i="5"/>
  <c r="BA486" i="5"/>
  <c r="BB486" i="5"/>
  <c r="BA179" i="5"/>
  <c r="BB179" i="5"/>
  <c r="BC179" i="5"/>
  <c r="BA41" i="5"/>
  <c r="BA89" i="5"/>
  <c r="BA80" i="5"/>
  <c r="BA300" i="5"/>
  <c r="BB301" i="5"/>
  <c r="BA615" i="5"/>
  <c r="BA422" i="5"/>
  <c r="BC292" i="5"/>
  <c r="BB427" i="5"/>
  <c r="BA554" i="5"/>
  <c r="BB203" i="5"/>
  <c r="BB191" i="5"/>
  <c r="BB441" i="5"/>
  <c r="BB71" i="5"/>
  <c r="BA130" i="5"/>
  <c r="BA126" i="5"/>
  <c r="BA215" i="5"/>
  <c r="BC576" i="5"/>
  <c r="BA576" i="5"/>
  <c r="BB576" i="5"/>
  <c r="BB487" i="5"/>
  <c r="BA262" i="5"/>
  <c r="BC629" i="5"/>
  <c r="BA629" i="5"/>
  <c r="BB629" i="5"/>
  <c r="BB647" i="5"/>
  <c r="BB201" i="5"/>
  <c r="BA584" i="5"/>
  <c r="BA115" i="5"/>
  <c r="BB115" i="5"/>
  <c r="BC115" i="5"/>
  <c r="BA414" i="5"/>
  <c r="BB414" i="5"/>
  <c r="BC482" i="5"/>
  <c r="BA482" i="5"/>
  <c r="BB482" i="5"/>
  <c r="BC561" i="5"/>
  <c r="BB378" i="5"/>
  <c r="BC402" i="5"/>
  <c r="BC308" i="5"/>
  <c r="BB574" i="5"/>
  <c r="BC46" i="5"/>
  <c r="BB478" i="5"/>
  <c r="BB382" i="5"/>
  <c r="BA73" i="5"/>
  <c r="BB73" i="5"/>
  <c r="BC73" i="5"/>
  <c r="BC119" i="5"/>
  <c r="BA119" i="5"/>
  <c r="BB119" i="5"/>
  <c r="BA88" i="5"/>
  <c r="BB100" i="5"/>
  <c r="BB223" i="5"/>
  <c r="BC53" i="5"/>
  <c r="BA639" i="5"/>
  <c r="BA325" i="5"/>
  <c r="BB634" i="5"/>
  <c r="BB466" i="5"/>
  <c r="BA644" i="5"/>
  <c r="BA611" i="5"/>
  <c r="BC184" i="5"/>
  <c r="BA184" i="5"/>
  <c r="BB184" i="5"/>
  <c r="BC562" i="5"/>
  <c r="BA562" i="5"/>
  <c r="BB562" i="5"/>
  <c r="BA71" i="5"/>
  <c r="BB130" i="5"/>
  <c r="BB250" i="5"/>
  <c r="BB126" i="5"/>
  <c r="BA676" i="5"/>
  <c r="BC676" i="5"/>
  <c r="BB640" i="5"/>
  <c r="BA487" i="5"/>
  <c r="BB633" i="5"/>
  <c r="BB679" i="5"/>
  <c r="BB292" i="5"/>
  <c r="BA315" i="5"/>
  <c r="BC315" i="5"/>
  <c r="BC14" i="5"/>
  <c r="BA14" i="5"/>
  <c r="BB14" i="5"/>
  <c r="BA132" i="5"/>
  <c r="BB132" i="5"/>
  <c r="BC132" i="5"/>
  <c r="BA523" i="5"/>
  <c r="BB523" i="5"/>
  <c r="BC523" i="5"/>
  <c r="BA42" i="5"/>
  <c r="BC42" i="5"/>
  <c r="BC542" i="5"/>
  <c r="BA542" i="5"/>
  <c r="BC288" i="5"/>
  <c r="BA288" i="5"/>
  <c r="BB288" i="5"/>
  <c r="BC289" i="5"/>
  <c r="BB289" i="5"/>
  <c r="BB117" i="5"/>
  <c r="BC117" i="5"/>
  <c r="BC585" i="5"/>
  <c r="BC10" i="5"/>
  <c r="BB449" i="5"/>
  <c r="BC17" i="5"/>
  <c r="BC474" i="5"/>
  <c r="BC332" i="5"/>
  <c r="BC21" i="5"/>
  <c r="BC94" i="5"/>
  <c r="BB22" i="5"/>
  <c r="BB99" i="5"/>
  <c r="BB145" i="5"/>
  <c r="BC125" i="5"/>
  <c r="BA517" i="5"/>
  <c r="BA254" i="5"/>
  <c r="BB255" i="5"/>
  <c r="BA279" i="5"/>
  <c r="BC248" i="5"/>
  <c r="BC652" i="5"/>
  <c r="BA652" i="5"/>
  <c r="BB652" i="5"/>
  <c r="BC437" i="5"/>
  <c r="BA437" i="5"/>
  <c r="BB437" i="5"/>
  <c r="BC467" i="5"/>
  <c r="BB467" i="5"/>
  <c r="BB197" i="5"/>
  <c r="BA158" i="5"/>
  <c r="BB287" i="5"/>
  <c r="BB194" i="5"/>
  <c r="BA194" i="5"/>
  <c r="BB564" i="5"/>
  <c r="BA680" i="5"/>
  <c r="BB369" i="5"/>
  <c r="BC458" i="5"/>
  <c r="BA458" i="5"/>
  <c r="BB458" i="5"/>
  <c r="BC529" i="5"/>
  <c r="BB529" i="5"/>
  <c r="BA529" i="5"/>
  <c r="BB196" i="5"/>
  <c r="BA196" i="5"/>
  <c r="BC196" i="5"/>
  <c r="BC244" i="5"/>
  <c r="BB244" i="5"/>
  <c r="BA68" i="5"/>
  <c r="BC68" i="5"/>
  <c r="BC206" i="5"/>
  <c r="BA206" i="5"/>
  <c r="BB206" i="5"/>
  <c r="BC571" i="5"/>
  <c r="BA571" i="5"/>
  <c r="BB571" i="5"/>
  <c r="BA263" i="5"/>
  <c r="BB263" i="5"/>
  <c r="BC263" i="5"/>
  <c r="BC108" i="5"/>
  <c r="BB108" i="5"/>
  <c r="BA108" i="5"/>
  <c r="BA485" i="5"/>
  <c r="BB485" i="5"/>
  <c r="BC485" i="5"/>
  <c r="BC200" i="5"/>
  <c r="BB595" i="5"/>
  <c r="BC609" i="5"/>
  <c r="BC82" i="5"/>
  <c r="BB545" i="5"/>
  <c r="BC137" i="5"/>
  <c r="BC570" i="5"/>
  <c r="BC45" i="5"/>
  <c r="BC118" i="5"/>
  <c r="BB69" i="5"/>
  <c r="BB549" i="5"/>
  <c r="BC383" i="5"/>
  <c r="BA383" i="5"/>
  <c r="BB383" i="5"/>
  <c r="BB144" i="5"/>
  <c r="BA168" i="5"/>
  <c r="BA32" i="5"/>
  <c r="BB280" i="5"/>
  <c r="BA493" i="5"/>
  <c r="BB483" i="5"/>
  <c r="BB567" i="5"/>
  <c r="BB327" i="5"/>
  <c r="BA446" i="5"/>
  <c r="BA318" i="5"/>
  <c r="BA491" i="5"/>
  <c r="BB506" i="5"/>
  <c r="M244" i="4"/>
  <c r="J244" i="4"/>
  <c r="J246" i="4"/>
  <c r="B106" i="4"/>
  <c r="J105" i="4"/>
  <c r="M105" i="4"/>
  <c r="B174" i="4"/>
  <c r="J173" i="4"/>
  <c r="B31" i="4"/>
  <c r="J30" i="4"/>
  <c r="J244" i="3"/>
  <c r="B174" i="3"/>
  <c r="J173" i="3"/>
  <c r="M173" i="3"/>
  <c r="B106" i="3"/>
  <c r="J105" i="3"/>
  <c r="B31" i="3"/>
  <c r="J30" i="3"/>
  <c r="B105" i="2"/>
  <c r="J104" i="2"/>
  <c r="J244" i="2"/>
  <c r="M104" i="2"/>
  <c r="B31" i="2"/>
  <c r="J30" i="2"/>
  <c r="B173" i="2"/>
  <c r="J172" i="2"/>
  <c r="M244" i="2"/>
  <c r="T5" i="1"/>
  <c r="T6" i="1"/>
  <c r="T7" i="1"/>
  <c r="T8" i="1"/>
  <c r="T4" i="1"/>
  <c r="B390" i="1"/>
  <c r="B391" i="1" s="1"/>
  <c r="AC391" i="1"/>
  <c r="AF391" i="1" s="1"/>
  <c r="AC392" i="1"/>
  <c r="AG392" i="1" s="1"/>
  <c r="AC393" i="1"/>
  <c r="AF393" i="1" s="1"/>
  <c r="AC394" i="1"/>
  <c r="AF394" i="1" s="1"/>
  <c r="AC395" i="1"/>
  <c r="AF395" i="1" s="1"/>
  <c r="AC396" i="1"/>
  <c r="AF396" i="1" s="1"/>
  <c r="AC397" i="1"/>
  <c r="AF397" i="1" s="1"/>
  <c r="AC398" i="1"/>
  <c r="AG398" i="1" s="1"/>
  <c r="AC399" i="1"/>
  <c r="AF399" i="1" s="1"/>
  <c r="AC400" i="1"/>
  <c r="AF400" i="1" s="1"/>
  <c r="AC401" i="1"/>
  <c r="AC402" i="1"/>
  <c r="AF402" i="1" s="1"/>
  <c r="AC403" i="1"/>
  <c r="AF403" i="1" s="1"/>
  <c r="AC404" i="1"/>
  <c r="AF404" i="1" s="1"/>
  <c r="AC405" i="1"/>
  <c r="AF405" i="1" s="1"/>
  <c r="AC406" i="1"/>
  <c r="AF406" i="1" s="1"/>
  <c r="AC407" i="1"/>
  <c r="AC408" i="1"/>
  <c r="AF408" i="1" s="1"/>
  <c r="AC409" i="1"/>
  <c r="AF409" i="1" s="1"/>
  <c r="AC410" i="1"/>
  <c r="AF410" i="1" s="1"/>
  <c r="AC411" i="1"/>
  <c r="AF411" i="1" s="1"/>
  <c r="AC412" i="1"/>
  <c r="AF412" i="1" s="1"/>
  <c r="AC413" i="1"/>
  <c r="AG413" i="1" s="1"/>
  <c r="AC414" i="1"/>
  <c r="AG414" i="1" s="1"/>
  <c r="AC415" i="1"/>
  <c r="AF415" i="1" s="1"/>
  <c r="AC416" i="1"/>
  <c r="AG416" i="1" s="1"/>
  <c r="AC417" i="1"/>
  <c r="AF417" i="1" s="1"/>
  <c r="AC418" i="1"/>
  <c r="AF418" i="1" s="1"/>
  <c r="AC419" i="1"/>
  <c r="AF419" i="1" s="1"/>
  <c r="AC420" i="1"/>
  <c r="AF420" i="1" s="1"/>
  <c r="AC421" i="1"/>
  <c r="AG421" i="1" s="1"/>
  <c r="AC386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I390" i="1"/>
  <c r="I385" i="1" s="1"/>
  <c r="K390" i="1"/>
  <c r="L389" i="1"/>
  <c r="V391" i="1"/>
  <c r="AC390" i="1"/>
  <c r="AG390" i="1" s="1"/>
  <c r="V390" i="1"/>
  <c r="AD390" i="1" s="1"/>
  <c r="AE390" i="1" s="1"/>
  <c r="AC389" i="1"/>
  <c r="AC388" i="1"/>
  <c r="AC387" i="1"/>
  <c r="AC344" i="1"/>
  <c r="AF344" i="1" s="1"/>
  <c r="AC345" i="1"/>
  <c r="AF345" i="1" s="1"/>
  <c r="AC346" i="1"/>
  <c r="AF346" i="1" s="1"/>
  <c r="AC347" i="1"/>
  <c r="AF347" i="1" s="1"/>
  <c r="AC348" i="1"/>
  <c r="AF348" i="1" s="1"/>
  <c r="AC349" i="1"/>
  <c r="AF349" i="1" s="1"/>
  <c r="AC350" i="1"/>
  <c r="AG350" i="1" s="1"/>
  <c r="AC351" i="1"/>
  <c r="AF351" i="1" s="1"/>
  <c r="AC352" i="1"/>
  <c r="AF352" i="1" s="1"/>
  <c r="AC353" i="1"/>
  <c r="AG353" i="1" s="1"/>
  <c r="AC354" i="1"/>
  <c r="AG354" i="1" s="1"/>
  <c r="AC355" i="1"/>
  <c r="AF355" i="1" s="1"/>
  <c r="AC356" i="1"/>
  <c r="AF356" i="1" s="1"/>
  <c r="AC357" i="1"/>
  <c r="AG357" i="1" s="1"/>
  <c r="AC358" i="1"/>
  <c r="AF358" i="1" s="1"/>
  <c r="AC359" i="1"/>
  <c r="AF359" i="1" s="1"/>
  <c r="AC360" i="1"/>
  <c r="AF360" i="1" s="1"/>
  <c r="AC361" i="1"/>
  <c r="AF361" i="1" s="1"/>
  <c r="AC316" i="1"/>
  <c r="AF316" i="1" s="1"/>
  <c r="AC317" i="1"/>
  <c r="AF317" i="1" s="1"/>
  <c r="AC318" i="1"/>
  <c r="AF318" i="1" s="1"/>
  <c r="AC319" i="1"/>
  <c r="AF319" i="1" s="1"/>
  <c r="AC320" i="1"/>
  <c r="AF320" i="1" s="1"/>
  <c r="AC321" i="1"/>
  <c r="AF321" i="1" s="1"/>
  <c r="AC322" i="1"/>
  <c r="AF322" i="1" s="1"/>
  <c r="AC323" i="1"/>
  <c r="AF323" i="1" s="1"/>
  <c r="AC324" i="1"/>
  <c r="AF324" i="1" s="1"/>
  <c r="AC325" i="1"/>
  <c r="AF325" i="1" s="1"/>
  <c r="AC326" i="1"/>
  <c r="AF326" i="1" s="1"/>
  <c r="AC327" i="1"/>
  <c r="AF327" i="1" s="1"/>
  <c r="AC328" i="1"/>
  <c r="AG328" i="1" s="1"/>
  <c r="AC329" i="1"/>
  <c r="AG329" i="1" s="1"/>
  <c r="AC330" i="1"/>
  <c r="AC331" i="1"/>
  <c r="AF331" i="1" s="1"/>
  <c r="AC332" i="1"/>
  <c r="AC333" i="1"/>
  <c r="AF333" i="1" s="1"/>
  <c r="AC334" i="1"/>
  <c r="AF334" i="1" s="1"/>
  <c r="AC335" i="1"/>
  <c r="AF335" i="1" s="1"/>
  <c r="AC336" i="1"/>
  <c r="AF336" i="1" s="1"/>
  <c r="AC337" i="1"/>
  <c r="AF337" i="1" s="1"/>
  <c r="AC338" i="1"/>
  <c r="AC339" i="1"/>
  <c r="AC340" i="1"/>
  <c r="AF340" i="1" s="1"/>
  <c r="AC341" i="1"/>
  <c r="AF341" i="1" s="1"/>
  <c r="AC342" i="1"/>
  <c r="AF342" i="1" s="1"/>
  <c r="AC343" i="1"/>
  <c r="AG343" i="1" s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I350" i="1"/>
  <c r="K350" i="1"/>
  <c r="L350" i="1"/>
  <c r="I351" i="1"/>
  <c r="K351" i="1"/>
  <c r="L351" i="1"/>
  <c r="I352" i="1"/>
  <c r="K352" i="1"/>
  <c r="L352" i="1"/>
  <c r="I353" i="1"/>
  <c r="K353" i="1"/>
  <c r="L353" i="1"/>
  <c r="I354" i="1"/>
  <c r="K354" i="1"/>
  <c r="L354" i="1"/>
  <c r="I355" i="1"/>
  <c r="K355" i="1"/>
  <c r="L355" i="1"/>
  <c r="I356" i="1"/>
  <c r="K356" i="1"/>
  <c r="L356" i="1"/>
  <c r="I357" i="1"/>
  <c r="K357" i="1"/>
  <c r="L357" i="1"/>
  <c r="I358" i="1"/>
  <c r="K358" i="1"/>
  <c r="L358" i="1"/>
  <c r="I359" i="1"/>
  <c r="K359" i="1"/>
  <c r="L359" i="1"/>
  <c r="I360" i="1"/>
  <c r="K360" i="1"/>
  <c r="L360" i="1"/>
  <c r="I361" i="1"/>
  <c r="K361" i="1"/>
  <c r="L361" i="1"/>
  <c r="I315" i="1"/>
  <c r="K315" i="1"/>
  <c r="L315" i="1"/>
  <c r="I316" i="1"/>
  <c r="K316" i="1"/>
  <c r="L316" i="1"/>
  <c r="I317" i="1"/>
  <c r="K317" i="1"/>
  <c r="L317" i="1"/>
  <c r="I318" i="1"/>
  <c r="K318" i="1"/>
  <c r="L318" i="1"/>
  <c r="I319" i="1"/>
  <c r="K319" i="1"/>
  <c r="L319" i="1"/>
  <c r="I320" i="1"/>
  <c r="K320" i="1"/>
  <c r="L320" i="1"/>
  <c r="I321" i="1"/>
  <c r="K321" i="1"/>
  <c r="L321" i="1"/>
  <c r="I322" i="1"/>
  <c r="K322" i="1"/>
  <c r="L322" i="1"/>
  <c r="I323" i="1"/>
  <c r="K323" i="1"/>
  <c r="L323" i="1"/>
  <c r="I324" i="1"/>
  <c r="K324" i="1"/>
  <c r="L324" i="1"/>
  <c r="I325" i="1"/>
  <c r="K325" i="1"/>
  <c r="L325" i="1"/>
  <c r="I326" i="1"/>
  <c r="K326" i="1"/>
  <c r="L326" i="1"/>
  <c r="I327" i="1"/>
  <c r="K327" i="1"/>
  <c r="L327" i="1"/>
  <c r="I328" i="1"/>
  <c r="K328" i="1"/>
  <c r="L328" i="1"/>
  <c r="I329" i="1"/>
  <c r="K329" i="1"/>
  <c r="L329" i="1"/>
  <c r="I330" i="1"/>
  <c r="K330" i="1"/>
  <c r="L330" i="1"/>
  <c r="I331" i="1"/>
  <c r="K331" i="1"/>
  <c r="L331" i="1"/>
  <c r="I332" i="1"/>
  <c r="K332" i="1"/>
  <c r="L332" i="1"/>
  <c r="I333" i="1"/>
  <c r="K333" i="1"/>
  <c r="L333" i="1"/>
  <c r="I334" i="1"/>
  <c r="K334" i="1"/>
  <c r="L334" i="1"/>
  <c r="I335" i="1"/>
  <c r="K335" i="1"/>
  <c r="L335" i="1"/>
  <c r="I336" i="1"/>
  <c r="K336" i="1"/>
  <c r="L336" i="1"/>
  <c r="I337" i="1"/>
  <c r="K337" i="1"/>
  <c r="L337" i="1"/>
  <c r="I338" i="1"/>
  <c r="K338" i="1"/>
  <c r="L338" i="1"/>
  <c r="I339" i="1"/>
  <c r="K339" i="1"/>
  <c r="L339" i="1"/>
  <c r="I340" i="1"/>
  <c r="K340" i="1"/>
  <c r="L340" i="1"/>
  <c r="I341" i="1"/>
  <c r="K341" i="1"/>
  <c r="L341" i="1"/>
  <c r="I342" i="1"/>
  <c r="K342" i="1"/>
  <c r="L342" i="1"/>
  <c r="I343" i="1"/>
  <c r="K343" i="1"/>
  <c r="L343" i="1"/>
  <c r="I344" i="1"/>
  <c r="K344" i="1"/>
  <c r="L344" i="1"/>
  <c r="I345" i="1"/>
  <c r="K345" i="1"/>
  <c r="L345" i="1"/>
  <c r="I346" i="1"/>
  <c r="K346" i="1"/>
  <c r="L346" i="1"/>
  <c r="I347" i="1"/>
  <c r="K347" i="1"/>
  <c r="L347" i="1"/>
  <c r="I348" i="1"/>
  <c r="K348" i="1"/>
  <c r="L348" i="1"/>
  <c r="I349" i="1"/>
  <c r="K349" i="1"/>
  <c r="L349" i="1"/>
  <c r="AC311" i="1"/>
  <c r="L314" i="1"/>
  <c r="K314" i="1"/>
  <c r="J314" i="1"/>
  <c r="I314" i="1"/>
  <c r="J315" i="1"/>
  <c r="V316" i="1"/>
  <c r="AC315" i="1"/>
  <c r="AG315" i="1" s="1"/>
  <c r="V315" i="1"/>
  <c r="AC314" i="1"/>
  <c r="AC313" i="1"/>
  <c r="AC312" i="1"/>
  <c r="AC283" i="1"/>
  <c r="AF283" i="1" s="1"/>
  <c r="AC284" i="1"/>
  <c r="AF284" i="1" s="1"/>
  <c r="AC285" i="1"/>
  <c r="AF285" i="1" s="1"/>
  <c r="AC286" i="1"/>
  <c r="AG286" i="1" s="1"/>
  <c r="AC287" i="1"/>
  <c r="AF287" i="1" s="1"/>
  <c r="AC288" i="1"/>
  <c r="AG288" i="1" s="1"/>
  <c r="AC289" i="1"/>
  <c r="AF289" i="1" s="1"/>
  <c r="AC290" i="1"/>
  <c r="AG290" i="1" s="1"/>
  <c r="AC291" i="1"/>
  <c r="AF291" i="1" s="1"/>
  <c r="AC292" i="1"/>
  <c r="AF292" i="1" s="1"/>
  <c r="AC293" i="1"/>
  <c r="AG293" i="1" s="1"/>
  <c r="AC294" i="1"/>
  <c r="AC295" i="1"/>
  <c r="AC296" i="1"/>
  <c r="AC297" i="1"/>
  <c r="AF297" i="1" s="1"/>
  <c r="AC298" i="1"/>
  <c r="AG298" i="1" s="1"/>
  <c r="AC299" i="1"/>
  <c r="AG299" i="1" s="1"/>
  <c r="AC244" i="1"/>
  <c r="AG244" i="1" s="1"/>
  <c r="AC245" i="1"/>
  <c r="AC246" i="1"/>
  <c r="AC247" i="1"/>
  <c r="AF247" i="1" s="1"/>
  <c r="AC248" i="1"/>
  <c r="AF248" i="1" s="1"/>
  <c r="AC249" i="1"/>
  <c r="AF249" i="1" s="1"/>
  <c r="AC250" i="1"/>
  <c r="AG250" i="1" s="1"/>
  <c r="AC251" i="1"/>
  <c r="AF251" i="1" s="1"/>
  <c r="AC252" i="1"/>
  <c r="AC253" i="1"/>
  <c r="AC254" i="1"/>
  <c r="AF254" i="1" s="1"/>
  <c r="AC255" i="1"/>
  <c r="AC256" i="1"/>
  <c r="AG256" i="1" s="1"/>
  <c r="AC257" i="1"/>
  <c r="AF257" i="1" s="1"/>
  <c r="AC258" i="1"/>
  <c r="AF258" i="1" s="1"/>
  <c r="AC259" i="1"/>
  <c r="AF259" i="1" s="1"/>
  <c r="AC260" i="1"/>
  <c r="AF260" i="1" s="1"/>
  <c r="AC261" i="1"/>
  <c r="AG261" i="1" s="1"/>
  <c r="AC262" i="1"/>
  <c r="AG262" i="1" s="1"/>
  <c r="AC263" i="1"/>
  <c r="AG263" i="1" s="1"/>
  <c r="AC264" i="1"/>
  <c r="AF264" i="1" s="1"/>
  <c r="AC265" i="1"/>
  <c r="AF265" i="1" s="1"/>
  <c r="AC266" i="1"/>
  <c r="AF266" i="1" s="1"/>
  <c r="AC267" i="1"/>
  <c r="AF267" i="1" s="1"/>
  <c r="AC268" i="1"/>
  <c r="AG268" i="1" s="1"/>
  <c r="AC269" i="1"/>
  <c r="AG269" i="1" s="1"/>
  <c r="AC270" i="1"/>
  <c r="AG270" i="1" s="1"/>
  <c r="AC271" i="1"/>
  <c r="AF271" i="1" s="1"/>
  <c r="AC272" i="1"/>
  <c r="AG272" i="1" s="1"/>
  <c r="AC273" i="1"/>
  <c r="AF273" i="1" s="1"/>
  <c r="AC274" i="1"/>
  <c r="AF274" i="1" s="1"/>
  <c r="AC275" i="1"/>
  <c r="AF275" i="1" s="1"/>
  <c r="AC276" i="1"/>
  <c r="AC277" i="1"/>
  <c r="AF277" i="1" s="1"/>
  <c r="AC278" i="1"/>
  <c r="AF278" i="1" s="1"/>
  <c r="AC279" i="1"/>
  <c r="AF279" i="1" s="1"/>
  <c r="AC280" i="1"/>
  <c r="AF280" i="1" s="1"/>
  <c r="AC281" i="1"/>
  <c r="AF281" i="1" s="1"/>
  <c r="AC282" i="1"/>
  <c r="AF282" i="1" s="1"/>
  <c r="AC239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I245" i="1"/>
  <c r="K245" i="1"/>
  <c r="L245" i="1"/>
  <c r="I246" i="1"/>
  <c r="K246" i="1"/>
  <c r="L246" i="1"/>
  <c r="I247" i="1"/>
  <c r="K247" i="1"/>
  <c r="L247" i="1"/>
  <c r="I248" i="1"/>
  <c r="K248" i="1"/>
  <c r="L248" i="1"/>
  <c r="I249" i="1"/>
  <c r="K249" i="1"/>
  <c r="L249" i="1"/>
  <c r="I250" i="1"/>
  <c r="K250" i="1"/>
  <c r="L250" i="1"/>
  <c r="I251" i="1"/>
  <c r="K251" i="1"/>
  <c r="L251" i="1"/>
  <c r="I252" i="1"/>
  <c r="K252" i="1"/>
  <c r="L252" i="1"/>
  <c r="I253" i="1"/>
  <c r="K253" i="1"/>
  <c r="L253" i="1"/>
  <c r="I254" i="1"/>
  <c r="K254" i="1"/>
  <c r="L254" i="1"/>
  <c r="I255" i="1"/>
  <c r="K255" i="1"/>
  <c r="L255" i="1"/>
  <c r="I256" i="1"/>
  <c r="K256" i="1"/>
  <c r="L256" i="1"/>
  <c r="I257" i="1"/>
  <c r="K257" i="1"/>
  <c r="L257" i="1"/>
  <c r="I258" i="1"/>
  <c r="K258" i="1"/>
  <c r="L258" i="1"/>
  <c r="I259" i="1"/>
  <c r="K259" i="1"/>
  <c r="L259" i="1"/>
  <c r="I260" i="1"/>
  <c r="K260" i="1"/>
  <c r="L260" i="1"/>
  <c r="I261" i="1"/>
  <c r="K261" i="1"/>
  <c r="L261" i="1"/>
  <c r="I262" i="1"/>
  <c r="K262" i="1"/>
  <c r="L262" i="1"/>
  <c r="I263" i="1"/>
  <c r="K263" i="1"/>
  <c r="L263" i="1"/>
  <c r="I264" i="1"/>
  <c r="K264" i="1"/>
  <c r="L264" i="1"/>
  <c r="I265" i="1"/>
  <c r="K265" i="1"/>
  <c r="L265" i="1"/>
  <c r="I266" i="1"/>
  <c r="K266" i="1"/>
  <c r="L266" i="1"/>
  <c r="I267" i="1"/>
  <c r="K267" i="1"/>
  <c r="L267" i="1"/>
  <c r="I268" i="1"/>
  <c r="K268" i="1"/>
  <c r="L268" i="1"/>
  <c r="I269" i="1"/>
  <c r="K269" i="1"/>
  <c r="L269" i="1"/>
  <c r="I270" i="1"/>
  <c r="K270" i="1"/>
  <c r="L270" i="1"/>
  <c r="I271" i="1"/>
  <c r="K271" i="1"/>
  <c r="L271" i="1"/>
  <c r="I272" i="1"/>
  <c r="K272" i="1"/>
  <c r="L272" i="1"/>
  <c r="I273" i="1"/>
  <c r="K273" i="1"/>
  <c r="L273" i="1"/>
  <c r="I274" i="1"/>
  <c r="K274" i="1"/>
  <c r="L274" i="1"/>
  <c r="I275" i="1"/>
  <c r="K275" i="1"/>
  <c r="L275" i="1"/>
  <c r="I276" i="1"/>
  <c r="K276" i="1"/>
  <c r="L276" i="1"/>
  <c r="I277" i="1"/>
  <c r="K277" i="1"/>
  <c r="L277" i="1"/>
  <c r="I278" i="1"/>
  <c r="K278" i="1"/>
  <c r="L278" i="1"/>
  <c r="I279" i="1"/>
  <c r="K279" i="1"/>
  <c r="L279" i="1"/>
  <c r="I280" i="1"/>
  <c r="K280" i="1"/>
  <c r="L280" i="1"/>
  <c r="I281" i="1"/>
  <c r="K281" i="1"/>
  <c r="L281" i="1"/>
  <c r="I282" i="1"/>
  <c r="K282" i="1"/>
  <c r="L282" i="1"/>
  <c r="I283" i="1"/>
  <c r="K283" i="1"/>
  <c r="L283" i="1"/>
  <c r="I284" i="1"/>
  <c r="K284" i="1"/>
  <c r="L284" i="1"/>
  <c r="I285" i="1"/>
  <c r="K285" i="1"/>
  <c r="L285" i="1"/>
  <c r="I286" i="1"/>
  <c r="K286" i="1"/>
  <c r="L286" i="1"/>
  <c r="I287" i="1"/>
  <c r="K287" i="1"/>
  <c r="L287" i="1"/>
  <c r="I288" i="1"/>
  <c r="K288" i="1"/>
  <c r="L288" i="1"/>
  <c r="I289" i="1"/>
  <c r="K289" i="1"/>
  <c r="L289" i="1"/>
  <c r="I290" i="1"/>
  <c r="K290" i="1"/>
  <c r="L290" i="1"/>
  <c r="I291" i="1"/>
  <c r="K291" i="1"/>
  <c r="L291" i="1"/>
  <c r="I292" i="1"/>
  <c r="K292" i="1"/>
  <c r="L292" i="1"/>
  <c r="I293" i="1"/>
  <c r="K293" i="1"/>
  <c r="L293" i="1"/>
  <c r="I294" i="1"/>
  <c r="K294" i="1"/>
  <c r="L294" i="1"/>
  <c r="I295" i="1"/>
  <c r="K295" i="1"/>
  <c r="L295" i="1"/>
  <c r="I296" i="1"/>
  <c r="K296" i="1"/>
  <c r="L296" i="1"/>
  <c r="I297" i="1"/>
  <c r="K297" i="1"/>
  <c r="L297" i="1"/>
  <c r="I298" i="1"/>
  <c r="K298" i="1"/>
  <c r="L298" i="1"/>
  <c r="I299" i="1"/>
  <c r="K299" i="1"/>
  <c r="L299" i="1"/>
  <c r="I243" i="1"/>
  <c r="K243" i="1"/>
  <c r="L243" i="1"/>
  <c r="I244" i="1"/>
  <c r="K244" i="1"/>
  <c r="L244" i="1"/>
  <c r="L242" i="1"/>
  <c r="K242" i="1"/>
  <c r="J242" i="1"/>
  <c r="I242" i="1"/>
  <c r="V244" i="1"/>
  <c r="AC243" i="1"/>
  <c r="AG243" i="1" s="1"/>
  <c r="V243" i="1"/>
  <c r="AC242" i="1"/>
  <c r="AC241" i="1"/>
  <c r="AC240" i="1"/>
  <c r="AC172" i="1"/>
  <c r="AF172" i="1" s="1"/>
  <c r="AC173" i="1"/>
  <c r="AG173" i="1" s="1"/>
  <c r="AC174" i="1"/>
  <c r="AG174" i="1" s="1"/>
  <c r="AC175" i="1"/>
  <c r="AG175" i="1" s="1"/>
  <c r="AC176" i="1"/>
  <c r="AF176" i="1" s="1"/>
  <c r="AC177" i="1"/>
  <c r="AC178" i="1"/>
  <c r="AG178" i="1" s="1"/>
  <c r="AC179" i="1"/>
  <c r="AG179" i="1" s="1"/>
  <c r="AC180" i="1"/>
  <c r="AF180" i="1" s="1"/>
  <c r="AC181" i="1"/>
  <c r="AG181" i="1" s="1"/>
  <c r="AC182" i="1"/>
  <c r="AG182" i="1" s="1"/>
  <c r="AC183" i="1"/>
  <c r="AF183" i="1" s="1"/>
  <c r="AC184" i="1"/>
  <c r="AC185" i="1"/>
  <c r="AC186" i="1"/>
  <c r="AF186" i="1" s="1"/>
  <c r="AC187" i="1"/>
  <c r="AG187" i="1" s="1"/>
  <c r="AC188" i="1"/>
  <c r="AG188" i="1" s="1"/>
  <c r="AC189" i="1"/>
  <c r="AG189" i="1" s="1"/>
  <c r="AC190" i="1"/>
  <c r="AF190" i="1" s="1"/>
  <c r="AC191" i="1"/>
  <c r="AC192" i="1"/>
  <c r="AF192" i="1" s="1"/>
  <c r="AC193" i="1"/>
  <c r="AF193" i="1" s="1"/>
  <c r="AC194" i="1"/>
  <c r="AF194" i="1" s="1"/>
  <c r="AC195" i="1"/>
  <c r="AF195" i="1" s="1"/>
  <c r="AC196" i="1"/>
  <c r="AF196" i="1" s="1"/>
  <c r="AC197" i="1"/>
  <c r="AC198" i="1"/>
  <c r="AC199" i="1"/>
  <c r="AG199" i="1" s="1"/>
  <c r="AC200" i="1"/>
  <c r="AF200" i="1" s="1"/>
  <c r="AC201" i="1"/>
  <c r="AF201" i="1" s="1"/>
  <c r="AC202" i="1"/>
  <c r="AG202" i="1" s="1"/>
  <c r="AC203" i="1"/>
  <c r="AC204" i="1"/>
  <c r="AF204" i="1" s="1"/>
  <c r="AC205" i="1"/>
  <c r="AC206" i="1"/>
  <c r="AF206" i="1" s="1"/>
  <c r="AC207" i="1"/>
  <c r="AF207" i="1" s="1"/>
  <c r="AC208" i="1"/>
  <c r="AC209" i="1"/>
  <c r="AG209" i="1" s="1"/>
  <c r="AC210" i="1"/>
  <c r="AF210" i="1" s="1"/>
  <c r="AC211" i="1"/>
  <c r="AG211" i="1" s="1"/>
  <c r="AC212" i="1"/>
  <c r="AC213" i="1"/>
  <c r="AC214" i="1"/>
  <c r="AG214" i="1" s="1"/>
  <c r="AC215" i="1"/>
  <c r="AC216" i="1"/>
  <c r="AG216" i="1" s="1"/>
  <c r="AC217" i="1"/>
  <c r="AF217" i="1" s="1"/>
  <c r="AC218" i="1"/>
  <c r="AF218" i="1" s="1"/>
  <c r="AC219" i="1"/>
  <c r="AF219" i="1" s="1"/>
  <c r="AC220" i="1"/>
  <c r="AF220" i="1" s="1"/>
  <c r="AC221" i="1"/>
  <c r="AG221" i="1" s="1"/>
  <c r="AC222" i="1"/>
  <c r="AF222" i="1" s="1"/>
  <c r="AC223" i="1"/>
  <c r="AC224" i="1"/>
  <c r="AG224" i="1" s="1"/>
  <c r="AC225" i="1"/>
  <c r="AF225" i="1" s="1"/>
  <c r="AC226" i="1"/>
  <c r="AF226" i="1" s="1"/>
  <c r="AC227" i="1"/>
  <c r="AG227" i="1" s="1"/>
  <c r="AC228" i="1"/>
  <c r="AC229" i="1"/>
  <c r="AF229" i="1" s="1"/>
  <c r="AC230" i="1"/>
  <c r="AF230" i="1" s="1"/>
  <c r="AC231" i="1"/>
  <c r="AG231" i="1" s="1"/>
  <c r="AC232" i="1"/>
  <c r="AF232" i="1" s="1"/>
  <c r="AC233" i="1"/>
  <c r="AC234" i="1"/>
  <c r="AF234" i="1" s="1"/>
  <c r="AC167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I174" i="1"/>
  <c r="K174" i="1"/>
  <c r="L174" i="1"/>
  <c r="I175" i="1"/>
  <c r="K175" i="1"/>
  <c r="L175" i="1"/>
  <c r="I176" i="1"/>
  <c r="K176" i="1"/>
  <c r="L176" i="1"/>
  <c r="I177" i="1"/>
  <c r="K177" i="1"/>
  <c r="L177" i="1"/>
  <c r="I178" i="1"/>
  <c r="K178" i="1"/>
  <c r="L178" i="1"/>
  <c r="I179" i="1"/>
  <c r="K179" i="1"/>
  <c r="L179" i="1"/>
  <c r="I180" i="1"/>
  <c r="K180" i="1"/>
  <c r="L180" i="1"/>
  <c r="I181" i="1"/>
  <c r="K181" i="1"/>
  <c r="L181" i="1"/>
  <c r="I182" i="1"/>
  <c r="K182" i="1"/>
  <c r="L182" i="1"/>
  <c r="I183" i="1"/>
  <c r="K183" i="1"/>
  <c r="L183" i="1"/>
  <c r="I184" i="1"/>
  <c r="K184" i="1"/>
  <c r="L184" i="1"/>
  <c r="I185" i="1"/>
  <c r="K185" i="1"/>
  <c r="L185" i="1"/>
  <c r="I186" i="1"/>
  <c r="K186" i="1"/>
  <c r="L186" i="1"/>
  <c r="I187" i="1"/>
  <c r="K187" i="1"/>
  <c r="L187" i="1"/>
  <c r="I188" i="1"/>
  <c r="K188" i="1"/>
  <c r="L188" i="1"/>
  <c r="I189" i="1"/>
  <c r="K189" i="1"/>
  <c r="L189" i="1"/>
  <c r="I190" i="1"/>
  <c r="K190" i="1"/>
  <c r="L190" i="1"/>
  <c r="I191" i="1"/>
  <c r="K191" i="1"/>
  <c r="L191" i="1"/>
  <c r="I192" i="1"/>
  <c r="K192" i="1"/>
  <c r="L192" i="1"/>
  <c r="I193" i="1"/>
  <c r="K193" i="1"/>
  <c r="L193" i="1"/>
  <c r="I194" i="1"/>
  <c r="K194" i="1"/>
  <c r="L194" i="1"/>
  <c r="I195" i="1"/>
  <c r="K195" i="1"/>
  <c r="L195" i="1"/>
  <c r="I196" i="1"/>
  <c r="K196" i="1"/>
  <c r="L196" i="1"/>
  <c r="I197" i="1"/>
  <c r="K197" i="1"/>
  <c r="L197" i="1"/>
  <c r="I198" i="1"/>
  <c r="K198" i="1"/>
  <c r="L198" i="1"/>
  <c r="I199" i="1"/>
  <c r="K199" i="1"/>
  <c r="L199" i="1"/>
  <c r="I200" i="1"/>
  <c r="K200" i="1"/>
  <c r="L200" i="1"/>
  <c r="I201" i="1"/>
  <c r="K201" i="1"/>
  <c r="L201" i="1"/>
  <c r="I202" i="1"/>
  <c r="K202" i="1"/>
  <c r="L202" i="1"/>
  <c r="I203" i="1"/>
  <c r="K203" i="1"/>
  <c r="L203" i="1"/>
  <c r="I204" i="1"/>
  <c r="K204" i="1"/>
  <c r="L204" i="1"/>
  <c r="I205" i="1"/>
  <c r="K205" i="1"/>
  <c r="L205" i="1"/>
  <c r="I206" i="1"/>
  <c r="K206" i="1"/>
  <c r="L206" i="1"/>
  <c r="I207" i="1"/>
  <c r="K207" i="1"/>
  <c r="L207" i="1"/>
  <c r="I208" i="1"/>
  <c r="K208" i="1"/>
  <c r="L208" i="1"/>
  <c r="I209" i="1"/>
  <c r="K209" i="1"/>
  <c r="L209" i="1"/>
  <c r="I210" i="1"/>
  <c r="K210" i="1"/>
  <c r="L210" i="1"/>
  <c r="I211" i="1"/>
  <c r="K211" i="1"/>
  <c r="L211" i="1"/>
  <c r="I212" i="1"/>
  <c r="K212" i="1"/>
  <c r="L212" i="1"/>
  <c r="I213" i="1"/>
  <c r="K213" i="1"/>
  <c r="L213" i="1"/>
  <c r="I214" i="1"/>
  <c r="K214" i="1"/>
  <c r="L214" i="1"/>
  <c r="I215" i="1"/>
  <c r="K215" i="1"/>
  <c r="L215" i="1"/>
  <c r="I216" i="1"/>
  <c r="K216" i="1"/>
  <c r="L216" i="1"/>
  <c r="I217" i="1"/>
  <c r="K217" i="1"/>
  <c r="L217" i="1"/>
  <c r="I218" i="1"/>
  <c r="K218" i="1"/>
  <c r="L218" i="1"/>
  <c r="I219" i="1"/>
  <c r="K219" i="1"/>
  <c r="L219" i="1"/>
  <c r="I220" i="1"/>
  <c r="K220" i="1"/>
  <c r="L220" i="1"/>
  <c r="I221" i="1"/>
  <c r="K221" i="1"/>
  <c r="L221" i="1"/>
  <c r="I222" i="1"/>
  <c r="K222" i="1"/>
  <c r="L222" i="1"/>
  <c r="I223" i="1"/>
  <c r="K223" i="1"/>
  <c r="L223" i="1"/>
  <c r="I224" i="1"/>
  <c r="K224" i="1"/>
  <c r="L224" i="1"/>
  <c r="I225" i="1"/>
  <c r="K225" i="1"/>
  <c r="L225" i="1"/>
  <c r="I226" i="1"/>
  <c r="K226" i="1"/>
  <c r="L226" i="1"/>
  <c r="I227" i="1"/>
  <c r="K227" i="1"/>
  <c r="L227" i="1"/>
  <c r="I228" i="1"/>
  <c r="K228" i="1"/>
  <c r="L228" i="1"/>
  <c r="I229" i="1"/>
  <c r="K229" i="1"/>
  <c r="L229" i="1"/>
  <c r="I230" i="1"/>
  <c r="K230" i="1"/>
  <c r="L230" i="1"/>
  <c r="I231" i="1"/>
  <c r="K231" i="1"/>
  <c r="L231" i="1"/>
  <c r="I232" i="1"/>
  <c r="K232" i="1"/>
  <c r="L232" i="1"/>
  <c r="I233" i="1"/>
  <c r="K233" i="1"/>
  <c r="L233" i="1"/>
  <c r="I234" i="1"/>
  <c r="K234" i="1"/>
  <c r="L234" i="1"/>
  <c r="I171" i="1"/>
  <c r="K171" i="1"/>
  <c r="L171" i="1"/>
  <c r="I172" i="1"/>
  <c r="K172" i="1"/>
  <c r="L172" i="1"/>
  <c r="I173" i="1"/>
  <c r="K173" i="1"/>
  <c r="L173" i="1"/>
  <c r="L170" i="1"/>
  <c r="K170" i="1"/>
  <c r="J170" i="1"/>
  <c r="I170" i="1"/>
  <c r="B171" i="1"/>
  <c r="V173" i="1"/>
  <c r="V172" i="1"/>
  <c r="AC171" i="1"/>
  <c r="AG171" i="1" s="1"/>
  <c r="V171" i="1"/>
  <c r="AC170" i="1"/>
  <c r="AC169" i="1"/>
  <c r="AC168" i="1"/>
  <c r="AC103" i="1"/>
  <c r="AF103" i="1" s="1"/>
  <c r="AC104" i="1"/>
  <c r="AF104" i="1" s="1"/>
  <c r="AC105" i="1"/>
  <c r="AF105" i="1" s="1"/>
  <c r="AC106" i="1"/>
  <c r="AF106" i="1" s="1"/>
  <c r="AC107" i="1"/>
  <c r="AF107" i="1" s="1"/>
  <c r="AC108" i="1"/>
  <c r="AF108" i="1" s="1"/>
  <c r="AC109" i="1"/>
  <c r="AC110" i="1"/>
  <c r="AF110" i="1" s="1"/>
  <c r="AC111" i="1"/>
  <c r="AF111" i="1" s="1"/>
  <c r="AC112" i="1"/>
  <c r="AF112" i="1" s="1"/>
  <c r="AC113" i="1"/>
  <c r="AF113" i="1" s="1"/>
  <c r="AC114" i="1"/>
  <c r="AG114" i="1" s="1"/>
  <c r="AC115" i="1"/>
  <c r="AF115" i="1" s="1"/>
  <c r="AC116" i="1"/>
  <c r="AF116" i="1" s="1"/>
  <c r="AC117" i="1"/>
  <c r="AC118" i="1"/>
  <c r="AF118" i="1" s="1"/>
  <c r="AC119" i="1"/>
  <c r="AF119" i="1" s="1"/>
  <c r="AC120" i="1"/>
  <c r="AF120" i="1" s="1"/>
  <c r="AC121" i="1"/>
  <c r="AF121" i="1" s="1"/>
  <c r="AC122" i="1"/>
  <c r="AC123" i="1"/>
  <c r="AF123" i="1" s="1"/>
  <c r="AC124" i="1"/>
  <c r="AF124" i="1" s="1"/>
  <c r="AC125" i="1"/>
  <c r="AG125" i="1" s="1"/>
  <c r="AC126" i="1"/>
  <c r="AF126" i="1" s="1"/>
  <c r="AC127" i="1"/>
  <c r="AF127" i="1" s="1"/>
  <c r="AC128" i="1"/>
  <c r="AG128" i="1" s="1"/>
  <c r="AC129" i="1"/>
  <c r="AF129" i="1" s="1"/>
  <c r="AC130" i="1"/>
  <c r="AC131" i="1"/>
  <c r="AC132" i="1"/>
  <c r="AF132" i="1" s="1"/>
  <c r="AC133" i="1"/>
  <c r="AF133" i="1" s="1"/>
  <c r="AC134" i="1"/>
  <c r="AF134" i="1" s="1"/>
  <c r="AC135" i="1"/>
  <c r="AG135" i="1" s="1"/>
  <c r="AC136" i="1"/>
  <c r="AC137" i="1"/>
  <c r="AF137" i="1" s="1"/>
  <c r="AC138" i="1"/>
  <c r="AF138" i="1" s="1"/>
  <c r="AC139" i="1"/>
  <c r="AC140" i="1"/>
  <c r="AF140" i="1" s="1"/>
  <c r="AC141" i="1"/>
  <c r="AF141" i="1" s="1"/>
  <c r="AC142" i="1"/>
  <c r="AF142" i="1" s="1"/>
  <c r="AC143" i="1"/>
  <c r="AF143" i="1" s="1"/>
  <c r="AC144" i="1"/>
  <c r="AF144" i="1" s="1"/>
  <c r="AC145" i="1"/>
  <c r="AG145" i="1" s="1"/>
  <c r="AC146" i="1"/>
  <c r="AF146" i="1" s="1"/>
  <c r="AC147" i="1"/>
  <c r="AC148" i="1"/>
  <c r="AF148" i="1" s="1"/>
  <c r="AC149" i="1"/>
  <c r="AF149" i="1" s="1"/>
  <c r="AC150" i="1"/>
  <c r="AF150" i="1" s="1"/>
  <c r="AC151" i="1"/>
  <c r="AF151" i="1" s="1"/>
  <c r="AC152" i="1"/>
  <c r="AG152" i="1" s="1"/>
  <c r="AC153" i="1"/>
  <c r="AG153" i="1" s="1"/>
  <c r="AC154" i="1"/>
  <c r="AF154" i="1" s="1"/>
  <c r="AC155" i="1"/>
  <c r="AC156" i="1"/>
  <c r="AF156" i="1" s="1"/>
  <c r="AC157" i="1"/>
  <c r="AG157" i="1" s="1"/>
  <c r="AC158" i="1"/>
  <c r="AC159" i="1"/>
  <c r="AF159" i="1" s="1"/>
  <c r="AC160" i="1"/>
  <c r="AF160" i="1" s="1"/>
  <c r="AC161" i="1"/>
  <c r="AF161" i="1" s="1"/>
  <c r="AC162" i="1"/>
  <c r="AG162" i="1" s="1"/>
  <c r="AC99" i="1"/>
  <c r="AC98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02" i="1"/>
  <c r="I102" i="1"/>
  <c r="K102" i="1"/>
  <c r="L102" i="1"/>
  <c r="I103" i="1"/>
  <c r="K103" i="1"/>
  <c r="L103" i="1"/>
  <c r="I104" i="1"/>
  <c r="K104" i="1"/>
  <c r="L104" i="1"/>
  <c r="I105" i="1"/>
  <c r="K105" i="1"/>
  <c r="L105" i="1"/>
  <c r="I106" i="1"/>
  <c r="K106" i="1"/>
  <c r="L106" i="1"/>
  <c r="I107" i="1"/>
  <c r="K107" i="1"/>
  <c r="L107" i="1"/>
  <c r="I108" i="1"/>
  <c r="K108" i="1"/>
  <c r="L108" i="1"/>
  <c r="I109" i="1"/>
  <c r="K109" i="1"/>
  <c r="L109" i="1"/>
  <c r="I110" i="1"/>
  <c r="K110" i="1"/>
  <c r="L110" i="1"/>
  <c r="I111" i="1"/>
  <c r="K111" i="1"/>
  <c r="L111" i="1"/>
  <c r="I112" i="1"/>
  <c r="K112" i="1"/>
  <c r="L112" i="1"/>
  <c r="I113" i="1"/>
  <c r="K113" i="1"/>
  <c r="L113" i="1"/>
  <c r="I114" i="1"/>
  <c r="K114" i="1"/>
  <c r="L114" i="1"/>
  <c r="I115" i="1"/>
  <c r="K115" i="1"/>
  <c r="L115" i="1"/>
  <c r="I116" i="1"/>
  <c r="K116" i="1"/>
  <c r="L116" i="1"/>
  <c r="I117" i="1"/>
  <c r="K117" i="1"/>
  <c r="L117" i="1"/>
  <c r="I118" i="1"/>
  <c r="K118" i="1"/>
  <c r="L118" i="1"/>
  <c r="I119" i="1"/>
  <c r="K119" i="1"/>
  <c r="L119" i="1"/>
  <c r="I120" i="1"/>
  <c r="K120" i="1"/>
  <c r="L120" i="1"/>
  <c r="I121" i="1"/>
  <c r="K121" i="1"/>
  <c r="L121" i="1"/>
  <c r="I122" i="1"/>
  <c r="K122" i="1"/>
  <c r="L122" i="1"/>
  <c r="I123" i="1"/>
  <c r="K123" i="1"/>
  <c r="L123" i="1"/>
  <c r="I124" i="1"/>
  <c r="K124" i="1"/>
  <c r="L124" i="1"/>
  <c r="I125" i="1"/>
  <c r="K125" i="1"/>
  <c r="L125" i="1"/>
  <c r="I126" i="1"/>
  <c r="K126" i="1"/>
  <c r="L126" i="1"/>
  <c r="I127" i="1"/>
  <c r="K127" i="1"/>
  <c r="L127" i="1"/>
  <c r="I128" i="1"/>
  <c r="K128" i="1"/>
  <c r="L128" i="1"/>
  <c r="I129" i="1"/>
  <c r="K129" i="1"/>
  <c r="L129" i="1"/>
  <c r="I130" i="1"/>
  <c r="K130" i="1"/>
  <c r="L130" i="1"/>
  <c r="I131" i="1"/>
  <c r="K131" i="1"/>
  <c r="L131" i="1"/>
  <c r="I132" i="1"/>
  <c r="K132" i="1"/>
  <c r="L132" i="1"/>
  <c r="I133" i="1"/>
  <c r="K133" i="1"/>
  <c r="L133" i="1"/>
  <c r="I134" i="1"/>
  <c r="K134" i="1"/>
  <c r="L134" i="1"/>
  <c r="I135" i="1"/>
  <c r="K135" i="1"/>
  <c r="L135" i="1"/>
  <c r="I136" i="1"/>
  <c r="K136" i="1"/>
  <c r="L136" i="1"/>
  <c r="I137" i="1"/>
  <c r="K137" i="1"/>
  <c r="L137" i="1"/>
  <c r="I138" i="1"/>
  <c r="K138" i="1"/>
  <c r="L138" i="1"/>
  <c r="I139" i="1"/>
  <c r="K139" i="1"/>
  <c r="L139" i="1"/>
  <c r="I140" i="1"/>
  <c r="K140" i="1"/>
  <c r="L140" i="1"/>
  <c r="I141" i="1"/>
  <c r="K141" i="1"/>
  <c r="L141" i="1"/>
  <c r="I142" i="1"/>
  <c r="K142" i="1"/>
  <c r="L142" i="1"/>
  <c r="I143" i="1"/>
  <c r="K143" i="1"/>
  <c r="L143" i="1"/>
  <c r="I144" i="1"/>
  <c r="K144" i="1"/>
  <c r="L144" i="1"/>
  <c r="I145" i="1"/>
  <c r="K145" i="1"/>
  <c r="L145" i="1"/>
  <c r="I146" i="1"/>
  <c r="K146" i="1"/>
  <c r="L146" i="1"/>
  <c r="I147" i="1"/>
  <c r="K147" i="1"/>
  <c r="L147" i="1"/>
  <c r="I148" i="1"/>
  <c r="K148" i="1"/>
  <c r="L148" i="1"/>
  <c r="I149" i="1"/>
  <c r="K149" i="1"/>
  <c r="L149" i="1"/>
  <c r="I150" i="1"/>
  <c r="K150" i="1"/>
  <c r="L150" i="1"/>
  <c r="I151" i="1"/>
  <c r="K151" i="1"/>
  <c r="L151" i="1"/>
  <c r="I152" i="1"/>
  <c r="K152" i="1"/>
  <c r="L152" i="1"/>
  <c r="I153" i="1"/>
  <c r="K153" i="1"/>
  <c r="L153" i="1"/>
  <c r="I154" i="1"/>
  <c r="K154" i="1"/>
  <c r="L154" i="1"/>
  <c r="I155" i="1"/>
  <c r="K155" i="1"/>
  <c r="L155" i="1"/>
  <c r="I156" i="1"/>
  <c r="K156" i="1"/>
  <c r="L156" i="1"/>
  <c r="I157" i="1"/>
  <c r="K157" i="1"/>
  <c r="L157" i="1"/>
  <c r="I158" i="1"/>
  <c r="K158" i="1"/>
  <c r="L158" i="1"/>
  <c r="I159" i="1"/>
  <c r="K159" i="1"/>
  <c r="L159" i="1"/>
  <c r="I160" i="1"/>
  <c r="K160" i="1"/>
  <c r="L160" i="1"/>
  <c r="I161" i="1"/>
  <c r="K161" i="1"/>
  <c r="L161" i="1"/>
  <c r="I162" i="1"/>
  <c r="K162" i="1"/>
  <c r="L162" i="1"/>
  <c r="L101" i="1"/>
  <c r="K101" i="1"/>
  <c r="J101" i="1"/>
  <c r="I101" i="1"/>
  <c r="B102" i="1"/>
  <c r="J102" i="1" s="1"/>
  <c r="V103" i="1"/>
  <c r="AC102" i="1"/>
  <c r="AG102" i="1" s="1"/>
  <c r="AC101" i="1"/>
  <c r="AC100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K27" i="1"/>
  <c r="J27" i="1"/>
  <c r="AF93" i="1"/>
  <c r="V93" i="1"/>
  <c r="AC92" i="1"/>
  <c r="AF92" i="1" s="1"/>
  <c r="V92" i="1"/>
  <c r="AC91" i="1"/>
  <c r="AG91" i="1" s="1"/>
  <c r="V91" i="1"/>
  <c r="AC90" i="1"/>
  <c r="AF90" i="1" s="1"/>
  <c r="V90" i="1"/>
  <c r="AC89" i="1"/>
  <c r="AG89" i="1" s="1"/>
  <c r="V89" i="1"/>
  <c r="AC88" i="1"/>
  <c r="AG88" i="1" s="1"/>
  <c r="V88" i="1"/>
  <c r="AC87" i="1"/>
  <c r="AG87" i="1" s="1"/>
  <c r="V87" i="1"/>
  <c r="AC86" i="1"/>
  <c r="AF86" i="1" s="1"/>
  <c r="V86" i="1"/>
  <c r="AC85" i="1"/>
  <c r="AG85" i="1" s="1"/>
  <c r="V85" i="1"/>
  <c r="AC84" i="1"/>
  <c r="AF84" i="1" s="1"/>
  <c r="V84" i="1"/>
  <c r="AC83" i="1"/>
  <c r="V83" i="1"/>
  <c r="AC82" i="1"/>
  <c r="AG82" i="1" s="1"/>
  <c r="V82" i="1"/>
  <c r="AC81" i="1"/>
  <c r="AF81" i="1" s="1"/>
  <c r="V81" i="1"/>
  <c r="AC80" i="1"/>
  <c r="AG80" i="1" s="1"/>
  <c r="V80" i="1"/>
  <c r="AC79" i="1"/>
  <c r="AG79" i="1" s="1"/>
  <c r="V79" i="1"/>
  <c r="AC78" i="1"/>
  <c r="AG78" i="1" s="1"/>
  <c r="V78" i="1"/>
  <c r="AC77" i="1"/>
  <c r="AG77" i="1" s="1"/>
  <c r="V77" i="1"/>
  <c r="AC76" i="1"/>
  <c r="AF76" i="1" s="1"/>
  <c r="V76" i="1"/>
  <c r="AC75" i="1"/>
  <c r="AG75" i="1" s="1"/>
  <c r="V75" i="1"/>
  <c r="AC74" i="1"/>
  <c r="AG74" i="1" s="1"/>
  <c r="V74" i="1"/>
  <c r="AC73" i="1"/>
  <c r="AG73" i="1" s="1"/>
  <c r="V73" i="1"/>
  <c r="AC72" i="1"/>
  <c r="AG72" i="1" s="1"/>
  <c r="V72" i="1"/>
  <c r="AC71" i="1"/>
  <c r="AG71" i="1" s="1"/>
  <c r="V71" i="1"/>
  <c r="AC70" i="1"/>
  <c r="V70" i="1"/>
  <c r="AC69" i="1"/>
  <c r="AF69" i="1" s="1"/>
  <c r="V69" i="1"/>
  <c r="AC68" i="1"/>
  <c r="AG68" i="1" s="1"/>
  <c r="V68" i="1"/>
  <c r="AC67" i="1"/>
  <c r="AG67" i="1" s="1"/>
  <c r="V67" i="1"/>
  <c r="AC66" i="1"/>
  <c r="V66" i="1"/>
  <c r="AC65" i="1"/>
  <c r="AG65" i="1" s="1"/>
  <c r="V65" i="1"/>
  <c r="AC64" i="1"/>
  <c r="AG64" i="1" s="1"/>
  <c r="V64" i="1"/>
  <c r="AC63" i="1"/>
  <c r="AG63" i="1" s="1"/>
  <c r="V63" i="1"/>
  <c r="AC62" i="1"/>
  <c r="AF62" i="1" s="1"/>
  <c r="V62" i="1"/>
  <c r="AC61" i="1"/>
  <c r="AG61" i="1" s="1"/>
  <c r="V61" i="1"/>
  <c r="AC60" i="1"/>
  <c r="AG60" i="1" s="1"/>
  <c r="V60" i="1"/>
  <c r="AC59" i="1"/>
  <c r="AG59" i="1" s="1"/>
  <c r="V59" i="1"/>
  <c r="AC58" i="1"/>
  <c r="AG58" i="1" s="1"/>
  <c r="V58" i="1"/>
  <c r="AC57" i="1"/>
  <c r="AF57" i="1" s="1"/>
  <c r="V57" i="1"/>
  <c r="AC56" i="1"/>
  <c r="AG56" i="1" s="1"/>
  <c r="V56" i="1"/>
  <c r="AC55" i="1"/>
  <c r="AG55" i="1" s="1"/>
  <c r="V55" i="1"/>
  <c r="AC54" i="1"/>
  <c r="AG54" i="1" s="1"/>
  <c r="V54" i="1"/>
  <c r="AC53" i="1"/>
  <c r="AF53" i="1" s="1"/>
  <c r="V53" i="1"/>
  <c r="AC52" i="1"/>
  <c r="AF52" i="1" s="1"/>
  <c r="V52" i="1"/>
  <c r="AC51" i="1"/>
  <c r="AG51" i="1" s="1"/>
  <c r="V51" i="1"/>
  <c r="AC50" i="1"/>
  <c r="AF50" i="1" s="1"/>
  <c r="V50" i="1"/>
  <c r="AC49" i="1"/>
  <c r="AG49" i="1" s="1"/>
  <c r="V49" i="1"/>
  <c r="AC48" i="1"/>
  <c r="AG48" i="1" s="1"/>
  <c r="V48" i="1"/>
  <c r="AC47" i="1"/>
  <c r="AG47" i="1" s="1"/>
  <c r="V47" i="1"/>
  <c r="AC46" i="1"/>
  <c r="V46" i="1"/>
  <c r="AC45" i="1"/>
  <c r="AF45" i="1" s="1"/>
  <c r="V45" i="1"/>
  <c r="AC44" i="1"/>
  <c r="AG44" i="1" s="1"/>
  <c r="V44" i="1"/>
  <c r="AC43" i="1"/>
  <c r="AF43" i="1" s="1"/>
  <c r="V43" i="1"/>
  <c r="AC42" i="1"/>
  <c r="V42" i="1"/>
  <c r="AC41" i="1"/>
  <c r="AF41" i="1" s="1"/>
  <c r="V41" i="1"/>
  <c r="AC40" i="1"/>
  <c r="AG40" i="1" s="1"/>
  <c r="V40" i="1"/>
  <c r="AC39" i="1"/>
  <c r="AG39" i="1" s="1"/>
  <c r="V39" i="1"/>
  <c r="AC38" i="1"/>
  <c r="AF38" i="1" s="1"/>
  <c r="V38" i="1"/>
  <c r="AC37" i="1"/>
  <c r="AF37" i="1" s="1"/>
  <c r="V37" i="1"/>
  <c r="AC36" i="1"/>
  <c r="AF36" i="1" s="1"/>
  <c r="V36" i="1"/>
  <c r="AC35" i="1"/>
  <c r="AF35" i="1" s="1"/>
  <c r="V35" i="1"/>
  <c r="AC34" i="1"/>
  <c r="AG34" i="1" s="1"/>
  <c r="V34" i="1"/>
  <c r="AC33" i="1"/>
  <c r="AF33" i="1" s="1"/>
  <c r="V33" i="1"/>
  <c r="AC32" i="1"/>
  <c r="AG32" i="1" s="1"/>
  <c r="V32" i="1"/>
  <c r="AC31" i="1"/>
  <c r="AG31" i="1" s="1"/>
  <c r="V31" i="1"/>
  <c r="AC30" i="1"/>
  <c r="V30" i="1"/>
  <c r="AC29" i="1"/>
  <c r="V29" i="1"/>
  <c r="AC28" i="1"/>
  <c r="AG28" i="1" s="1"/>
  <c r="V28" i="1"/>
  <c r="B28" i="1"/>
  <c r="B29" i="1" s="1"/>
  <c r="AC27" i="1"/>
  <c r="AC26" i="1"/>
  <c r="AC25" i="1"/>
  <c r="AC24" i="1"/>
  <c r="BB685" i="5" l="1"/>
  <c r="BA682" i="5"/>
  <c r="BA683" i="5" s="1"/>
  <c r="BC685" i="5"/>
  <c r="AD380" i="1"/>
  <c r="AE380" i="1" s="1"/>
  <c r="AD377" i="1"/>
  <c r="AE377" i="1" s="1"/>
  <c r="AD372" i="1"/>
  <c r="AE372" i="1" s="1"/>
  <c r="AD378" i="1"/>
  <c r="AE378" i="1" s="1"/>
  <c r="AD367" i="1"/>
  <c r="AE367" i="1" s="1"/>
  <c r="AD366" i="1"/>
  <c r="AE366" i="1" s="1"/>
  <c r="AD371" i="1"/>
  <c r="AE371" i="1" s="1"/>
  <c r="AD379" i="1"/>
  <c r="AE379" i="1" s="1"/>
  <c r="AD374" i="1"/>
  <c r="AE374" i="1" s="1"/>
  <c r="AD368" i="1"/>
  <c r="AE368" i="1" s="1"/>
  <c r="AD370" i="1"/>
  <c r="AE370" i="1" s="1"/>
  <c r="AD369" i="1"/>
  <c r="AE369" i="1" s="1"/>
  <c r="AD365" i="1"/>
  <c r="AE365" i="1" s="1"/>
  <c r="AD373" i="1"/>
  <c r="AE373" i="1" s="1"/>
  <c r="AD363" i="1"/>
  <c r="AE363" i="1" s="1"/>
  <c r="AD375" i="1"/>
  <c r="AE375" i="1" s="1"/>
  <c r="AD364" i="1"/>
  <c r="AE364" i="1" s="1"/>
  <c r="AD362" i="1"/>
  <c r="AE362" i="1" s="1"/>
  <c r="AD376" i="1"/>
  <c r="AE376" i="1" s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62" i="1"/>
  <c r="J29" i="6"/>
  <c r="Q28" i="6"/>
  <c r="H27" i="6"/>
  <c r="A28" i="6"/>
  <c r="AD93" i="1"/>
  <c r="AE93" i="1" s="1"/>
  <c r="AD305" i="1"/>
  <c r="AE305" i="1" s="1"/>
  <c r="AD303" i="1"/>
  <c r="AE303" i="1" s="1"/>
  <c r="AD300" i="1"/>
  <c r="AE300" i="1" s="1"/>
  <c r="AD302" i="1"/>
  <c r="AE302" i="1" s="1"/>
  <c r="AD301" i="1"/>
  <c r="AE301" i="1" s="1"/>
  <c r="AD304" i="1"/>
  <c r="AE304" i="1" s="1"/>
  <c r="S28" i="6"/>
  <c r="Z27" i="6"/>
  <c r="M488" i="1"/>
  <c r="M489" i="1"/>
  <c r="M490" i="1"/>
  <c r="AD462" i="1"/>
  <c r="AE462" i="1" s="1"/>
  <c r="AD434" i="1"/>
  <c r="AE434" i="1" s="1"/>
  <c r="AD440" i="1"/>
  <c r="AE440" i="1" s="1"/>
  <c r="AD433" i="1"/>
  <c r="AE433" i="1" s="1"/>
  <c r="AD446" i="1"/>
  <c r="AE446" i="1" s="1"/>
  <c r="AD431" i="1"/>
  <c r="AE431" i="1" s="1"/>
  <c r="AD463" i="1"/>
  <c r="AE463" i="1" s="1"/>
  <c r="AD435" i="1"/>
  <c r="AE435" i="1" s="1"/>
  <c r="AD468" i="1"/>
  <c r="AE468" i="1" s="1"/>
  <c r="AD461" i="1"/>
  <c r="AE461" i="1" s="1"/>
  <c r="AD467" i="1"/>
  <c r="AE467" i="1" s="1"/>
  <c r="AD453" i="1"/>
  <c r="AE453" i="1" s="1"/>
  <c r="AD469" i="1"/>
  <c r="AE469" i="1" s="1"/>
  <c r="AD441" i="1"/>
  <c r="AE441" i="1" s="1"/>
  <c r="AD464" i="1"/>
  <c r="AE464" i="1" s="1"/>
  <c r="AD459" i="1"/>
  <c r="AE459" i="1" s="1"/>
  <c r="AD443" i="1"/>
  <c r="AE443" i="1" s="1"/>
  <c r="AD436" i="1"/>
  <c r="AE436" i="1" s="1"/>
  <c r="AD460" i="1"/>
  <c r="AE460" i="1" s="1"/>
  <c r="AD448" i="1"/>
  <c r="AE448" i="1" s="1"/>
  <c r="AD428" i="1"/>
  <c r="AE428" i="1" s="1"/>
  <c r="AD447" i="1"/>
  <c r="AE447" i="1" s="1"/>
  <c r="AD458" i="1"/>
  <c r="AE458" i="1" s="1"/>
  <c r="AD437" i="1"/>
  <c r="AE437" i="1" s="1"/>
  <c r="AD445" i="1"/>
  <c r="AE445" i="1" s="1"/>
  <c r="AD465" i="1"/>
  <c r="AE465" i="1" s="1"/>
  <c r="AD455" i="1"/>
  <c r="AE455" i="1" s="1"/>
  <c r="AD452" i="1"/>
  <c r="AE452" i="1" s="1"/>
  <c r="AD449" i="1"/>
  <c r="AE449" i="1" s="1"/>
  <c r="AD439" i="1"/>
  <c r="AE439" i="1" s="1"/>
  <c r="AD450" i="1"/>
  <c r="AE450" i="1" s="1"/>
  <c r="AD466" i="1"/>
  <c r="AE466" i="1" s="1"/>
  <c r="AD457" i="1"/>
  <c r="AE457" i="1" s="1"/>
  <c r="AD442" i="1"/>
  <c r="AE442" i="1" s="1"/>
  <c r="AD432" i="1"/>
  <c r="AE432" i="1" s="1"/>
  <c r="AD451" i="1"/>
  <c r="AE451" i="1" s="1"/>
  <c r="AD456" i="1"/>
  <c r="AE456" i="1" s="1"/>
  <c r="AD444" i="1"/>
  <c r="AE444" i="1" s="1"/>
  <c r="AD438" i="1"/>
  <c r="AE438" i="1" s="1"/>
  <c r="AD454" i="1"/>
  <c r="AE454" i="1" s="1"/>
  <c r="AD430" i="1"/>
  <c r="AE430" i="1" s="1"/>
  <c r="AD429" i="1"/>
  <c r="AE429" i="1" s="1"/>
  <c r="AI27" i="6"/>
  <c r="M491" i="1"/>
  <c r="J492" i="1"/>
  <c r="B493" i="1"/>
  <c r="M492" i="1"/>
  <c r="AD297" i="1"/>
  <c r="AE297" i="1" s="1"/>
  <c r="AD190" i="1"/>
  <c r="AE190" i="1" s="1"/>
  <c r="AG219" i="1"/>
  <c r="AD38" i="1"/>
  <c r="AE38" i="1" s="1"/>
  <c r="AG358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AF290" i="1"/>
  <c r="AF214" i="1"/>
  <c r="AG356" i="1"/>
  <c r="AG149" i="1"/>
  <c r="AG190" i="1"/>
  <c r="AD244" i="1"/>
  <c r="AE244" i="1" s="1"/>
  <c r="AD283" i="1"/>
  <c r="AE283" i="1" s="1"/>
  <c r="AD480" i="1"/>
  <c r="AD478" i="1"/>
  <c r="AD479" i="1"/>
  <c r="AD481" i="1"/>
  <c r="AD476" i="1"/>
  <c r="AD477" i="1"/>
  <c r="AG271" i="1"/>
  <c r="AG323" i="1"/>
  <c r="AF102" i="1"/>
  <c r="AG143" i="1"/>
  <c r="AG400" i="1"/>
  <c r="AG352" i="1"/>
  <c r="AG267" i="1"/>
  <c r="AG176" i="1"/>
  <c r="AD340" i="1"/>
  <c r="AE340" i="1" s="1"/>
  <c r="AD339" i="1"/>
  <c r="AE339" i="1" s="1"/>
  <c r="AG341" i="1"/>
  <c r="AG226" i="1"/>
  <c r="AG183" i="1"/>
  <c r="AG132" i="1"/>
  <c r="AG220" i="1"/>
  <c r="AF199" i="1"/>
  <c r="AD202" i="1"/>
  <c r="AE202" i="1" s="1"/>
  <c r="AD225" i="1"/>
  <c r="AE225" i="1" s="1"/>
  <c r="AD201" i="1"/>
  <c r="AE201" i="1" s="1"/>
  <c r="AD270" i="1"/>
  <c r="AE270" i="1" s="1"/>
  <c r="AG266" i="1"/>
  <c r="AF244" i="1"/>
  <c r="AD200" i="1"/>
  <c r="AE200" i="1" s="1"/>
  <c r="AF354" i="1"/>
  <c r="AD174" i="1"/>
  <c r="AE174" i="1" s="1"/>
  <c r="AG282" i="1"/>
  <c r="AG146" i="1"/>
  <c r="AD204" i="1"/>
  <c r="AE204" i="1" s="1"/>
  <c r="AF293" i="1"/>
  <c r="AD337" i="1"/>
  <c r="AE337" i="1" s="1"/>
  <c r="AF162" i="1"/>
  <c r="AG258" i="1"/>
  <c r="AD284" i="1"/>
  <c r="AE284" i="1" s="1"/>
  <c r="AG292" i="1"/>
  <c r="AG317" i="1"/>
  <c r="AG160" i="1"/>
  <c r="AG124" i="1"/>
  <c r="AF343" i="1"/>
  <c r="AD272" i="1"/>
  <c r="AE272" i="1" s="1"/>
  <c r="AF268" i="1"/>
  <c r="AG251" i="1"/>
  <c r="AF353" i="1"/>
  <c r="AF250" i="1"/>
  <c r="AF135" i="1"/>
  <c r="AG249" i="1"/>
  <c r="AF288" i="1"/>
  <c r="AF350" i="1"/>
  <c r="AG279" i="1"/>
  <c r="AG287" i="1"/>
  <c r="AG133" i="1"/>
  <c r="AG349" i="1"/>
  <c r="AF224" i="1"/>
  <c r="AG361" i="1"/>
  <c r="AG399" i="1"/>
  <c r="AG278" i="1"/>
  <c r="AG348" i="1"/>
  <c r="AF202" i="1"/>
  <c r="AG277" i="1"/>
  <c r="AF261" i="1"/>
  <c r="AF328" i="1"/>
  <c r="AG359" i="1"/>
  <c r="AD178" i="1"/>
  <c r="AE178" i="1" s="1"/>
  <c r="AG297" i="1"/>
  <c r="AG327" i="1"/>
  <c r="AD177" i="1"/>
  <c r="AE177" i="1" s="1"/>
  <c r="AG103" i="1"/>
  <c r="AD176" i="1"/>
  <c r="AE176" i="1" s="1"/>
  <c r="AG326" i="1"/>
  <c r="AF178" i="1"/>
  <c r="AG257" i="1"/>
  <c r="AD224" i="1"/>
  <c r="AE224" i="1" s="1"/>
  <c r="AD285" i="1"/>
  <c r="AE285" i="1" s="1"/>
  <c r="AD260" i="1"/>
  <c r="AE260" i="1" s="1"/>
  <c r="AD359" i="1"/>
  <c r="AE359" i="1" s="1"/>
  <c r="AG234" i="1"/>
  <c r="AD282" i="1"/>
  <c r="AE282" i="1" s="1"/>
  <c r="AD258" i="1"/>
  <c r="AE258" i="1" s="1"/>
  <c r="AF152" i="1"/>
  <c r="AG118" i="1"/>
  <c r="AF181" i="1"/>
  <c r="AG289" i="1"/>
  <c r="AG345" i="1"/>
  <c r="AF262" i="1"/>
  <c r="AG337" i="1"/>
  <c r="AG150" i="1"/>
  <c r="AG134" i="1"/>
  <c r="AG322" i="1"/>
  <c r="AG415" i="1"/>
  <c r="AG397" i="1"/>
  <c r="AD154" i="1"/>
  <c r="AE154" i="1" s="1"/>
  <c r="AF414" i="1"/>
  <c r="AG113" i="1"/>
  <c r="AD299" i="1"/>
  <c r="AE299" i="1" s="1"/>
  <c r="AG273" i="1"/>
  <c r="AD405" i="1"/>
  <c r="AE405" i="1" s="1"/>
  <c r="AD161" i="1"/>
  <c r="AE161" i="1" s="1"/>
  <c r="AF299" i="1"/>
  <c r="AG394" i="1"/>
  <c r="AF298" i="1"/>
  <c r="AG393" i="1"/>
  <c r="AF145" i="1"/>
  <c r="AD183" i="1"/>
  <c r="AE183" i="1" s="1"/>
  <c r="AF174" i="1"/>
  <c r="AF329" i="1"/>
  <c r="AF392" i="1"/>
  <c r="AG161" i="1"/>
  <c r="AG108" i="1"/>
  <c r="AG207" i="1"/>
  <c r="AG351" i="1"/>
  <c r="AD400" i="1"/>
  <c r="AE400" i="1" s="1"/>
  <c r="AD399" i="1"/>
  <c r="AE399" i="1" s="1"/>
  <c r="AG391" i="1"/>
  <c r="J390" i="1"/>
  <c r="AD402" i="1"/>
  <c r="AE402" i="1" s="1"/>
  <c r="AF413" i="1"/>
  <c r="AG412" i="1"/>
  <c r="AF421" i="1"/>
  <c r="AG406" i="1"/>
  <c r="AG419" i="1"/>
  <c r="AG405" i="1"/>
  <c r="AG403" i="1"/>
  <c r="AG402" i="1"/>
  <c r="AD416" i="1"/>
  <c r="AE416" i="1" s="1"/>
  <c r="AG123" i="1"/>
  <c r="AF416" i="1"/>
  <c r="AD147" i="1"/>
  <c r="AE147" i="1" s="1"/>
  <c r="AG195" i="1"/>
  <c r="AG180" i="1"/>
  <c r="AD226" i="1"/>
  <c r="AE226" i="1" s="1"/>
  <c r="AG225" i="1"/>
  <c r="M316" i="1"/>
  <c r="AD254" i="1"/>
  <c r="AE254" i="1" s="1"/>
  <c r="AD336" i="1"/>
  <c r="AE336" i="1" s="1"/>
  <c r="AD196" i="1"/>
  <c r="AE196" i="1" s="1"/>
  <c r="AD275" i="1"/>
  <c r="AE275" i="1" s="1"/>
  <c r="AD251" i="1"/>
  <c r="AE251" i="1" s="1"/>
  <c r="AD358" i="1"/>
  <c r="AE358" i="1" s="1"/>
  <c r="AG411" i="1"/>
  <c r="AD219" i="1"/>
  <c r="AE219" i="1" s="1"/>
  <c r="AD250" i="1"/>
  <c r="AE250" i="1" s="1"/>
  <c r="AD357" i="1"/>
  <c r="AE357" i="1" s="1"/>
  <c r="AD333" i="1"/>
  <c r="AE333" i="1" s="1"/>
  <c r="AD137" i="1"/>
  <c r="AE137" i="1" s="1"/>
  <c r="AD248" i="1"/>
  <c r="AE248" i="1" s="1"/>
  <c r="AD136" i="1"/>
  <c r="AE136" i="1" s="1"/>
  <c r="AG129" i="1"/>
  <c r="AG232" i="1"/>
  <c r="AF189" i="1"/>
  <c r="AD295" i="1"/>
  <c r="AE295" i="1" s="1"/>
  <c r="AG154" i="1"/>
  <c r="AG142" i="1"/>
  <c r="AG112" i="1"/>
  <c r="AD158" i="1"/>
  <c r="AE158" i="1" s="1"/>
  <c r="AD134" i="1"/>
  <c r="AE134" i="1" s="1"/>
  <c r="AD110" i="1"/>
  <c r="AE110" i="1" s="1"/>
  <c r="AD293" i="1"/>
  <c r="AE293" i="1" s="1"/>
  <c r="AG111" i="1"/>
  <c r="AF231" i="1"/>
  <c r="AD292" i="1"/>
  <c r="AE292" i="1" s="1"/>
  <c r="AD132" i="1"/>
  <c r="AE132" i="1" s="1"/>
  <c r="AD108" i="1"/>
  <c r="AE108" i="1" s="1"/>
  <c r="AF153" i="1"/>
  <c r="AG140" i="1"/>
  <c r="AF256" i="1"/>
  <c r="AD131" i="1"/>
  <c r="AE131" i="1" s="1"/>
  <c r="AD107" i="1"/>
  <c r="AE107" i="1" s="1"/>
  <c r="AF125" i="1"/>
  <c r="AG110" i="1"/>
  <c r="AG230" i="1"/>
  <c r="AG283" i="1"/>
  <c r="AG333" i="1"/>
  <c r="AG417" i="1"/>
  <c r="AD348" i="1"/>
  <c r="AE348" i="1" s="1"/>
  <c r="J31" i="4"/>
  <c r="B32" i="4"/>
  <c r="M31" i="4"/>
  <c r="B175" i="4"/>
  <c r="J174" i="4"/>
  <c r="M174" i="4"/>
  <c r="J106" i="4"/>
  <c r="B107" i="4"/>
  <c r="M106" i="4"/>
  <c r="J247" i="4"/>
  <c r="M247" i="4"/>
  <c r="J245" i="3"/>
  <c r="M245" i="3"/>
  <c r="J31" i="3"/>
  <c r="B32" i="3"/>
  <c r="M31" i="3"/>
  <c r="J106" i="3"/>
  <c r="B107" i="3"/>
  <c r="M106" i="3"/>
  <c r="J174" i="3"/>
  <c r="B175" i="3"/>
  <c r="M174" i="3"/>
  <c r="B174" i="2"/>
  <c r="J173" i="2"/>
  <c r="M173" i="2"/>
  <c r="B32" i="2"/>
  <c r="J31" i="2"/>
  <c r="M31" i="2"/>
  <c r="J245" i="2"/>
  <c r="M245" i="2"/>
  <c r="B106" i="2"/>
  <c r="J105" i="2"/>
  <c r="M105" i="2"/>
  <c r="AD345" i="1"/>
  <c r="AE345" i="1" s="1"/>
  <c r="AD410" i="1"/>
  <c r="AE410" i="1" s="1"/>
  <c r="AD280" i="1"/>
  <c r="AE280" i="1" s="1"/>
  <c r="AD172" i="1"/>
  <c r="AE172" i="1" s="1"/>
  <c r="AD335" i="1"/>
  <c r="AE335" i="1" s="1"/>
  <c r="AD220" i="1"/>
  <c r="AE220" i="1" s="1"/>
  <c r="AD334" i="1"/>
  <c r="AE334" i="1" s="1"/>
  <c r="AD105" i="1"/>
  <c r="AE105" i="1" s="1"/>
  <c r="AG265" i="1"/>
  <c r="AD255" i="1"/>
  <c r="AE255" i="1" s="1"/>
  <c r="AD406" i="1"/>
  <c r="AE406" i="1" s="1"/>
  <c r="AD152" i="1"/>
  <c r="AE152" i="1" s="1"/>
  <c r="AD128" i="1"/>
  <c r="AE128" i="1" s="1"/>
  <c r="AD104" i="1"/>
  <c r="AE104" i="1" s="1"/>
  <c r="AG121" i="1"/>
  <c r="AD218" i="1"/>
  <c r="AE218" i="1" s="1"/>
  <c r="AD194" i="1"/>
  <c r="AE194" i="1" s="1"/>
  <c r="AF188" i="1"/>
  <c r="AD338" i="1"/>
  <c r="AE338" i="1" s="1"/>
  <c r="AF286" i="1"/>
  <c r="AD331" i="1"/>
  <c r="AE331" i="1" s="1"/>
  <c r="AD352" i="1"/>
  <c r="AE352" i="1" s="1"/>
  <c r="AD192" i="1"/>
  <c r="AE192" i="1" s="1"/>
  <c r="AG222" i="1"/>
  <c r="AD298" i="1"/>
  <c r="AE298" i="1" s="1"/>
  <c r="AD354" i="1"/>
  <c r="AE354" i="1" s="1"/>
  <c r="AG151" i="1"/>
  <c r="AD210" i="1"/>
  <c r="AE210" i="1" s="1"/>
  <c r="AD198" i="1"/>
  <c r="AE198" i="1" s="1"/>
  <c r="AD353" i="1"/>
  <c r="AE353" i="1" s="1"/>
  <c r="AD329" i="1"/>
  <c r="AE329" i="1" s="1"/>
  <c r="AD214" i="1"/>
  <c r="AE214" i="1" s="1"/>
  <c r="AD232" i="1"/>
  <c r="AE232" i="1" s="1"/>
  <c r="AD296" i="1"/>
  <c r="AE296" i="1" s="1"/>
  <c r="AF263" i="1"/>
  <c r="AD328" i="1"/>
  <c r="AE328" i="1" s="1"/>
  <c r="AG325" i="1"/>
  <c r="AD189" i="1"/>
  <c r="AE189" i="1" s="1"/>
  <c r="AD175" i="1"/>
  <c r="AE175" i="1" s="1"/>
  <c r="AD351" i="1"/>
  <c r="AE351" i="1" s="1"/>
  <c r="AD327" i="1"/>
  <c r="AE327" i="1" s="1"/>
  <c r="AD188" i="1"/>
  <c r="AE188" i="1" s="1"/>
  <c r="AD324" i="1"/>
  <c r="AE324" i="1" s="1"/>
  <c r="AF128" i="1"/>
  <c r="AD117" i="1"/>
  <c r="AE117" i="1" s="1"/>
  <c r="AD269" i="1"/>
  <c r="AE269" i="1" s="1"/>
  <c r="AD325" i="1"/>
  <c r="AE325" i="1" s="1"/>
  <c r="AD50" i="1"/>
  <c r="AE50" i="1" s="1"/>
  <c r="AD74" i="1"/>
  <c r="AE74" i="1" s="1"/>
  <c r="AD234" i="1"/>
  <c r="AE234" i="1" s="1"/>
  <c r="AD268" i="1"/>
  <c r="AE268" i="1" s="1"/>
  <c r="AD290" i="1"/>
  <c r="AE290" i="1" s="1"/>
  <c r="B392" i="1"/>
  <c r="J391" i="1"/>
  <c r="AG127" i="1"/>
  <c r="AG116" i="1"/>
  <c r="AD347" i="1"/>
  <c r="AE347" i="1" s="1"/>
  <c r="AD323" i="1"/>
  <c r="AE323" i="1" s="1"/>
  <c r="AD420" i="1"/>
  <c r="AE420" i="1" s="1"/>
  <c r="U4" i="1"/>
  <c r="V4" i="1" s="1"/>
  <c r="W4" i="1"/>
  <c r="Y4" i="1" s="1"/>
  <c r="Z4" i="1" s="1"/>
  <c r="AC12" i="1" s="1"/>
  <c r="AD51" i="1"/>
  <c r="AE51" i="1" s="1"/>
  <c r="AD75" i="1"/>
  <c r="AE75" i="1" s="1"/>
  <c r="AG137" i="1"/>
  <c r="AG206" i="1"/>
  <c r="AG194" i="1"/>
  <c r="AD266" i="1"/>
  <c r="AE266" i="1" s="1"/>
  <c r="AD346" i="1"/>
  <c r="AE346" i="1" s="1"/>
  <c r="AD322" i="1"/>
  <c r="AE322" i="1" s="1"/>
  <c r="U8" i="1"/>
  <c r="V8" i="1" s="1"/>
  <c r="W8" i="1"/>
  <c r="AG148" i="1"/>
  <c r="AG105" i="1"/>
  <c r="AD207" i="1"/>
  <c r="AE207" i="1" s="1"/>
  <c r="AG229" i="1"/>
  <c r="AF182" i="1"/>
  <c r="AD289" i="1"/>
  <c r="AE289" i="1" s="1"/>
  <c r="AF270" i="1"/>
  <c r="AG260" i="1"/>
  <c r="AG248" i="1"/>
  <c r="AD321" i="1"/>
  <c r="AE321" i="1" s="1"/>
  <c r="U7" i="1"/>
  <c r="V7" i="1" s="1"/>
  <c r="W7" i="1"/>
  <c r="Y7" i="1" s="1"/>
  <c r="Z7" i="1" s="1"/>
  <c r="AC15" i="1" s="1"/>
  <c r="AG159" i="1"/>
  <c r="AG126" i="1"/>
  <c r="AG115" i="1"/>
  <c r="AD230" i="1"/>
  <c r="AE230" i="1" s="1"/>
  <c r="AD206" i="1"/>
  <c r="AE206" i="1" s="1"/>
  <c r="AG218" i="1"/>
  <c r="AG281" i="1"/>
  <c r="AG291" i="1"/>
  <c r="AD315" i="1"/>
  <c r="AE315" i="1" s="1"/>
  <c r="U6" i="1"/>
  <c r="V6" i="1" s="1"/>
  <c r="W6" i="1"/>
  <c r="Y6" i="1" s="1"/>
  <c r="Z6" i="1" s="1"/>
  <c r="AC14" i="1" s="1"/>
  <c r="AD229" i="1"/>
  <c r="AE229" i="1" s="1"/>
  <c r="AF269" i="1"/>
  <c r="AD343" i="1"/>
  <c r="AE343" i="1" s="1"/>
  <c r="AD319" i="1"/>
  <c r="AE319" i="1" s="1"/>
  <c r="AD332" i="1"/>
  <c r="AE332" i="1" s="1"/>
  <c r="U5" i="1"/>
  <c r="V5" i="1" s="1"/>
  <c r="W5" i="1"/>
  <c r="Y5" i="1" s="1"/>
  <c r="Z5" i="1" s="1"/>
  <c r="AC13" i="1" s="1"/>
  <c r="AG104" i="1"/>
  <c r="AD180" i="1"/>
  <c r="AE180" i="1" s="1"/>
  <c r="AG217" i="1"/>
  <c r="AG204" i="1"/>
  <c r="AG192" i="1"/>
  <c r="AD286" i="1"/>
  <c r="AE286" i="1" s="1"/>
  <c r="AD262" i="1"/>
  <c r="AE262" i="1" s="1"/>
  <c r="AG259" i="1"/>
  <c r="AD316" i="1"/>
  <c r="AE316" i="1" s="1"/>
  <c r="AD342" i="1"/>
  <c r="AE342" i="1" s="1"/>
  <c r="AD318" i="1"/>
  <c r="AE318" i="1" s="1"/>
  <c r="AG331" i="1"/>
  <c r="AG355" i="1"/>
  <c r="AD427" i="1"/>
  <c r="AE427" i="1" s="1"/>
  <c r="AD423" i="1"/>
  <c r="AE423" i="1" s="1"/>
  <c r="AD422" i="1"/>
  <c r="AE422" i="1" s="1"/>
  <c r="AD425" i="1"/>
  <c r="AE425" i="1" s="1"/>
  <c r="AD426" i="1"/>
  <c r="AE426" i="1" s="1"/>
  <c r="AD424" i="1"/>
  <c r="AE424" i="1" s="1"/>
  <c r="AD155" i="1"/>
  <c r="AE155" i="1" s="1"/>
  <c r="AF114" i="1"/>
  <c r="AG280" i="1"/>
  <c r="AD341" i="1"/>
  <c r="AE341" i="1" s="1"/>
  <c r="AD317" i="1"/>
  <c r="AE317" i="1" s="1"/>
  <c r="AG320" i="1"/>
  <c r="AG346" i="1"/>
  <c r="AD408" i="1"/>
  <c r="AE408" i="1" s="1"/>
  <c r="AG418" i="1"/>
  <c r="AD396" i="1"/>
  <c r="AE396" i="1" s="1"/>
  <c r="AD394" i="1"/>
  <c r="AE394" i="1" s="1"/>
  <c r="AD417" i="1"/>
  <c r="AE417" i="1" s="1"/>
  <c r="AD393" i="1"/>
  <c r="AE393" i="1" s="1"/>
  <c r="AD412" i="1"/>
  <c r="AE412" i="1" s="1"/>
  <c r="AD401" i="1"/>
  <c r="AE401" i="1" s="1"/>
  <c r="AD421" i="1"/>
  <c r="AE421" i="1" s="1"/>
  <c r="AD398" i="1"/>
  <c r="AE398" i="1" s="1"/>
  <c r="AG156" i="1"/>
  <c r="AF147" i="1"/>
  <c r="AG147" i="1"/>
  <c r="AG117" i="1"/>
  <c r="AF117" i="1"/>
  <c r="AD203" i="1"/>
  <c r="AE203" i="1" s="1"/>
  <c r="AG203" i="1"/>
  <c r="AD228" i="1"/>
  <c r="AE228" i="1" s="1"/>
  <c r="AD52" i="1"/>
  <c r="AE52" i="1" s="1"/>
  <c r="AD191" i="1"/>
  <c r="AE191" i="1" s="1"/>
  <c r="AG191" i="1"/>
  <c r="AD246" i="1"/>
  <c r="AE246" i="1" s="1"/>
  <c r="AF246" i="1"/>
  <c r="AD156" i="1"/>
  <c r="AE156" i="1" s="1"/>
  <c r="AG136" i="1"/>
  <c r="AF136" i="1"/>
  <c r="J243" i="1"/>
  <c r="AF245" i="1"/>
  <c r="AG245" i="1"/>
  <c r="AD153" i="1"/>
  <c r="AE153" i="1" s="1"/>
  <c r="AF213" i="1"/>
  <c r="AG213" i="1"/>
  <c r="AD124" i="1"/>
  <c r="AE124" i="1" s="1"/>
  <c r="AF212" i="1"/>
  <c r="AG212" i="1"/>
  <c r="AD123" i="1"/>
  <c r="AE123" i="1" s="1"/>
  <c r="AD233" i="1"/>
  <c r="AE233" i="1" s="1"/>
  <c r="AG233" i="1"/>
  <c r="AD223" i="1"/>
  <c r="AE223" i="1" s="1"/>
  <c r="AF223" i="1"/>
  <c r="AG223" i="1"/>
  <c r="AD278" i="1"/>
  <c r="AE278" i="1" s="1"/>
  <c r="AD211" i="1"/>
  <c r="AE211" i="1" s="1"/>
  <c r="AF211" i="1"/>
  <c r="AD142" i="1"/>
  <c r="AE142" i="1" s="1"/>
  <c r="AD122" i="1"/>
  <c r="AE122" i="1" s="1"/>
  <c r="AG177" i="1"/>
  <c r="AF177" i="1"/>
  <c r="AD76" i="1"/>
  <c r="AE76" i="1" s="1"/>
  <c r="AD92" i="1"/>
  <c r="AE92" i="1" s="1"/>
  <c r="AD143" i="1"/>
  <c r="AE143" i="1" s="1"/>
  <c r="AG141" i="1"/>
  <c r="AF122" i="1"/>
  <c r="AG122" i="1"/>
  <c r="AD213" i="1"/>
  <c r="AE213" i="1" s="1"/>
  <c r="AD253" i="1"/>
  <c r="AE253" i="1" s="1"/>
  <c r="AF253" i="1"/>
  <c r="AG253" i="1"/>
  <c r="AD148" i="1"/>
  <c r="AE148" i="1" s="1"/>
  <c r="AD80" i="1"/>
  <c r="AE80" i="1" s="1"/>
  <c r="AF131" i="1"/>
  <c r="AG131" i="1"/>
  <c r="AG198" i="1"/>
  <c r="AF198" i="1"/>
  <c r="AF252" i="1"/>
  <c r="AG252" i="1"/>
  <c r="AD205" i="1"/>
  <c r="AE205" i="1" s="1"/>
  <c r="AG205" i="1"/>
  <c r="AF205" i="1"/>
  <c r="AD125" i="1"/>
  <c r="AE125" i="1" s="1"/>
  <c r="AD150" i="1"/>
  <c r="AE150" i="1" s="1"/>
  <c r="AD106" i="1"/>
  <c r="AE106" i="1" s="1"/>
  <c r="AD119" i="1"/>
  <c r="AE119" i="1" s="1"/>
  <c r="AD144" i="1"/>
  <c r="AE144" i="1" s="1"/>
  <c r="AD126" i="1"/>
  <c r="AE126" i="1" s="1"/>
  <c r="AD146" i="1"/>
  <c r="AE146" i="1" s="1"/>
  <c r="AD130" i="1"/>
  <c r="AE130" i="1" s="1"/>
  <c r="AD56" i="1"/>
  <c r="AE56" i="1" s="1"/>
  <c r="AD34" i="1"/>
  <c r="AE34" i="1" s="1"/>
  <c r="AD141" i="1"/>
  <c r="AE141" i="1" s="1"/>
  <c r="AF130" i="1"/>
  <c r="AG130" i="1"/>
  <c r="AF208" i="1"/>
  <c r="AG208" i="1"/>
  <c r="AD197" i="1"/>
  <c r="AE197" i="1" s="1"/>
  <c r="AG197" i="1"/>
  <c r="AD66" i="1"/>
  <c r="AE66" i="1" s="1"/>
  <c r="AD32" i="1"/>
  <c r="AE32" i="1" s="1"/>
  <c r="AD140" i="1"/>
  <c r="AE140" i="1" s="1"/>
  <c r="AD116" i="1"/>
  <c r="AE116" i="1" s="1"/>
  <c r="AD120" i="1"/>
  <c r="AE120" i="1" s="1"/>
  <c r="AD185" i="1"/>
  <c r="AE185" i="1" s="1"/>
  <c r="AG185" i="1"/>
  <c r="AD71" i="1"/>
  <c r="AE71" i="1" s="1"/>
  <c r="AD102" i="1"/>
  <c r="AE102" i="1" s="1"/>
  <c r="AD129" i="1"/>
  <c r="AE129" i="1" s="1"/>
  <c r="AF184" i="1"/>
  <c r="AG184" i="1"/>
  <c r="AF296" i="1"/>
  <c r="AG296" i="1"/>
  <c r="AD149" i="1"/>
  <c r="AE149" i="1" s="1"/>
  <c r="AD162" i="1"/>
  <c r="AE162" i="1" s="1"/>
  <c r="AD138" i="1"/>
  <c r="AE138" i="1" s="1"/>
  <c r="AD114" i="1"/>
  <c r="AE114" i="1" s="1"/>
  <c r="AD139" i="1"/>
  <c r="AE139" i="1" s="1"/>
  <c r="AF139" i="1"/>
  <c r="AG139" i="1"/>
  <c r="AD208" i="1"/>
  <c r="AE208" i="1" s="1"/>
  <c r="AD184" i="1"/>
  <c r="AE184" i="1" s="1"/>
  <c r="AF295" i="1"/>
  <c r="AG295" i="1"/>
  <c r="AF228" i="1"/>
  <c r="AG228" i="1"/>
  <c r="AF155" i="1"/>
  <c r="AG155" i="1"/>
  <c r="AD44" i="1"/>
  <c r="AE44" i="1" s="1"/>
  <c r="AD70" i="1"/>
  <c r="AE70" i="1" s="1"/>
  <c r="AD113" i="1"/>
  <c r="AE113" i="1" s="1"/>
  <c r="AD109" i="1"/>
  <c r="AE109" i="1" s="1"/>
  <c r="AF109" i="1"/>
  <c r="AG109" i="1"/>
  <c r="B172" i="1"/>
  <c r="J171" i="1"/>
  <c r="AD231" i="1"/>
  <c r="AE231" i="1" s="1"/>
  <c r="AD294" i="1"/>
  <c r="AE294" i="1" s="1"/>
  <c r="AF294" i="1"/>
  <c r="AG294" i="1"/>
  <c r="AD68" i="1"/>
  <c r="AE68" i="1" s="1"/>
  <c r="AD46" i="1"/>
  <c r="AE46" i="1" s="1"/>
  <c r="AD160" i="1"/>
  <c r="AE160" i="1" s="1"/>
  <c r="AD182" i="1"/>
  <c r="AE182" i="1" s="1"/>
  <c r="AF339" i="1"/>
  <c r="AG339" i="1"/>
  <c r="AD115" i="1"/>
  <c r="AE115" i="1" s="1"/>
  <c r="AD72" i="1"/>
  <c r="AE72" i="1" s="1"/>
  <c r="AD58" i="1"/>
  <c r="AE58" i="1" s="1"/>
  <c r="AD49" i="1"/>
  <c r="AE49" i="1" s="1"/>
  <c r="AD61" i="1"/>
  <c r="AE61" i="1" s="1"/>
  <c r="AD73" i="1"/>
  <c r="AE73" i="1" s="1"/>
  <c r="AD159" i="1"/>
  <c r="AE159" i="1" s="1"/>
  <c r="AD135" i="1"/>
  <c r="AE135" i="1" s="1"/>
  <c r="AD111" i="1"/>
  <c r="AE111" i="1" s="1"/>
  <c r="AF158" i="1"/>
  <c r="AG158" i="1"/>
  <c r="AD212" i="1"/>
  <c r="AE212" i="1" s="1"/>
  <c r="AF272" i="1"/>
  <c r="AD252" i="1"/>
  <c r="AE252" i="1" s="1"/>
  <c r="AD245" i="1"/>
  <c r="AE245" i="1" s="1"/>
  <c r="AF357" i="1"/>
  <c r="AD414" i="1"/>
  <c r="AE414" i="1" s="1"/>
  <c r="AD407" i="1"/>
  <c r="AE407" i="1" s="1"/>
  <c r="AD344" i="1"/>
  <c r="AE344" i="1" s="1"/>
  <c r="AG338" i="1"/>
  <c r="AD279" i="1"/>
  <c r="AE279" i="1" s="1"/>
  <c r="AD265" i="1"/>
  <c r="AE265" i="1" s="1"/>
  <c r="AD288" i="1"/>
  <c r="AE288" i="1" s="1"/>
  <c r="AF338" i="1"/>
  <c r="AD350" i="1"/>
  <c r="AE350" i="1" s="1"/>
  <c r="AD411" i="1"/>
  <c r="AE411" i="1" s="1"/>
  <c r="AG316" i="1"/>
  <c r="AG420" i="1"/>
  <c r="AG210" i="1"/>
  <c r="AG196" i="1"/>
  <c r="AD271" i="1"/>
  <c r="AE271" i="1" s="1"/>
  <c r="AD264" i="1"/>
  <c r="AE264" i="1" s="1"/>
  <c r="AD330" i="1"/>
  <c r="AE330" i="1" s="1"/>
  <c r="AD356" i="1"/>
  <c r="AE356" i="1" s="1"/>
  <c r="AF398" i="1"/>
  <c r="AD28" i="1"/>
  <c r="AE28" i="1" s="1"/>
  <c r="AD103" i="1"/>
  <c r="AE103" i="1" s="1"/>
  <c r="AD257" i="1"/>
  <c r="AE257" i="1" s="1"/>
  <c r="AD287" i="1"/>
  <c r="AE287" i="1" s="1"/>
  <c r="AD349" i="1"/>
  <c r="AE349" i="1" s="1"/>
  <c r="AG404" i="1"/>
  <c r="AF175" i="1"/>
  <c r="AD263" i="1"/>
  <c r="AE263" i="1" s="1"/>
  <c r="AD355" i="1"/>
  <c r="AE355" i="1" s="1"/>
  <c r="AD90" i="1"/>
  <c r="AE90" i="1" s="1"/>
  <c r="AD217" i="1"/>
  <c r="AE217" i="1" s="1"/>
  <c r="AD209" i="1"/>
  <c r="AE209" i="1" s="1"/>
  <c r="AD277" i="1"/>
  <c r="AE277" i="1" s="1"/>
  <c r="AD256" i="1"/>
  <c r="AE256" i="1" s="1"/>
  <c r="AD361" i="1"/>
  <c r="AE361" i="1" s="1"/>
  <c r="AD404" i="1"/>
  <c r="AE404" i="1" s="1"/>
  <c r="AD419" i="1"/>
  <c r="AE419" i="1" s="1"/>
  <c r="AG396" i="1"/>
  <c r="AD195" i="1"/>
  <c r="AE195" i="1" s="1"/>
  <c r="AD276" i="1"/>
  <c r="AE276" i="1" s="1"/>
  <c r="AG335" i="1"/>
  <c r="AG321" i="1"/>
  <c r="AG360" i="1"/>
  <c r="AG347" i="1"/>
  <c r="AD31" i="1"/>
  <c r="AE31" i="1" s="1"/>
  <c r="AD43" i="1"/>
  <c r="AE43" i="1" s="1"/>
  <c r="AD55" i="1"/>
  <c r="AE55" i="1" s="1"/>
  <c r="AD79" i="1"/>
  <c r="AE79" i="1" s="1"/>
  <c r="AD127" i="1"/>
  <c r="AE127" i="1" s="1"/>
  <c r="AG120" i="1"/>
  <c r="AG107" i="1"/>
  <c r="AD216" i="1"/>
  <c r="AE216" i="1" s="1"/>
  <c r="AG201" i="1"/>
  <c r="AD181" i="1"/>
  <c r="AE181" i="1" s="1"/>
  <c r="AD243" i="1"/>
  <c r="AE243" i="1" s="1"/>
  <c r="AG275" i="1"/>
  <c r="AG255" i="1"/>
  <c r="AD249" i="1"/>
  <c r="AE249" i="1" s="1"/>
  <c r="AG285" i="1"/>
  <c r="AG410" i="1"/>
  <c r="AD403" i="1"/>
  <c r="AE403" i="1" s="1"/>
  <c r="AD121" i="1"/>
  <c r="AE121" i="1" s="1"/>
  <c r="AD133" i="1"/>
  <c r="AE133" i="1" s="1"/>
  <c r="AD215" i="1"/>
  <c r="AE215" i="1" s="1"/>
  <c r="AF255" i="1"/>
  <c r="AD360" i="1"/>
  <c r="AE360" i="1" s="1"/>
  <c r="AG409" i="1"/>
  <c r="AG395" i="1"/>
  <c r="AD145" i="1"/>
  <c r="AE145" i="1" s="1"/>
  <c r="AG138" i="1"/>
  <c r="AD187" i="1"/>
  <c r="AE187" i="1" s="1"/>
  <c r="AD173" i="1"/>
  <c r="AE173" i="1" s="1"/>
  <c r="AG254" i="1"/>
  <c r="AD291" i="1"/>
  <c r="AE291" i="1" s="1"/>
  <c r="AG334" i="1"/>
  <c r="AD33" i="1"/>
  <c r="AE33" i="1" s="1"/>
  <c r="AD45" i="1"/>
  <c r="AE45" i="1" s="1"/>
  <c r="AD57" i="1"/>
  <c r="AE57" i="1" s="1"/>
  <c r="AD69" i="1"/>
  <c r="AE69" i="1" s="1"/>
  <c r="AD81" i="1"/>
  <c r="AE81" i="1" s="1"/>
  <c r="AD151" i="1"/>
  <c r="AE151" i="1" s="1"/>
  <c r="AG144" i="1"/>
  <c r="AG119" i="1"/>
  <c r="AG106" i="1"/>
  <c r="AG200" i="1"/>
  <c r="AG186" i="1"/>
  <c r="AG172" i="1"/>
  <c r="AG274" i="1"/>
  <c r="AD261" i="1"/>
  <c r="AE261" i="1" s="1"/>
  <c r="AG284" i="1"/>
  <c r="AD157" i="1"/>
  <c r="AE157" i="1" s="1"/>
  <c r="AD222" i="1"/>
  <c r="AE222" i="1" s="1"/>
  <c r="AG193" i="1"/>
  <c r="AG247" i="1"/>
  <c r="AD320" i="1"/>
  <c r="AE320" i="1" s="1"/>
  <c r="AD409" i="1"/>
  <c r="AE409" i="1" s="1"/>
  <c r="AG401" i="1"/>
  <c r="AD395" i="1"/>
  <c r="AE395" i="1" s="1"/>
  <c r="AD186" i="1"/>
  <c r="AE186" i="1" s="1"/>
  <c r="AD179" i="1"/>
  <c r="AE179" i="1" s="1"/>
  <c r="AD274" i="1"/>
  <c r="AE274" i="1" s="1"/>
  <c r="AG340" i="1"/>
  <c r="AG319" i="1"/>
  <c r="AG408" i="1"/>
  <c r="AF401" i="1"/>
  <c r="AD171" i="1"/>
  <c r="AE171" i="1" s="1"/>
  <c r="AD221" i="1"/>
  <c r="AE221" i="1" s="1"/>
  <c r="AD193" i="1"/>
  <c r="AE193" i="1" s="1"/>
  <c r="AD281" i="1"/>
  <c r="AE281" i="1" s="1"/>
  <c r="AD247" i="1"/>
  <c r="AE247" i="1" s="1"/>
  <c r="AD35" i="1"/>
  <c r="AE35" i="1" s="1"/>
  <c r="AD47" i="1"/>
  <c r="AE47" i="1" s="1"/>
  <c r="AD59" i="1"/>
  <c r="AE59" i="1" s="1"/>
  <c r="AD112" i="1"/>
  <c r="AE112" i="1" s="1"/>
  <c r="AD267" i="1"/>
  <c r="AE267" i="1" s="1"/>
  <c r="AD326" i="1"/>
  <c r="AE326" i="1" s="1"/>
  <c r="AD418" i="1"/>
  <c r="AE418" i="1" s="1"/>
  <c r="AD36" i="1"/>
  <c r="AE36" i="1" s="1"/>
  <c r="AD48" i="1"/>
  <c r="AE48" i="1" s="1"/>
  <c r="AD60" i="1"/>
  <c r="AE60" i="1" s="1"/>
  <c r="AD118" i="1"/>
  <c r="AE118" i="1" s="1"/>
  <c r="AD199" i="1"/>
  <c r="AE199" i="1" s="1"/>
  <c r="AD273" i="1"/>
  <c r="AE273" i="1" s="1"/>
  <c r="AD392" i="1"/>
  <c r="AE392" i="1" s="1"/>
  <c r="AG407" i="1"/>
  <c r="AD227" i="1"/>
  <c r="AE227" i="1" s="1"/>
  <c r="AD259" i="1"/>
  <c r="AE259" i="1" s="1"/>
  <c r="AF332" i="1"/>
  <c r="AG344" i="1"/>
  <c r="AF407" i="1"/>
  <c r="AD415" i="1"/>
  <c r="AE415" i="1" s="1"/>
  <c r="AD413" i="1"/>
  <c r="AE413" i="1" s="1"/>
  <c r="AD391" i="1"/>
  <c r="AE391" i="1" s="1"/>
  <c r="AD397" i="1"/>
  <c r="AE397" i="1" s="1"/>
  <c r="AF390" i="1"/>
  <c r="AG332" i="1"/>
  <c r="AG342" i="1"/>
  <c r="AG336" i="1"/>
  <c r="AG330" i="1"/>
  <c r="AG324" i="1"/>
  <c r="AG318" i="1"/>
  <c r="AF330" i="1"/>
  <c r="M315" i="1"/>
  <c r="AF315" i="1"/>
  <c r="AG276" i="1"/>
  <c r="AG264" i="1"/>
  <c r="AG246" i="1"/>
  <c r="AF276" i="1"/>
  <c r="AF243" i="1"/>
  <c r="AF187" i="1"/>
  <c r="AF216" i="1"/>
  <c r="AG215" i="1"/>
  <c r="AF233" i="1"/>
  <c r="AF227" i="1"/>
  <c r="AF221" i="1"/>
  <c r="AF215" i="1"/>
  <c r="AF209" i="1"/>
  <c r="AF203" i="1"/>
  <c r="AF197" i="1"/>
  <c r="AF191" i="1"/>
  <c r="AF185" i="1"/>
  <c r="AF179" i="1"/>
  <c r="AF173" i="1"/>
  <c r="AF171" i="1"/>
  <c r="AF157" i="1"/>
  <c r="AG92" i="1"/>
  <c r="B103" i="1"/>
  <c r="AF79" i="1"/>
  <c r="AD62" i="1"/>
  <c r="AE62" i="1" s="1"/>
  <c r="AD85" i="1"/>
  <c r="AE85" i="1" s="1"/>
  <c r="AD87" i="1"/>
  <c r="AE87" i="1" s="1"/>
  <c r="AD40" i="1"/>
  <c r="AE40" i="1" s="1"/>
  <c r="AD88" i="1"/>
  <c r="AE88" i="1" s="1"/>
  <c r="AD86" i="1"/>
  <c r="AE86" i="1" s="1"/>
  <c r="AD41" i="1"/>
  <c r="AE41" i="1" s="1"/>
  <c r="AD89" i="1"/>
  <c r="AE89" i="1" s="1"/>
  <c r="AD29" i="1"/>
  <c r="AE29" i="1" s="1"/>
  <c r="AD53" i="1"/>
  <c r="AE53" i="1" s="1"/>
  <c r="AD77" i="1"/>
  <c r="AE77" i="1" s="1"/>
  <c r="AD30" i="1"/>
  <c r="AE30" i="1" s="1"/>
  <c r="AD42" i="1"/>
  <c r="AE42" i="1" s="1"/>
  <c r="AD54" i="1"/>
  <c r="AE54" i="1" s="1"/>
  <c r="AD78" i="1"/>
  <c r="AE78" i="1" s="1"/>
  <c r="B30" i="1"/>
  <c r="J29" i="1"/>
  <c r="AF49" i="1"/>
  <c r="AG84" i="1"/>
  <c r="AF68" i="1"/>
  <c r="AF39" i="1"/>
  <c r="AF31" i="1"/>
  <c r="AG50" i="1"/>
  <c r="AG86" i="1"/>
  <c r="AG69" i="1"/>
  <c r="AD91" i="1"/>
  <c r="AE91" i="1" s="1"/>
  <c r="AD67" i="1"/>
  <c r="AE67" i="1" s="1"/>
  <c r="AF67" i="1"/>
  <c r="AD65" i="1"/>
  <c r="AE65" i="1" s="1"/>
  <c r="AG93" i="1"/>
  <c r="AF60" i="1"/>
  <c r="AG43" i="1"/>
  <c r="AD64" i="1"/>
  <c r="AE64" i="1" s="1"/>
  <c r="AD63" i="1"/>
  <c r="AE63" i="1" s="1"/>
  <c r="AD39" i="1"/>
  <c r="AE39" i="1" s="1"/>
  <c r="AF85" i="1"/>
  <c r="AG62" i="1"/>
  <c r="AD37" i="1"/>
  <c r="AE37" i="1" s="1"/>
  <c r="AF80" i="1"/>
  <c r="J28" i="1"/>
  <c r="AD84" i="1"/>
  <c r="AE84" i="1" s="1"/>
  <c r="AF32" i="1"/>
  <c r="AF89" i="1"/>
  <c r="AG81" i="1"/>
  <c r="AD82" i="1"/>
  <c r="AE82" i="1" s="1"/>
  <c r="AF44" i="1"/>
  <c r="AG45" i="1"/>
  <c r="AD83" i="1"/>
  <c r="AE83" i="1" s="1"/>
  <c r="AF55" i="1"/>
  <c r="AF91" i="1"/>
  <c r="AG36" i="1"/>
  <c r="AG38" i="1"/>
  <c r="AF56" i="1"/>
  <c r="AF74" i="1"/>
  <c r="AF73" i="1"/>
  <c r="AG70" i="1"/>
  <c r="AF70" i="1"/>
  <c r="AF61" i="1"/>
  <c r="AF65" i="1"/>
  <c r="AF87" i="1"/>
  <c r="AG83" i="1"/>
  <c r="AF83" i="1"/>
  <c r="AG35" i="1"/>
  <c r="AF78" i="1"/>
  <c r="AG41" i="1"/>
  <c r="AG30" i="1"/>
  <c r="AF72" i="1"/>
  <c r="AG37" i="1"/>
  <c r="AF30" i="1"/>
  <c r="AF59" i="1"/>
  <c r="AF54" i="1"/>
  <c r="AG46" i="1"/>
  <c r="AF46" i="1"/>
  <c r="AG29" i="1"/>
  <c r="AF29" i="1"/>
  <c r="AF63" i="1"/>
  <c r="AG33" i="1"/>
  <c r="AF48" i="1"/>
  <c r="AG57" i="1"/>
  <c r="AF66" i="1"/>
  <c r="AG66" i="1"/>
  <c r="AG42" i="1"/>
  <c r="AF42" i="1"/>
  <c r="AF28" i="1"/>
  <c r="AG76" i="1"/>
  <c r="AG52" i="1"/>
  <c r="AF77" i="1"/>
  <c r="AG90" i="1"/>
  <c r="AF40" i="1"/>
  <c r="AG53" i="1"/>
  <c r="AF64" i="1"/>
  <c r="AF88" i="1"/>
  <c r="AF51" i="1"/>
  <c r="AF75" i="1"/>
  <c r="AF71" i="1"/>
  <c r="AF47" i="1"/>
  <c r="AF34" i="1"/>
  <c r="AF58" i="1"/>
  <c r="AF82" i="1"/>
  <c r="J493" i="1" l="1"/>
  <c r="B494" i="1"/>
  <c r="M493" i="1"/>
  <c r="AI28" i="6"/>
  <c r="S29" i="6"/>
  <c r="Z28" i="6"/>
  <c r="H28" i="6"/>
  <c r="A29" i="6"/>
  <c r="Y8" i="1"/>
  <c r="Z8" i="1" s="1"/>
  <c r="AC16" i="1" s="1"/>
  <c r="J30" i="6"/>
  <c r="Q29" i="6"/>
  <c r="J316" i="1"/>
  <c r="M317" i="1"/>
  <c r="J248" i="4"/>
  <c r="M248" i="4"/>
  <c r="B108" i="4"/>
  <c r="M107" i="4"/>
  <c r="J107" i="4"/>
  <c r="B176" i="4"/>
  <c r="J175" i="4"/>
  <c r="M175" i="4"/>
  <c r="B33" i="4"/>
  <c r="J32" i="4"/>
  <c r="M32" i="4"/>
  <c r="J246" i="3"/>
  <c r="M246" i="3"/>
  <c r="B33" i="3"/>
  <c r="J32" i="3"/>
  <c r="M32" i="3"/>
  <c r="B176" i="3"/>
  <c r="J175" i="3"/>
  <c r="M175" i="3"/>
  <c r="B108" i="3"/>
  <c r="M107" i="3"/>
  <c r="J107" i="3"/>
  <c r="B107" i="2"/>
  <c r="J106" i="2"/>
  <c r="M106" i="2"/>
  <c r="B33" i="2"/>
  <c r="J32" i="2"/>
  <c r="M32" i="2"/>
  <c r="J246" i="2"/>
  <c r="M246" i="2"/>
  <c r="B175" i="2"/>
  <c r="J174" i="2"/>
  <c r="M174" i="2"/>
  <c r="B393" i="1"/>
  <c r="J392" i="1"/>
  <c r="B173" i="1"/>
  <c r="J172" i="1"/>
  <c r="J244" i="1"/>
  <c r="B104" i="1"/>
  <c r="J103" i="1"/>
  <c r="J30" i="1"/>
  <c r="B31" i="1"/>
  <c r="B32" i="1" s="1"/>
  <c r="J31" i="6" l="1"/>
  <c r="Q30" i="6"/>
  <c r="H29" i="6"/>
  <c r="A30" i="6"/>
  <c r="S30" i="6"/>
  <c r="Z29" i="6"/>
  <c r="AI29" i="6"/>
  <c r="J494" i="1"/>
  <c r="M494" i="1"/>
  <c r="B495" i="1"/>
  <c r="J317" i="1"/>
  <c r="J318" i="1"/>
  <c r="B34" i="4"/>
  <c r="J33" i="4"/>
  <c r="M33" i="4"/>
  <c r="B177" i="4"/>
  <c r="J176" i="4"/>
  <c r="M176" i="4"/>
  <c r="J108" i="4"/>
  <c r="B109" i="4"/>
  <c r="M108" i="4"/>
  <c r="J249" i="4"/>
  <c r="M249" i="4"/>
  <c r="M247" i="3"/>
  <c r="J247" i="3"/>
  <c r="J108" i="3"/>
  <c r="B109" i="3"/>
  <c r="M108" i="3"/>
  <c r="B177" i="3"/>
  <c r="J176" i="3"/>
  <c r="M176" i="3"/>
  <c r="J33" i="3"/>
  <c r="B34" i="3"/>
  <c r="M33" i="3"/>
  <c r="B176" i="2"/>
  <c r="J175" i="2"/>
  <c r="M175" i="2"/>
  <c r="J247" i="2"/>
  <c r="M247" i="2"/>
  <c r="B34" i="2"/>
  <c r="M33" i="2"/>
  <c r="J33" i="2"/>
  <c r="B108" i="2"/>
  <c r="J107" i="2"/>
  <c r="M107" i="2"/>
  <c r="J393" i="1"/>
  <c r="B394" i="1"/>
  <c r="J245" i="1"/>
  <c r="B174" i="1"/>
  <c r="J173" i="1"/>
  <c r="J104" i="1"/>
  <c r="B105" i="1"/>
  <c r="J32" i="1"/>
  <c r="J31" i="1"/>
  <c r="B33" i="1"/>
  <c r="M318" i="1" l="1"/>
  <c r="B496" i="1"/>
  <c r="M495" i="1"/>
  <c r="J495" i="1"/>
  <c r="AI30" i="6"/>
  <c r="S31" i="6"/>
  <c r="Z30" i="6"/>
  <c r="A31" i="6"/>
  <c r="H30" i="6"/>
  <c r="J32" i="6"/>
  <c r="Q31" i="6"/>
  <c r="B110" i="4"/>
  <c r="J109" i="4"/>
  <c r="M109" i="4"/>
  <c r="B178" i="4"/>
  <c r="J177" i="4"/>
  <c r="M177" i="4"/>
  <c r="J250" i="4"/>
  <c r="M250" i="4"/>
  <c r="B35" i="4"/>
  <c r="J34" i="4"/>
  <c r="M34" i="4"/>
  <c r="J248" i="3"/>
  <c r="M248" i="3"/>
  <c r="B35" i="3"/>
  <c r="J34" i="3"/>
  <c r="M34" i="3"/>
  <c r="J177" i="3"/>
  <c r="B178" i="3"/>
  <c r="M177" i="3"/>
  <c r="B110" i="3"/>
  <c r="J109" i="3"/>
  <c r="M109" i="3"/>
  <c r="B109" i="2"/>
  <c r="J108" i="2"/>
  <c r="M108" i="2"/>
  <c r="J248" i="2"/>
  <c r="M248" i="2"/>
  <c r="B35" i="2"/>
  <c r="J34" i="2"/>
  <c r="M34" i="2"/>
  <c r="B177" i="2"/>
  <c r="M176" i="2"/>
  <c r="J176" i="2"/>
  <c r="B395" i="1"/>
  <c r="J394" i="1"/>
  <c r="J319" i="1"/>
  <c r="M319" i="1"/>
  <c r="B175" i="1"/>
  <c r="J174" i="1"/>
  <c r="J246" i="1"/>
  <c r="B106" i="1"/>
  <c r="J105" i="1"/>
  <c r="J33" i="1"/>
  <c r="B34" i="1"/>
  <c r="J33" i="6" l="1"/>
  <c r="Q32" i="6"/>
  <c r="AI31" i="6"/>
  <c r="A32" i="6"/>
  <c r="H31" i="6"/>
  <c r="S32" i="6"/>
  <c r="Z31" i="6"/>
  <c r="B497" i="1"/>
  <c r="J496" i="1"/>
  <c r="M496" i="1"/>
  <c r="J35" i="4"/>
  <c r="B36" i="4"/>
  <c r="M35" i="4"/>
  <c r="J251" i="4"/>
  <c r="M251" i="4"/>
  <c r="B179" i="4"/>
  <c r="J178" i="4"/>
  <c r="M178" i="4"/>
  <c r="J110" i="4"/>
  <c r="B111" i="4"/>
  <c r="M110" i="4"/>
  <c r="J249" i="3"/>
  <c r="M249" i="3"/>
  <c r="J110" i="3"/>
  <c r="B111" i="3"/>
  <c r="M110" i="3"/>
  <c r="B179" i="3"/>
  <c r="J178" i="3"/>
  <c r="M178" i="3"/>
  <c r="B36" i="3"/>
  <c r="J35" i="3"/>
  <c r="M35" i="3"/>
  <c r="B178" i="2"/>
  <c r="J177" i="2"/>
  <c r="M177" i="2"/>
  <c r="B36" i="2"/>
  <c r="J35" i="2"/>
  <c r="M35" i="2"/>
  <c r="J249" i="2"/>
  <c r="M249" i="2"/>
  <c r="B110" i="2"/>
  <c r="J109" i="2"/>
  <c r="M109" i="2"/>
  <c r="B396" i="1"/>
  <c r="J395" i="1"/>
  <c r="J247" i="1"/>
  <c r="B176" i="1"/>
  <c r="J175" i="1"/>
  <c r="J320" i="1"/>
  <c r="M320" i="1"/>
  <c r="J106" i="1"/>
  <c r="B107" i="1"/>
  <c r="J34" i="1"/>
  <c r="B35" i="1"/>
  <c r="B498" i="1" l="1"/>
  <c r="J497" i="1"/>
  <c r="M497" i="1"/>
  <c r="S33" i="6"/>
  <c r="Z32" i="6"/>
  <c r="A33" i="6"/>
  <c r="H32" i="6"/>
  <c r="AI32" i="6"/>
  <c r="J34" i="6"/>
  <c r="Q33" i="6"/>
  <c r="B112" i="4"/>
  <c r="J111" i="4"/>
  <c r="M111" i="4"/>
  <c r="B37" i="4"/>
  <c r="J36" i="4"/>
  <c r="M36" i="4"/>
  <c r="J179" i="4"/>
  <c r="B180" i="4"/>
  <c r="M179" i="4"/>
  <c r="J252" i="4"/>
  <c r="M252" i="4"/>
  <c r="J250" i="3"/>
  <c r="M250" i="3"/>
  <c r="B112" i="3"/>
  <c r="J111" i="3"/>
  <c r="M111" i="3"/>
  <c r="B37" i="3"/>
  <c r="J36" i="3"/>
  <c r="M36" i="3"/>
  <c r="J179" i="3"/>
  <c r="B180" i="3"/>
  <c r="M179" i="3"/>
  <c r="B111" i="2"/>
  <c r="J110" i="2"/>
  <c r="M110" i="2"/>
  <c r="B37" i="2"/>
  <c r="J36" i="2"/>
  <c r="M36" i="2"/>
  <c r="J250" i="2"/>
  <c r="M250" i="2"/>
  <c r="B179" i="2"/>
  <c r="J178" i="2"/>
  <c r="M178" i="2"/>
  <c r="B397" i="1"/>
  <c r="J396" i="1"/>
  <c r="J321" i="1"/>
  <c r="M321" i="1"/>
  <c r="B177" i="1"/>
  <c r="J176" i="1"/>
  <c r="J248" i="1"/>
  <c r="B108" i="1"/>
  <c r="J107" i="1"/>
  <c r="J35" i="1"/>
  <c r="B36" i="1"/>
  <c r="AI33" i="6" l="1"/>
  <c r="A34" i="6"/>
  <c r="H33" i="6"/>
  <c r="J35" i="6"/>
  <c r="Q34" i="6"/>
  <c r="S34" i="6"/>
  <c r="Z33" i="6"/>
  <c r="J498" i="1"/>
  <c r="B499" i="1"/>
  <c r="M498" i="1"/>
  <c r="J253" i="4"/>
  <c r="M253" i="4"/>
  <c r="B181" i="4"/>
  <c r="J180" i="4"/>
  <c r="M180" i="4"/>
  <c r="B38" i="4"/>
  <c r="J37" i="4"/>
  <c r="M37" i="4"/>
  <c r="B113" i="4"/>
  <c r="J112" i="4"/>
  <c r="M112" i="4"/>
  <c r="J251" i="3"/>
  <c r="M251" i="3"/>
  <c r="B181" i="3"/>
  <c r="J180" i="3"/>
  <c r="M180" i="3"/>
  <c r="B38" i="3"/>
  <c r="J37" i="3"/>
  <c r="M37" i="3"/>
  <c r="B113" i="3"/>
  <c r="J112" i="3"/>
  <c r="M112" i="3"/>
  <c r="J251" i="2"/>
  <c r="M251" i="2"/>
  <c r="B180" i="2"/>
  <c r="J179" i="2"/>
  <c r="M179" i="2"/>
  <c r="B38" i="2"/>
  <c r="J37" i="2"/>
  <c r="M37" i="2"/>
  <c r="B112" i="2"/>
  <c r="J111" i="2"/>
  <c r="M111" i="2"/>
  <c r="B398" i="1"/>
  <c r="J397" i="1"/>
  <c r="J249" i="1"/>
  <c r="B178" i="1"/>
  <c r="J177" i="1"/>
  <c r="J322" i="1"/>
  <c r="M322" i="1"/>
  <c r="J108" i="1"/>
  <c r="B109" i="1"/>
  <c r="J36" i="1"/>
  <c r="B37" i="1"/>
  <c r="B500" i="1" l="1"/>
  <c r="J499" i="1"/>
  <c r="M499" i="1"/>
  <c r="J36" i="6"/>
  <c r="Q35" i="6"/>
  <c r="S35" i="6"/>
  <c r="Z34" i="6"/>
  <c r="A35" i="6"/>
  <c r="H34" i="6"/>
  <c r="AI34" i="6"/>
  <c r="B114" i="4"/>
  <c r="J113" i="4"/>
  <c r="M113" i="4"/>
  <c r="B39" i="4"/>
  <c r="J38" i="4"/>
  <c r="M38" i="4"/>
  <c r="J181" i="4"/>
  <c r="M181" i="4"/>
  <c r="B182" i="4"/>
  <c r="J254" i="4"/>
  <c r="M254" i="4"/>
  <c r="M252" i="3"/>
  <c r="J252" i="3"/>
  <c r="J113" i="3"/>
  <c r="B114" i="3"/>
  <c r="M113" i="3"/>
  <c r="B39" i="3"/>
  <c r="J38" i="3"/>
  <c r="M38" i="3"/>
  <c r="J181" i="3"/>
  <c r="M181" i="3"/>
  <c r="B182" i="3"/>
  <c r="B113" i="2"/>
  <c r="J112" i="2"/>
  <c r="M112" i="2"/>
  <c r="B39" i="2"/>
  <c r="M38" i="2"/>
  <c r="J38" i="2"/>
  <c r="B181" i="2"/>
  <c r="J180" i="2"/>
  <c r="M180" i="2"/>
  <c r="J252" i="2"/>
  <c r="M252" i="2"/>
  <c r="B399" i="1"/>
  <c r="J398" i="1"/>
  <c r="M323" i="1"/>
  <c r="J323" i="1"/>
  <c r="B179" i="1"/>
  <c r="J178" i="1"/>
  <c r="J250" i="1"/>
  <c r="J109" i="1"/>
  <c r="B110" i="1"/>
  <c r="J37" i="1"/>
  <c r="B38" i="1"/>
  <c r="AI35" i="6" l="1"/>
  <c r="S36" i="6"/>
  <c r="Z35" i="6"/>
  <c r="A36" i="6"/>
  <c r="H35" i="6"/>
  <c r="J37" i="6"/>
  <c r="Q36" i="6"/>
  <c r="B501" i="1"/>
  <c r="J500" i="1"/>
  <c r="M500" i="1"/>
  <c r="B183" i="4"/>
  <c r="J182" i="4"/>
  <c r="M182" i="4"/>
  <c r="J255" i="4"/>
  <c r="M255" i="4"/>
  <c r="B40" i="4"/>
  <c r="J39" i="4"/>
  <c r="M39" i="4"/>
  <c r="B115" i="4"/>
  <c r="J114" i="4"/>
  <c r="M114" i="4"/>
  <c r="J253" i="3"/>
  <c r="M253" i="3"/>
  <c r="B183" i="3"/>
  <c r="J182" i="3"/>
  <c r="M182" i="3"/>
  <c r="B40" i="3"/>
  <c r="J39" i="3"/>
  <c r="M39" i="3"/>
  <c r="B115" i="3"/>
  <c r="J114" i="3"/>
  <c r="M114" i="3"/>
  <c r="J253" i="2"/>
  <c r="M253" i="2"/>
  <c r="B182" i="2"/>
  <c r="J181" i="2"/>
  <c r="M181" i="2"/>
  <c r="B40" i="2"/>
  <c r="J39" i="2"/>
  <c r="M39" i="2"/>
  <c r="B114" i="2"/>
  <c r="J113" i="2"/>
  <c r="M113" i="2"/>
  <c r="B400" i="1"/>
  <c r="J399" i="1"/>
  <c r="J251" i="1"/>
  <c r="B180" i="1"/>
  <c r="J179" i="1"/>
  <c r="J324" i="1"/>
  <c r="M324" i="1"/>
  <c r="J110" i="1"/>
  <c r="B111" i="1"/>
  <c r="J38" i="1"/>
  <c r="B39" i="1"/>
  <c r="B502" i="1" l="1"/>
  <c r="M501" i="1"/>
  <c r="J501" i="1"/>
  <c r="J38" i="6"/>
  <c r="Q37" i="6"/>
  <c r="A37" i="6"/>
  <c r="H36" i="6"/>
  <c r="S37" i="6"/>
  <c r="Z36" i="6"/>
  <c r="AI36" i="6"/>
  <c r="J115" i="4"/>
  <c r="B116" i="4"/>
  <c r="M115" i="4"/>
  <c r="J40" i="4"/>
  <c r="B41" i="4"/>
  <c r="M40" i="4"/>
  <c r="J256" i="4"/>
  <c r="M256" i="4"/>
  <c r="J183" i="4"/>
  <c r="B184" i="4"/>
  <c r="M183" i="4"/>
  <c r="J254" i="3"/>
  <c r="M254" i="3"/>
  <c r="J40" i="3"/>
  <c r="B41" i="3"/>
  <c r="M40" i="3"/>
  <c r="J115" i="3"/>
  <c r="B116" i="3"/>
  <c r="M115" i="3"/>
  <c r="J183" i="3"/>
  <c r="B184" i="3"/>
  <c r="M183" i="3"/>
  <c r="B41" i="2"/>
  <c r="J40" i="2"/>
  <c r="M40" i="2"/>
  <c r="B115" i="2"/>
  <c r="J114" i="2"/>
  <c r="M114" i="2"/>
  <c r="B183" i="2"/>
  <c r="J182" i="2"/>
  <c r="M182" i="2"/>
  <c r="J254" i="2"/>
  <c r="M254" i="2"/>
  <c r="B401" i="1"/>
  <c r="J400" i="1"/>
  <c r="J325" i="1"/>
  <c r="M325" i="1"/>
  <c r="B181" i="1"/>
  <c r="J180" i="1"/>
  <c r="J252" i="1"/>
  <c r="J111" i="1"/>
  <c r="B112" i="1"/>
  <c r="J39" i="1"/>
  <c r="B40" i="1"/>
  <c r="A38" i="6" l="1"/>
  <c r="H37" i="6"/>
  <c r="AI37" i="6"/>
  <c r="S38" i="6"/>
  <c r="Z37" i="6"/>
  <c r="J39" i="6"/>
  <c r="Q38" i="6"/>
  <c r="B503" i="1"/>
  <c r="J502" i="1"/>
  <c r="M502" i="1"/>
  <c r="B42" i="4"/>
  <c r="J41" i="4"/>
  <c r="M41" i="4"/>
  <c r="B185" i="4"/>
  <c r="J184" i="4"/>
  <c r="M184" i="4"/>
  <c r="J257" i="4"/>
  <c r="M257" i="4"/>
  <c r="B117" i="4"/>
  <c r="J116" i="4"/>
  <c r="M116" i="4"/>
  <c r="J255" i="3"/>
  <c r="M255" i="3"/>
  <c r="B117" i="3"/>
  <c r="J116" i="3"/>
  <c r="M116" i="3"/>
  <c r="B185" i="3"/>
  <c r="J184" i="3"/>
  <c r="M184" i="3"/>
  <c r="B42" i="3"/>
  <c r="J41" i="3"/>
  <c r="M41" i="3"/>
  <c r="J255" i="2"/>
  <c r="M255" i="2"/>
  <c r="B184" i="2"/>
  <c r="J183" i="2"/>
  <c r="M183" i="2"/>
  <c r="B116" i="2"/>
  <c r="J115" i="2"/>
  <c r="M115" i="2"/>
  <c r="B42" i="2"/>
  <c r="M41" i="2"/>
  <c r="J41" i="2"/>
  <c r="B402" i="1"/>
  <c r="J401" i="1"/>
  <c r="J253" i="1"/>
  <c r="B182" i="1"/>
  <c r="J181" i="1"/>
  <c r="J326" i="1"/>
  <c r="M326" i="1"/>
  <c r="J112" i="1"/>
  <c r="B113" i="1"/>
  <c r="J40" i="1"/>
  <c r="B41" i="1"/>
  <c r="J40" i="6" l="1"/>
  <c r="Q39" i="6"/>
  <c r="S39" i="6"/>
  <c r="Z38" i="6"/>
  <c r="B504" i="1"/>
  <c r="J503" i="1"/>
  <c r="M503" i="1"/>
  <c r="AI38" i="6"/>
  <c r="A39" i="6"/>
  <c r="H38" i="6"/>
  <c r="J117" i="4"/>
  <c r="M117" i="4"/>
  <c r="B118" i="4"/>
  <c r="J258" i="4"/>
  <c r="M258" i="4"/>
  <c r="B186" i="4"/>
  <c r="J185" i="4"/>
  <c r="M185" i="4"/>
  <c r="J42" i="4"/>
  <c r="B43" i="4"/>
  <c r="M42" i="4"/>
  <c r="J256" i="3"/>
  <c r="M256" i="3"/>
  <c r="J42" i="3"/>
  <c r="B43" i="3"/>
  <c r="M42" i="3"/>
  <c r="J185" i="3"/>
  <c r="B186" i="3"/>
  <c r="M185" i="3"/>
  <c r="J117" i="3"/>
  <c r="B118" i="3"/>
  <c r="M117" i="3"/>
  <c r="B117" i="2"/>
  <c r="J116" i="2"/>
  <c r="M116" i="2"/>
  <c r="B185" i="2"/>
  <c r="J184" i="2"/>
  <c r="M184" i="2"/>
  <c r="B43" i="2"/>
  <c r="J42" i="2"/>
  <c r="M42" i="2"/>
  <c r="J256" i="2"/>
  <c r="M256" i="2"/>
  <c r="B403" i="1"/>
  <c r="J402" i="1"/>
  <c r="J327" i="1"/>
  <c r="M327" i="1"/>
  <c r="B183" i="1"/>
  <c r="J182" i="1"/>
  <c r="J254" i="1"/>
  <c r="B114" i="1"/>
  <c r="J113" i="1"/>
  <c r="J41" i="1"/>
  <c r="B42" i="1"/>
  <c r="AI39" i="6" l="1"/>
  <c r="A40" i="6"/>
  <c r="H39" i="6"/>
  <c r="B505" i="1"/>
  <c r="J504" i="1"/>
  <c r="M504" i="1"/>
  <c r="S40" i="6"/>
  <c r="Z39" i="6"/>
  <c r="J41" i="6"/>
  <c r="Q40" i="6"/>
  <c r="B187" i="4"/>
  <c r="J186" i="4"/>
  <c r="M186" i="4"/>
  <c r="B44" i="4"/>
  <c r="M43" i="4"/>
  <c r="J43" i="4"/>
  <c r="J259" i="4"/>
  <c r="M259" i="4"/>
  <c r="B119" i="4"/>
  <c r="J118" i="4"/>
  <c r="M118" i="4"/>
  <c r="M257" i="3"/>
  <c r="J257" i="3"/>
  <c r="B119" i="3"/>
  <c r="J118" i="3"/>
  <c r="M118" i="3"/>
  <c r="B187" i="3"/>
  <c r="J186" i="3"/>
  <c r="M186" i="3"/>
  <c r="B44" i="3"/>
  <c r="M43" i="3"/>
  <c r="J43" i="3"/>
  <c r="B44" i="2"/>
  <c r="J43" i="2"/>
  <c r="M43" i="2"/>
  <c r="J257" i="2"/>
  <c r="M257" i="2"/>
  <c r="B186" i="2"/>
  <c r="J185" i="2"/>
  <c r="M185" i="2"/>
  <c r="B118" i="2"/>
  <c r="J117" i="2"/>
  <c r="M117" i="2"/>
  <c r="B404" i="1"/>
  <c r="J403" i="1"/>
  <c r="J255" i="1"/>
  <c r="B184" i="1"/>
  <c r="J183" i="1"/>
  <c r="J328" i="1"/>
  <c r="M328" i="1"/>
  <c r="J114" i="1"/>
  <c r="B115" i="1"/>
  <c r="J42" i="1"/>
  <c r="B43" i="1"/>
  <c r="J42" i="6" l="1"/>
  <c r="Q41" i="6"/>
  <c r="S41" i="6"/>
  <c r="Z40" i="6"/>
  <c r="B506" i="1"/>
  <c r="M505" i="1"/>
  <c r="J505" i="1"/>
  <c r="A41" i="6"/>
  <c r="H40" i="6"/>
  <c r="AI40" i="6"/>
  <c r="J119" i="4"/>
  <c r="B120" i="4"/>
  <c r="M119" i="4"/>
  <c r="J260" i="4"/>
  <c r="M260" i="4"/>
  <c r="J44" i="4"/>
  <c r="B45" i="4"/>
  <c r="M44" i="4"/>
  <c r="B188" i="4"/>
  <c r="J187" i="4"/>
  <c r="M187" i="4"/>
  <c r="J258" i="3"/>
  <c r="M258" i="3"/>
  <c r="J44" i="3"/>
  <c r="B45" i="3"/>
  <c r="M44" i="3"/>
  <c r="J187" i="3"/>
  <c r="B188" i="3"/>
  <c r="M187" i="3"/>
  <c r="J119" i="3"/>
  <c r="B120" i="3"/>
  <c r="M119" i="3"/>
  <c r="J118" i="2"/>
  <c r="B119" i="2"/>
  <c r="M118" i="2"/>
  <c r="B187" i="2"/>
  <c r="J186" i="2"/>
  <c r="M186" i="2"/>
  <c r="J258" i="2"/>
  <c r="M258" i="2"/>
  <c r="B45" i="2"/>
  <c r="J44" i="2"/>
  <c r="M44" i="2"/>
  <c r="B405" i="1"/>
  <c r="J404" i="1"/>
  <c r="J329" i="1"/>
  <c r="M329" i="1"/>
  <c r="B185" i="1"/>
  <c r="J184" i="1"/>
  <c r="J256" i="1"/>
  <c r="J115" i="1"/>
  <c r="B116" i="1"/>
  <c r="J43" i="1"/>
  <c r="B44" i="1"/>
  <c r="AI41" i="6" l="1"/>
  <c r="B507" i="1"/>
  <c r="M506" i="1"/>
  <c r="J506" i="1"/>
  <c r="A42" i="6"/>
  <c r="H41" i="6"/>
  <c r="S42" i="6"/>
  <c r="Z41" i="6"/>
  <c r="J43" i="6"/>
  <c r="Q42" i="6"/>
  <c r="J188" i="4"/>
  <c r="B189" i="4"/>
  <c r="M188" i="4"/>
  <c r="B46" i="4"/>
  <c r="J45" i="4"/>
  <c r="M45" i="4"/>
  <c r="J261" i="4"/>
  <c r="M261" i="4"/>
  <c r="B121" i="4"/>
  <c r="J120" i="4"/>
  <c r="M120" i="4"/>
  <c r="J259" i="3"/>
  <c r="M259" i="3"/>
  <c r="B121" i="3"/>
  <c r="J120" i="3"/>
  <c r="M120" i="3"/>
  <c r="B189" i="3"/>
  <c r="J188" i="3"/>
  <c r="M188" i="3"/>
  <c r="B46" i="3"/>
  <c r="J45" i="3"/>
  <c r="M45" i="3"/>
  <c r="B46" i="2"/>
  <c r="J45" i="2"/>
  <c r="M45" i="2"/>
  <c r="J259" i="2"/>
  <c r="M259" i="2"/>
  <c r="B188" i="2"/>
  <c r="J187" i="2"/>
  <c r="M187" i="2"/>
  <c r="B120" i="2"/>
  <c r="J119" i="2"/>
  <c r="M119" i="2"/>
  <c r="B406" i="1"/>
  <c r="J405" i="1"/>
  <c r="J257" i="1"/>
  <c r="B186" i="1"/>
  <c r="J185" i="1"/>
  <c r="M330" i="1"/>
  <c r="J330" i="1"/>
  <c r="B117" i="1"/>
  <c r="J116" i="1"/>
  <c r="J44" i="1"/>
  <c r="B45" i="1"/>
  <c r="A43" i="6" l="1"/>
  <c r="H42" i="6"/>
  <c r="J44" i="6"/>
  <c r="Q43" i="6"/>
  <c r="S43" i="6"/>
  <c r="Z42" i="6"/>
  <c r="B508" i="1"/>
  <c r="J507" i="1"/>
  <c r="M507" i="1"/>
  <c r="AI42" i="6"/>
  <c r="B190" i="4"/>
  <c r="J189" i="4"/>
  <c r="M189" i="4"/>
  <c r="B122" i="4"/>
  <c r="J121" i="4"/>
  <c r="M121" i="4"/>
  <c r="J262" i="4"/>
  <c r="M262" i="4"/>
  <c r="B47" i="4"/>
  <c r="J46" i="4"/>
  <c r="M46" i="4"/>
  <c r="J260" i="3"/>
  <c r="M260" i="3"/>
  <c r="J46" i="3"/>
  <c r="B47" i="3"/>
  <c r="M46" i="3"/>
  <c r="B190" i="3"/>
  <c r="J189" i="3"/>
  <c r="M189" i="3"/>
  <c r="J121" i="3"/>
  <c r="B122" i="3"/>
  <c r="M121" i="3"/>
  <c r="B121" i="2"/>
  <c r="J120" i="2"/>
  <c r="M120" i="2"/>
  <c r="B189" i="2"/>
  <c r="J188" i="2"/>
  <c r="M188" i="2"/>
  <c r="J260" i="2"/>
  <c r="M260" i="2"/>
  <c r="B47" i="2"/>
  <c r="J46" i="2"/>
  <c r="M46" i="2"/>
  <c r="B407" i="1"/>
  <c r="J406" i="1"/>
  <c r="J331" i="1"/>
  <c r="M331" i="1"/>
  <c r="B187" i="1"/>
  <c r="J186" i="1"/>
  <c r="J258" i="1"/>
  <c r="B118" i="1"/>
  <c r="J117" i="1"/>
  <c r="J45" i="1"/>
  <c r="B46" i="1"/>
  <c r="AI43" i="6" l="1"/>
  <c r="B509" i="1"/>
  <c r="J508" i="1"/>
  <c r="M508" i="1"/>
  <c r="S44" i="6"/>
  <c r="Z43" i="6"/>
  <c r="J45" i="6"/>
  <c r="Q44" i="6"/>
  <c r="A44" i="6"/>
  <c r="H43" i="6"/>
  <c r="B48" i="4"/>
  <c r="J47" i="4"/>
  <c r="M47" i="4"/>
  <c r="J263" i="4"/>
  <c r="M263" i="4"/>
  <c r="B123" i="4"/>
  <c r="J122" i="4"/>
  <c r="M122" i="4"/>
  <c r="B191" i="4"/>
  <c r="J190" i="4"/>
  <c r="M190" i="4"/>
  <c r="J261" i="3"/>
  <c r="M261" i="3"/>
  <c r="B123" i="3"/>
  <c r="J122" i="3"/>
  <c r="M122" i="3"/>
  <c r="B191" i="3"/>
  <c r="M190" i="3"/>
  <c r="J190" i="3"/>
  <c r="B48" i="3"/>
  <c r="J47" i="3"/>
  <c r="M47" i="3"/>
  <c r="B48" i="2"/>
  <c r="J47" i="2"/>
  <c r="M47" i="2"/>
  <c r="J261" i="2"/>
  <c r="M261" i="2"/>
  <c r="B190" i="2"/>
  <c r="J189" i="2"/>
  <c r="M189" i="2"/>
  <c r="B122" i="2"/>
  <c r="J121" i="2"/>
  <c r="M121" i="2"/>
  <c r="B408" i="1"/>
  <c r="J407" i="1"/>
  <c r="J259" i="1"/>
  <c r="B188" i="1"/>
  <c r="J187" i="1"/>
  <c r="J332" i="1"/>
  <c r="M332" i="1"/>
  <c r="B119" i="1"/>
  <c r="J118" i="1"/>
  <c r="J46" i="1"/>
  <c r="B47" i="1"/>
  <c r="A45" i="6" l="1"/>
  <c r="H44" i="6"/>
  <c r="J46" i="6"/>
  <c r="Q45" i="6"/>
  <c r="S45" i="6"/>
  <c r="Z44" i="6"/>
  <c r="B510" i="1"/>
  <c r="J509" i="1"/>
  <c r="M509" i="1"/>
  <c r="AI44" i="6"/>
  <c r="B192" i="4"/>
  <c r="J191" i="4"/>
  <c r="M191" i="4"/>
  <c r="J123" i="4"/>
  <c r="B124" i="4"/>
  <c r="M123" i="4"/>
  <c r="J264" i="4"/>
  <c r="M264" i="4"/>
  <c r="B49" i="4"/>
  <c r="J48" i="4"/>
  <c r="M48" i="4"/>
  <c r="J262" i="3"/>
  <c r="M262" i="3"/>
  <c r="B49" i="3"/>
  <c r="J48" i="3"/>
  <c r="M48" i="3"/>
  <c r="B192" i="3"/>
  <c r="J191" i="3"/>
  <c r="M191" i="3"/>
  <c r="J123" i="3"/>
  <c r="B124" i="3"/>
  <c r="M123" i="3"/>
  <c r="B123" i="2"/>
  <c r="J122" i="2"/>
  <c r="M122" i="2"/>
  <c r="B191" i="2"/>
  <c r="J190" i="2"/>
  <c r="M190" i="2"/>
  <c r="J262" i="2"/>
  <c r="M262" i="2"/>
  <c r="B49" i="2"/>
  <c r="J48" i="2"/>
  <c r="M48" i="2"/>
  <c r="B409" i="1"/>
  <c r="J408" i="1"/>
  <c r="J333" i="1"/>
  <c r="M333" i="1"/>
  <c r="B189" i="1"/>
  <c r="J188" i="1"/>
  <c r="J260" i="1"/>
  <c r="B120" i="1"/>
  <c r="J119" i="1"/>
  <c r="J47" i="1"/>
  <c r="B48" i="1"/>
  <c r="B511" i="1" l="1"/>
  <c r="J510" i="1"/>
  <c r="M510" i="1"/>
  <c r="AI45" i="6"/>
  <c r="S46" i="6"/>
  <c r="Z45" i="6"/>
  <c r="J47" i="6"/>
  <c r="Q46" i="6"/>
  <c r="A46" i="6"/>
  <c r="H46" i="6" s="1"/>
  <c r="H45" i="6"/>
  <c r="J49" i="4"/>
  <c r="B50" i="4"/>
  <c r="M49" i="4"/>
  <c r="J265" i="4"/>
  <c r="M265" i="4"/>
  <c r="J124" i="4"/>
  <c r="B125" i="4"/>
  <c r="M124" i="4"/>
  <c r="J192" i="4"/>
  <c r="B193" i="4"/>
  <c r="M192" i="4"/>
  <c r="J263" i="3"/>
  <c r="M263" i="3"/>
  <c r="B125" i="3"/>
  <c r="J124" i="3"/>
  <c r="M124" i="3"/>
  <c r="J192" i="3"/>
  <c r="B193" i="3"/>
  <c r="M192" i="3"/>
  <c r="B50" i="3"/>
  <c r="J49" i="3"/>
  <c r="M49" i="3"/>
  <c r="B50" i="2"/>
  <c r="J49" i="2"/>
  <c r="M49" i="2"/>
  <c r="J263" i="2"/>
  <c r="M263" i="2"/>
  <c r="B192" i="2"/>
  <c r="J191" i="2"/>
  <c r="M191" i="2"/>
  <c r="B124" i="2"/>
  <c r="J123" i="2"/>
  <c r="M123" i="2"/>
  <c r="B410" i="1"/>
  <c r="J409" i="1"/>
  <c r="J261" i="1"/>
  <c r="B190" i="1"/>
  <c r="J189" i="1"/>
  <c r="J334" i="1"/>
  <c r="M334" i="1"/>
  <c r="B121" i="1"/>
  <c r="J120" i="1"/>
  <c r="J48" i="1"/>
  <c r="B49" i="1"/>
  <c r="J48" i="6" l="1"/>
  <c r="Q47" i="6"/>
  <c r="S47" i="6"/>
  <c r="Z46" i="6"/>
  <c r="A47" i="6"/>
  <c r="AI46" i="6"/>
  <c r="B512" i="1"/>
  <c r="J511" i="1"/>
  <c r="M511" i="1"/>
  <c r="B194" i="4"/>
  <c r="J193" i="4"/>
  <c r="M193" i="4"/>
  <c r="B126" i="4"/>
  <c r="J125" i="4"/>
  <c r="M125" i="4"/>
  <c r="J266" i="4"/>
  <c r="M266" i="4"/>
  <c r="B51" i="4"/>
  <c r="J50" i="4"/>
  <c r="M50" i="4"/>
  <c r="J264" i="3"/>
  <c r="M264" i="3"/>
  <c r="B51" i="3"/>
  <c r="J50" i="3"/>
  <c r="M50" i="3"/>
  <c r="B194" i="3"/>
  <c r="J193" i="3"/>
  <c r="M193" i="3"/>
  <c r="B126" i="3"/>
  <c r="J125" i="3"/>
  <c r="M125" i="3"/>
  <c r="B125" i="2"/>
  <c r="J124" i="2"/>
  <c r="M124" i="2"/>
  <c r="B193" i="2"/>
  <c r="J192" i="2"/>
  <c r="M192" i="2"/>
  <c r="J264" i="2"/>
  <c r="M264" i="2"/>
  <c r="B51" i="2"/>
  <c r="J50" i="2"/>
  <c r="M50" i="2"/>
  <c r="B411" i="1"/>
  <c r="J410" i="1"/>
  <c r="J335" i="1"/>
  <c r="M335" i="1"/>
  <c r="B191" i="1"/>
  <c r="J190" i="1"/>
  <c r="J262" i="1"/>
  <c r="B122" i="1"/>
  <c r="J121" i="1"/>
  <c r="J49" i="1"/>
  <c r="B50" i="1"/>
  <c r="B513" i="1" l="1"/>
  <c r="J512" i="1"/>
  <c r="M512" i="1"/>
  <c r="AI47" i="6"/>
  <c r="A48" i="6"/>
  <c r="H47" i="6"/>
  <c r="S48" i="6"/>
  <c r="Z47" i="6"/>
  <c r="J49" i="6"/>
  <c r="Q48" i="6"/>
  <c r="J51" i="4"/>
  <c r="B52" i="4"/>
  <c r="M51" i="4"/>
  <c r="J267" i="4"/>
  <c r="M267" i="4"/>
  <c r="J126" i="4"/>
  <c r="B127" i="4"/>
  <c r="M126" i="4"/>
  <c r="J194" i="4"/>
  <c r="B195" i="4"/>
  <c r="M194" i="4"/>
  <c r="J265" i="3"/>
  <c r="M265" i="3"/>
  <c r="J126" i="3"/>
  <c r="B127" i="3"/>
  <c r="M126" i="3"/>
  <c r="J194" i="3"/>
  <c r="B195" i="3"/>
  <c r="M194" i="3"/>
  <c r="J51" i="3"/>
  <c r="B52" i="3"/>
  <c r="M51" i="3"/>
  <c r="B52" i="2"/>
  <c r="J51" i="2"/>
  <c r="M51" i="2"/>
  <c r="J265" i="2"/>
  <c r="M265" i="2"/>
  <c r="B194" i="2"/>
  <c r="J193" i="2"/>
  <c r="M193" i="2"/>
  <c r="B126" i="2"/>
  <c r="J125" i="2"/>
  <c r="M125" i="2"/>
  <c r="B412" i="1"/>
  <c r="J411" i="1"/>
  <c r="B192" i="1"/>
  <c r="J191" i="1"/>
  <c r="J263" i="1"/>
  <c r="J336" i="1"/>
  <c r="M336" i="1"/>
  <c r="B123" i="1"/>
  <c r="J122" i="1"/>
  <c r="J50" i="1"/>
  <c r="B51" i="1"/>
  <c r="S49" i="6" l="1"/>
  <c r="Z48" i="6"/>
  <c r="A49" i="6"/>
  <c r="H48" i="6"/>
  <c r="J50" i="6"/>
  <c r="Q49" i="6"/>
  <c r="AI48" i="6"/>
  <c r="B514" i="1"/>
  <c r="J513" i="1"/>
  <c r="M513" i="1"/>
  <c r="B196" i="4"/>
  <c r="J195" i="4"/>
  <c r="M195" i="4"/>
  <c r="B53" i="4"/>
  <c r="J52" i="4"/>
  <c r="M52" i="4"/>
  <c r="B128" i="4"/>
  <c r="J127" i="4"/>
  <c r="M127" i="4"/>
  <c r="J268" i="4"/>
  <c r="M268" i="4"/>
  <c r="J266" i="3"/>
  <c r="M266" i="3"/>
  <c r="B53" i="3"/>
  <c r="J52" i="3"/>
  <c r="M52" i="3"/>
  <c r="B128" i="3"/>
  <c r="J127" i="3"/>
  <c r="M127" i="3"/>
  <c r="B196" i="3"/>
  <c r="M195" i="3"/>
  <c r="J195" i="3"/>
  <c r="B127" i="2"/>
  <c r="J126" i="2"/>
  <c r="M126" i="2"/>
  <c r="B195" i="2"/>
  <c r="J194" i="2"/>
  <c r="M194" i="2"/>
  <c r="J266" i="2"/>
  <c r="M266" i="2"/>
  <c r="B53" i="2"/>
  <c r="J52" i="2"/>
  <c r="M52" i="2"/>
  <c r="B413" i="1"/>
  <c r="J412" i="1"/>
  <c r="J337" i="1"/>
  <c r="M337" i="1"/>
  <c r="J264" i="1"/>
  <c r="B193" i="1"/>
  <c r="J192" i="1"/>
  <c r="B124" i="1"/>
  <c r="J123" i="1"/>
  <c r="J51" i="1"/>
  <c r="B52" i="1"/>
  <c r="B515" i="1" l="1"/>
  <c r="J514" i="1"/>
  <c r="M514" i="1"/>
  <c r="AI49" i="6"/>
  <c r="J51" i="6"/>
  <c r="Q50" i="6"/>
  <c r="A50" i="6"/>
  <c r="H49" i="6"/>
  <c r="S50" i="6"/>
  <c r="Z49" i="6"/>
  <c r="J128" i="4"/>
  <c r="B129" i="4"/>
  <c r="M128" i="4"/>
  <c r="J269" i="4"/>
  <c r="M269" i="4"/>
  <c r="J53" i="4"/>
  <c r="M53" i="4"/>
  <c r="B54" i="4"/>
  <c r="J196" i="4"/>
  <c r="B197" i="4"/>
  <c r="M196" i="4"/>
  <c r="J267" i="3"/>
  <c r="M267" i="3"/>
  <c r="J196" i="3"/>
  <c r="B197" i="3"/>
  <c r="M196" i="3"/>
  <c r="J128" i="3"/>
  <c r="B129" i="3"/>
  <c r="M128" i="3"/>
  <c r="J53" i="3"/>
  <c r="M53" i="3"/>
  <c r="B54" i="3"/>
  <c r="B54" i="2"/>
  <c r="M53" i="2"/>
  <c r="J53" i="2"/>
  <c r="J267" i="2"/>
  <c r="M267" i="2"/>
  <c r="B196" i="2"/>
  <c r="J195" i="2"/>
  <c r="M195" i="2"/>
  <c r="B128" i="2"/>
  <c r="J127" i="2"/>
  <c r="M127" i="2"/>
  <c r="B414" i="1"/>
  <c r="J413" i="1"/>
  <c r="B194" i="1"/>
  <c r="J193" i="1"/>
  <c r="J265" i="1"/>
  <c r="J338" i="1"/>
  <c r="M338" i="1"/>
  <c r="B125" i="1"/>
  <c r="J124" i="1"/>
  <c r="J52" i="1"/>
  <c r="B53" i="1"/>
  <c r="S51" i="6" l="1"/>
  <c r="Z50" i="6"/>
  <c r="J52" i="6"/>
  <c r="Q51" i="6"/>
  <c r="AI50" i="6"/>
  <c r="A51" i="6"/>
  <c r="H50" i="6"/>
  <c r="J515" i="1"/>
  <c r="M515" i="1"/>
  <c r="B55" i="4"/>
  <c r="J54" i="4"/>
  <c r="M54" i="4"/>
  <c r="B198" i="4"/>
  <c r="J197" i="4"/>
  <c r="M197" i="4"/>
  <c r="J270" i="4"/>
  <c r="M270" i="4"/>
  <c r="B130" i="4"/>
  <c r="J129" i="4"/>
  <c r="M129" i="4"/>
  <c r="J268" i="3"/>
  <c r="M268" i="3"/>
  <c r="B55" i="3"/>
  <c r="J54" i="3"/>
  <c r="M54" i="3"/>
  <c r="B198" i="3"/>
  <c r="J197" i="3"/>
  <c r="M197" i="3"/>
  <c r="B130" i="3"/>
  <c r="J129" i="3"/>
  <c r="M129" i="3"/>
  <c r="B129" i="2"/>
  <c r="J128" i="2"/>
  <c r="M128" i="2"/>
  <c r="B197" i="2"/>
  <c r="J196" i="2"/>
  <c r="M196" i="2"/>
  <c r="J268" i="2"/>
  <c r="M268" i="2"/>
  <c r="B55" i="2"/>
  <c r="J54" i="2"/>
  <c r="M54" i="2"/>
  <c r="B415" i="1"/>
  <c r="J414" i="1"/>
  <c r="J339" i="1"/>
  <c r="M339" i="1"/>
  <c r="J266" i="1"/>
  <c r="B195" i="1"/>
  <c r="J194" i="1"/>
  <c r="B126" i="1"/>
  <c r="J125" i="1"/>
  <c r="J53" i="1"/>
  <c r="B54" i="1"/>
  <c r="A52" i="6" l="1"/>
  <c r="H51" i="6"/>
  <c r="AI51" i="6"/>
  <c r="J53" i="6"/>
  <c r="Q52" i="6"/>
  <c r="S52" i="6"/>
  <c r="Z51" i="6"/>
  <c r="J130" i="4"/>
  <c r="B131" i="4"/>
  <c r="M130" i="4"/>
  <c r="J271" i="4"/>
  <c r="M271" i="4"/>
  <c r="J198" i="4"/>
  <c r="B199" i="4"/>
  <c r="M198" i="4"/>
  <c r="J55" i="4"/>
  <c r="B56" i="4"/>
  <c r="M55" i="4"/>
  <c r="M269" i="3"/>
  <c r="J269" i="3"/>
  <c r="B199" i="3"/>
  <c r="J198" i="3"/>
  <c r="M198" i="3"/>
  <c r="J130" i="3"/>
  <c r="B131" i="3"/>
  <c r="M130" i="3"/>
  <c r="J55" i="3"/>
  <c r="B56" i="3"/>
  <c r="M55" i="3"/>
  <c r="B56" i="2"/>
  <c r="J55" i="2"/>
  <c r="M55" i="2"/>
  <c r="J269" i="2"/>
  <c r="M269" i="2"/>
  <c r="B198" i="2"/>
  <c r="J197" i="2"/>
  <c r="M197" i="2"/>
  <c r="B130" i="2"/>
  <c r="J129" i="2"/>
  <c r="M129" i="2"/>
  <c r="B416" i="1"/>
  <c r="J415" i="1"/>
  <c r="J267" i="1"/>
  <c r="B196" i="1"/>
  <c r="J195" i="1"/>
  <c r="M340" i="1"/>
  <c r="J340" i="1"/>
  <c r="B127" i="1"/>
  <c r="J126" i="1"/>
  <c r="J54" i="1"/>
  <c r="B55" i="1"/>
  <c r="S53" i="6" l="1"/>
  <c r="Z52" i="6"/>
  <c r="J54" i="6"/>
  <c r="Q53" i="6"/>
  <c r="AI52" i="6"/>
  <c r="A53" i="6"/>
  <c r="H52" i="6"/>
  <c r="B57" i="4"/>
  <c r="J56" i="4"/>
  <c r="M56" i="4"/>
  <c r="B200" i="4"/>
  <c r="J199" i="4"/>
  <c r="M199" i="4"/>
  <c r="J272" i="4"/>
  <c r="M272" i="4"/>
  <c r="B132" i="4"/>
  <c r="M131" i="4"/>
  <c r="J131" i="4"/>
  <c r="M270" i="3"/>
  <c r="J270" i="3"/>
  <c r="B57" i="3"/>
  <c r="J56" i="3"/>
  <c r="M56" i="3"/>
  <c r="B132" i="3"/>
  <c r="M131" i="3"/>
  <c r="J131" i="3"/>
  <c r="B200" i="3"/>
  <c r="J199" i="3"/>
  <c r="M199" i="3"/>
  <c r="B131" i="2"/>
  <c r="J130" i="2"/>
  <c r="M130" i="2"/>
  <c r="B199" i="2"/>
  <c r="J198" i="2"/>
  <c r="M198" i="2"/>
  <c r="J270" i="2"/>
  <c r="M270" i="2"/>
  <c r="B57" i="2"/>
  <c r="J56" i="2"/>
  <c r="M56" i="2"/>
  <c r="B417" i="1"/>
  <c r="J416" i="1"/>
  <c r="B197" i="1"/>
  <c r="J196" i="1"/>
  <c r="J341" i="1"/>
  <c r="M341" i="1"/>
  <c r="J268" i="1"/>
  <c r="B128" i="1"/>
  <c r="J127" i="1"/>
  <c r="J55" i="1"/>
  <c r="B56" i="1"/>
  <c r="AI53" i="6" l="1"/>
  <c r="A54" i="6"/>
  <c r="H53" i="6"/>
  <c r="J55" i="6"/>
  <c r="Q54" i="6"/>
  <c r="S54" i="6"/>
  <c r="Z53" i="6"/>
  <c r="J132" i="4"/>
  <c r="B133" i="4"/>
  <c r="M132" i="4"/>
  <c r="J273" i="4"/>
  <c r="M273" i="4"/>
  <c r="B201" i="4"/>
  <c r="J200" i="4"/>
  <c r="M200" i="4"/>
  <c r="J57" i="4"/>
  <c r="B58" i="4"/>
  <c r="M57" i="4"/>
  <c r="J271" i="3"/>
  <c r="M271" i="3"/>
  <c r="B201" i="3"/>
  <c r="J200" i="3"/>
  <c r="M200" i="3"/>
  <c r="J132" i="3"/>
  <c r="B133" i="3"/>
  <c r="M132" i="3"/>
  <c r="J57" i="3"/>
  <c r="B58" i="3"/>
  <c r="M57" i="3"/>
  <c r="B58" i="2"/>
  <c r="J57" i="2"/>
  <c r="M57" i="2"/>
  <c r="B200" i="2"/>
  <c r="J199" i="2"/>
  <c r="M199" i="2"/>
  <c r="J271" i="2"/>
  <c r="M271" i="2"/>
  <c r="B132" i="2"/>
  <c r="J131" i="2"/>
  <c r="M131" i="2"/>
  <c r="B418" i="1"/>
  <c r="J417" i="1"/>
  <c r="J269" i="1"/>
  <c r="J342" i="1"/>
  <c r="M342" i="1"/>
  <c r="B198" i="1"/>
  <c r="J197" i="1"/>
  <c r="B129" i="1"/>
  <c r="J128" i="1"/>
  <c r="J56" i="1"/>
  <c r="B57" i="1"/>
  <c r="S55" i="6" l="1"/>
  <c r="Z54" i="6"/>
  <c r="J56" i="6"/>
  <c r="Q55" i="6"/>
  <c r="A55" i="6"/>
  <c r="H54" i="6"/>
  <c r="AI54" i="6"/>
  <c r="B134" i="4"/>
  <c r="J133" i="4"/>
  <c r="M133" i="4"/>
  <c r="B59" i="4"/>
  <c r="J58" i="4"/>
  <c r="M58" i="4"/>
  <c r="J201" i="4"/>
  <c r="B202" i="4"/>
  <c r="M201" i="4"/>
  <c r="J274" i="4"/>
  <c r="M274" i="4"/>
  <c r="J272" i="3"/>
  <c r="M272" i="3"/>
  <c r="B59" i="3"/>
  <c r="J58" i="3"/>
  <c r="M58" i="3"/>
  <c r="B134" i="3"/>
  <c r="J133" i="3"/>
  <c r="M133" i="3"/>
  <c r="B202" i="3"/>
  <c r="J201" i="3"/>
  <c r="M201" i="3"/>
  <c r="B133" i="2"/>
  <c r="J132" i="2"/>
  <c r="M132" i="2"/>
  <c r="J272" i="2"/>
  <c r="M272" i="2"/>
  <c r="B201" i="2"/>
  <c r="J200" i="2"/>
  <c r="M200" i="2"/>
  <c r="B59" i="2"/>
  <c r="M58" i="2"/>
  <c r="J58" i="2"/>
  <c r="B419" i="1"/>
  <c r="J418" i="1"/>
  <c r="B199" i="1"/>
  <c r="J198" i="1"/>
  <c r="J343" i="1"/>
  <c r="M343" i="1"/>
  <c r="J270" i="1"/>
  <c r="B130" i="1"/>
  <c r="J129" i="1"/>
  <c r="J57" i="1"/>
  <c r="B58" i="1"/>
  <c r="AI55" i="6" l="1"/>
  <c r="J57" i="6"/>
  <c r="Q56" i="6"/>
  <c r="A56" i="6"/>
  <c r="H55" i="6"/>
  <c r="S56" i="6"/>
  <c r="Z55" i="6"/>
  <c r="J275" i="4"/>
  <c r="M275" i="4"/>
  <c r="B203" i="4"/>
  <c r="J202" i="4"/>
  <c r="M202" i="4"/>
  <c r="J59" i="4"/>
  <c r="B60" i="4"/>
  <c r="M59" i="4"/>
  <c r="J134" i="4"/>
  <c r="B135" i="4"/>
  <c r="M134" i="4"/>
  <c r="J273" i="3"/>
  <c r="M273" i="3"/>
  <c r="B203" i="3"/>
  <c r="J202" i="3"/>
  <c r="M202" i="3"/>
  <c r="J134" i="3"/>
  <c r="B135" i="3"/>
  <c r="M134" i="3"/>
  <c r="J59" i="3"/>
  <c r="B60" i="3"/>
  <c r="M59" i="3"/>
  <c r="B60" i="2"/>
  <c r="J59" i="2"/>
  <c r="M59" i="2"/>
  <c r="B202" i="2"/>
  <c r="J201" i="2"/>
  <c r="M201" i="2"/>
  <c r="J273" i="2"/>
  <c r="M273" i="2"/>
  <c r="B134" i="2"/>
  <c r="J133" i="2"/>
  <c r="M133" i="2"/>
  <c r="B420" i="1"/>
  <c r="J419" i="1"/>
  <c r="J271" i="1"/>
  <c r="J344" i="1"/>
  <c r="M344" i="1"/>
  <c r="B200" i="1"/>
  <c r="J199" i="1"/>
  <c r="B131" i="1"/>
  <c r="J130" i="1"/>
  <c r="J58" i="1"/>
  <c r="B59" i="1"/>
  <c r="S57" i="6" l="1"/>
  <c r="Z56" i="6"/>
  <c r="A57" i="6"/>
  <c r="H56" i="6"/>
  <c r="J58" i="6"/>
  <c r="Q57" i="6"/>
  <c r="AI56" i="6"/>
  <c r="B136" i="4"/>
  <c r="J135" i="4"/>
  <c r="M135" i="4"/>
  <c r="J60" i="4"/>
  <c r="B61" i="4"/>
  <c r="M60" i="4"/>
  <c r="J203" i="4"/>
  <c r="B204" i="4"/>
  <c r="M203" i="4"/>
  <c r="J276" i="4"/>
  <c r="M276" i="4"/>
  <c r="J274" i="3"/>
  <c r="M274" i="3"/>
  <c r="B61" i="3"/>
  <c r="J60" i="3"/>
  <c r="M60" i="3"/>
  <c r="B136" i="3"/>
  <c r="J135" i="3"/>
  <c r="M135" i="3"/>
  <c r="J203" i="3"/>
  <c r="B204" i="3"/>
  <c r="M203" i="3"/>
  <c r="B135" i="2"/>
  <c r="J134" i="2"/>
  <c r="M134" i="2"/>
  <c r="J274" i="2"/>
  <c r="M274" i="2"/>
  <c r="B203" i="2"/>
  <c r="J202" i="2"/>
  <c r="M202" i="2"/>
  <c r="B61" i="2"/>
  <c r="J60" i="2"/>
  <c r="M60" i="2"/>
  <c r="B421" i="1"/>
  <c r="J420" i="1"/>
  <c r="B201" i="1"/>
  <c r="J200" i="1"/>
  <c r="J345" i="1"/>
  <c r="M345" i="1"/>
  <c r="J272" i="1"/>
  <c r="B132" i="1"/>
  <c r="J131" i="1"/>
  <c r="J59" i="1"/>
  <c r="B60" i="1"/>
  <c r="AI57" i="6" l="1"/>
  <c r="J59" i="6"/>
  <c r="Q58" i="6"/>
  <c r="A58" i="6"/>
  <c r="H57" i="6"/>
  <c r="S58" i="6"/>
  <c r="Z57" i="6"/>
  <c r="J277" i="4"/>
  <c r="M277" i="4"/>
  <c r="B205" i="4"/>
  <c r="J204" i="4"/>
  <c r="M204" i="4"/>
  <c r="B62" i="4"/>
  <c r="J61" i="4"/>
  <c r="M61" i="4"/>
  <c r="B137" i="4"/>
  <c r="J136" i="4"/>
  <c r="M136" i="4"/>
  <c r="J275" i="3"/>
  <c r="M275" i="3"/>
  <c r="B205" i="3"/>
  <c r="J204" i="3"/>
  <c r="M204" i="3"/>
  <c r="B137" i="3"/>
  <c r="J136" i="3"/>
  <c r="M136" i="3"/>
  <c r="B62" i="3"/>
  <c r="J61" i="3"/>
  <c r="M61" i="3"/>
  <c r="B62" i="2"/>
  <c r="J61" i="2"/>
  <c r="M61" i="2"/>
  <c r="B204" i="2"/>
  <c r="J203" i="2"/>
  <c r="M203" i="2"/>
  <c r="J275" i="2"/>
  <c r="M275" i="2"/>
  <c r="B136" i="2"/>
  <c r="J135" i="2"/>
  <c r="M135" i="2"/>
  <c r="B422" i="1"/>
  <c r="J421" i="1"/>
  <c r="J346" i="1"/>
  <c r="M346" i="1"/>
  <c r="J273" i="1"/>
  <c r="B202" i="1"/>
  <c r="J201" i="1"/>
  <c r="B133" i="1"/>
  <c r="J132" i="1"/>
  <c r="J60" i="1"/>
  <c r="B61" i="1"/>
  <c r="S59" i="6" l="1"/>
  <c r="Z58" i="6"/>
  <c r="A59" i="6"/>
  <c r="H58" i="6"/>
  <c r="J60" i="6"/>
  <c r="Q59" i="6"/>
  <c r="AI58" i="6"/>
  <c r="B138" i="4"/>
  <c r="J137" i="4"/>
  <c r="M137" i="4"/>
  <c r="J62" i="4"/>
  <c r="B63" i="4"/>
  <c r="M62" i="4"/>
  <c r="J205" i="4"/>
  <c r="M205" i="4"/>
  <c r="B206" i="4"/>
  <c r="J278" i="4"/>
  <c r="M278" i="4"/>
  <c r="J276" i="3"/>
  <c r="M276" i="3"/>
  <c r="J137" i="3"/>
  <c r="B138" i="3"/>
  <c r="M137" i="3"/>
  <c r="J62" i="3"/>
  <c r="B63" i="3"/>
  <c r="M62" i="3"/>
  <c r="J205" i="3"/>
  <c r="M205" i="3"/>
  <c r="B206" i="3"/>
  <c r="B137" i="2"/>
  <c r="J136" i="2"/>
  <c r="M136" i="2"/>
  <c r="J276" i="2"/>
  <c r="M276" i="2"/>
  <c r="B205" i="2"/>
  <c r="J204" i="2"/>
  <c r="M204" i="2"/>
  <c r="B63" i="2"/>
  <c r="M62" i="2"/>
  <c r="J62" i="2"/>
  <c r="B423" i="1"/>
  <c r="J422" i="1"/>
  <c r="B203" i="1"/>
  <c r="J202" i="1"/>
  <c r="J274" i="1"/>
  <c r="M347" i="1"/>
  <c r="J347" i="1"/>
  <c r="B134" i="1"/>
  <c r="J133" i="1"/>
  <c r="J61" i="1"/>
  <c r="B62" i="1"/>
  <c r="AI59" i="6" l="1"/>
  <c r="J61" i="6"/>
  <c r="Q60" i="6"/>
  <c r="A60" i="6"/>
  <c r="H59" i="6"/>
  <c r="S60" i="6"/>
  <c r="Z59" i="6"/>
  <c r="J279" i="4"/>
  <c r="M279" i="4"/>
  <c r="B207" i="4"/>
  <c r="J206" i="4"/>
  <c r="M206" i="4"/>
  <c r="B64" i="4"/>
  <c r="J63" i="4"/>
  <c r="M63" i="4"/>
  <c r="B139" i="4"/>
  <c r="J138" i="4"/>
  <c r="M138" i="4"/>
  <c r="J277" i="3"/>
  <c r="M277" i="3"/>
  <c r="B207" i="3"/>
  <c r="J206" i="3"/>
  <c r="M206" i="3"/>
  <c r="B64" i="3"/>
  <c r="J63" i="3"/>
  <c r="M63" i="3"/>
  <c r="B139" i="3"/>
  <c r="J138" i="3"/>
  <c r="M138" i="3"/>
  <c r="B206" i="2"/>
  <c r="J205" i="2"/>
  <c r="M205" i="2"/>
  <c r="J277" i="2"/>
  <c r="M277" i="2"/>
  <c r="B64" i="2"/>
  <c r="M63" i="2"/>
  <c r="J63" i="2"/>
  <c r="B138" i="2"/>
  <c r="J137" i="2"/>
  <c r="M137" i="2"/>
  <c r="B424" i="1"/>
  <c r="J423" i="1"/>
  <c r="J348" i="1"/>
  <c r="M348" i="1"/>
  <c r="J275" i="1"/>
  <c r="B204" i="1"/>
  <c r="J203" i="1"/>
  <c r="B135" i="1"/>
  <c r="J134" i="1"/>
  <c r="J62" i="1"/>
  <c r="B63" i="1"/>
  <c r="S61" i="6" l="1"/>
  <c r="Z60" i="6"/>
  <c r="A61" i="6"/>
  <c r="H60" i="6"/>
  <c r="J62" i="6"/>
  <c r="Q61" i="6"/>
  <c r="AI60" i="6"/>
  <c r="J139" i="4"/>
  <c r="B140" i="4"/>
  <c r="M139" i="4"/>
  <c r="J64" i="4"/>
  <c r="B65" i="4"/>
  <c r="M64" i="4"/>
  <c r="J207" i="4"/>
  <c r="B208" i="4"/>
  <c r="M207" i="4"/>
  <c r="J280" i="4"/>
  <c r="M280" i="4"/>
  <c r="M278" i="3"/>
  <c r="J278" i="3"/>
  <c r="J139" i="3"/>
  <c r="B140" i="3"/>
  <c r="M139" i="3"/>
  <c r="J64" i="3"/>
  <c r="B65" i="3"/>
  <c r="M64" i="3"/>
  <c r="J207" i="3"/>
  <c r="B208" i="3"/>
  <c r="M207" i="3"/>
  <c r="B139" i="2"/>
  <c r="J138" i="2"/>
  <c r="M138" i="2"/>
  <c r="B65" i="2"/>
  <c r="J64" i="2"/>
  <c r="M64" i="2"/>
  <c r="J278" i="2"/>
  <c r="M278" i="2"/>
  <c r="B207" i="2"/>
  <c r="J206" i="2"/>
  <c r="M206" i="2"/>
  <c r="B425" i="1"/>
  <c r="J424" i="1"/>
  <c r="B205" i="1"/>
  <c r="J204" i="1"/>
  <c r="J276" i="1"/>
  <c r="J349" i="1"/>
  <c r="M349" i="1"/>
  <c r="B136" i="1"/>
  <c r="J135" i="1"/>
  <c r="J63" i="1"/>
  <c r="B64" i="1"/>
  <c r="AI61" i="6" l="1"/>
  <c r="J63" i="6"/>
  <c r="Q62" i="6"/>
  <c r="A62" i="6"/>
  <c r="H61" i="6"/>
  <c r="S62" i="6"/>
  <c r="Z61" i="6"/>
  <c r="J281" i="4"/>
  <c r="M281" i="4"/>
  <c r="B141" i="4"/>
  <c r="J140" i="4"/>
  <c r="M140" i="4"/>
  <c r="B209" i="4"/>
  <c r="J208" i="4"/>
  <c r="M208" i="4"/>
  <c r="B66" i="4"/>
  <c r="J65" i="4"/>
  <c r="M65" i="4"/>
  <c r="J279" i="3"/>
  <c r="M279" i="3"/>
  <c r="B66" i="3"/>
  <c r="J65" i="3"/>
  <c r="M65" i="3"/>
  <c r="B209" i="3"/>
  <c r="J208" i="3"/>
  <c r="M208" i="3"/>
  <c r="B141" i="3"/>
  <c r="J140" i="3"/>
  <c r="M140" i="3"/>
  <c r="B208" i="2"/>
  <c r="J207" i="2"/>
  <c r="M207" i="2"/>
  <c r="J279" i="2"/>
  <c r="M279" i="2"/>
  <c r="B66" i="2"/>
  <c r="J65" i="2"/>
  <c r="M65" i="2"/>
  <c r="B140" i="2"/>
  <c r="J139" i="2"/>
  <c r="M139" i="2"/>
  <c r="B426" i="1"/>
  <c r="J425" i="1"/>
  <c r="J350" i="1"/>
  <c r="M350" i="1"/>
  <c r="J277" i="1"/>
  <c r="B206" i="1"/>
  <c r="J205" i="1"/>
  <c r="B137" i="1"/>
  <c r="J136" i="1"/>
  <c r="J64" i="1"/>
  <c r="B65" i="1"/>
  <c r="S63" i="6" l="1"/>
  <c r="Z62" i="6"/>
  <c r="A63" i="6"/>
  <c r="H62" i="6"/>
  <c r="J64" i="6"/>
  <c r="Q63" i="6"/>
  <c r="AI62" i="6"/>
  <c r="J66" i="4"/>
  <c r="B67" i="4"/>
  <c r="M66" i="4"/>
  <c r="J209" i="4"/>
  <c r="B210" i="4"/>
  <c r="M209" i="4"/>
  <c r="J141" i="4"/>
  <c r="B142" i="4"/>
  <c r="M141" i="4"/>
  <c r="J282" i="4"/>
  <c r="M282" i="4"/>
  <c r="J280" i="3"/>
  <c r="M280" i="3"/>
  <c r="J209" i="3"/>
  <c r="B210" i="3"/>
  <c r="M209" i="3"/>
  <c r="J141" i="3"/>
  <c r="B142" i="3"/>
  <c r="M141" i="3"/>
  <c r="J66" i="3"/>
  <c r="B67" i="3"/>
  <c r="M66" i="3"/>
  <c r="B141" i="2"/>
  <c r="J140" i="2"/>
  <c r="M140" i="2"/>
  <c r="B67" i="2"/>
  <c r="J66" i="2"/>
  <c r="M66" i="2"/>
  <c r="J280" i="2"/>
  <c r="M280" i="2"/>
  <c r="B209" i="2"/>
  <c r="J208" i="2"/>
  <c r="M208" i="2"/>
  <c r="B427" i="1"/>
  <c r="B428" i="1" s="1"/>
  <c r="J426" i="1"/>
  <c r="B207" i="1"/>
  <c r="J206" i="1"/>
  <c r="J278" i="1"/>
  <c r="J351" i="1"/>
  <c r="M351" i="1"/>
  <c r="B138" i="1"/>
  <c r="J137" i="1"/>
  <c r="J65" i="1"/>
  <c r="B66" i="1"/>
  <c r="J65" i="6" l="1"/>
  <c r="Q64" i="6"/>
  <c r="AI63" i="6"/>
  <c r="A64" i="6"/>
  <c r="H63" i="6"/>
  <c r="S64" i="6"/>
  <c r="Z63" i="6"/>
  <c r="J428" i="1"/>
  <c r="B429" i="1"/>
  <c r="B211" i="4"/>
  <c r="J210" i="4"/>
  <c r="M210" i="4"/>
  <c r="J283" i="4"/>
  <c r="M283" i="4"/>
  <c r="B143" i="4"/>
  <c r="J142" i="4"/>
  <c r="M142" i="4"/>
  <c r="B68" i="4"/>
  <c r="M67" i="4"/>
  <c r="J67" i="4"/>
  <c r="M281" i="3"/>
  <c r="J281" i="3"/>
  <c r="B211" i="3"/>
  <c r="J210" i="3"/>
  <c r="M210" i="3"/>
  <c r="B68" i="3"/>
  <c r="M67" i="3"/>
  <c r="J67" i="3"/>
  <c r="B143" i="3"/>
  <c r="J142" i="3"/>
  <c r="M142" i="3"/>
  <c r="B210" i="2"/>
  <c r="J209" i="2"/>
  <c r="M209" i="2"/>
  <c r="J281" i="2"/>
  <c r="M281" i="2"/>
  <c r="B68" i="2"/>
  <c r="J67" i="2"/>
  <c r="M67" i="2"/>
  <c r="B142" i="2"/>
  <c r="J141" i="2"/>
  <c r="M141" i="2"/>
  <c r="J427" i="1"/>
  <c r="J279" i="1"/>
  <c r="J352" i="1"/>
  <c r="M352" i="1"/>
  <c r="B208" i="1"/>
  <c r="J207" i="1"/>
  <c r="B139" i="1"/>
  <c r="J138" i="1"/>
  <c r="J66" i="1"/>
  <c r="B67" i="1"/>
  <c r="A65" i="6" l="1"/>
  <c r="H64" i="6"/>
  <c r="S65" i="6"/>
  <c r="Z64" i="6"/>
  <c r="AI64" i="6"/>
  <c r="J66" i="6"/>
  <c r="Q65" i="6"/>
  <c r="B430" i="1"/>
  <c r="J429" i="1"/>
  <c r="J68" i="4"/>
  <c r="B69" i="4"/>
  <c r="M68" i="4"/>
  <c r="J143" i="4"/>
  <c r="B144" i="4"/>
  <c r="M143" i="4"/>
  <c r="J284" i="4"/>
  <c r="M284" i="4"/>
  <c r="J211" i="4"/>
  <c r="B212" i="4"/>
  <c r="M211" i="4"/>
  <c r="J282" i="3"/>
  <c r="M282" i="3"/>
  <c r="J143" i="3"/>
  <c r="B144" i="3"/>
  <c r="M143" i="3"/>
  <c r="J68" i="3"/>
  <c r="B69" i="3"/>
  <c r="M68" i="3"/>
  <c r="B212" i="3"/>
  <c r="J211" i="3"/>
  <c r="M211" i="3"/>
  <c r="B143" i="2"/>
  <c r="J142" i="2"/>
  <c r="M142" i="2"/>
  <c r="B69" i="2"/>
  <c r="M68" i="2"/>
  <c r="J68" i="2"/>
  <c r="J282" i="2"/>
  <c r="M282" i="2"/>
  <c r="B211" i="2"/>
  <c r="J210" i="2"/>
  <c r="M210" i="2"/>
  <c r="B209" i="1"/>
  <c r="J208" i="1"/>
  <c r="J353" i="1"/>
  <c r="M353" i="1"/>
  <c r="J280" i="1"/>
  <c r="B140" i="1"/>
  <c r="J139" i="1"/>
  <c r="J67" i="1"/>
  <c r="B68" i="1"/>
  <c r="J67" i="6" l="1"/>
  <c r="Q66" i="6"/>
  <c r="AI65" i="6"/>
  <c r="S66" i="6"/>
  <c r="Z65" i="6"/>
  <c r="A66" i="6"/>
  <c r="H65" i="6"/>
  <c r="B431" i="1"/>
  <c r="J430" i="1"/>
  <c r="B213" i="4"/>
  <c r="J212" i="4"/>
  <c r="M212" i="4"/>
  <c r="J285" i="4"/>
  <c r="M285" i="4"/>
  <c r="B145" i="4"/>
  <c r="J144" i="4"/>
  <c r="M144" i="4"/>
  <c r="B70" i="4"/>
  <c r="J69" i="4"/>
  <c r="M69" i="4"/>
  <c r="J283" i="3"/>
  <c r="M283" i="3"/>
  <c r="B213" i="3"/>
  <c r="J212" i="3"/>
  <c r="M212" i="3"/>
  <c r="B70" i="3"/>
  <c r="J69" i="3"/>
  <c r="M69" i="3"/>
  <c r="B145" i="3"/>
  <c r="J144" i="3"/>
  <c r="M144" i="3"/>
  <c r="B212" i="2"/>
  <c r="J211" i="2"/>
  <c r="M211" i="2"/>
  <c r="J283" i="2"/>
  <c r="M283" i="2"/>
  <c r="B70" i="2"/>
  <c r="J69" i="2"/>
  <c r="M69" i="2"/>
  <c r="B144" i="2"/>
  <c r="J143" i="2"/>
  <c r="M143" i="2"/>
  <c r="J281" i="1"/>
  <c r="M354" i="1"/>
  <c r="J354" i="1"/>
  <c r="B210" i="1"/>
  <c r="J209" i="1"/>
  <c r="B141" i="1"/>
  <c r="J140" i="1"/>
  <c r="J68" i="1"/>
  <c r="B69" i="1"/>
  <c r="A67" i="6" l="1"/>
  <c r="H66" i="6"/>
  <c r="S67" i="6"/>
  <c r="Z66" i="6"/>
  <c r="AI66" i="6"/>
  <c r="J68" i="6"/>
  <c r="Q67" i="6"/>
  <c r="B432" i="1"/>
  <c r="J431" i="1"/>
  <c r="J70" i="4"/>
  <c r="B71" i="4"/>
  <c r="M70" i="4"/>
  <c r="B146" i="4"/>
  <c r="J145" i="4"/>
  <c r="M145" i="4"/>
  <c r="J286" i="4"/>
  <c r="M286" i="4"/>
  <c r="B214" i="4"/>
  <c r="J213" i="4"/>
  <c r="M213" i="4"/>
  <c r="J284" i="3"/>
  <c r="M284" i="3"/>
  <c r="J145" i="3"/>
  <c r="B146" i="3"/>
  <c r="M145" i="3"/>
  <c r="J70" i="3"/>
  <c r="B71" i="3"/>
  <c r="M70" i="3"/>
  <c r="B214" i="3"/>
  <c r="J213" i="3"/>
  <c r="M213" i="3"/>
  <c r="B145" i="2"/>
  <c r="J144" i="2"/>
  <c r="M144" i="2"/>
  <c r="B71" i="2"/>
  <c r="J70" i="2"/>
  <c r="M70" i="2"/>
  <c r="J284" i="2"/>
  <c r="M284" i="2"/>
  <c r="B213" i="2"/>
  <c r="J212" i="2"/>
  <c r="M212" i="2"/>
  <c r="B211" i="1"/>
  <c r="J210" i="1"/>
  <c r="J355" i="1"/>
  <c r="M355" i="1"/>
  <c r="J282" i="1"/>
  <c r="B142" i="1"/>
  <c r="J141" i="1"/>
  <c r="J69" i="1"/>
  <c r="B70" i="1"/>
  <c r="J69" i="6" l="1"/>
  <c r="Q68" i="6"/>
  <c r="AI67" i="6"/>
  <c r="S68" i="6"/>
  <c r="Z67" i="6"/>
  <c r="A68" i="6"/>
  <c r="H67" i="6"/>
  <c r="B433" i="1"/>
  <c r="J432" i="1"/>
  <c r="J287" i="4"/>
  <c r="M287" i="4"/>
  <c r="B215" i="4"/>
  <c r="J214" i="4"/>
  <c r="M214" i="4"/>
  <c r="B147" i="4"/>
  <c r="J146" i="4"/>
  <c r="M146" i="4"/>
  <c r="B72" i="4"/>
  <c r="J71" i="4"/>
  <c r="M71" i="4"/>
  <c r="J285" i="3"/>
  <c r="M285" i="3"/>
  <c r="B72" i="3"/>
  <c r="J71" i="3"/>
  <c r="M71" i="3"/>
  <c r="J214" i="3"/>
  <c r="B215" i="3"/>
  <c r="M214" i="3"/>
  <c r="B147" i="3"/>
  <c r="J146" i="3"/>
  <c r="M146" i="3"/>
  <c r="B214" i="2"/>
  <c r="J213" i="2"/>
  <c r="M213" i="2"/>
  <c r="B72" i="2"/>
  <c r="J71" i="2"/>
  <c r="M71" i="2"/>
  <c r="J285" i="2"/>
  <c r="M285" i="2"/>
  <c r="B146" i="2"/>
  <c r="J145" i="2"/>
  <c r="M145" i="2"/>
  <c r="J283" i="1"/>
  <c r="J356" i="1"/>
  <c r="M356" i="1"/>
  <c r="B212" i="1"/>
  <c r="J211" i="1"/>
  <c r="B143" i="1"/>
  <c r="J142" i="1"/>
  <c r="J70" i="1"/>
  <c r="B71" i="1"/>
  <c r="A69" i="6" l="1"/>
  <c r="H68" i="6"/>
  <c r="S69" i="6"/>
  <c r="Z68" i="6"/>
  <c r="AI68" i="6"/>
  <c r="J70" i="6"/>
  <c r="Q69" i="6"/>
  <c r="B434" i="1"/>
  <c r="J433" i="1"/>
  <c r="B73" i="4"/>
  <c r="J72" i="4"/>
  <c r="M72" i="4"/>
  <c r="B148" i="4"/>
  <c r="J147" i="4"/>
  <c r="M147" i="4"/>
  <c r="B216" i="4"/>
  <c r="J215" i="4"/>
  <c r="M215" i="4"/>
  <c r="J288" i="4"/>
  <c r="M288" i="4"/>
  <c r="J286" i="3"/>
  <c r="M286" i="3"/>
  <c r="B148" i="3"/>
  <c r="J147" i="3"/>
  <c r="M147" i="3"/>
  <c r="B216" i="3"/>
  <c r="J215" i="3"/>
  <c r="M215" i="3"/>
  <c r="B73" i="3"/>
  <c r="J72" i="3"/>
  <c r="M72" i="3"/>
  <c r="B147" i="2"/>
  <c r="J146" i="2"/>
  <c r="M146" i="2"/>
  <c r="J286" i="2"/>
  <c r="M286" i="2"/>
  <c r="B73" i="2"/>
  <c r="J72" i="2"/>
  <c r="M72" i="2"/>
  <c r="B215" i="2"/>
  <c r="J214" i="2"/>
  <c r="M214" i="2"/>
  <c r="B213" i="1"/>
  <c r="J212" i="1"/>
  <c r="M357" i="1"/>
  <c r="J357" i="1"/>
  <c r="J284" i="1"/>
  <c r="B144" i="1"/>
  <c r="J143" i="1"/>
  <c r="J71" i="1"/>
  <c r="B72" i="1"/>
  <c r="J71" i="6" l="1"/>
  <c r="Q70" i="6"/>
  <c r="AI69" i="6"/>
  <c r="S70" i="6"/>
  <c r="Z69" i="6"/>
  <c r="A70" i="6"/>
  <c r="H69" i="6"/>
  <c r="B435" i="1"/>
  <c r="J434" i="1"/>
  <c r="J289" i="4"/>
  <c r="M289" i="4"/>
  <c r="J216" i="4"/>
  <c r="B217" i="4"/>
  <c r="M216" i="4"/>
  <c r="B149" i="4"/>
  <c r="J148" i="4"/>
  <c r="M148" i="4"/>
  <c r="J73" i="4"/>
  <c r="B74" i="4"/>
  <c r="M73" i="4"/>
  <c r="J287" i="3"/>
  <c r="M287" i="3"/>
  <c r="J73" i="3"/>
  <c r="B74" i="3"/>
  <c r="M73" i="3"/>
  <c r="J216" i="3"/>
  <c r="B217" i="3"/>
  <c r="M216" i="3"/>
  <c r="B149" i="3"/>
  <c r="J148" i="3"/>
  <c r="M148" i="3"/>
  <c r="B74" i="2"/>
  <c r="M73" i="2"/>
  <c r="J73" i="2"/>
  <c r="B216" i="2"/>
  <c r="J215" i="2"/>
  <c r="M215" i="2"/>
  <c r="J287" i="2"/>
  <c r="M287" i="2"/>
  <c r="B148" i="2"/>
  <c r="J147" i="2"/>
  <c r="M147" i="2"/>
  <c r="J358" i="1"/>
  <c r="M358" i="1"/>
  <c r="J285" i="1"/>
  <c r="B214" i="1"/>
  <c r="J213" i="1"/>
  <c r="B145" i="1"/>
  <c r="J144" i="1"/>
  <c r="J72" i="1"/>
  <c r="B73" i="1"/>
  <c r="A71" i="6" l="1"/>
  <c r="H70" i="6"/>
  <c r="S71" i="6"/>
  <c r="Z70" i="6"/>
  <c r="AI70" i="6"/>
  <c r="J72" i="6"/>
  <c r="Q71" i="6"/>
  <c r="B436" i="1"/>
  <c r="J435" i="1"/>
  <c r="B75" i="4"/>
  <c r="J74" i="4"/>
  <c r="M74" i="4"/>
  <c r="J290" i="4"/>
  <c r="M290" i="4"/>
  <c r="B150" i="4"/>
  <c r="J149" i="4"/>
  <c r="M149" i="4"/>
  <c r="B218" i="4"/>
  <c r="J217" i="4"/>
  <c r="M217" i="4"/>
  <c r="J288" i="3"/>
  <c r="M288" i="3"/>
  <c r="B75" i="3"/>
  <c r="J74" i="3"/>
  <c r="M74" i="3"/>
  <c r="B150" i="3"/>
  <c r="J149" i="3"/>
  <c r="M149" i="3"/>
  <c r="B218" i="3"/>
  <c r="J217" i="3"/>
  <c r="M217" i="3"/>
  <c r="B149" i="2"/>
  <c r="J148" i="2"/>
  <c r="M148" i="2"/>
  <c r="B217" i="2"/>
  <c r="J216" i="2"/>
  <c r="M216" i="2"/>
  <c r="J288" i="2"/>
  <c r="M288" i="2"/>
  <c r="B75" i="2"/>
  <c r="J74" i="2"/>
  <c r="M74" i="2"/>
  <c r="B215" i="1"/>
  <c r="J214" i="1"/>
  <c r="J286" i="1"/>
  <c r="J359" i="1"/>
  <c r="M359" i="1"/>
  <c r="B146" i="1"/>
  <c r="J145" i="1"/>
  <c r="J73" i="1"/>
  <c r="B74" i="1"/>
  <c r="S72" i="6" l="1"/>
  <c r="Z71" i="6"/>
  <c r="J73" i="6"/>
  <c r="Q72" i="6"/>
  <c r="AI71" i="6"/>
  <c r="A72" i="6"/>
  <c r="H71" i="6"/>
  <c r="B437" i="1"/>
  <c r="J436" i="1"/>
  <c r="B151" i="4"/>
  <c r="J150" i="4"/>
  <c r="M150" i="4"/>
  <c r="J218" i="4"/>
  <c r="B219" i="4"/>
  <c r="M218" i="4"/>
  <c r="J291" i="4"/>
  <c r="M291" i="4"/>
  <c r="J75" i="4"/>
  <c r="B76" i="4"/>
  <c r="M75" i="4"/>
  <c r="J289" i="3"/>
  <c r="M289" i="3"/>
  <c r="J218" i="3"/>
  <c r="B219" i="3"/>
  <c r="M218" i="3"/>
  <c r="B151" i="3"/>
  <c r="J150" i="3"/>
  <c r="M150" i="3"/>
  <c r="J75" i="3"/>
  <c r="B76" i="3"/>
  <c r="M75" i="3"/>
  <c r="B76" i="2"/>
  <c r="J75" i="2"/>
  <c r="M75" i="2"/>
  <c r="J289" i="2"/>
  <c r="M289" i="2"/>
  <c r="B218" i="2"/>
  <c r="J217" i="2"/>
  <c r="M217" i="2"/>
  <c r="B150" i="2"/>
  <c r="J149" i="2"/>
  <c r="M149" i="2"/>
  <c r="J360" i="1"/>
  <c r="M360" i="1"/>
  <c r="J287" i="1"/>
  <c r="B216" i="1"/>
  <c r="J215" i="1"/>
  <c r="B147" i="1"/>
  <c r="J146" i="1"/>
  <c r="J74" i="1"/>
  <c r="B75" i="1"/>
  <c r="AI72" i="6" l="1"/>
  <c r="A73" i="6"/>
  <c r="H72" i="6"/>
  <c r="J74" i="6"/>
  <c r="Q73" i="6"/>
  <c r="S73" i="6"/>
  <c r="Z72" i="6"/>
  <c r="B438" i="1"/>
  <c r="J437" i="1"/>
  <c r="B77" i="4"/>
  <c r="J76" i="4"/>
  <c r="M76" i="4"/>
  <c r="J292" i="4"/>
  <c r="M292" i="4"/>
  <c r="B220" i="4"/>
  <c r="J219" i="4"/>
  <c r="M219" i="4"/>
  <c r="B152" i="4"/>
  <c r="J151" i="4"/>
  <c r="M151" i="4"/>
  <c r="J290" i="3"/>
  <c r="M290" i="3"/>
  <c r="B77" i="3"/>
  <c r="J76" i="3"/>
  <c r="M76" i="3"/>
  <c r="B220" i="3"/>
  <c r="M219" i="3"/>
  <c r="J219" i="3"/>
  <c r="B152" i="3"/>
  <c r="J151" i="3"/>
  <c r="M151" i="3"/>
  <c r="B151" i="2"/>
  <c r="J150" i="2"/>
  <c r="M150" i="2"/>
  <c r="B219" i="2"/>
  <c r="J218" i="2"/>
  <c r="M218" i="2"/>
  <c r="J290" i="2"/>
  <c r="M290" i="2"/>
  <c r="B77" i="2"/>
  <c r="J76" i="2"/>
  <c r="M76" i="2"/>
  <c r="B217" i="1"/>
  <c r="J216" i="1"/>
  <c r="J288" i="1"/>
  <c r="J361" i="1"/>
  <c r="M361" i="1"/>
  <c r="B148" i="1"/>
  <c r="J147" i="1"/>
  <c r="J75" i="1"/>
  <c r="B76" i="1"/>
  <c r="S74" i="6" l="1"/>
  <c r="Z73" i="6"/>
  <c r="J75" i="6"/>
  <c r="Q74" i="6"/>
  <c r="A74" i="6"/>
  <c r="H73" i="6"/>
  <c r="AI73" i="6"/>
  <c r="B439" i="1"/>
  <c r="J438" i="1"/>
  <c r="J152" i="4"/>
  <c r="B153" i="4"/>
  <c r="M152" i="4"/>
  <c r="J220" i="4"/>
  <c r="B221" i="4"/>
  <c r="M220" i="4"/>
  <c r="J293" i="4"/>
  <c r="M293" i="4"/>
  <c r="J77" i="4"/>
  <c r="M77" i="4"/>
  <c r="B78" i="4"/>
  <c r="J291" i="3"/>
  <c r="M291" i="3"/>
  <c r="J152" i="3"/>
  <c r="B153" i="3"/>
  <c r="M152" i="3"/>
  <c r="J220" i="3"/>
  <c r="B221" i="3"/>
  <c r="M220" i="3"/>
  <c r="J77" i="3"/>
  <c r="M77" i="3"/>
  <c r="B78" i="3"/>
  <c r="B78" i="2"/>
  <c r="J77" i="2"/>
  <c r="M77" i="2"/>
  <c r="J291" i="2"/>
  <c r="M291" i="2"/>
  <c r="B220" i="2"/>
  <c r="J219" i="2"/>
  <c r="M219" i="2"/>
  <c r="B152" i="2"/>
  <c r="J151" i="2"/>
  <c r="M151" i="2"/>
  <c r="J289" i="1"/>
  <c r="B218" i="1"/>
  <c r="J217" i="1"/>
  <c r="B149" i="1"/>
  <c r="J148" i="1"/>
  <c r="J76" i="1"/>
  <c r="B77" i="1"/>
  <c r="AI74" i="6" l="1"/>
  <c r="A75" i="6"/>
  <c r="H74" i="6"/>
  <c r="J76" i="6"/>
  <c r="Q75" i="6"/>
  <c r="S75" i="6"/>
  <c r="Z74" i="6"/>
  <c r="J439" i="1"/>
  <c r="B440" i="1"/>
  <c r="J294" i="4"/>
  <c r="M294" i="4"/>
  <c r="B154" i="4"/>
  <c r="J153" i="4"/>
  <c r="M153" i="4"/>
  <c r="B79" i="4"/>
  <c r="J78" i="4"/>
  <c r="M78" i="4"/>
  <c r="B222" i="4"/>
  <c r="J221" i="4"/>
  <c r="M221" i="4"/>
  <c r="M292" i="3"/>
  <c r="J292" i="3"/>
  <c r="B79" i="3"/>
  <c r="J78" i="3"/>
  <c r="M78" i="3"/>
  <c r="B154" i="3"/>
  <c r="J153" i="3"/>
  <c r="M153" i="3"/>
  <c r="B222" i="3"/>
  <c r="J221" i="3"/>
  <c r="M221" i="3"/>
  <c r="B221" i="2"/>
  <c r="J220" i="2"/>
  <c r="M220" i="2"/>
  <c r="B153" i="2"/>
  <c r="J152" i="2"/>
  <c r="M152" i="2"/>
  <c r="J292" i="2"/>
  <c r="M292" i="2"/>
  <c r="B79" i="2"/>
  <c r="M78" i="2"/>
  <c r="J78" i="2"/>
  <c r="B219" i="1"/>
  <c r="J218" i="1"/>
  <c r="J290" i="1"/>
  <c r="B150" i="1"/>
  <c r="J149" i="1"/>
  <c r="J77" i="1"/>
  <c r="B78" i="1"/>
  <c r="S76" i="6" l="1"/>
  <c r="Z75" i="6"/>
  <c r="Q76" i="6"/>
  <c r="A76" i="6"/>
  <c r="H75" i="6"/>
  <c r="J440" i="1"/>
  <c r="B441" i="1"/>
  <c r="B223" i="4"/>
  <c r="J222" i="4"/>
  <c r="M222" i="4"/>
  <c r="J79" i="4"/>
  <c r="B80" i="4"/>
  <c r="M79" i="4"/>
  <c r="J154" i="4"/>
  <c r="B155" i="4"/>
  <c r="M154" i="4"/>
  <c r="J295" i="4"/>
  <c r="M295" i="4"/>
  <c r="J293" i="3"/>
  <c r="M293" i="3"/>
  <c r="J222" i="3"/>
  <c r="B223" i="3"/>
  <c r="M222" i="3"/>
  <c r="J154" i="3"/>
  <c r="B155" i="3"/>
  <c r="M154" i="3"/>
  <c r="J79" i="3"/>
  <c r="B80" i="3"/>
  <c r="M79" i="3"/>
  <c r="B80" i="2"/>
  <c r="J79" i="2"/>
  <c r="M79" i="2"/>
  <c r="J293" i="2"/>
  <c r="M293" i="2"/>
  <c r="B154" i="2"/>
  <c r="J153" i="2"/>
  <c r="M153" i="2"/>
  <c r="B222" i="2"/>
  <c r="J221" i="2"/>
  <c r="M221" i="2"/>
  <c r="J291" i="1"/>
  <c r="B220" i="1"/>
  <c r="J219" i="1"/>
  <c r="B151" i="1"/>
  <c r="J150" i="1"/>
  <c r="J78" i="1"/>
  <c r="B79" i="1"/>
  <c r="H76" i="6" l="1"/>
  <c r="S77" i="6"/>
  <c r="Z76" i="6"/>
  <c r="J441" i="1"/>
  <c r="B442" i="1"/>
  <c r="B156" i="4"/>
  <c r="J155" i="4"/>
  <c r="M155" i="4"/>
  <c r="J296" i="4"/>
  <c r="M296" i="4"/>
  <c r="B81" i="4"/>
  <c r="J80" i="4"/>
  <c r="M80" i="4"/>
  <c r="B224" i="4"/>
  <c r="J223" i="4"/>
  <c r="M223" i="4"/>
  <c r="M294" i="3"/>
  <c r="J294" i="3"/>
  <c r="B156" i="3"/>
  <c r="M155" i="3"/>
  <c r="J155" i="3"/>
  <c r="B81" i="3"/>
  <c r="J80" i="3"/>
  <c r="M80" i="3"/>
  <c r="B224" i="3"/>
  <c r="J223" i="3"/>
  <c r="M223" i="3"/>
  <c r="B223" i="2"/>
  <c r="J222" i="2"/>
  <c r="M222" i="2"/>
  <c r="B155" i="2"/>
  <c r="J154" i="2"/>
  <c r="M154" i="2"/>
  <c r="J294" i="2"/>
  <c r="M294" i="2"/>
  <c r="B81" i="2"/>
  <c r="J80" i="2"/>
  <c r="M80" i="2"/>
  <c r="B221" i="1"/>
  <c r="J220" i="1"/>
  <c r="J292" i="1"/>
  <c r="B152" i="1"/>
  <c r="J151" i="1"/>
  <c r="J79" i="1"/>
  <c r="B80" i="1"/>
  <c r="Z77" i="6" l="1"/>
  <c r="B443" i="1"/>
  <c r="J442" i="1"/>
  <c r="B225" i="4"/>
  <c r="J224" i="4"/>
  <c r="M224" i="4"/>
  <c r="B82" i="4"/>
  <c r="J81" i="4"/>
  <c r="M81" i="4"/>
  <c r="J297" i="4"/>
  <c r="M297" i="4"/>
  <c r="J156" i="4"/>
  <c r="B157" i="4"/>
  <c r="M156" i="4"/>
  <c r="J295" i="3"/>
  <c r="M295" i="3"/>
  <c r="B225" i="3"/>
  <c r="J224" i="3"/>
  <c r="M224" i="3"/>
  <c r="J81" i="3"/>
  <c r="B82" i="3"/>
  <c r="M81" i="3"/>
  <c r="J156" i="3"/>
  <c r="B157" i="3"/>
  <c r="M156" i="3"/>
  <c r="B82" i="2"/>
  <c r="J81" i="2"/>
  <c r="M81" i="2"/>
  <c r="J295" i="2"/>
  <c r="M295" i="2"/>
  <c r="B156" i="2"/>
  <c r="J155" i="2"/>
  <c r="M155" i="2"/>
  <c r="B224" i="2"/>
  <c r="J223" i="2"/>
  <c r="M223" i="2"/>
  <c r="J293" i="1"/>
  <c r="B222" i="1"/>
  <c r="J221" i="1"/>
  <c r="B153" i="1"/>
  <c r="J152" i="1"/>
  <c r="J80" i="1"/>
  <c r="B81" i="1"/>
  <c r="J443" i="1" l="1"/>
  <c r="B444" i="1"/>
  <c r="B158" i="4"/>
  <c r="J157" i="4"/>
  <c r="M157" i="4"/>
  <c r="J298" i="4"/>
  <c r="M298" i="4"/>
  <c r="B83" i="4"/>
  <c r="J82" i="4"/>
  <c r="M82" i="4"/>
  <c r="B226" i="4"/>
  <c r="J225" i="4"/>
  <c r="M225" i="4"/>
  <c r="J296" i="3"/>
  <c r="M296" i="3"/>
  <c r="B158" i="3"/>
  <c r="J157" i="3"/>
  <c r="M157" i="3"/>
  <c r="B83" i="3"/>
  <c r="J82" i="3"/>
  <c r="M82" i="3"/>
  <c r="J225" i="3"/>
  <c r="B226" i="3"/>
  <c r="M225" i="3"/>
  <c r="B157" i="2"/>
  <c r="J156" i="2"/>
  <c r="M156" i="2"/>
  <c r="B225" i="2"/>
  <c r="J224" i="2"/>
  <c r="M224" i="2"/>
  <c r="J296" i="2"/>
  <c r="M296" i="2"/>
  <c r="B83" i="2"/>
  <c r="J82" i="2"/>
  <c r="M82" i="2"/>
  <c r="B223" i="1"/>
  <c r="J222" i="1"/>
  <c r="J294" i="1"/>
  <c r="B154" i="1"/>
  <c r="J153" i="1"/>
  <c r="J81" i="1"/>
  <c r="B82" i="1"/>
  <c r="B445" i="1" l="1"/>
  <c r="B446" i="1" s="1"/>
  <c r="J444" i="1"/>
  <c r="J83" i="4"/>
  <c r="B84" i="4"/>
  <c r="M83" i="4"/>
  <c r="B227" i="4"/>
  <c r="J226" i="4"/>
  <c r="M226" i="4"/>
  <c r="J299" i="4"/>
  <c r="M299" i="4"/>
  <c r="J158" i="4"/>
  <c r="B159" i="4"/>
  <c r="M158" i="4"/>
  <c r="J297" i="3"/>
  <c r="M297" i="3"/>
  <c r="J83" i="3"/>
  <c r="B84" i="3"/>
  <c r="M83" i="3"/>
  <c r="B227" i="3"/>
  <c r="J226" i="3"/>
  <c r="M226" i="3"/>
  <c r="J158" i="3"/>
  <c r="B159" i="3"/>
  <c r="M158" i="3"/>
  <c r="B84" i="2"/>
  <c r="J83" i="2"/>
  <c r="M83" i="2"/>
  <c r="J297" i="2"/>
  <c r="M297" i="2"/>
  <c r="B226" i="2"/>
  <c r="J225" i="2"/>
  <c r="M225" i="2"/>
  <c r="B158" i="2"/>
  <c r="J157" i="2"/>
  <c r="M157" i="2"/>
  <c r="J295" i="1"/>
  <c r="B224" i="1"/>
  <c r="J223" i="1"/>
  <c r="B155" i="1"/>
  <c r="J154" i="1"/>
  <c r="J82" i="1"/>
  <c r="B83" i="1"/>
  <c r="B447" i="1" l="1"/>
  <c r="J446" i="1"/>
  <c r="J445" i="1"/>
  <c r="B160" i="4"/>
  <c r="J159" i="4"/>
  <c r="M159" i="4"/>
  <c r="B85" i="4"/>
  <c r="J84" i="4"/>
  <c r="M84" i="4"/>
  <c r="J227" i="4"/>
  <c r="B228" i="4"/>
  <c r="M227" i="4"/>
  <c r="J298" i="3"/>
  <c r="M298" i="3"/>
  <c r="B160" i="3"/>
  <c r="J159" i="3"/>
  <c r="M159" i="3"/>
  <c r="B85" i="3"/>
  <c r="J84" i="3"/>
  <c r="M84" i="3"/>
  <c r="J227" i="3"/>
  <c r="B228" i="3"/>
  <c r="M227" i="3"/>
  <c r="B227" i="2"/>
  <c r="J226" i="2"/>
  <c r="M226" i="2"/>
  <c r="B159" i="2"/>
  <c r="J158" i="2"/>
  <c r="M158" i="2"/>
  <c r="J298" i="2"/>
  <c r="M298" i="2"/>
  <c r="B85" i="2"/>
  <c r="J84" i="2"/>
  <c r="M84" i="2"/>
  <c r="B225" i="1"/>
  <c r="J224" i="1"/>
  <c r="J296" i="1"/>
  <c r="B156" i="1"/>
  <c r="J155" i="1"/>
  <c r="J83" i="1"/>
  <c r="B84" i="1"/>
  <c r="B448" i="1" l="1"/>
  <c r="J447" i="1"/>
  <c r="B229" i="4"/>
  <c r="J228" i="4"/>
  <c r="M228" i="4"/>
  <c r="B86" i="4"/>
  <c r="J85" i="4"/>
  <c r="M85" i="4"/>
  <c r="B161" i="4"/>
  <c r="J160" i="4"/>
  <c r="M160" i="4"/>
  <c r="J299" i="3"/>
  <c r="M299" i="3"/>
  <c r="B229" i="3"/>
  <c r="J228" i="3"/>
  <c r="M228" i="3"/>
  <c r="B86" i="3"/>
  <c r="J85" i="3"/>
  <c r="M85" i="3"/>
  <c r="B161" i="3"/>
  <c r="J160" i="3"/>
  <c r="M160" i="3"/>
  <c r="B86" i="2"/>
  <c r="J85" i="2"/>
  <c r="M85" i="2"/>
  <c r="J299" i="2"/>
  <c r="M299" i="2"/>
  <c r="B160" i="2"/>
  <c r="J159" i="2"/>
  <c r="M159" i="2"/>
  <c r="B228" i="2"/>
  <c r="J227" i="2"/>
  <c r="M227" i="2"/>
  <c r="J297" i="1"/>
  <c r="B226" i="1"/>
  <c r="J225" i="1"/>
  <c r="B157" i="1"/>
  <c r="J156" i="1"/>
  <c r="J84" i="1"/>
  <c r="B85" i="1"/>
  <c r="B449" i="1" l="1"/>
  <c r="J448" i="1"/>
  <c r="B162" i="4"/>
  <c r="J161" i="4"/>
  <c r="M161" i="4"/>
  <c r="J86" i="4"/>
  <c r="B87" i="4"/>
  <c r="M86" i="4"/>
  <c r="J229" i="4"/>
  <c r="B230" i="4"/>
  <c r="M229" i="4"/>
  <c r="J161" i="3"/>
  <c r="B162" i="3"/>
  <c r="M161" i="3"/>
  <c r="J86" i="3"/>
  <c r="B87" i="3"/>
  <c r="M86" i="3"/>
  <c r="J229" i="3"/>
  <c r="B230" i="3"/>
  <c r="M229" i="3"/>
  <c r="B229" i="2"/>
  <c r="M228" i="2"/>
  <c r="J228" i="2"/>
  <c r="B161" i="2"/>
  <c r="J160" i="2"/>
  <c r="M160" i="2"/>
  <c r="B87" i="2"/>
  <c r="J86" i="2"/>
  <c r="M86" i="2"/>
  <c r="B227" i="1"/>
  <c r="J226" i="1"/>
  <c r="J298" i="1"/>
  <c r="B158" i="1"/>
  <c r="J157" i="1"/>
  <c r="J85" i="1"/>
  <c r="B86" i="1"/>
  <c r="B450" i="1" l="1"/>
  <c r="J449" i="1"/>
  <c r="B231" i="4"/>
  <c r="J230" i="4"/>
  <c r="M230" i="4"/>
  <c r="B88" i="4"/>
  <c r="J87" i="4"/>
  <c r="M87" i="4"/>
  <c r="J162" i="4"/>
  <c r="M162" i="4"/>
  <c r="B231" i="3"/>
  <c r="J230" i="3"/>
  <c r="M230" i="3"/>
  <c r="B88" i="3"/>
  <c r="J87" i="3"/>
  <c r="M87" i="3"/>
  <c r="J162" i="3"/>
  <c r="M162" i="3"/>
  <c r="B88" i="2"/>
  <c r="M87" i="2"/>
  <c r="J87" i="2"/>
  <c r="B162" i="2"/>
  <c r="J161" i="2"/>
  <c r="M161" i="2"/>
  <c r="B230" i="2"/>
  <c r="J229" i="2"/>
  <c r="M229" i="2"/>
  <c r="J299" i="1"/>
  <c r="B228" i="1"/>
  <c r="J227" i="1"/>
  <c r="B159" i="1"/>
  <c r="J158" i="1"/>
  <c r="J86" i="1"/>
  <c r="B87" i="1"/>
  <c r="B451" i="1" l="1"/>
  <c r="J450" i="1"/>
  <c r="J88" i="4"/>
  <c r="B89" i="4"/>
  <c r="M88" i="4"/>
  <c r="J231" i="4"/>
  <c r="B232" i="4"/>
  <c r="M231" i="4"/>
  <c r="J88" i="3"/>
  <c r="B89" i="3"/>
  <c r="M88" i="3"/>
  <c r="J231" i="3"/>
  <c r="B232" i="3"/>
  <c r="M231" i="3"/>
  <c r="B231" i="2"/>
  <c r="J230" i="2"/>
  <c r="M230" i="2"/>
  <c r="J162" i="2"/>
  <c r="M162" i="2"/>
  <c r="B89" i="2"/>
  <c r="J88" i="2"/>
  <c r="M88" i="2"/>
  <c r="B229" i="1"/>
  <c r="J228" i="1"/>
  <c r="B160" i="1"/>
  <c r="J159" i="1"/>
  <c r="J87" i="1"/>
  <c r="B88" i="1"/>
  <c r="B452" i="1" l="1"/>
  <c r="J451" i="1"/>
  <c r="B233" i="4"/>
  <c r="J232" i="4"/>
  <c r="M232" i="4"/>
  <c r="B90" i="4"/>
  <c r="J89" i="4"/>
  <c r="M89" i="4"/>
  <c r="B233" i="3"/>
  <c r="J232" i="3"/>
  <c r="M232" i="3"/>
  <c r="B90" i="3"/>
  <c r="J89" i="3"/>
  <c r="M89" i="3"/>
  <c r="B90" i="2"/>
  <c r="J89" i="2"/>
  <c r="M89" i="2"/>
  <c r="B232" i="2"/>
  <c r="J231" i="2"/>
  <c r="M231" i="2"/>
  <c r="B230" i="1"/>
  <c r="J229" i="1"/>
  <c r="B161" i="1"/>
  <c r="J160" i="1"/>
  <c r="J88" i="1"/>
  <c r="B89" i="1"/>
  <c r="B453" i="1" l="1"/>
  <c r="J452" i="1"/>
  <c r="J90" i="4"/>
  <c r="B91" i="4"/>
  <c r="M90" i="4"/>
  <c r="J233" i="4"/>
  <c r="B234" i="4"/>
  <c r="M233" i="4"/>
  <c r="J90" i="3"/>
  <c r="B91" i="3"/>
  <c r="M90" i="3"/>
  <c r="J233" i="3"/>
  <c r="B234" i="3"/>
  <c r="M233" i="3"/>
  <c r="B233" i="2"/>
  <c r="J232" i="2"/>
  <c r="M232" i="2"/>
  <c r="B91" i="2"/>
  <c r="J90" i="2"/>
  <c r="M90" i="2"/>
  <c r="B231" i="1"/>
  <c r="J230" i="1"/>
  <c r="B162" i="1"/>
  <c r="J161" i="1"/>
  <c r="J89" i="1"/>
  <c r="B90" i="1"/>
  <c r="B454" i="1" l="1"/>
  <c r="J453" i="1"/>
  <c r="J234" i="4"/>
  <c r="M234" i="4"/>
  <c r="B92" i="4"/>
  <c r="M91" i="4"/>
  <c r="J91" i="4"/>
  <c r="B92" i="3"/>
  <c r="M91" i="3"/>
  <c r="J91" i="3"/>
  <c r="J234" i="3"/>
  <c r="M234" i="3"/>
  <c r="B92" i="2"/>
  <c r="J91" i="2"/>
  <c r="M91" i="2"/>
  <c r="B234" i="2"/>
  <c r="J233" i="2"/>
  <c r="M233" i="2"/>
  <c r="J162" i="1"/>
  <c r="B232" i="1"/>
  <c r="J231" i="1"/>
  <c r="J90" i="1"/>
  <c r="B91" i="1"/>
  <c r="B455" i="1" l="1"/>
  <c r="J454" i="1"/>
  <c r="J92" i="4"/>
  <c r="B93" i="4"/>
  <c r="M92" i="4"/>
  <c r="J92" i="3"/>
  <c r="B93" i="3"/>
  <c r="M92" i="3"/>
  <c r="J234" i="2"/>
  <c r="M234" i="2"/>
  <c r="B93" i="2"/>
  <c r="J92" i="2"/>
  <c r="M92" i="2"/>
  <c r="B233" i="1"/>
  <c r="J232" i="1"/>
  <c r="J91" i="1"/>
  <c r="B92" i="1"/>
  <c r="B456" i="1" l="1"/>
  <c r="J455" i="1"/>
  <c r="J93" i="4"/>
  <c r="M93" i="4"/>
  <c r="J93" i="3"/>
  <c r="M93" i="3"/>
  <c r="J93" i="2"/>
  <c r="M93" i="2"/>
  <c r="B234" i="1"/>
  <c r="J233" i="1"/>
  <c r="J92" i="1"/>
  <c r="B93" i="1"/>
  <c r="B457" i="1" l="1"/>
  <c r="J456" i="1"/>
  <c r="J234" i="1"/>
  <c r="J93" i="1"/>
  <c r="B458" i="1" l="1"/>
  <c r="J457" i="1"/>
  <c r="B459" i="1" l="1"/>
  <c r="J458" i="1"/>
  <c r="B460" i="1" l="1"/>
  <c r="J459" i="1"/>
  <c r="B461" i="1" l="1"/>
  <c r="J460" i="1"/>
  <c r="B462" i="1" l="1"/>
  <c r="J461" i="1"/>
  <c r="B463" i="1" l="1"/>
  <c r="J462" i="1"/>
  <c r="B464" i="1" l="1"/>
  <c r="J463" i="1"/>
  <c r="B465" i="1" l="1"/>
  <c r="J464" i="1"/>
  <c r="B466" i="1" l="1"/>
  <c r="J465" i="1"/>
  <c r="B467" i="1" l="1"/>
  <c r="J466" i="1"/>
  <c r="B468" i="1" l="1"/>
  <c r="J467" i="1"/>
  <c r="B469" i="1" l="1"/>
  <c r="J468" i="1"/>
  <c r="J469" i="1" l="1"/>
</calcChain>
</file>

<file path=xl/sharedStrings.xml><?xml version="1.0" encoding="utf-8"?>
<sst xmlns="http://schemas.openxmlformats.org/spreadsheetml/2006/main" count="1266" uniqueCount="118">
  <si>
    <t>NVT E</t>
  </si>
  <si>
    <t>128000 atoms</t>
  </si>
  <si>
    <t>adjusted pressure</t>
  </si>
  <si>
    <t>NVT</t>
  </si>
  <si>
    <t>12.5 lattice radius</t>
  </si>
  <si>
    <t>Timestep</t>
  </si>
  <si>
    <t>x1</t>
  </si>
  <si>
    <t>x2</t>
  </si>
  <si>
    <t>diff</t>
  </si>
  <si>
    <t>V0</t>
  </si>
  <si>
    <t>step</t>
  </si>
  <si>
    <t>T</t>
  </si>
  <si>
    <t>E</t>
  </si>
  <si>
    <t>V</t>
  </si>
  <si>
    <t>P</t>
  </si>
  <si>
    <t>Ef</t>
  </si>
  <si>
    <t>Xe/vac</t>
  </si>
  <si>
    <t>V/V0</t>
  </si>
  <si>
    <t>Ebub-Evoid</t>
  </si>
  <si>
    <t>Ebind</t>
  </si>
  <si>
    <t>bulk</t>
  </si>
  <si>
    <t># Xe</t>
  </si>
  <si>
    <t>bub press</t>
  </si>
  <si>
    <t>bub press Gpa</t>
  </si>
  <si>
    <t>P (Gpa)</t>
  </si>
  <si>
    <t>cm^3/mol</t>
  </si>
  <si>
    <t>at/ang^3</t>
  </si>
  <si>
    <t>Xe sub from umoxe_defects</t>
  </si>
  <si>
    <t>Xe-sub - divac</t>
  </si>
  <si>
    <t>10.5 lattice radius</t>
  </si>
  <si>
    <t>8.5 lattice radius</t>
  </si>
  <si>
    <t xml:space="preserve"> </t>
  </si>
  <si>
    <t>6.5 lattice radius</t>
  </si>
  <si>
    <t>4.5 lattice radius</t>
  </si>
  <si>
    <t>16.5 lattice radius</t>
  </si>
  <si>
    <t>432000 atoms</t>
  </si>
  <si>
    <t>D (Ang)</t>
  </si>
  <si>
    <t>R (Ang)</t>
  </si>
  <si>
    <t>R (nm)</t>
  </si>
  <si>
    <t>D (nm)</t>
  </si>
  <si>
    <t>A (ang^2)</t>
  </si>
  <si>
    <t>E surf (eV/Ang)</t>
  </si>
  <si>
    <t>Esurf (J/m^2)</t>
  </si>
  <si>
    <t>total</t>
  </si>
  <si>
    <t>V (cc/mol)</t>
  </si>
  <si>
    <t>P (Mpa)</t>
  </si>
  <si>
    <t>All temperatures</t>
  </si>
  <si>
    <t>my fit</t>
  </si>
  <si>
    <t>shenyang</t>
  </si>
  <si>
    <t>rel error sq</t>
  </si>
  <si>
    <t>sq error</t>
  </si>
  <si>
    <t>RMSD</t>
  </si>
  <si>
    <t>NRMSD</t>
  </si>
  <si>
    <t>rel error</t>
  </si>
  <si>
    <t>sum rel/N</t>
  </si>
  <si>
    <t>std vol</t>
  </si>
  <si>
    <t>pure Xe fit</t>
  </si>
  <si>
    <t>rel err *</t>
  </si>
  <si>
    <t>test for VdW plus poly</t>
  </si>
  <si>
    <t>mod Vdw plus poly --&gt;</t>
  </si>
  <si>
    <t>polyModT--&gt;</t>
  </si>
  <si>
    <t>rel error*</t>
  </si>
  <si>
    <t>&lt;--mod Vdw plus poly</t>
  </si>
  <si>
    <t>TimeStep</t>
  </si>
  <si>
    <t>v_T</t>
  </si>
  <si>
    <t>v_E</t>
  </si>
  <si>
    <t>v_V</t>
  </si>
  <si>
    <t>v_P</t>
  </si>
  <si>
    <t>Xe/Vac</t>
  </si>
  <si>
    <t># Vacs</t>
  </si>
  <si>
    <t>summary of surface energies</t>
  </si>
  <si>
    <t>R (a0)</t>
  </si>
  <si>
    <t>20.5 lattice radius</t>
  </si>
  <si>
    <t>1024000 atoms</t>
  </si>
  <si>
    <t>intercept</t>
  </si>
  <si>
    <t>sq rel error</t>
  </si>
  <si>
    <t>300 K</t>
  </si>
  <si>
    <t>G</t>
  </si>
  <si>
    <t>D(Ang)</t>
  </si>
  <si>
    <t>total2</t>
  </si>
  <si>
    <t>max</t>
  </si>
  <si>
    <t>min</t>
  </si>
  <si>
    <t>bias 1.5</t>
  </si>
  <si>
    <t>bias 2</t>
  </si>
  <si>
    <t>bias 1.25</t>
  </si>
  <si>
    <t>my fit new</t>
  </si>
  <si>
    <t>Virial</t>
  </si>
  <si>
    <t>Virial T</t>
  </si>
  <si>
    <t>VirialT</t>
  </si>
  <si>
    <t>B</t>
  </si>
  <si>
    <t>C</t>
  </si>
  <si>
    <t>Shenyang</t>
  </si>
  <si>
    <t>D</t>
  </si>
  <si>
    <t>20% error</t>
  </si>
  <si>
    <t>r Lat</t>
  </si>
  <si>
    <t>r Ang</t>
  </si>
  <si>
    <t>r nm</t>
  </si>
  <si>
    <t>a0</t>
  </si>
  <si>
    <t>Eavg</t>
  </si>
  <si>
    <t>2gam/R</t>
  </si>
  <si>
    <t>J/m^3</t>
  </si>
  <si>
    <t>Gpa</t>
  </si>
  <si>
    <t>Eq. pressure based on surface energy</t>
  </si>
  <si>
    <t>pressure from NVT @ NPT Xe/vac</t>
  </si>
  <si>
    <t>predicted gamma</t>
  </si>
  <si>
    <t>diff pressures</t>
  </si>
  <si>
    <t>DIFF</t>
  </si>
  <si>
    <t>Pred.</t>
  </si>
  <si>
    <t>Calc.</t>
  </si>
  <si>
    <t>Fxn</t>
  </si>
  <si>
    <t>R</t>
  </si>
  <si>
    <t>P(Gpa)</t>
  </si>
  <si>
    <t>r</t>
  </si>
  <si>
    <t>40x</t>
  </si>
  <si>
    <t>50x</t>
  </si>
  <si>
    <t>Xe sub plus vac from umoxe_defects</t>
  </si>
  <si>
    <t>Xe sub</t>
  </si>
  <si>
    <t>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</si>
</sst>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"/>
    <numFmt numFmtId="166" formatCode="0.0"/>
    <numFmt numFmtId="167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1" fontId="1" fillId="0" borderId="0" xfId="0" applyNumberFormat="1" applyFon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 applyFon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'600E'!$AN$28:$AN$231</c:f>
              <c:numCache>
                <c:formatCode>General</c:formatCode>
                <c:ptCount val="204"/>
                <c:pt idx="0">
                  <c:v>30.736121648445231</c:v>
                </c:pt>
                <c:pt idx="1">
                  <c:v>31.169491342208023</c:v>
                </c:pt>
                <c:pt idx="2">
                  <c:v>31.473410803236831</c:v>
                </c:pt>
                <c:pt idx="3">
                  <c:v>31.69696835540709</c:v>
                </c:pt>
                <c:pt idx="4">
                  <c:v>31.713825180349552</c:v>
                </c:pt>
                <c:pt idx="5">
                  <c:v>31.780814342670006</c:v>
                </c:pt>
                <c:pt idx="6">
                  <c:v>31.794336266797039</c:v>
                </c:pt>
                <c:pt idx="7">
                  <c:v>31.82758421961595</c:v>
                </c:pt>
                <c:pt idx="8">
                  <c:v>31.976065171002347</c:v>
                </c:pt>
                <c:pt idx="9">
                  <c:v>32.079969104938748</c:v>
                </c:pt>
                <c:pt idx="10">
                  <c:v>32.162389038437283</c:v>
                </c:pt>
                <c:pt idx="11">
                  <c:v>32.620445290349956</c:v>
                </c:pt>
                <c:pt idx="12">
                  <c:v>32.702292069714304</c:v>
                </c:pt>
                <c:pt idx="13">
                  <c:v>32.70520158865763</c:v>
                </c:pt>
                <c:pt idx="14">
                  <c:v>32.768008604564514</c:v>
                </c:pt>
                <c:pt idx="15">
                  <c:v>32.90242482564615</c:v>
                </c:pt>
                <c:pt idx="16">
                  <c:v>33.110036975922348</c:v>
                </c:pt>
                <c:pt idx="17">
                  <c:v>33.194173634869628</c:v>
                </c:pt>
                <c:pt idx="18">
                  <c:v>33.467433433514017</c:v>
                </c:pt>
                <c:pt idx="19">
                  <c:v>33.48293928214494</c:v>
                </c:pt>
                <c:pt idx="20">
                  <c:v>33.798436876095778</c:v>
                </c:pt>
                <c:pt idx="21">
                  <c:v>33.945597181205912</c:v>
                </c:pt>
                <c:pt idx="22">
                  <c:v>34.07464924787751</c:v>
                </c:pt>
                <c:pt idx="23">
                  <c:v>34.075217878625288</c:v>
                </c:pt>
                <c:pt idx="24">
                  <c:v>34.19222908000517</c:v>
                </c:pt>
                <c:pt idx="25">
                  <c:v>34.208838902502926</c:v>
                </c:pt>
                <c:pt idx="26">
                  <c:v>34.2602439596903</c:v>
                </c:pt>
                <c:pt idx="27">
                  <c:v>34.69081740530693</c:v>
                </c:pt>
                <c:pt idx="28">
                  <c:v>34.808066163414615</c:v>
                </c:pt>
                <c:pt idx="29">
                  <c:v>34.981677451562433</c:v>
                </c:pt>
                <c:pt idx="30">
                  <c:v>35.257255273437387</c:v>
                </c:pt>
                <c:pt idx="31">
                  <c:v>35.297988633941699</c:v>
                </c:pt>
                <c:pt idx="32">
                  <c:v>35.414830754873869</c:v>
                </c:pt>
                <c:pt idx="33">
                  <c:v>36.39775178194386</c:v>
                </c:pt>
                <c:pt idx="34">
                  <c:v>36.405998159290355</c:v>
                </c:pt>
                <c:pt idx="35">
                  <c:v>36.693107464572151</c:v>
                </c:pt>
                <c:pt idx="36">
                  <c:v>36.693810873713474</c:v>
                </c:pt>
                <c:pt idx="37">
                  <c:v>36.715082419554271</c:v>
                </c:pt>
                <c:pt idx="38">
                  <c:v>37.077906261642951</c:v>
                </c:pt>
                <c:pt idx="39">
                  <c:v>37.129290915967147</c:v>
                </c:pt>
                <c:pt idx="40">
                  <c:v>37.212149162494747</c:v>
                </c:pt>
                <c:pt idx="41">
                  <c:v>37.709755487983351</c:v>
                </c:pt>
                <c:pt idx="42">
                  <c:v>37.901333465478309</c:v>
                </c:pt>
                <c:pt idx="43">
                  <c:v>38.562205635558989</c:v>
                </c:pt>
                <c:pt idx="44">
                  <c:v>38.623822716259205</c:v>
                </c:pt>
                <c:pt idx="45">
                  <c:v>38.952320354610158</c:v>
                </c:pt>
                <c:pt idx="46">
                  <c:v>39.655509594209008</c:v>
                </c:pt>
                <c:pt idx="47">
                  <c:v>39.675186337254416</c:v>
                </c:pt>
                <c:pt idx="48">
                  <c:v>39.993040827396868</c:v>
                </c:pt>
                <c:pt idx="49">
                  <c:v>40.07264080937486</c:v>
                </c:pt>
                <c:pt idx="50">
                  <c:v>40.52112005367146</c:v>
                </c:pt>
                <c:pt idx="51">
                  <c:v>40.613066519505217</c:v>
                </c:pt>
                <c:pt idx="52">
                  <c:v>41.156144683798288</c:v>
                </c:pt>
                <c:pt idx="53">
                  <c:v>41.698545158859226</c:v>
                </c:pt>
                <c:pt idx="54">
                  <c:v>41.794062099820813</c:v>
                </c:pt>
                <c:pt idx="55">
                  <c:v>41.885842374314159</c:v>
                </c:pt>
                <c:pt idx="56">
                  <c:v>42.079178791699619</c:v>
                </c:pt>
                <c:pt idx="57">
                  <c:v>42.860278524111109</c:v>
                </c:pt>
                <c:pt idx="58">
                  <c:v>43.782808220887127</c:v>
                </c:pt>
                <c:pt idx="59">
                  <c:v>43.884158280759422</c:v>
                </c:pt>
                <c:pt idx="60">
                  <c:v>43.943570179417527</c:v>
                </c:pt>
                <c:pt idx="61">
                  <c:v>44.110574946277545</c:v>
                </c:pt>
                <c:pt idx="62">
                  <c:v>44.742890785643674</c:v>
                </c:pt>
                <c:pt idx="63">
                  <c:v>45.153963651842837</c:v>
                </c:pt>
                <c:pt idx="64">
                  <c:v>45.384033186390553</c:v>
                </c:pt>
                <c:pt idx="65">
                  <c:v>46.303520543654962</c:v>
                </c:pt>
                <c:pt idx="66">
                  <c:v>46.326867491451004</c:v>
                </c:pt>
                <c:pt idx="67">
                  <c:v>46.41199247218043</c:v>
                </c:pt>
                <c:pt idx="68">
                  <c:v>47.316913139125703</c:v>
                </c:pt>
                <c:pt idx="69">
                  <c:v>47.320230417041074</c:v>
                </c:pt>
                <c:pt idx="70">
                  <c:v>47.599213153233499</c:v>
                </c:pt>
                <c:pt idx="71">
                  <c:v>48.168934359909464</c:v>
                </c:pt>
                <c:pt idx="72">
                  <c:v>48.992215538146908</c:v>
                </c:pt>
                <c:pt idx="73">
                  <c:v>49.368812669016123</c:v>
                </c:pt>
                <c:pt idx="74">
                  <c:v>49.823987805378536</c:v>
                </c:pt>
                <c:pt idx="75">
                  <c:v>50.836715086132557</c:v>
                </c:pt>
                <c:pt idx="76">
                  <c:v>51.381841070307729</c:v>
                </c:pt>
                <c:pt idx="77">
                  <c:v>51.616888186410755</c:v>
                </c:pt>
                <c:pt idx="78">
                  <c:v>51.806802541113157</c:v>
                </c:pt>
                <c:pt idx="79">
                  <c:v>51.858960467758486</c:v>
                </c:pt>
                <c:pt idx="80">
                  <c:v>52.910631650268733</c:v>
                </c:pt>
                <c:pt idx="81">
                  <c:v>53.76121149197639</c:v>
                </c:pt>
                <c:pt idx="82">
                  <c:v>55.315568132615304</c:v>
                </c:pt>
                <c:pt idx="83">
                  <c:v>55.414052912166738</c:v>
                </c:pt>
                <c:pt idx="84">
                  <c:v>55.820734312268144</c:v>
                </c:pt>
                <c:pt idx="85">
                  <c:v>56.531626132389846</c:v>
                </c:pt>
                <c:pt idx="86">
                  <c:v>56.662569984968179</c:v>
                </c:pt>
                <c:pt idx="87">
                  <c:v>58.206649872202341</c:v>
                </c:pt>
                <c:pt idx="88">
                  <c:v>58.329628402220493</c:v>
                </c:pt>
                <c:pt idx="89">
                  <c:v>58.502330140943521</c:v>
                </c:pt>
                <c:pt idx="90">
                  <c:v>60.456869529525356</c:v>
                </c:pt>
                <c:pt idx="91">
                  <c:v>60.704546586547245</c:v>
                </c:pt>
                <c:pt idx="92">
                  <c:v>61.525435509712786</c:v>
                </c:pt>
                <c:pt idx="93">
                  <c:v>62.645126316178832</c:v>
                </c:pt>
                <c:pt idx="94">
                  <c:v>64.023725624363308</c:v>
                </c:pt>
                <c:pt idx="95">
                  <c:v>64.164993475062488</c:v>
                </c:pt>
                <c:pt idx="96">
                  <c:v>64.543910242468016</c:v>
                </c:pt>
                <c:pt idx="97">
                  <c:v>66.02350687563704</c:v>
                </c:pt>
                <c:pt idx="98">
                  <c:v>67.098008013702781</c:v>
                </c:pt>
                <c:pt idx="99">
                  <c:v>67.127980984525394</c:v>
                </c:pt>
                <c:pt idx="100">
                  <c:v>69.023499924892278</c:v>
                </c:pt>
                <c:pt idx="101">
                  <c:v>69.740843571539969</c:v>
                </c:pt>
                <c:pt idx="102">
                  <c:v>69.828590794826781</c:v>
                </c:pt>
                <c:pt idx="103">
                  <c:v>72.382087083478012</c:v>
                </c:pt>
                <c:pt idx="104">
                  <c:v>73.250812932244528</c:v>
                </c:pt>
                <c:pt idx="105">
                  <c:v>74.009363207349054</c:v>
                </c:pt>
                <c:pt idx="106">
                  <c:v>74.66746873443023</c:v>
                </c:pt>
                <c:pt idx="107">
                  <c:v>77.377039398986156</c:v>
                </c:pt>
                <c:pt idx="108">
                  <c:v>78.593641222394609</c:v>
                </c:pt>
                <c:pt idx="109">
                  <c:v>81.233004189791401</c:v>
                </c:pt>
                <c:pt idx="110">
                  <c:v>81.571195926259151</c:v>
                </c:pt>
                <c:pt idx="111">
                  <c:v>83.598063010282843</c:v>
                </c:pt>
                <c:pt idx="112">
                  <c:v>84.540249302868858</c:v>
                </c:pt>
                <c:pt idx="113">
                  <c:v>86.560643410068423</c:v>
                </c:pt>
                <c:pt idx="114">
                  <c:v>90.083942054416426</c:v>
                </c:pt>
                <c:pt idx="115">
                  <c:v>91.328011808845361</c:v>
                </c:pt>
                <c:pt idx="116">
                  <c:v>91.605727658713903</c:v>
                </c:pt>
                <c:pt idx="117">
                  <c:v>94.095352040098973</c:v>
                </c:pt>
                <c:pt idx="118">
                  <c:v>94.232094480658972</c:v>
                </c:pt>
                <c:pt idx="119">
                  <c:v>97.186384713891613</c:v>
                </c:pt>
                <c:pt idx="120">
                  <c:v>99.064957494470391</c:v>
                </c:pt>
                <c:pt idx="121">
                  <c:v>103.14438447955582</c:v>
                </c:pt>
                <c:pt idx="122">
                  <c:v>104.86699674822765</c:v>
                </c:pt>
                <c:pt idx="123">
                  <c:v>107.16652228287037</c:v>
                </c:pt>
                <c:pt idx="124">
                  <c:v>108.73486368136135</c:v>
                </c:pt>
                <c:pt idx="125">
                  <c:v>110.5124109033907</c:v>
                </c:pt>
                <c:pt idx="126">
                  <c:v>115.12578721877971</c:v>
                </c:pt>
                <c:pt idx="127">
                  <c:v>115.45453977268845</c:v>
                </c:pt>
                <c:pt idx="128">
                  <c:v>117.81292812345113</c:v>
                </c:pt>
                <c:pt idx="129">
                  <c:v>126.54242598374186</c:v>
                </c:pt>
                <c:pt idx="130">
                  <c:v>126.96161233613564</c:v>
                </c:pt>
                <c:pt idx="131">
                  <c:v>127.8912585305405</c:v>
                </c:pt>
                <c:pt idx="132">
                  <c:v>135.68034851716547</c:v>
                </c:pt>
                <c:pt idx="133">
                  <c:v>138.97397070601383</c:v>
                </c:pt>
                <c:pt idx="134">
                  <c:v>139.59281834782325</c:v>
                </c:pt>
                <c:pt idx="135">
                  <c:v>156.11449556827301</c:v>
                </c:pt>
                <c:pt idx="136">
                  <c:v>156.19376842318528</c:v>
                </c:pt>
                <c:pt idx="137">
                  <c:v>157.43141728040877</c:v>
                </c:pt>
                <c:pt idx="138">
                  <c:v>164.54677046409915</c:v>
                </c:pt>
                <c:pt idx="139">
                  <c:v>172.12080983834747</c:v>
                </c:pt>
                <c:pt idx="140">
                  <c:v>175.81163882069879</c:v>
                </c:pt>
                <c:pt idx="141">
                  <c:v>183.37553036024113</c:v>
                </c:pt>
                <c:pt idx="142">
                  <c:v>197.17435205659967</c:v>
                </c:pt>
                <c:pt idx="143">
                  <c:v>198.12951578201128</c:v>
                </c:pt>
                <c:pt idx="144">
                  <c:v>215.98823533283519</c:v>
                </c:pt>
                <c:pt idx="145">
                  <c:v>224.30183970283358</c:v>
                </c:pt>
                <c:pt idx="146">
                  <c:v>225.18355290730702</c:v>
                </c:pt>
                <c:pt idx="147">
                  <c:v>243.93723225782989</c:v>
                </c:pt>
                <c:pt idx="148">
                  <c:v>257.84608207106515</c:v>
                </c:pt>
                <c:pt idx="149">
                  <c:v>277.85708407313876</c:v>
                </c:pt>
                <c:pt idx="150">
                  <c:v>300.52835999324884</c:v>
                </c:pt>
                <c:pt idx="151">
                  <c:v>307.35534378139778</c:v>
                </c:pt>
                <c:pt idx="152">
                  <c:v>344.85985922589822</c:v>
                </c:pt>
                <c:pt idx="153">
                  <c:v>382.86399544391247</c:v>
                </c:pt>
                <c:pt idx="154">
                  <c:v>388.65922980859909</c:v>
                </c:pt>
                <c:pt idx="155">
                  <c:v>463.21706729546463</c:v>
                </c:pt>
                <c:pt idx="156">
                  <c:v>505.8937255896808</c:v>
                </c:pt>
                <c:pt idx="157">
                  <c:v>513.84466069620464</c:v>
                </c:pt>
                <c:pt idx="158">
                  <c:v>708.59822017350587</c:v>
                </c:pt>
                <c:pt idx="159">
                  <c:v>752.28066638522671</c:v>
                </c:pt>
                <c:pt idx="160">
                  <c:v>764.26056504687904</c:v>
                </c:pt>
                <c:pt idx="161">
                  <c:v>1398.8581023076051</c:v>
                </c:pt>
                <c:pt idx="162">
                  <c:v>1470.4674861845251</c:v>
                </c:pt>
                <c:pt idx="163">
                  <c:v>1544.7291262984168</c:v>
                </c:pt>
              </c:numCache>
            </c:numRef>
          </c:xVal>
          <c:yVal>
            <c:numRef>
              <c:f>'600E'!$AL$28:$AL$231</c:f>
              <c:numCache>
                <c:formatCode>General</c:formatCode>
                <c:ptCount val="204"/>
                <c:pt idx="0">
                  <c:v>3.8587710643538893</c:v>
                </c:pt>
                <c:pt idx="1">
                  <c:v>3.7578662436183983</c:v>
                </c:pt>
                <c:pt idx="2">
                  <c:v>3.8911783287040316</c:v>
                </c:pt>
                <c:pt idx="3">
                  <c:v>3.3734317415718933</c:v>
                </c:pt>
                <c:pt idx="4">
                  <c:v>3.7378390886475854</c:v>
                </c:pt>
                <c:pt idx="5">
                  <c:v>3.4909307064989248</c:v>
                </c:pt>
                <c:pt idx="6">
                  <c:v>3.7675574209955842</c:v>
                </c:pt>
                <c:pt idx="7">
                  <c:v>3.6033294708069215</c:v>
                </c:pt>
                <c:pt idx="8">
                  <c:v>3.5650244439823093</c:v>
                </c:pt>
                <c:pt idx="9">
                  <c:v>3.3703847486135707</c:v>
                </c:pt>
                <c:pt idx="10">
                  <c:v>3.5405849709446602</c:v>
                </c:pt>
                <c:pt idx="11">
                  <c:v>3.2291086127511486</c:v>
                </c:pt>
                <c:pt idx="12">
                  <c:v>2.9117679583503109</c:v>
                </c:pt>
                <c:pt idx="13">
                  <c:v>3.2303506092029597</c:v>
                </c:pt>
                <c:pt idx="14">
                  <c:v>2.9788038256841074</c:v>
                </c:pt>
                <c:pt idx="15">
                  <c:v>3.3420742692530476</c:v>
                </c:pt>
                <c:pt idx="16">
                  <c:v>3.0011021039027397</c:v>
                </c:pt>
                <c:pt idx="17">
                  <c:v>3.0564764405228626</c:v>
                </c:pt>
                <c:pt idx="18">
                  <c:v>3.3315173405290812</c:v>
                </c:pt>
                <c:pt idx="19">
                  <c:v>3.0671317321435727</c:v>
                </c:pt>
                <c:pt idx="20">
                  <c:v>2.7733840196349671</c:v>
                </c:pt>
                <c:pt idx="21">
                  <c:v>2.6246501447837001</c:v>
                </c:pt>
                <c:pt idx="22">
                  <c:v>2.9698688542250586</c:v>
                </c:pt>
                <c:pt idx="23">
                  <c:v>2.6524615340111435</c:v>
                </c:pt>
                <c:pt idx="24">
                  <c:v>2.5001407506622697</c:v>
                </c:pt>
                <c:pt idx="25">
                  <c:v>2.5067269377511647</c:v>
                </c:pt>
                <c:pt idx="26">
                  <c:v>2.8527954602778145</c:v>
                </c:pt>
                <c:pt idx="27">
                  <c:v>2.663871461393494</c:v>
                </c:pt>
                <c:pt idx="28">
                  <c:v>2.340616669513599</c:v>
                </c:pt>
                <c:pt idx="29">
                  <c:v>2.3529186265901583</c:v>
                </c:pt>
                <c:pt idx="30">
                  <c:v>2.4988591496986019</c:v>
                </c:pt>
                <c:pt idx="31">
                  <c:v>2.2310906498241958</c:v>
                </c:pt>
                <c:pt idx="32">
                  <c:v>2.6834194028267375</c:v>
                </c:pt>
                <c:pt idx="33">
                  <c:v>1.9709692754900514</c:v>
                </c:pt>
                <c:pt idx="34">
                  <c:v>2.1164242237626198</c:v>
                </c:pt>
                <c:pt idx="35">
                  <c:v>2.0439659888910122</c:v>
                </c:pt>
                <c:pt idx="36">
                  <c:v>2.2929934636593261</c:v>
                </c:pt>
                <c:pt idx="37">
                  <c:v>2.0021113997866551</c:v>
                </c:pt>
                <c:pt idx="38">
                  <c:v>2.1784517730751007</c:v>
                </c:pt>
                <c:pt idx="39">
                  <c:v>1.8720416056136737</c:v>
                </c:pt>
                <c:pt idx="40">
                  <c:v>2.0066621896842998</c:v>
                </c:pt>
                <c:pt idx="41">
                  <c:v>1.7730169492190497</c:v>
                </c:pt>
                <c:pt idx="42">
                  <c:v>2.0342204808969657</c:v>
                </c:pt>
                <c:pt idx="43">
                  <c:v>1.7564147651900788</c:v>
                </c:pt>
                <c:pt idx="44">
                  <c:v>1.6353807186072526</c:v>
                </c:pt>
                <c:pt idx="45">
                  <c:v>1.6530513341032578</c:v>
                </c:pt>
                <c:pt idx="46">
                  <c:v>1.5658838231146412</c:v>
                </c:pt>
                <c:pt idx="47">
                  <c:v>1.5132633682307106</c:v>
                </c:pt>
                <c:pt idx="48">
                  <c:v>1.7921443570506581</c:v>
                </c:pt>
                <c:pt idx="49">
                  <c:v>1.7057526124491988</c:v>
                </c:pt>
                <c:pt idx="50">
                  <c:v>1.4318535076488064</c:v>
                </c:pt>
                <c:pt idx="51">
                  <c:v>1.4237308781386093</c:v>
                </c:pt>
                <c:pt idx="52">
                  <c:v>1.5721181732493963</c:v>
                </c:pt>
                <c:pt idx="53">
                  <c:v>1.3389514394687034</c:v>
                </c:pt>
                <c:pt idx="54">
                  <c:v>1.3229698511566594</c:v>
                </c:pt>
                <c:pt idx="55">
                  <c:v>1.2488093833792426</c:v>
                </c:pt>
                <c:pt idx="56">
                  <c:v>1.4864552762692269</c:v>
                </c:pt>
                <c:pt idx="57">
                  <c:v>1.2364839691073135</c:v>
                </c:pt>
                <c:pt idx="58">
                  <c:v>1.3721257725951459</c:v>
                </c:pt>
                <c:pt idx="59">
                  <c:v>1.1424634329997674</c:v>
                </c:pt>
                <c:pt idx="60">
                  <c:v>1.3021702478038362</c:v>
                </c:pt>
                <c:pt idx="61">
                  <c:v>1.2430978144069031</c:v>
                </c:pt>
                <c:pt idx="62">
                  <c:v>1.0777514589770851</c:v>
                </c:pt>
                <c:pt idx="63">
                  <c:v>1.1171576752813137</c:v>
                </c:pt>
                <c:pt idx="64">
                  <c:v>1.0603889527953003</c:v>
                </c:pt>
                <c:pt idx="65">
                  <c:v>0.98794912415264013</c:v>
                </c:pt>
                <c:pt idx="66">
                  <c:v>0.94393521300337246</c:v>
                </c:pt>
                <c:pt idx="67">
                  <c:v>0.99135029882300896</c:v>
                </c:pt>
                <c:pt idx="68">
                  <c:v>1.0801464494869015</c:v>
                </c:pt>
                <c:pt idx="69">
                  <c:v>0.92836487610299856</c:v>
                </c:pt>
                <c:pt idx="70">
                  <c:v>1.0192149916207376</c:v>
                </c:pt>
                <c:pt idx="71">
                  <c:v>1.0453483617865325</c:v>
                </c:pt>
                <c:pt idx="72">
                  <c:v>0.8456721161704952</c:v>
                </c:pt>
                <c:pt idx="73">
                  <c:v>0.84885580231155744</c:v>
                </c:pt>
                <c:pt idx="74">
                  <c:v>0.79998090743017258</c:v>
                </c:pt>
                <c:pt idx="75">
                  <c:v>0.90053332458894775</c:v>
                </c:pt>
                <c:pt idx="76">
                  <c:v>0.84811135351177525</c:v>
                </c:pt>
                <c:pt idx="77">
                  <c:v>0.76106853880449898</c:v>
                </c:pt>
                <c:pt idx="78">
                  <c:v>0.73699333827423097</c:v>
                </c:pt>
                <c:pt idx="79">
                  <c:v>0.72583304844468111</c:v>
                </c:pt>
                <c:pt idx="80">
                  <c:v>0.79068177497625303</c:v>
                </c:pt>
                <c:pt idx="81">
                  <c:v>0.74301954299119377</c:v>
                </c:pt>
                <c:pt idx="82">
                  <c:v>0.65726713915455959</c:v>
                </c:pt>
                <c:pt idx="83">
                  <c:v>0.64134318462085194</c:v>
                </c:pt>
                <c:pt idx="84">
                  <c:v>0.6155197042262146</c:v>
                </c:pt>
                <c:pt idx="85">
                  <c:v>0.67614917350670412</c:v>
                </c:pt>
                <c:pt idx="86">
                  <c:v>0.61143165089917895</c:v>
                </c:pt>
                <c:pt idx="87">
                  <c:v>0.62355363290547783</c:v>
                </c:pt>
                <c:pt idx="88">
                  <c:v>0.56863622173262196</c:v>
                </c:pt>
                <c:pt idx="89">
                  <c:v>0.55436649410188665</c:v>
                </c:pt>
                <c:pt idx="90">
                  <c:v>0.52618701295216896</c:v>
                </c:pt>
                <c:pt idx="91">
                  <c:v>0.50127723799666224</c:v>
                </c:pt>
                <c:pt idx="92">
                  <c:v>0.5648331600148303</c:v>
                </c:pt>
                <c:pt idx="93">
                  <c:v>0.49735113885560356</c:v>
                </c:pt>
                <c:pt idx="94">
                  <c:v>0.51476477661486519</c:v>
                </c:pt>
                <c:pt idx="95">
                  <c:v>0.44966127822743407</c:v>
                </c:pt>
                <c:pt idx="96">
                  <c:v>0.45792816165971229</c:v>
                </c:pt>
                <c:pt idx="97">
                  <c:v>0.47570624080955887</c:v>
                </c:pt>
                <c:pt idx="98">
                  <c:v>0.40900767960105006</c:v>
                </c:pt>
                <c:pt idx="99">
                  <c:v>0.41141278391313146</c:v>
                </c:pt>
                <c:pt idx="100">
                  <c:v>0.42110075086963372</c:v>
                </c:pt>
                <c:pt idx="101">
                  <c:v>0.37232096955489763</c:v>
                </c:pt>
                <c:pt idx="102">
                  <c:v>0.37570206182024468</c:v>
                </c:pt>
                <c:pt idx="103">
                  <c:v>0.39835014343754249</c:v>
                </c:pt>
                <c:pt idx="104">
                  <c:v>0.3350954066989506</c:v>
                </c:pt>
                <c:pt idx="105">
                  <c:v>0.33408826964756316</c:v>
                </c:pt>
                <c:pt idx="106">
                  <c:v>0.35409963257769717</c:v>
                </c:pt>
                <c:pt idx="107">
                  <c:v>0.30039553457126911</c:v>
                </c:pt>
                <c:pt idx="108">
                  <c:v>0.31989649329620745</c:v>
                </c:pt>
                <c:pt idx="109">
                  <c:v>0.28725259054923719</c:v>
                </c:pt>
                <c:pt idx="110">
                  <c:v>0.26913446462981061</c:v>
                </c:pt>
                <c:pt idx="111">
                  <c:v>0.28490028434887704</c:v>
                </c:pt>
                <c:pt idx="112">
                  <c:v>0.25621734919868372</c:v>
                </c:pt>
                <c:pt idx="113">
                  <c:v>0.24167509378697094</c:v>
                </c:pt>
                <c:pt idx="114">
                  <c:v>0.22083135706659079</c:v>
                </c:pt>
                <c:pt idx="115">
                  <c:v>0.22520284935471294</c:v>
                </c:pt>
                <c:pt idx="116">
                  <c:v>0.24433648337374955</c:v>
                </c:pt>
                <c:pt idx="117">
                  <c:v>0.22265699777469872</c:v>
                </c:pt>
                <c:pt idx="118">
                  <c:v>0.20799408572809297</c:v>
                </c:pt>
                <c:pt idx="119">
                  <c:v>0.19204346761779903</c:v>
                </c:pt>
                <c:pt idx="120">
                  <c:v>0.18454779444014788</c:v>
                </c:pt>
                <c:pt idx="121">
                  <c:v>0.19658608967515029</c:v>
                </c:pt>
                <c:pt idx="122">
                  <c:v>0.16956764396339208</c:v>
                </c:pt>
                <c:pt idx="123">
                  <c:v>0.16046510313810852</c:v>
                </c:pt>
                <c:pt idx="124">
                  <c:v>0.15316414707189546</c:v>
                </c:pt>
                <c:pt idx="125">
                  <c:v>0.1736392083253224</c:v>
                </c:pt>
                <c:pt idx="126">
                  <c:v>0.16506501170225202</c:v>
                </c:pt>
                <c:pt idx="127">
                  <c:v>0.13571544422820866</c:v>
                </c:pt>
                <c:pt idx="128">
                  <c:v>0.13519974861287934</c:v>
                </c:pt>
                <c:pt idx="129">
                  <c:v>0.14017475484610217</c:v>
                </c:pt>
                <c:pt idx="130">
                  <c:v>0.11665499987119149</c:v>
                </c:pt>
                <c:pt idx="131">
                  <c:v>0.1187155605879836</c:v>
                </c:pt>
                <c:pt idx="132">
                  <c:v>0.12461896713181779</c:v>
                </c:pt>
                <c:pt idx="133">
                  <c:v>9.9918913435607395E-2</c:v>
                </c:pt>
                <c:pt idx="134">
                  <c:v>0.10152957187320745</c:v>
                </c:pt>
                <c:pt idx="135">
                  <c:v>8.2733046760647688E-2</c:v>
                </c:pt>
                <c:pt idx="136">
                  <c:v>0.10219910386355789</c:v>
                </c:pt>
                <c:pt idx="137">
                  <c:v>8.4405615251583022E-2</c:v>
                </c:pt>
                <c:pt idx="138">
                  <c:v>9.136294698437962E-2</c:v>
                </c:pt>
                <c:pt idx="139">
                  <c:v>7.3911832594182061E-2</c:v>
                </c:pt>
                <c:pt idx="140">
                  <c:v>7.0035606020816016E-2</c:v>
                </c:pt>
                <c:pt idx="141">
                  <c:v>7.8878792083597715E-2</c:v>
                </c:pt>
                <c:pt idx="142">
                  <c:v>5.72494073874679E-2</c:v>
                </c:pt>
                <c:pt idx="143">
                  <c:v>6.3352524727521203E-2</c:v>
                </c:pt>
                <c:pt idx="144">
                  <c:v>6.3321477564162995E-2</c:v>
                </c:pt>
                <c:pt idx="145">
                  <c:v>5.1956493203335181E-2</c:v>
                </c:pt>
                <c:pt idx="146">
                  <c:v>5.1900463465727478E-2</c:v>
                </c:pt>
                <c:pt idx="147">
                  <c:v>5.1292089058702389E-2</c:v>
                </c:pt>
                <c:pt idx="148">
                  <c:v>4.3367921219840122E-2</c:v>
                </c:pt>
                <c:pt idx="149">
                  <c:v>4.1034582918206906E-2</c:v>
                </c:pt>
                <c:pt idx="150">
                  <c:v>4.1016294174897071E-2</c:v>
                </c:pt>
                <c:pt idx="151">
                  <c:v>3.3947853317357071E-2</c:v>
                </c:pt>
                <c:pt idx="152">
                  <c:v>3.2961102190627846E-2</c:v>
                </c:pt>
                <c:pt idx="153">
                  <c:v>3.5803148078327178E-2</c:v>
                </c:pt>
                <c:pt idx="154">
                  <c:v>2.693791362235895E-2</c:v>
                </c:pt>
                <c:pt idx="155">
                  <c:v>2.2407939308382627E-2</c:v>
                </c:pt>
                <c:pt idx="156">
                  <c:v>2.851252341727669E-2</c:v>
                </c:pt>
                <c:pt idx="157">
                  <c:v>1.9815053612214469E-2</c:v>
                </c:pt>
                <c:pt idx="158">
                  <c:v>1.461811504666978E-2</c:v>
                </c:pt>
                <c:pt idx="159">
                  <c:v>1.8848364286381061E-2</c:v>
                </c:pt>
                <c:pt idx="160">
                  <c:v>1.3930239068268244E-2</c:v>
                </c:pt>
                <c:pt idx="161">
                  <c:v>7.7321310098814426E-3</c:v>
                </c:pt>
                <c:pt idx="162">
                  <c:v>9.2608448999648013E-3</c:v>
                </c:pt>
                <c:pt idx="163">
                  <c:v>7.0770406669771095E-3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F-4842-BCDD-1CFFDBB3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51679"/>
        <c:axId val="1650082543"/>
      </c:scatterChart>
      <c:valAx>
        <c:axId val="1694951679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82543"/>
        <c:crosses val="autoZero"/>
        <c:crossBetween val="midCat"/>
      </c:valAx>
      <c:valAx>
        <c:axId val="1650082543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8.5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'400E'!$J$50:$J$93</c:f>
              <c:numCache>
                <c:formatCode>General</c:formatCode>
                <c:ptCount val="44"/>
                <c:pt idx="0">
                  <c:v>0.17572275533280363</c:v>
                </c:pt>
                <c:pt idx="1">
                  <c:v>0.18336287512988203</c:v>
                </c:pt>
                <c:pt idx="2">
                  <c:v>0.19100299492696046</c:v>
                </c:pt>
                <c:pt idx="3">
                  <c:v>0.19864311472403887</c:v>
                </c:pt>
                <c:pt idx="4">
                  <c:v>0.2062832345211173</c:v>
                </c:pt>
                <c:pt idx="5">
                  <c:v>0.2139233543181957</c:v>
                </c:pt>
                <c:pt idx="6">
                  <c:v>0.22156347411527413</c:v>
                </c:pt>
                <c:pt idx="7">
                  <c:v>0.22920359391235254</c:v>
                </c:pt>
                <c:pt idx="8">
                  <c:v>0.23684371370943097</c:v>
                </c:pt>
                <c:pt idx="9">
                  <c:v>0.24448383350650937</c:v>
                </c:pt>
                <c:pt idx="10">
                  <c:v>0.25212395330358778</c:v>
                </c:pt>
                <c:pt idx="11">
                  <c:v>0.25976407310066624</c:v>
                </c:pt>
                <c:pt idx="12">
                  <c:v>0.26740419289774464</c:v>
                </c:pt>
                <c:pt idx="13">
                  <c:v>0.27504431269482305</c:v>
                </c:pt>
                <c:pt idx="14">
                  <c:v>0.28268443249190145</c:v>
                </c:pt>
                <c:pt idx="15">
                  <c:v>0.29032455228897991</c:v>
                </c:pt>
                <c:pt idx="16">
                  <c:v>0.29796467208605831</c:v>
                </c:pt>
                <c:pt idx="17">
                  <c:v>0.30560479188313672</c:v>
                </c:pt>
                <c:pt idx="18">
                  <c:v>0.31324491168021512</c:v>
                </c:pt>
                <c:pt idx="19">
                  <c:v>0.32088503147729358</c:v>
                </c:pt>
                <c:pt idx="20">
                  <c:v>0.32852515127437198</c:v>
                </c:pt>
                <c:pt idx="21">
                  <c:v>0.33616527107145039</c:v>
                </c:pt>
                <c:pt idx="22">
                  <c:v>0.34380539086852879</c:v>
                </c:pt>
                <c:pt idx="23">
                  <c:v>0.35144551066560725</c:v>
                </c:pt>
                <c:pt idx="24">
                  <c:v>0.35908563046268566</c:v>
                </c:pt>
                <c:pt idx="25">
                  <c:v>0.36672575025976406</c:v>
                </c:pt>
                <c:pt idx="26">
                  <c:v>0.37436587005684246</c:v>
                </c:pt>
                <c:pt idx="27">
                  <c:v>0.38200598985392092</c:v>
                </c:pt>
                <c:pt idx="28">
                  <c:v>0.38964610965099933</c:v>
                </c:pt>
                <c:pt idx="29">
                  <c:v>0.39728622944807773</c:v>
                </c:pt>
                <c:pt idx="30">
                  <c:v>0.40492634924515614</c:v>
                </c:pt>
                <c:pt idx="31">
                  <c:v>0.4125664690422346</c:v>
                </c:pt>
                <c:pt idx="32">
                  <c:v>0.420206588839313</c:v>
                </c:pt>
                <c:pt idx="33">
                  <c:v>0.4278467086363914</c:v>
                </c:pt>
                <c:pt idx="34">
                  <c:v>0.43548682843346986</c:v>
                </c:pt>
                <c:pt idx="35">
                  <c:v>0.44312694823054827</c:v>
                </c:pt>
                <c:pt idx="36">
                  <c:v>0.45076706802762667</c:v>
                </c:pt>
                <c:pt idx="37">
                  <c:v>0.45840718782470508</c:v>
                </c:pt>
                <c:pt idx="38">
                  <c:v>0.46604730762178354</c:v>
                </c:pt>
                <c:pt idx="39">
                  <c:v>0.47368742741886194</c:v>
                </c:pt>
                <c:pt idx="40">
                  <c:v>0.48132754721594034</c:v>
                </c:pt>
                <c:pt idx="41">
                  <c:v>0.48896766701301875</c:v>
                </c:pt>
                <c:pt idx="42">
                  <c:v>0.49660778681009721</c:v>
                </c:pt>
                <c:pt idx="43">
                  <c:v>0.50424790660717556</c:v>
                </c:pt>
              </c:numCache>
            </c:numRef>
          </c:xVal>
          <c:yVal>
            <c:numRef>
              <c:f>'400E'!$L$50:$L$93</c:f>
              <c:numCache>
                <c:formatCode>General</c:formatCode>
                <c:ptCount val="44"/>
                <c:pt idx="0">
                  <c:v>55</c:v>
                </c:pt>
                <c:pt idx="1">
                  <c:v>61</c:v>
                </c:pt>
                <c:pt idx="2">
                  <c:v>82</c:v>
                </c:pt>
                <c:pt idx="3">
                  <c:v>96</c:v>
                </c:pt>
                <c:pt idx="4">
                  <c:v>113</c:v>
                </c:pt>
                <c:pt idx="5">
                  <c:v>146</c:v>
                </c:pt>
                <c:pt idx="6">
                  <c:v>159</c:v>
                </c:pt>
                <c:pt idx="7">
                  <c:v>190</c:v>
                </c:pt>
                <c:pt idx="8">
                  <c:v>205</c:v>
                </c:pt>
                <c:pt idx="9">
                  <c:v>240</c:v>
                </c:pt>
                <c:pt idx="10">
                  <c:v>269</c:v>
                </c:pt>
                <c:pt idx="11">
                  <c:v>298</c:v>
                </c:pt>
                <c:pt idx="12">
                  <c:v>338</c:v>
                </c:pt>
                <c:pt idx="13">
                  <c:v>370</c:v>
                </c:pt>
                <c:pt idx="14">
                  <c:v>420</c:v>
                </c:pt>
                <c:pt idx="15">
                  <c:v>449</c:v>
                </c:pt>
                <c:pt idx="16">
                  <c:v>498</c:v>
                </c:pt>
                <c:pt idx="17">
                  <c:v>545</c:v>
                </c:pt>
                <c:pt idx="18">
                  <c:v>608</c:v>
                </c:pt>
                <c:pt idx="19">
                  <c:v>650</c:v>
                </c:pt>
                <c:pt idx="20">
                  <c:v>721</c:v>
                </c:pt>
                <c:pt idx="21">
                  <c:v>788</c:v>
                </c:pt>
                <c:pt idx="22">
                  <c:v>855</c:v>
                </c:pt>
                <c:pt idx="23">
                  <c:v>941</c:v>
                </c:pt>
                <c:pt idx="24">
                  <c:v>1027</c:v>
                </c:pt>
                <c:pt idx="25">
                  <c:v>1103</c:v>
                </c:pt>
                <c:pt idx="26">
                  <c:v>1201</c:v>
                </c:pt>
                <c:pt idx="27">
                  <c:v>1293</c:v>
                </c:pt>
                <c:pt idx="28">
                  <c:v>1410</c:v>
                </c:pt>
                <c:pt idx="29">
                  <c:v>1524</c:v>
                </c:pt>
                <c:pt idx="30">
                  <c:v>1629</c:v>
                </c:pt>
                <c:pt idx="31">
                  <c:v>1756</c:v>
                </c:pt>
                <c:pt idx="32">
                  <c:v>1883</c:v>
                </c:pt>
                <c:pt idx="33">
                  <c:v>2009</c:v>
                </c:pt>
                <c:pt idx="34">
                  <c:v>2139</c:v>
                </c:pt>
                <c:pt idx="35">
                  <c:v>2274</c:v>
                </c:pt>
                <c:pt idx="36">
                  <c:v>2413</c:v>
                </c:pt>
                <c:pt idx="37">
                  <c:v>2556</c:v>
                </c:pt>
                <c:pt idx="38">
                  <c:v>2708</c:v>
                </c:pt>
                <c:pt idx="39">
                  <c:v>2877</c:v>
                </c:pt>
                <c:pt idx="40">
                  <c:v>3026</c:v>
                </c:pt>
                <c:pt idx="41">
                  <c:v>3190</c:v>
                </c:pt>
                <c:pt idx="42">
                  <c:v>3366</c:v>
                </c:pt>
                <c:pt idx="43">
                  <c:v>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A-A54A-A395-E15E7CA3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90815"/>
        <c:axId val="2129361567"/>
      </c:scatterChart>
      <c:valAx>
        <c:axId val="2141590815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Xe/Vacancy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9361567"/>
        <c:crosses val="autoZero"/>
        <c:crossBetween val="midCat"/>
      </c:valAx>
      <c:valAx>
        <c:axId val="2129361567"/>
        <c:scaling>
          <c:orientation val="minMax"/>
          <c:max val="3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Bubble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415908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556911636045494"/>
          <c:y val="6.0739555993000877E-2"/>
          <c:w val="0.20502318460192476"/>
          <c:h val="0.258474940247261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33333333333337"/>
                  <c:y val="-0.51531742125984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'400E'!$B$289:$B$299</c:f>
              <c:numCache>
                <c:formatCode>General</c:formatCode>
                <c:ptCount val="11"/>
                <c:pt idx="0">
                  <c:v>854.54545454545371</c:v>
                </c:pt>
                <c:pt idx="1">
                  <c:v>872.72727272727184</c:v>
                </c:pt>
                <c:pt idx="2">
                  <c:v>890.90909090908997</c:v>
                </c:pt>
                <c:pt idx="3">
                  <c:v>909.0909090909081</c:v>
                </c:pt>
                <c:pt idx="4">
                  <c:v>927.27272727272623</c:v>
                </c:pt>
                <c:pt idx="5">
                  <c:v>945.45454545454436</c:v>
                </c:pt>
                <c:pt idx="6">
                  <c:v>963.63636363636249</c:v>
                </c:pt>
                <c:pt idx="7">
                  <c:v>981.81818181818062</c:v>
                </c:pt>
                <c:pt idx="8">
                  <c:v>999.99999999999875</c:v>
                </c:pt>
                <c:pt idx="9">
                  <c:v>1018.1818181818169</c:v>
                </c:pt>
                <c:pt idx="10">
                  <c:v>1036.3636363636351</c:v>
                </c:pt>
              </c:numCache>
            </c:numRef>
          </c:xVal>
          <c:yVal>
            <c:numRef>
              <c:f>'400E'!$L$289:$L$299</c:f>
              <c:numCache>
                <c:formatCode>General</c:formatCode>
                <c:ptCount val="11"/>
                <c:pt idx="0">
                  <c:v>221</c:v>
                </c:pt>
                <c:pt idx="1">
                  <c:v>232</c:v>
                </c:pt>
                <c:pt idx="2">
                  <c:v>257</c:v>
                </c:pt>
                <c:pt idx="3">
                  <c:v>278</c:v>
                </c:pt>
                <c:pt idx="4">
                  <c:v>293</c:v>
                </c:pt>
                <c:pt idx="5">
                  <c:v>308</c:v>
                </c:pt>
                <c:pt idx="6">
                  <c:v>323</c:v>
                </c:pt>
                <c:pt idx="7">
                  <c:v>347</c:v>
                </c:pt>
                <c:pt idx="8">
                  <c:v>350</c:v>
                </c:pt>
                <c:pt idx="9">
                  <c:v>381</c:v>
                </c:pt>
                <c:pt idx="10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3-644B-8A20-359E6E8139D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55555555555552"/>
                  <c:y val="-0.37768427384076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'400E'!$B$214:$B$234</c:f>
              <c:numCache>
                <c:formatCode>General</c:formatCode>
                <c:ptCount val="21"/>
                <c:pt idx="0">
                  <c:v>1760</c:v>
                </c:pt>
                <c:pt idx="1">
                  <c:v>1800</c:v>
                </c:pt>
                <c:pt idx="2">
                  <c:v>1840</c:v>
                </c:pt>
                <c:pt idx="3">
                  <c:v>1880</c:v>
                </c:pt>
                <c:pt idx="4">
                  <c:v>1920</c:v>
                </c:pt>
                <c:pt idx="5">
                  <c:v>1960</c:v>
                </c:pt>
                <c:pt idx="6">
                  <c:v>2000</c:v>
                </c:pt>
                <c:pt idx="7">
                  <c:v>2040</c:v>
                </c:pt>
                <c:pt idx="8">
                  <c:v>2080</c:v>
                </c:pt>
                <c:pt idx="9">
                  <c:v>2120</c:v>
                </c:pt>
                <c:pt idx="10">
                  <c:v>2160</c:v>
                </c:pt>
                <c:pt idx="11">
                  <c:v>2200</c:v>
                </c:pt>
                <c:pt idx="12">
                  <c:v>2240</c:v>
                </c:pt>
                <c:pt idx="13">
                  <c:v>2280</c:v>
                </c:pt>
                <c:pt idx="14">
                  <c:v>2320</c:v>
                </c:pt>
                <c:pt idx="15">
                  <c:v>2360</c:v>
                </c:pt>
                <c:pt idx="16">
                  <c:v>2400</c:v>
                </c:pt>
                <c:pt idx="17">
                  <c:v>2440</c:v>
                </c:pt>
                <c:pt idx="18">
                  <c:v>2480</c:v>
                </c:pt>
                <c:pt idx="19">
                  <c:v>2520</c:v>
                </c:pt>
                <c:pt idx="20">
                  <c:v>2560</c:v>
                </c:pt>
              </c:numCache>
            </c:numRef>
          </c:xVal>
          <c:yVal>
            <c:numRef>
              <c:f>'400E'!$L$214:$L$234</c:f>
              <c:numCache>
                <c:formatCode>General</c:formatCode>
                <c:ptCount val="21"/>
                <c:pt idx="0">
                  <c:v>320</c:v>
                </c:pt>
                <c:pt idx="1">
                  <c:v>347</c:v>
                </c:pt>
                <c:pt idx="2">
                  <c:v>375</c:v>
                </c:pt>
                <c:pt idx="3">
                  <c:v>410</c:v>
                </c:pt>
                <c:pt idx="4">
                  <c:v>442</c:v>
                </c:pt>
                <c:pt idx="5">
                  <c:v>477</c:v>
                </c:pt>
                <c:pt idx="6">
                  <c:v>502</c:v>
                </c:pt>
                <c:pt idx="7">
                  <c:v>537</c:v>
                </c:pt>
                <c:pt idx="8">
                  <c:v>572</c:v>
                </c:pt>
                <c:pt idx="9">
                  <c:v>610</c:v>
                </c:pt>
                <c:pt idx="10">
                  <c:v>645</c:v>
                </c:pt>
                <c:pt idx="11">
                  <c:v>695</c:v>
                </c:pt>
                <c:pt idx="12">
                  <c:v>719</c:v>
                </c:pt>
                <c:pt idx="13">
                  <c:v>769</c:v>
                </c:pt>
                <c:pt idx="14">
                  <c:v>808</c:v>
                </c:pt>
                <c:pt idx="15">
                  <c:v>842</c:v>
                </c:pt>
                <c:pt idx="16">
                  <c:v>882</c:v>
                </c:pt>
                <c:pt idx="17">
                  <c:v>933</c:v>
                </c:pt>
                <c:pt idx="18">
                  <c:v>973</c:v>
                </c:pt>
                <c:pt idx="19">
                  <c:v>1011</c:v>
                </c:pt>
                <c:pt idx="20">
                  <c:v>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3-644B-8A20-359E6E8139D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55555555555552"/>
                  <c:y val="-0.2137136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'400E'!$B$152:$B$162</c:f>
              <c:numCache>
                <c:formatCode>General</c:formatCode>
                <c:ptCount val="11"/>
                <c:pt idx="0">
                  <c:v>4080</c:v>
                </c:pt>
                <c:pt idx="1">
                  <c:v>4160</c:v>
                </c:pt>
                <c:pt idx="2">
                  <c:v>4240</c:v>
                </c:pt>
                <c:pt idx="3">
                  <c:v>4320</c:v>
                </c:pt>
                <c:pt idx="4">
                  <c:v>4400</c:v>
                </c:pt>
                <c:pt idx="5">
                  <c:v>4480</c:v>
                </c:pt>
                <c:pt idx="6">
                  <c:v>4560</c:v>
                </c:pt>
                <c:pt idx="7">
                  <c:v>4640</c:v>
                </c:pt>
                <c:pt idx="8">
                  <c:v>4720</c:v>
                </c:pt>
                <c:pt idx="9">
                  <c:v>4800</c:v>
                </c:pt>
                <c:pt idx="10">
                  <c:v>4880</c:v>
                </c:pt>
              </c:numCache>
            </c:numRef>
          </c:xVal>
          <c:yVal>
            <c:numRef>
              <c:f>'400E'!$L$152:$L$162</c:f>
              <c:numCache>
                <c:formatCode>General</c:formatCode>
                <c:ptCount val="11"/>
                <c:pt idx="0">
                  <c:v>1109</c:v>
                </c:pt>
                <c:pt idx="1">
                  <c:v>1182</c:v>
                </c:pt>
                <c:pt idx="2">
                  <c:v>1251</c:v>
                </c:pt>
                <c:pt idx="3">
                  <c:v>1326</c:v>
                </c:pt>
                <c:pt idx="4">
                  <c:v>1401</c:v>
                </c:pt>
                <c:pt idx="5">
                  <c:v>1490</c:v>
                </c:pt>
                <c:pt idx="6">
                  <c:v>1562</c:v>
                </c:pt>
                <c:pt idx="7">
                  <c:v>1650</c:v>
                </c:pt>
                <c:pt idx="8">
                  <c:v>1739</c:v>
                </c:pt>
                <c:pt idx="9">
                  <c:v>1834</c:v>
                </c:pt>
                <c:pt idx="10">
                  <c:v>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3-644B-8A20-359E6E8139D2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68810148731409"/>
                  <c:y val="1.3029308836395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'400E'!$B$83:$B$93</c:f>
              <c:numCache>
                <c:formatCode>General</c:formatCode>
                <c:ptCount val="11"/>
                <c:pt idx="0">
                  <c:v>7000</c:v>
                </c:pt>
                <c:pt idx="1">
                  <c:v>7125</c:v>
                </c:pt>
                <c:pt idx="2">
                  <c:v>7250</c:v>
                </c:pt>
                <c:pt idx="3">
                  <c:v>7375</c:v>
                </c:pt>
                <c:pt idx="4">
                  <c:v>7500</c:v>
                </c:pt>
                <c:pt idx="5">
                  <c:v>7625</c:v>
                </c:pt>
                <c:pt idx="6">
                  <c:v>7750</c:v>
                </c:pt>
                <c:pt idx="7">
                  <c:v>7875</c:v>
                </c:pt>
                <c:pt idx="8">
                  <c:v>8000</c:v>
                </c:pt>
                <c:pt idx="9">
                  <c:v>8125</c:v>
                </c:pt>
                <c:pt idx="10">
                  <c:v>8250</c:v>
                </c:pt>
              </c:numCache>
            </c:numRef>
          </c:xVal>
          <c:yVal>
            <c:numRef>
              <c:f>'400E'!$L$83:$L$93</c:f>
              <c:numCache>
                <c:formatCode>General</c:formatCode>
                <c:ptCount val="11"/>
                <c:pt idx="0">
                  <c:v>2009</c:v>
                </c:pt>
                <c:pt idx="1">
                  <c:v>2139</c:v>
                </c:pt>
                <c:pt idx="2">
                  <c:v>2274</c:v>
                </c:pt>
                <c:pt idx="3">
                  <c:v>2413</c:v>
                </c:pt>
                <c:pt idx="4">
                  <c:v>2556</c:v>
                </c:pt>
                <c:pt idx="5">
                  <c:v>2708</c:v>
                </c:pt>
                <c:pt idx="6">
                  <c:v>2877</c:v>
                </c:pt>
                <c:pt idx="7">
                  <c:v>3026</c:v>
                </c:pt>
                <c:pt idx="8">
                  <c:v>3190</c:v>
                </c:pt>
                <c:pt idx="9">
                  <c:v>3366</c:v>
                </c:pt>
                <c:pt idx="10">
                  <c:v>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3-644B-8A20-359E6E8139D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353455818022747E-2"/>
                  <c:y val="0.47900043744531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'400E'!$B$459:$B$469</c:f>
              <c:numCache>
                <c:formatCode>General</c:formatCode>
                <c:ptCount val="11"/>
                <c:pt idx="0">
                  <c:v>17500</c:v>
                </c:pt>
                <c:pt idx="1">
                  <c:v>17750</c:v>
                </c:pt>
                <c:pt idx="2">
                  <c:v>18000</c:v>
                </c:pt>
                <c:pt idx="3">
                  <c:v>18250</c:v>
                </c:pt>
                <c:pt idx="4">
                  <c:v>18500</c:v>
                </c:pt>
                <c:pt idx="5">
                  <c:v>18750</c:v>
                </c:pt>
                <c:pt idx="6">
                  <c:v>19000</c:v>
                </c:pt>
                <c:pt idx="7">
                  <c:v>19250</c:v>
                </c:pt>
                <c:pt idx="8">
                  <c:v>19500</c:v>
                </c:pt>
                <c:pt idx="9">
                  <c:v>19750</c:v>
                </c:pt>
                <c:pt idx="10">
                  <c:v>20000</c:v>
                </c:pt>
              </c:numCache>
            </c:numRef>
          </c:xVal>
          <c:yVal>
            <c:numRef>
              <c:f>'400E'!$L$459:$L$469</c:f>
              <c:numCache>
                <c:formatCode>0.00E+00</c:formatCode>
                <c:ptCount val="11"/>
                <c:pt idx="0">
                  <c:v>5280</c:v>
                </c:pt>
                <c:pt idx="1">
                  <c:v>5500</c:v>
                </c:pt>
                <c:pt idx="2">
                  <c:v>5750</c:v>
                </c:pt>
                <c:pt idx="3">
                  <c:v>6000</c:v>
                </c:pt>
                <c:pt idx="4">
                  <c:v>6260</c:v>
                </c:pt>
                <c:pt idx="5">
                  <c:v>6530</c:v>
                </c:pt>
                <c:pt idx="6">
                  <c:v>6830</c:v>
                </c:pt>
                <c:pt idx="7">
                  <c:v>7090</c:v>
                </c:pt>
                <c:pt idx="8">
                  <c:v>7350</c:v>
                </c:pt>
                <c:pt idx="9">
                  <c:v>7640</c:v>
                </c:pt>
                <c:pt idx="10">
                  <c:v>7950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3-644B-8A20-359E6E81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90815"/>
        <c:axId val="2129361567"/>
      </c:scatterChart>
      <c:valAx>
        <c:axId val="214159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Xe/Vacancy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9361567"/>
        <c:crosses val="autoZero"/>
        <c:crossBetween val="midCat"/>
      </c:valAx>
      <c:valAx>
        <c:axId val="212936156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Bubble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415908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556911636045494"/>
          <c:y val="6.0739555993000877E-2"/>
          <c:w val="0.20502318460192476"/>
          <c:h val="0.258474940247261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'500E'!$AN$28:$AN$179</c:f>
              <c:numCache>
                <c:formatCode>General</c:formatCode>
                <c:ptCount val="152"/>
                <c:pt idx="0">
                  <c:v>30.948672067988305</c:v>
                </c:pt>
                <c:pt idx="1">
                  <c:v>30.966624747093515</c:v>
                </c:pt>
                <c:pt idx="2">
                  <c:v>31.017746010644728</c:v>
                </c:pt>
                <c:pt idx="3">
                  <c:v>31.232312842312496</c:v>
                </c:pt>
                <c:pt idx="4">
                  <c:v>31.413634342286752</c:v>
                </c:pt>
                <c:pt idx="5">
                  <c:v>31.419668797689216</c:v>
                </c:pt>
                <c:pt idx="6">
                  <c:v>31.884037690037015</c:v>
                </c:pt>
                <c:pt idx="7">
                  <c:v>31.917390102530806</c:v>
                </c:pt>
                <c:pt idx="8">
                  <c:v>32.007684725601194</c:v>
                </c:pt>
                <c:pt idx="9">
                  <c:v>32.222179797446387</c:v>
                </c:pt>
                <c:pt idx="10">
                  <c:v>32.256133026345992</c:v>
                </c:pt>
                <c:pt idx="11">
                  <c:v>32.29848266974394</c:v>
                </c:pt>
                <c:pt idx="12">
                  <c:v>32.311274433300056</c:v>
                </c:pt>
                <c:pt idx="13">
                  <c:v>32.559775729731946</c:v>
                </c:pt>
                <c:pt idx="14">
                  <c:v>32.575458148577802</c:v>
                </c:pt>
                <c:pt idx="15">
                  <c:v>32.675986998171481</c:v>
                </c:pt>
                <c:pt idx="16">
                  <c:v>32.759980083058615</c:v>
                </c:pt>
                <c:pt idx="17">
                  <c:v>32.768952794765958</c:v>
                </c:pt>
                <c:pt idx="18">
                  <c:v>32.980156705780864</c:v>
                </c:pt>
                <c:pt idx="19">
                  <c:v>33.062491828127683</c:v>
                </c:pt>
                <c:pt idx="20">
                  <c:v>33.439110332380722</c:v>
                </c:pt>
                <c:pt idx="21">
                  <c:v>33.586413857557666</c:v>
                </c:pt>
                <c:pt idx="22">
                  <c:v>33.690532824826882</c:v>
                </c:pt>
                <c:pt idx="23">
                  <c:v>33.889858010608755</c:v>
                </c:pt>
                <c:pt idx="24">
                  <c:v>33.928075407100501</c:v>
                </c:pt>
                <c:pt idx="25">
                  <c:v>34.000491460632617</c:v>
                </c:pt>
                <c:pt idx="26">
                  <c:v>34.081932894341847</c:v>
                </c:pt>
                <c:pt idx="27">
                  <c:v>34.274456332526469</c:v>
                </c:pt>
                <c:pt idx="28">
                  <c:v>34.631888401751098</c:v>
                </c:pt>
                <c:pt idx="29">
                  <c:v>34.75898601939371</c:v>
                </c:pt>
                <c:pt idx="30">
                  <c:v>34.876473815847625</c:v>
                </c:pt>
                <c:pt idx="31">
                  <c:v>35.030266892596771</c:v>
                </c:pt>
                <c:pt idx="32">
                  <c:v>35.373702701683271</c:v>
                </c:pt>
                <c:pt idx="33">
                  <c:v>35.374606899709988</c:v>
                </c:pt>
                <c:pt idx="34">
                  <c:v>35.429147929439701</c:v>
                </c:pt>
                <c:pt idx="35">
                  <c:v>36.021505279416125</c:v>
                </c:pt>
                <c:pt idx="36">
                  <c:v>36.473695616922392</c:v>
                </c:pt>
                <c:pt idx="37">
                  <c:v>36.620098660918863</c:v>
                </c:pt>
                <c:pt idx="38">
                  <c:v>36.671537529689857</c:v>
                </c:pt>
                <c:pt idx="39">
                  <c:v>36.692473116367523</c:v>
                </c:pt>
                <c:pt idx="40">
                  <c:v>36.78452929735905</c:v>
                </c:pt>
                <c:pt idx="41">
                  <c:v>37.225645596699067</c:v>
                </c:pt>
                <c:pt idx="42">
                  <c:v>37.530983145264088</c:v>
                </c:pt>
                <c:pt idx="43">
                  <c:v>37.609725199689969</c:v>
                </c:pt>
                <c:pt idx="44">
                  <c:v>38.410725965022507</c:v>
                </c:pt>
                <c:pt idx="45">
                  <c:v>38.57096124384244</c:v>
                </c:pt>
                <c:pt idx="46">
                  <c:v>38.801430056289881</c:v>
                </c:pt>
                <c:pt idx="47">
                  <c:v>38.904329976325293</c:v>
                </c:pt>
                <c:pt idx="48">
                  <c:v>39.410473984092867</c:v>
                </c:pt>
                <c:pt idx="49">
                  <c:v>39.707411589484039</c:v>
                </c:pt>
                <c:pt idx="50">
                  <c:v>40.221044887735225</c:v>
                </c:pt>
                <c:pt idx="51">
                  <c:v>40.385887972355796</c:v>
                </c:pt>
                <c:pt idx="52">
                  <c:v>40.678038441226406</c:v>
                </c:pt>
                <c:pt idx="53">
                  <c:v>40.89837902758314</c:v>
                </c:pt>
                <c:pt idx="54">
                  <c:v>40.980571110185572</c:v>
                </c:pt>
                <c:pt idx="55">
                  <c:v>41.309671162173878</c:v>
                </c:pt>
                <c:pt idx="56">
                  <c:v>41.664885277532328</c:v>
                </c:pt>
                <c:pt idx="57">
                  <c:v>42.136607256357706</c:v>
                </c:pt>
                <c:pt idx="58">
                  <c:v>42.496625873592599</c:v>
                </c:pt>
                <c:pt idx="59">
                  <c:v>42.516195077672279</c:v>
                </c:pt>
                <c:pt idx="60">
                  <c:v>43.922874187024306</c:v>
                </c:pt>
                <c:pt idx="61">
                  <c:v>44.29118589996105</c:v>
                </c:pt>
                <c:pt idx="62">
                  <c:v>44.312055837471846</c:v>
                </c:pt>
                <c:pt idx="63">
                  <c:v>44.739881427185857</c:v>
                </c:pt>
                <c:pt idx="64">
                  <c:v>44.829032279203822</c:v>
                </c:pt>
                <c:pt idx="65">
                  <c:v>44.943243443595264</c:v>
                </c:pt>
                <c:pt idx="66">
                  <c:v>45.430229005527103</c:v>
                </c:pt>
                <c:pt idx="67">
                  <c:v>45.609651033233767</c:v>
                </c:pt>
                <c:pt idx="68">
                  <c:v>46.303866747243063</c:v>
                </c:pt>
                <c:pt idx="69">
                  <c:v>46.869821529445048</c:v>
                </c:pt>
                <c:pt idx="70">
                  <c:v>47.261102323972885</c:v>
                </c:pt>
                <c:pt idx="71">
                  <c:v>47.632448790330777</c:v>
                </c:pt>
                <c:pt idx="72">
                  <c:v>48.318478453834402</c:v>
                </c:pt>
                <c:pt idx="73">
                  <c:v>48.333619311607293</c:v>
                </c:pt>
                <c:pt idx="74">
                  <c:v>49.686664743409793</c:v>
                </c:pt>
                <c:pt idx="75">
                  <c:v>50.586195550591022</c:v>
                </c:pt>
                <c:pt idx="76">
                  <c:v>50.701230716624409</c:v>
                </c:pt>
                <c:pt idx="77">
                  <c:v>50.929350802914165</c:v>
                </c:pt>
                <c:pt idx="78">
                  <c:v>51.169977685753523</c:v>
                </c:pt>
                <c:pt idx="79">
                  <c:v>51.61265139677969</c:v>
                </c:pt>
                <c:pt idx="80">
                  <c:v>52.690493419460992</c:v>
                </c:pt>
                <c:pt idx="81">
                  <c:v>53.025729587568065</c:v>
                </c:pt>
                <c:pt idx="82">
                  <c:v>53.076362478592905</c:v>
                </c:pt>
                <c:pt idx="83">
                  <c:v>54.355948656100693</c:v>
                </c:pt>
                <c:pt idx="84">
                  <c:v>54.425917800560761</c:v>
                </c:pt>
                <c:pt idx="85">
                  <c:v>55.11496015444807</c:v>
                </c:pt>
                <c:pt idx="86">
                  <c:v>55.153860906913323</c:v>
                </c:pt>
                <c:pt idx="87">
                  <c:v>56.239124109658505</c:v>
                </c:pt>
                <c:pt idx="88">
                  <c:v>56.849940816556291</c:v>
                </c:pt>
                <c:pt idx="89">
                  <c:v>57.53227742221145</c:v>
                </c:pt>
                <c:pt idx="90">
                  <c:v>58.918017154929132</c:v>
                </c:pt>
                <c:pt idx="91">
                  <c:v>58.974910169418493</c:v>
                </c:pt>
                <c:pt idx="92">
                  <c:v>60.442221553054004</c:v>
                </c:pt>
                <c:pt idx="93">
                  <c:v>61.252007105575963</c:v>
                </c:pt>
                <c:pt idx="94">
                  <c:v>61.981864553443131</c:v>
                </c:pt>
                <c:pt idx="95">
                  <c:v>62.895698232066415</c:v>
                </c:pt>
                <c:pt idx="96">
                  <c:v>63.257995170245835</c:v>
                </c:pt>
                <c:pt idx="97">
                  <c:v>63.343513041800882</c:v>
                </c:pt>
                <c:pt idx="98">
                  <c:v>65.239245234542693</c:v>
                </c:pt>
                <c:pt idx="99">
                  <c:v>65.465851939437613</c:v>
                </c:pt>
                <c:pt idx="100">
                  <c:v>66.352203574667655</c:v>
                </c:pt>
                <c:pt idx="101">
                  <c:v>66.70957761877257</c:v>
                </c:pt>
                <c:pt idx="102">
                  <c:v>68.803984905193843</c:v>
                </c:pt>
                <c:pt idx="103">
                  <c:v>69.435636751904084</c:v>
                </c:pt>
                <c:pt idx="104">
                  <c:v>71.116584830361688</c:v>
                </c:pt>
                <c:pt idx="105">
                  <c:v>71.136760965442491</c:v>
                </c:pt>
                <c:pt idx="106">
                  <c:v>71.896406236058539</c:v>
                </c:pt>
                <c:pt idx="107">
                  <c:v>75.961594812210166</c:v>
                </c:pt>
                <c:pt idx="108">
                  <c:v>76.361624559687016</c:v>
                </c:pt>
                <c:pt idx="109">
                  <c:v>76.821451930045015</c:v>
                </c:pt>
                <c:pt idx="110">
                  <c:v>78.163291245037442</c:v>
                </c:pt>
                <c:pt idx="111">
                  <c:v>79.789650283574602</c:v>
                </c:pt>
                <c:pt idx="112">
                  <c:v>80.020362063179363</c:v>
                </c:pt>
                <c:pt idx="113">
                  <c:v>81.25875215335283</c:v>
                </c:pt>
                <c:pt idx="114">
                  <c:v>82.680374374911665</c:v>
                </c:pt>
                <c:pt idx="115">
                  <c:v>85.679528949777989</c:v>
                </c:pt>
                <c:pt idx="116">
                  <c:v>86.162500893978518</c:v>
                </c:pt>
                <c:pt idx="117">
                  <c:v>88.05298884058007</c:v>
                </c:pt>
                <c:pt idx="118">
                  <c:v>90.145863458032039</c:v>
                </c:pt>
                <c:pt idx="119">
                  <c:v>92.227481963170334</c:v>
                </c:pt>
                <c:pt idx="120">
                  <c:v>95.557955774665686</c:v>
                </c:pt>
                <c:pt idx="121">
                  <c:v>95.840711180631644</c:v>
                </c:pt>
                <c:pt idx="122">
                  <c:v>99.805879389999859</c:v>
                </c:pt>
                <c:pt idx="123">
                  <c:v>100.42192922597874</c:v>
                </c:pt>
                <c:pt idx="124">
                  <c:v>100.99700423572202</c:v>
                </c:pt>
                <c:pt idx="125">
                  <c:v>102.2315473424237</c:v>
                </c:pt>
                <c:pt idx="126">
                  <c:v>109.73111312694384</c:v>
                </c:pt>
                <c:pt idx="127">
                  <c:v>109.73442577066574</c:v>
                </c:pt>
                <c:pt idx="128">
                  <c:v>115.01739311992982</c:v>
                </c:pt>
                <c:pt idx="129">
                  <c:v>116.13085928344375</c:v>
                </c:pt>
                <c:pt idx="130">
                  <c:v>117.58938479158229</c:v>
                </c:pt>
                <c:pt idx="131">
                  <c:v>126.34405208584546</c:v>
                </c:pt>
                <c:pt idx="132">
                  <c:v>128.54109603862483</c:v>
                </c:pt>
                <c:pt idx="133">
                  <c:v>129.93692666887029</c:v>
                </c:pt>
                <c:pt idx="134">
                  <c:v>136.95723355369876</c:v>
                </c:pt>
                <c:pt idx="135">
                  <c:v>137.80758453716544</c:v>
                </c:pt>
                <c:pt idx="136">
                  <c:v>138.67797749227623</c:v>
                </c:pt>
                <c:pt idx="137">
                  <c:v>149.54951743925662</c:v>
                </c:pt>
                <c:pt idx="138">
                  <c:v>152.5591868022826</c:v>
                </c:pt>
                <c:pt idx="139">
                  <c:v>154.78492437310004</c:v>
                </c:pt>
                <c:pt idx="140">
                  <c:v>169.24940756906719</c:v>
                </c:pt>
                <c:pt idx="141">
                  <c:v>171.12905691434699</c:v>
                </c:pt>
                <c:pt idx="142">
                  <c:v>171.34627625508651</c:v>
                </c:pt>
                <c:pt idx="143">
                  <c:v>190.5258816423906</c:v>
                </c:pt>
                <c:pt idx="144">
                  <c:v>190.56779910322931</c:v>
                </c:pt>
                <c:pt idx="145">
                  <c:v>199.60329918495344</c:v>
                </c:pt>
                <c:pt idx="146">
                  <c:v>210.02267654179403</c:v>
                </c:pt>
                <c:pt idx="147">
                  <c:v>218.54210178149438</c:v>
                </c:pt>
                <c:pt idx="148">
                  <c:v>230.40893264190117</c:v>
                </c:pt>
                <c:pt idx="149">
                  <c:v>248.92666037920557</c:v>
                </c:pt>
                <c:pt idx="150">
                  <c:v>258.696317691834</c:v>
                </c:pt>
                <c:pt idx="151">
                  <c:v>275.46537115262822</c:v>
                </c:pt>
              </c:numCache>
            </c:numRef>
          </c:xVal>
          <c:yVal>
            <c:numRef>
              <c:f>'500E'!$AL$28:$AL$179</c:f>
              <c:numCache>
                <c:formatCode>General</c:formatCode>
                <c:ptCount val="152"/>
                <c:pt idx="0">
                  <c:v>3.8484427309180282</c:v>
                </c:pt>
                <c:pt idx="1">
                  <c:v>3.7405865830885348</c:v>
                </c:pt>
                <c:pt idx="2">
                  <c:v>3.570977398054763</c:v>
                </c:pt>
                <c:pt idx="3">
                  <c:v>3.6781977571299174</c:v>
                </c:pt>
                <c:pt idx="4">
                  <c:v>3.9061624092858156</c:v>
                </c:pt>
                <c:pt idx="5">
                  <c:v>3.805164195414815</c:v>
                </c:pt>
                <c:pt idx="6">
                  <c:v>3.3316637232345707</c:v>
                </c:pt>
                <c:pt idx="7">
                  <c:v>3.4887009485611387</c:v>
                </c:pt>
                <c:pt idx="8">
                  <c:v>3.3620078942015055</c:v>
                </c:pt>
                <c:pt idx="9">
                  <c:v>3.6216037054950316</c:v>
                </c:pt>
                <c:pt idx="10">
                  <c:v>3.2565500485384735</c:v>
                </c:pt>
                <c:pt idx="11">
                  <c:v>3.8773739510641918</c:v>
                </c:pt>
                <c:pt idx="12">
                  <c:v>3.0781550126472741</c:v>
                </c:pt>
                <c:pt idx="13">
                  <c:v>3.3559626617533058</c:v>
                </c:pt>
                <c:pt idx="14">
                  <c:v>3.1321602007335323</c:v>
                </c:pt>
                <c:pt idx="15">
                  <c:v>3.1693784262513001</c:v>
                </c:pt>
                <c:pt idx="16">
                  <c:v>2.928956087012645</c:v>
                </c:pt>
                <c:pt idx="17">
                  <c:v>3.1225899694683923</c:v>
                </c:pt>
                <c:pt idx="18">
                  <c:v>2.9844816627201065</c:v>
                </c:pt>
                <c:pt idx="19">
                  <c:v>2.8570679957091945</c:v>
                </c:pt>
                <c:pt idx="20">
                  <c:v>3.4077945591327898</c:v>
                </c:pt>
                <c:pt idx="21">
                  <c:v>2.7150181219492007</c:v>
                </c:pt>
                <c:pt idx="22">
                  <c:v>2.5784963180246767</c:v>
                </c:pt>
                <c:pt idx="23">
                  <c:v>2.9427149181250236</c:v>
                </c:pt>
                <c:pt idx="24">
                  <c:v>2.6610717799978976</c:v>
                </c:pt>
                <c:pt idx="25">
                  <c:v>2.7003428445117681</c:v>
                </c:pt>
                <c:pt idx="26">
                  <c:v>2.8153428592751113</c:v>
                </c:pt>
                <c:pt idx="27">
                  <c:v>2.5042693055149168</c:v>
                </c:pt>
                <c:pt idx="28">
                  <c:v>2.4052502725382472</c:v>
                </c:pt>
                <c:pt idx="29">
                  <c:v>2.3563267446724878</c:v>
                </c:pt>
                <c:pt idx="30">
                  <c:v>2.2584554544123443</c:v>
                </c:pt>
                <c:pt idx="31">
                  <c:v>2.5627958165337259</c:v>
                </c:pt>
                <c:pt idx="32">
                  <c:v>2.187073763639543</c:v>
                </c:pt>
                <c:pt idx="33">
                  <c:v>2.1273167456251714</c:v>
                </c:pt>
                <c:pt idx="34">
                  <c:v>2.4147819769534817</c:v>
                </c:pt>
                <c:pt idx="35">
                  <c:v>2.0458932649241279</c:v>
                </c:pt>
                <c:pt idx="36">
                  <c:v>1.9554878633446402</c:v>
                </c:pt>
                <c:pt idx="37">
                  <c:v>2.125802358135966</c:v>
                </c:pt>
                <c:pt idx="38">
                  <c:v>2.0440004556745373</c:v>
                </c:pt>
                <c:pt idx="39">
                  <c:v>1.9045810381048101</c:v>
                </c:pt>
                <c:pt idx="40">
                  <c:v>1.8470756375920911</c:v>
                </c:pt>
                <c:pt idx="41">
                  <c:v>2.1983063474792481</c:v>
                </c:pt>
                <c:pt idx="42">
                  <c:v>1.7002809217557966</c:v>
                </c:pt>
                <c:pt idx="43">
                  <c:v>1.7639128642464468</c:v>
                </c:pt>
                <c:pt idx="44">
                  <c:v>1.5707877095398595</c:v>
                </c:pt>
                <c:pt idx="45">
                  <c:v>1.8539597187620012</c:v>
                </c:pt>
                <c:pt idx="46">
                  <c:v>1.62176289303063</c:v>
                </c:pt>
                <c:pt idx="47">
                  <c:v>1.7446594891321541</c:v>
                </c:pt>
                <c:pt idx="48">
                  <c:v>1.462057353522618</c:v>
                </c:pt>
                <c:pt idx="49">
                  <c:v>1.4871719320411254</c:v>
                </c:pt>
                <c:pt idx="50">
                  <c:v>1.3651543160814552</c:v>
                </c:pt>
                <c:pt idx="51">
                  <c:v>1.3990873369325343</c:v>
                </c:pt>
                <c:pt idx="52">
                  <c:v>1.6115791486337783</c:v>
                </c:pt>
                <c:pt idx="53">
                  <c:v>1.4856705049781147</c:v>
                </c:pt>
                <c:pt idx="54">
                  <c:v>1.2662113960918666</c:v>
                </c:pt>
                <c:pt idx="55">
                  <c:v>1.297746704635178</c:v>
                </c:pt>
                <c:pt idx="56">
                  <c:v>1.4108408948617508</c:v>
                </c:pt>
                <c:pt idx="57">
                  <c:v>1.3289882765082537</c:v>
                </c:pt>
                <c:pt idx="58">
                  <c:v>1.1443925313961691</c:v>
                </c:pt>
                <c:pt idx="59">
                  <c:v>1.2131667037540317</c:v>
                </c:pt>
                <c:pt idx="60">
                  <c:v>1.1023954393469801</c:v>
                </c:pt>
                <c:pt idx="61">
                  <c:v>1.2038609986201434</c:v>
                </c:pt>
                <c:pt idx="62">
                  <c:v>1.0595979368476269</c:v>
                </c:pt>
                <c:pt idx="63">
                  <c:v>0.99279065406371525</c:v>
                </c:pt>
                <c:pt idx="64">
                  <c:v>1.029043169378006</c:v>
                </c:pt>
                <c:pt idx="65">
                  <c:v>1.1319394526994799</c:v>
                </c:pt>
                <c:pt idx="66">
                  <c:v>1.060114999850323</c:v>
                </c:pt>
                <c:pt idx="67">
                  <c:v>0.92705417471740237</c:v>
                </c:pt>
                <c:pt idx="68">
                  <c:v>0.95715099628034761</c:v>
                </c:pt>
                <c:pt idx="69">
                  <c:v>0.86388989410715777</c:v>
                </c:pt>
                <c:pt idx="70">
                  <c:v>0.98362272883885704</c:v>
                </c:pt>
                <c:pt idx="71">
                  <c:v>0.8933099867276707</c:v>
                </c:pt>
                <c:pt idx="72">
                  <c:v>0.79846494233001164</c:v>
                </c:pt>
                <c:pt idx="73">
                  <c:v>0.83313397243416065</c:v>
                </c:pt>
                <c:pt idx="74">
                  <c:v>0.89721833091024905</c:v>
                </c:pt>
                <c:pt idx="75">
                  <c:v>0.71991967550660951</c:v>
                </c:pt>
                <c:pt idx="76">
                  <c:v>0.82296742100236475</c:v>
                </c:pt>
                <c:pt idx="77">
                  <c:v>0.75663152190506888</c:v>
                </c:pt>
                <c:pt idx="78">
                  <c:v>0.80103641601021147</c:v>
                </c:pt>
                <c:pt idx="79">
                  <c:v>0.71181553802698772</c:v>
                </c:pt>
                <c:pt idx="80">
                  <c:v>0.66256074577148028</c:v>
                </c:pt>
                <c:pt idx="81">
                  <c:v>0.72116799903156992</c:v>
                </c:pt>
                <c:pt idx="82">
                  <c:v>0.66167018769979968</c:v>
                </c:pt>
                <c:pt idx="83">
                  <c:v>0.617241039140905</c:v>
                </c:pt>
                <c:pt idx="84">
                  <c:v>0.69266794990342107</c:v>
                </c:pt>
                <c:pt idx="85">
                  <c:v>0.61246380313789262</c:v>
                </c:pt>
                <c:pt idx="86">
                  <c:v>0.56559910216890552</c:v>
                </c:pt>
                <c:pt idx="87">
                  <c:v>0.56679748055652324</c:v>
                </c:pt>
                <c:pt idx="88">
                  <c:v>0.61989100584864731</c:v>
                </c:pt>
                <c:pt idx="89">
                  <c:v>0.53385753915812284</c:v>
                </c:pt>
                <c:pt idx="90">
                  <c:v>0.56587629625518476</c:v>
                </c:pt>
                <c:pt idx="91">
                  <c:v>0.50504842749590828</c:v>
                </c:pt>
                <c:pt idx="92">
                  <c:v>0.48289831262770749</c:v>
                </c:pt>
                <c:pt idx="93">
                  <c:v>0.45730996123507256</c:v>
                </c:pt>
                <c:pt idx="94">
                  <c:v>0.42751083940758705</c:v>
                </c:pt>
                <c:pt idx="95">
                  <c:v>0.41611155639131697</c:v>
                </c:pt>
                <c:pt idx="96">
                  <c:v>0.51007300993513671</c:v>
                </c:pt>
                <c:pt idx="97">
                  <c:v>0.43715142393426809</c:v>
                </c:pt>
                <c:pt idx="98">
                  <c:v>0.47137401877393187</c:v>
                </c:pt>
                <c:pt idx="99">
                  <c:v>0.38821141723146418</c:v>
                </c:pt>
                <c:pt idx="100">
                  <c:v>0.43735897707935584</c:v>
                </c:pt>
                <c:pt idx="101">
                  <c:v>0.37008534516416619</c:v>
                </c:pt>
                <c:pt idx="102">
                  <c:v>0.39787040176638971</c:v>
                </c:pt>
                <c:pt idx="103">
                  <c:v>0.34320799895972137</c:v>
                </c:pt>
                <c:pt idx="104">
                  <c:v>0.33157475104186712</c:v>
                </c:pt>
                <c:pt idx="105">
                  <c:v>0.36360665002559728</c:v>
                </c:pt>
                <c:pt idx="106">
                  <c:v>0.31148766214874041</c:v>
                </c:pt>
                <c:pt idx="107">
                  <c:v>0.2804732332247411</c:v>
                </c:pt>
                <c:pt idx="108">
                  <c:v>0.31886070900697161</c:v>
                </c:pt>
                <c:pt idx="109">
                  <c:v>0.29017036856364192</c:v>
                </c:pt>
                <c:pt idx="110">
                  <c:v>0.26643548350209556</c:v>
                </c:pt>
                <c:pt idx="111">
                  <c:v>0.24646879220794568</c:v>
                </c:pt>
                <c:pt idx="112">
                  <c:v>0.29137214377207987</c:v>
                </c:pt>
                <c:pt idx="113">
                  <c:v>0.24701129331092947</c:v>
                </c:pt>
                <c:pt idx="114">
                  <c:v>0.26741152653179595</c:v>
                </c:pt>
                <c:pt idx="115">
                  <c:v>0.2240602554888502</c:v>
                </c:pt>
                <c:pt idx="116">
                  <c:v>0.2135092662995241</c:v>
                </c:pt>
                <c:pt idx="117">
                  <c:v>0.23566912547655253</c:v>
                </c:pt>
                <c:pt idx="118">
                  <c:v>0.20317515755321924</c:v>
                </c:pt>
                <c:pt idx="119">
                  <c:v>0.1883242497297006</c:v>
                </c:pt>
                <c:pt idx="120">
                  <c:v>0.20742830274375906</c:v>
                </c:pt>
                <c:pt idx="121">
                  <c:v>0.17755288054370999</c:v>
                </c:pt>
                <c:pt idx="122">
                  <c:v>0.16330149708760372</c:v>
                </c:pt>
                <c:pt idx="123">
                  <c:v>0.16152221455606139</c:v>
                </c:pt>
                <c:pt idx="124">
                  <c:v>0.18969550553867268</c:v>
                </c:pt>
                <c:pt idx="125">
                  <c:v>0.15282518003140991</c:v>
                </c:pt>
                <c:pt idx="126">
                  <c:v>0.15833573545734572</c:v>
                </c:pt>
                <c:pt idx="127">
                  <c:v>0.14017475116818512</c:v>
                </c:pt>
                <c:pt idx="128">
                  <c:v>0.1256499955410908</c:v>
                </c:pt>
                <c:pt idx="129">
                  <c:v>0.14343085417592746</c:v>
                </c:pt>
                <c:pt idx="130">
                  <c:v>0.12370331119079005</c:v>
                </c:pt>
                <c:pt idx="131">
                  <c:v>0.12565661357801491</c:v>
                </c:pt>
                <c:pt idx="132">
                  <c:v>0.10813554354861962</c:v>
                </c:pt>
                <c:pt idx="133">
                  <c:v>0.10535009388441692</c:v>
                </c:pt>
                <c:pt idx="134">
                  <c:v>0.10933696066812677</c:v>
                </c:pt>
                <c:pt idx="135">
                  <c:v>9.5188113530438059E-2</c:v>
                </c:pt>
                <c:pt idx="136">
                  <c:v>9.2455304556471038E-2</c:v>
                </c:pt>
                <c:pt idx="137">
                  <c:v>9.7637740485669075E-2</c:v>
                </c:pt>
                <c:pt idx="138">
                  <c:v>8.2927416207009746E-2</c:v>
                </c:pt>
                <c:pt idx="139">
                  <c:v>8.0039785551329068E-2</c:v>
                </c:pt>
                <c:pt idx="140">
                  <c:v>7.1476372852750103E-2</c:v>
                </c:pt>
                <c:pt idx="141">
                  <c:v>6.7246309551550795E-2</c:v>
                </c:pt>
                <c:pt idx="142">
                  <c:v>7.7952059853457004E-2</c:v>
                </c:pt>
                <c:pt idx="143">
                  <c:v>5.9939872810364662E-2</c:v>
                </c:pt>
                <c:pt idx="144">
                  <c:v>6.8435876889616956E-2</c:v>
                </c:pt>
                <c:pt idx="145">
                  <c:v>5.3518547276744689E-2</c:v>
                </c:pt>
                <c:pt idx="146">
                  <c:v>5.6967747217811587E-2</c:v>
                </c:pt>
                <c:pt idx="147">
                  <c:v>4.9082986880870851E-2</c:v>
                </c:pt>
                <c:pt idx="148">
                  <c:v>4.7584209540760189E-2</c:v>
                </c:pt>
                <c:pt idx="149">
                  <c:v>4.5613335901114403E-2</c:v>
                </c:pt>
                <c:pt idx="150">
                  <c:v>4.1409770467613148E-2</c:v>
                </c:pt>
                <c:pt idx="151">
                  <c:v>3.8576944358050293E-2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6-A34A-840C-55F2ABD3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51679"/>
        <c:axId val="1650082543"/>
      </c:scatterChart>
      <c:valAx>
        <c:axId val="169495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82543"/>
        <c:crosses val="autoZero"/>
        <c:crossBetween val="midCat"/>
      </c:valAx>
      <c:valAx>
        <c:axId val="1650082543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'600E'!$AN$28:$AN$320</c:f>
              <c:numCache>
                <c:formatCode>General</c:formatCode>
                <c:ptCount val="293"/>
                <c:pt idx="0">
                  <c:v>30.736121648445231</c:v>
                </c:pt>
                <c:pt idx="1">
                  <c:v>31.169491342208023</c:v>
                </c:pt>
                <c:pt idx="2">
                  <c:v>31.473410803236831</c:v>
                </c:pt>
                <c:pt idx="3">
                  <c:v>31.69696835540709</c:v>
                </c:pt>
                <c:pt idx="4">
                  <c:v>31.713825180349552</c:v>
                </c:pt>
                <c:pt idx="5">
                  <c:v>31.780814342670006</c:v>
                </c:pt>
                <c:pt idx="6">
                  <c:v>31.794336266797039</c:v>
                </c:pt>
                <c:pt idx="7">
                  <c:v>31.82758421961595</c:v>
                </c:pt>
                <c:pt idx="8">
                  <c:v>31.976065171002347</c:v>
                </c:pt>
                <c:pt idx="9">
                  <c:v>32.079969104938748</c:v>
                </c:pt>
                <c:pt idx="10">
                  <c:v>32.162389038437283</c:v>
                </c:pt>
                <c:pt idx="11">
                  <c:v>32.620445290349956</c:v>
                </c:pt>
                <c:pt idx="12">
                  <c:v>32.702292069714304</c:v>
                </c:pt>
                <c:pt idx="13">
                  <c:v>32.70520158865763</c:v>
                </c:pt>
                <c:pt idx="14">
                  <c:v>32.768008604564514</c:v>
                </c:pt>
                <c:pt idx="15">
                  <c:v>32.90242482564615</c:v>
                </c:pt>
                <c:pt idx="16">
                  <c:v>33.110036975922348</c:v>
                </c:pt>
                <c:pt idx="17">
                  <c:v>33.194173634869628</c:v>
                </c:pt>
                <c:pt idx="18">
                  <c:v>33.467433433514017</c:v>
                </c:pt>
                <c:pt idx="19">
                  <c:v>33.48293928214494</c:v>
                </c:pt>
                <c:pt idx="20">
                  <c:v>33.798436876095778</c:v>
                </c:pt>
                <c:pt idx="21">
                  <c:v>33.945597181205912</c:v>
                </c:pt>
                <c:pt idx="22">
                  <c:v>34.07464924787751</c:v>
                </c:pt>
                <c:pt idx="23">
                  <c:v>34.075217878625288</c:v>
                </c:pt>
                <c:pt idx="24">
                  <c:v>34.19222908000517</c:v>
                </c:pt>
                <c:pt idx="25">
                  <c:v>34.208838902502926</c:v>
                </c:pt>
                <c:pt idx="26">
                  <c:v>34.2602439596903</c:v>
                </c:pt>
                <c:pt idx="27">
                  <c:v>34.69081740530693</c:v>
                </c:pt>
                <c:pt idx="28">
                  <c:v>34.808066163414615</c:v>
                </c:pt>
                <c:pt idx="29">
                  <c:v>34.981677451562433</c:v>
                </c:pt>
                <c:pt idx="30">
                  <c:v>35.257255273437387</c:v>
                </c:pt>
                <c:pt idx="31">
                  <c:v>35.297988633941699</c:v>
                </c:pt>
                <c:pt idx="32">
                  <c:v>35.414830754873869</c:v>
                </c:pt>
                <c:pt idx="33">
                  <c:v>36.39775178194386</c:v>
                </c:pt>
                <c:pt idx="34">
                  <c:v>36.405998159290355</c:v>
                </c:pt>
                <c:pt idx="35">
                  <c:v>36.693107464572151</c:v>
                </c:pt>
                <c:pt idx="36">
                  <c:v>36.693810873713474</c:v>
                </c:pt>
                <c:pt idx="37">
                  <c:v>36.715082419554271</c:v>
                </c:pt>
                <c:pt idx="38">
                  <c:v>37.077906261642951</c:v>
                </c:pt>
                <c:pt idx="39">
                  <c:v>37.129290915967147</c:v>
                </c:pt>
                <c:pt idx="40">
                  <c:v>37.212149162494747</c:v>
                </c:pt>
                <c:pt idx="41">
                  <c:v>37.709755487983351</c:v>
                </c:pt>
                <c:pt idx="42">
                  <c:v>37.901333465478309</c:v>
                </c:pt>
                <c:pt idx="43">
                  <c:v>38.562205635558989</c:v>
                </c:pt>
                <c:pt idx="44">
                  <c:v>38.623822716259205</c:v>
                </c:pt>
                <c:pt idx="45">
                  <c:v>38.952320354610158</c:v>
                </c:pt>
                <c:pt idx="46">
                  <c:v>39.655509594209008</c:v>
                </c:pt>
                <c:pt idx="47">
                  <c:v>39.675186337254416</c:v>
                </c:pt>
                <c:pt idx="48">
                  <c:v>39.993040827396868</c:v>
                </c:pt>
                <c:pt idx="49">
                  <c:v>40.07264080937486</c:v>
                </c:pt>
                <c:pt idx="50">
                  <c:v>40.52112005367146</c:v>
                </c:pt>
                <c:pt idx="51">
                  <c:v>40.613066519505217</c:v>
                </c:pt>
                <c:pt idx="52">
                  <c:v>41.156144683798288</c:v>
                </c:pt>
                <c:pt idx="53">
                  <c:v>41.698545158859226</c:v>
                </c:pt>
                <c:pt idx="54">
                  <c:v>41.794062099820813</c:v>
                </c:pt>
                <c:pt idx="55">
                  <c:v>41.885842374314159</c:v>
                </c:pt>
                <c:pt idx="56">
                  <c:v>42.079178791699619</c:v>
                </c:pt>
                <c:pt idx="57">
                  <c:v>42.860278524111109</c:v>
                </c:pt>
                <c:pt idx="58">
                  <c:v>43.782808220887127</c:v>
                </c:pt>
                <c:pt idx="59">
                  <c:v>43.884158280759422</c:v>
                </c:pt>
                <c:pt idx="60">
                  <c:v>43.943570179417527</c:v>
                </c:pt>
                <c:pt idx="61">
                  <c:v>44.110574946277545</c:v>
                </c:pt>
                <c:pt idx="62">
                  <c:v>44.742890785643674</c:v>
                </c:pt>
                <c:pt idx="63">
                  <c:v>45.153963651842837</c:v>
                </c:pt>
                <c:pt idx="64">
                  <c:v>45.384033186390553</c:v>
                </c:pt>
                <c:pt idx="65">
                  <c:v>46.303520543654962</c:v>
                </c:pt>
                <c:pt idx="66">
                  <c:v>46.326867491451004</c:v>
                </c:pt>
                <c:pt idx="67">
                  <c:v>46.41199247218043</c:v>
                </c:pt>
                <c:pt idx="68">
                  <c:v>47.316913139125703</c:v>
                </c:pt>
                <c:pt idx="69">
                  <c:v>47.320230417041074</c:v>
                </c:pt>
                <c:pt idx="70">
                  <c:v>47.599213153233499</c:v>
                </c:pt>
                <c:pt idx="71">
                  <c:v>48.168934359909464</c:v>
                </c:pt>
                <c:pt idx="72">
                  <c:v>48.992215538146908</c:v>
                </c:pt>
                <c:pt idx="73">
                  <c:v>49.368812669016123</c:v>
                </c:pt>
                <c:pt idx="74">
                  <c:v>49.823987805378536</c:v>
                </c:pt>
                <c:pt idx="75">
                  <c:v>50.836715086132557</c:v>
                </c:pt>
                <c:pt idx="76">
                  <c:v>51.381841070307729</c:v>
                </c:pt>
                <c:pt idx="77">
                  <c:v>51.616888186410755</c:v>
                </c:pt>
                <c:pt idx="78">
                  <c:v>51.806802541113157</c:v>
                </c:pt>
                <c:pt idx="79">
                  <c:v>51.858960467758486</c:v>
                </c:pt>
                <c:pt idx="80">
                  <c:v>52.910631650268733</c:v>
                </c:pt>
                <c:pt idx="81">
                  <c:v>53.76121149197639</c:v>
                </c:pt>
                <c:pt idx="82">
                  <c:v>55.315568132615304</c:v>
                </c:pt>
                <c:pt idx="83">
                  <c:v>55.414052912166738</c:v>
                </c:pt>
                <c:pt idx="84">
                  <c:v>55.820734312268144</c:v>
                </c:pt>
                <c:pt idx="85">
                  <c:v>56.531626132389846</c:v>
                </c:pt>
                <c:pt idx="86">
                  <c:v>56.662569984968179</c:v>
                </c:pt>
                <c:pt idx="87">
                  <c:v>58.206649872202341</c:v>
                </c:pt>
                <c:pt idx="88">
                  <c:v>58.329628402220493</c:v>
                </c:pt>
                <c:pt idx="89">
                  <c:v>58.502330140943521</c:v>
                </c:pt>
                <c:pt idx="90">
                  <c:v>60.456869529525356</c:v>
                </c:pt>
                <c:pt idx="91">
                  <c:v>60.704546586547245</c:v>
                </c:pt>
                <c:pt idx="92">
                  <c:v>61.525435509712786</c:v>
                </c:pt>
                <c:pt idx="93">
                  <c:v>62.645126316178832</c:v>
                </c:pt>
                <c:pt idx="94">
                  <c:v>64.023725624363308</c:v>
                </c:pt>
                <c:pt idx="95">
                  <c:v>64.164993475062488</c:v>
                </c:pt>
                <c:pt idx="96">
                  <c:v>64.543910242468016</c:v>
                </c:pt>
                <c:pt idx="97">
                  <c:v>66.02350687563704</c:v>
                </c:pt>
                <c:pt idx="98">
                  <c:v>67.098008013702781</c:v>
                </c:pt>
                <c:pt idx="99">
                  <c:v>67.127980984525394</c:v>
                </c:pt>
                <c:pt idx="100">
                  <c:v>69.023499924892278</c:v>
                </c:pt>
                <c:pt idx="101">
                  <c:v>69.740843571539969</c:v>
                </c:pt>
                <c:pt idx="102">
                  <c:v>69.828590794826781</c:v>
                </c:pt>
                <c:pt idx="103">
                  <c:v>72.382087083478012</c:v>
                </c:pt>
                <c:pt idx="104">
                  <c:v>73.250812932244528</c:v>
                </c:pt>
                <c:pt idx="105">
                  <c:v>74.009363207349054</c:v>
                </c:pt>
                <c:pt idx="106">
                  <c:v>74.66746873443023</c:v>
                </c:pt>
                <c:pt idx="107">
                  <c:v>77.377039398986156</c:v>
                </c:pt>
                <c:pt idx="108">
                  <c:v>78.593641222394609</c:v>
                </c:pt>
                <c:pt idx="109">
                  <c:v>81.233004189791401</c:v>
                </c:pt>
                <c:pt idx="110">
                  <c:v>81.571195926259151</c:v>
                </c:pt>
                <c:pt idx="111">
                  <c:v>83.598063010282843</c:v>
                </c:pt>
                <c:pt idx="112">
                  <c:v>84.540249302868858</c:v>
                </c:pt>
                <c:pt idx="113">
                  <c:v>86.560643410068423</c:v>
                </c:pt>
                <c:pt idx="114">
                  <c:v>90.083942054416426</c:v>
                </c:pt>
                <c:pt idx="115">
                  <c:v>91.328011808845361</c:v>
                </c:pt>
                <c:pt idx="116">
                  <c:v>91.605727658713903</c:v>
                </c:pt>
                <c:pt idx="117">
                  <c:v>94.095352040098973</c:v>
                </c:pt>
                <c:pt idx="118">
                  <c:v>94.232094480658972</c:v>
                </c:pt>
                <c:pt idx="119">
                  <c:v>97.186384713891613</c:v>
                </c:pt>
                <c:pt idx="120">
                  <c:v>99.064957494470391</c:v>
                </c:pt>
                <c:pt idx="121">
                  <c:v>103.14438447955582</c:v>
                </c:pt>
                <c:pt idx="122">
                  <c:v>104.86699674822765</c:v>
                </c:pt>
                <c:pt idx="123">
                  <c:v>107.16652228287037</c:v>
                </c:pt>
                <c:pt idx="124">
                  <c:v>108.73486368136135</c:v>
                </c:pt>
                <c:pt idx="125">
                  <c:v>110.5124109033907</c:v>
                </c:pt>
                <c:pt idx="126">
                  <c:v>115.12578721877971</c:v>
                </c:pt>
                <c:pt idx="127">
                  <c:v>115.45453977268845</c:v>
                </c:pt>
                <c:pt idx="128">
                  <c:v>117.81292812345113</c:v>
                </c:pt>
                <c:pt idx="129">
                  <c:v>126.54242598374186</c:v>
                </c:pt>
                <c:pt idx="130">
                  <c:v>126.96161233613564</c:v>
                </c:pt>
                <c:pt idx="131">
                  <c:v>127.8912585305405</c:v>
                </c:pt>
                <c:pt idx="132">
                  <c:v>135.68034851716547</c:v>
                </c:pt>
                <c:pt idx="133">
                  <c:v>138.97397070601383</c:v>
                </c:pt>
                <c:pt idx="134">
                  <c:v>139.59281834782325</c:v>
                </c:pt>
                <c:pt idx="135">
                  <c:v>156.11449556827301</c:v>
                </c:pt>
                <c:pt idx="136">
                  <c:v>156.19376842318528</c:v>
                </c:pt>
                <c:pt idx="137">
                  <c:v>157.43141728040877</c:v>
                </c:pt>
                <c:pt idx="138">
                  <c:v>164.54677046409915</c:v>
                </c:pt>
                <c:pt idx="139">
                  <c:v>172.12080983834747</c:v>
                </c:pt>
                <c:pt idx="140">
                  <c:v>175.81163882069879</c:v>
                </c:pt>
                <c:pt idx="141">
                  <c:v>183.37553036024113</c:v>
                </c:pt>
                <c:pt idx="142">
                  <c:v>197.17435205659967</c:v>
                </c:pt>
                <c:pt idx="143">
                  <c:v>198.12951578201128</c:v>
                </c:pt>
                <c:pt idx="144">
                  <c:v>215.98823533283519</c:v>
                </c:pt>
                <c:pt idx="145">
                  <c:v>224.30183970283358</c:v>
                </c:pt>
                <c:pt idx="146">
                  <c:v>225.18355290730702</c:v>
                </c:pt>
                <c:pt idx="147">
                  <c:v>243.93723225782989</c:v>
                </c:pt>
                <c:pt idx="148">
                  <c:v>257.84608207106515</c:v>
                </c:pt>
                <c:pt idx="149">
                  <c:v>277.85708407313876</c:v>
                </c:pt>
                <c:pt idx="150">
                  <c:v>300.52835999324884</c:v>
                </c:pt>
                <c:pt idx="151">
                  <c:v>307.35534378139778</c:v>
                </c:pt>
                <c:pt idx="152">
                  <c:v>344.85985922589822</c:v>
                </c:pt>
                <c:pt idx="153">
                  <c:v>382.86399544391247</c:v>
                </c:pt>
                <c:pt idx="154">
                  <c:v>388.65922980859909</c:v>
                </c:pt>
                <c:pt idx="155">
                  <c:v>463.21706729546463</c:v>
                </c:pt>
                <c:pt idx="156">
                  <c:v>505.8937255896808</c:v>
                </c:pt>
                <c:pt idx="157">
                  <c:v>513.84466069620464</c:v>
                </c:pt>
                <c:pt idx="158">
                  <c:v>708.59822017350587</c:v>
                </c:pt>
                <c:pt idx="159">
                  <c:v>752.28066638522671</c:v>
                </c:pt>
                <c:pt idx="160">
                  <c:v>764.26056504687904</c:v>
                </c:pt>
                <c:pt idx="161">
                  <c:v>1398.8581023076051</c:v>
                </c:pt>
                <c:pt idx="162">
                  <c:v>1470.4674861845251</c:v>
                </c:pt>
                <c:pt idx="163">
                  <c:v>1544.7291262984168</c:v>
                </c:pt>
              </c:numCache>
            </c:numRef>
          </c:xVal>
          <c:yVal>
            <c:numRef>
              <c:f>'600E'!$AM$28:$AM$320</c:f>
              <c:numCache>
                <c:formatCode>General</c:formatCode>
                <c:ptCount val="293"/>
                <c:pt idx="0">
                  <c:v>3858.7710643538894</c:v>
                </c:pt>
                <c:pt idx="1">
                  <c:v>3757.8662436183981</c:v>
                </c:pt>
                <c:pt idx="2">
                  <c:v>3891.1783287040316</c:v>
                </c:pt>
                <c:pt idx="3">
                  <c:v>3373.4317415718933</c:v>
                </c:pt>
                <c:pt idx="4">
                  <c:v>3737.8390886475854</c:v>
                </c:pt>
                <c:pt idx="5">
                  <c:v>3490.9307064989248</c:v>
                </c:pt>
                <c:pt idx="6">
                  <c:v>3767.5574209955844</c:v>
                </c:pt>
                <c:pt idx="7">
                  <c:v>3603.3294708069216</c:v>
                </c:pt>
                <c:pt idx="8">
                  <c:v>3565.0244439823095</c:v>
                </c:pt>
                <c:pt idx="9">
                  <c:v>3370.3847486135705</c:v>
                </c:pt>
                <c:pt idx="10">
                  <c:v>3540.5849709446602</c:v>
                </c:pt>
                <c:pt idx="11">
                  <c:v>3229.1086127511485</c:v>
                </c:pt>
                <c:pt idx="12">
                  <c:v>2911.7679583503109</c:v>
                </c:pt>
                <c:pt idx="13">
                  <c:v>3230.3506092029597</c:v>
                </c:pt>
                <c:pt idx="14">
                  <c:v>2978.8038256841073</c:v>
                </c:pt>
                <c:pt idx="15">
                  <c:v>3342.0742692530475</c:v>
                </c:pt>
                <c:pt idx="16">
                  <c:v>3001.1021039027396</c:v>
                </c:pt>
                <c:pt idx="17">
                  <c:v>3056.4764405228625</c:v>
                </c:pt>
                <c:pt idx="18">
                  <c:v>3331.5173405290811</c:v>
                </c:pt>
                <c:pt idx="19">
                  <c:v>3067.1317321435727</c:v>
                </c:pt>
                <c:pt idx="20">
                  <c:v>2773.384019634967</c:v>
                </c:pt>
                <c:pt idx="21">
                  <c:v>2624.6501447836999</c:v>
                </c:pt>
                <c:pt idx="22">
                  <c:v>2969.8688542250588</c:v>
                </c:pt>
                <c:pt idx="23">
                  <c:v>2652.4615340111436</c:v>
                </c:pt>
                <c:pt idx="24">
                  <c:v>2500.1407506622695</c:v>
                </c:pt>
                <c:pt idx="25">
                  <c:v>2506.7269377511648</c:v>
                </c:pt>
                <c:pt idx="26">
                  <c:v>2852.7954602778145</c:v>
                </c:pt>
                <c:pt idx="27">
                  <c:v>2663.871461393494</c:v>
                </c:pt>
                <c:pt idx="28">
                  <c:v>2340.6166695135989</c:v>
                </c:pt>
                <c:pt idx="29">
                  <c:v>2352.9186265901581</c:v>
                </c:pt>
                <c:pt idx="30">
                  <c:v>2498.8591496986019</c:v>
                </c:pt>
                <c:pt idx="31">
                  <c:v>2231.0906498241957</c:v>
                </c:pt>
                <c:pt idx="32">
                  <c:v>2683.4194028267375</c:v>
                </c:pt>
                <c:pt idx="33">
                  <c:v>1970.9692754900514</c:v>
                </c:pt>
                <c:pt idx="34">
                  <c:v>2116.4242237626199</c:v>
                </c:pt>
                <c:pt idx="35">
                  <c:v>2043.9659888910123</c:v>
                </c:pt>
                <c:pt idx="36">
                  <c:v>2292.9934636593262</c:v>
                </c:pt>
                <c:pt idx="37">
                  <c:v>2002.1113997866551</c:v>
                </c:pt>
                <c:pt idx="38">
                  <c:v>2178.4517730751008</c:v>
                </c:pt>
                <c:pt idx="39">
                  <c:v>1872.0416056136737</c:v>
                </c:pt>
                <c:pt idx="40">
                  <c:v>2006.6621896842998</c:v>
                </c:pt>
                <c:pt idx="41">
                  <c:v>1773.0169492190498</c:v>
                </c:pt>
                <c:pt idx="42">
                  <c:v>2034.2204808969657</c:v>
                </c:pt>
                <c:pt idx="43">
                  <c:v>1756.4147651900787</c:v>
                </c:pt>
                <c:pt idx="44">
                  <c:v>1635.3807186072527</c:v>
                </c:pt>
                <c:pt idx="45">
                  <c:v>1653.0513341032579</c:v>
                </c:pt>
                <c:pt idx="46">
                  <c:v>1565.8838231146412</c:v>
                </c:pt>
                <c:pt idx="47">
                  <c:v>1513.2633682307105</c:v>
                </c:pt>
                <c:pt idx="48">
                  <c:v>1792.1443570506581</c:v>
                </c:pt>
                <c:pt idx="49">
                  <c:v>1705.7526124491988</c:v>
                </c:pt>
                <c:pt idx="50">
                  <c:v>1431.8535076488063</c:v>
                </c:pt>
                <c:pt idx="51">
                  <c:v>1423.7308781386093</c:v>
                </c:pt>
                <c:pt idx="52">
                  <c:v>1572.1181732493962</c:v>
                </c:pt>
                <c:pt idx="53">
                  <c:v>1338.9514394687035</c:v>
                </c:pt>
                <c:pt idx="54">
                  <c:v>1322.9698511566594</c:v>
                </c:pt>
                <c:pt idx="55">
                  <c:v>1248.8093833792427</c:v>
                </c:pt>
                <c:pt idx="56">
                  <c:v>1486.4552762692269</c:v>
                </c:pt>
                <c:pt idx="57">
                  <c:v>1236.4839691073134</c:v>
                </c:pt>
                <c:pt idx="58">
                  <c:v>1372.1257725951459</c:v>
                </c:pt>
                <c:pt idx="59">
                  <c:v>1142.4634329997673</c:v>
                </c:pt>
                <c:pt idx="60">
                  <c:v>1302.1702478038362</c:v>
                </c:pt>
                <c:pt idx="61">
                  <c:v>1243.0978144069031</c:v>
                </c:pt>
                <c:pt idx="62">
                  <c:v>1077.7514589770851</c:v>
                </c:pt>
                <c:pt idx="63">
                  <c:v>1117.1576752813137</c:v>
                </c:pt>
                <c:pt idx="64">
                  <c:v>1060.3889527953004</c:v>
                </c:pt>
                <c:pt idx="65">
                  <c:v>987.94912415264014</c:v>
                </c:pt>
                <c:pt idx="66">
                  <c:v>943.9352130033725</c:v>
                </c:pt>
                <c:pt idx="67">
                  <c:v>991.35029882300898</c:v>
                </c:pt>
                <c:pt idx="68">
                  <c:v>1080.1464494869015</c:v>
                </c:pt>
                <c:pt idx="69">
                  <c:v>928.36487610299855</c:v>
                </c:pt>
                <c:pt idx="70">
                  <c:v>1019.2149916207376</c:v>
                </c:pt>
                <c:pt idx="71">
                  <c:v>1045.3483617865325</c:v>
                </c:pt>
                <c:pt idx="72">
                  <c:v>845.6721161704952</c:v>
                </c:pt>
                <c:pt idx="73">
                  <c:v>848.85580231155745</c:v>
                </c:pt>
                <c:pt idx="74">
                  <c:v>799.98090743017258</c:v>
                </c:pt>
                <c:pt idx="75">
                  <c:v>900.53332458894772</c:v>
                </c:pt>
                <c:pt idx="76">
                  <c:v>848.11135351177529</c:v>
                </c:pt>
                <c:pt idx="77">
                  <c:v>761.06853880449898</c:v>
                </c:pt>
                <c:pt idx="78">
                  <c:v>736.99333827423095</c:v>
                </c:pt>
                <c:pt idx="79">
                  <c:v>725.83304844468114</c:v>
                </c:pt>
                <c:pt idx="80">
                  <c:v>790.681774976253</c:v>
                </c:pt>
                <c:pt idx="81">
                  <c:v>743.01954299119382</c:v>
                </c:pt>
                <c:pt idx="82">
                  <c:v>657.26713915455957</c:v>
                </c:pt>
                <c:pt idx="83">
                  <c:v>641.34318462085196</c:v>
                </c:pt>
                <c:pt idx="84">
                  <c:v>615.51970422621457</c:v>
                </c:pt>
                <c:pt idx="85">
                  <c:v>676.14917350670407</c:v>
                </c:pt>
                <c:pt idx="86">
                  <c:v>611.43165089917898</c:v>
                </c:pt>
                <c:pt idx="87">
                  <c:v>623.5536329054778</c:v>
                </c:pt>
                <c:pt idx="88">
                  <c:v>568.63622173262195</c:v>
                </c:pt>
                <c:pt idx="89">
                  <c:v>554.3664941018867</c:v>
                </c:pt>
                <c:pt idx="90">
                  <c:v>526.18701295216897</c:v>
                </c:pt>
                <c:pt idx="91">
                  <c:v>501.27723799666222</c:v>
                </c:pt>
                <c:pt idx="92">
                  <c:v>564.83316001483036</c:v>
                </c:pt>
                <c:pt idx="93">
                  <c:v>497.35113885560355</c:v>
                </c:pt>
                <c:pt idx="94">
                  <c:v>514.76477661486524</c:v>
                </c:pt>
                <c:pt idx="95">
                  <c:v>449.66127822743408</c:v>
                </c:pt>
                <c:pt idx="96">
                  <c:v>457.92816165971226</c:v>
                </c:pt>
                <c:pt idx="97">
                  <c:v>475.70624080955889</c:v>
                </c:pt>
                <c:pt idx="98">
                  <c:v>409.00767960105003</c:v>
                </c:pt>
                <c:pt idx="99">
                  <c:v>411.41278391313148</c:v>
                </c:pt>
                <c:pt idx="100">
                  <c:v>421.10075086963371</c:v>
                </c:pt>
                <c:pt idx="101">
                  <c:v>372.3209695548976</c:v>
                </c:pt>
                <c:pt idx="102">
                  <c:v>375.70206182024469</c:v>
                </c:pt>
                <c:pt idx="103">
                  <c:v>398.3501434375425</c:v>
                </c:pt>
                <c:pt idx="104">
                  <c:v>335.09540669895063</c:v>
                </c:pt>
                <c:pt idx="105">
                  <c:v>334.08826964756315</c:v>
                </c:pt>
                <c:pt idx="106">
                  <c:v>354.09963257769715</c:v>
                </c:pt>
                <c:pt idx="107">
                  <c:v>300.39553457126908</c:v>
                </c:pt>
                <c:pt idx="108">
                  <c:v>319.89649329620744</c:v>
                </c:pt>
                <c:pt idx="109">
                  <c:v>287.2525905492372</c:v>
                </c:pt>
                <c:pt idx="110">
                  <c:v>269.13446462981062</c:v>
                </c:pt>
                <c:pt idx="111">
                  <c:v>284.90028434887705</c:v>
                </c:pt>
                <c:pt idx="112">
                  <c:v>256.21734919868373</c:v>
                </c:pt>
                <c:pt idx="113">
                  <c:v>241.67509378697093</c:v>
                </c:pt>
                <c:pt idx="114">
                  <c:v>220.83135706659078</c:v>
                </c:pt>
                <c:pt idx="115">
                  <c:v>225.20284935471292</c:v>
                </c:pt>
                <c:pt idx="116">
                  <c:v>244.33648337374956</c:v>
                </c:pt>
                <c:pt idx="117">
                  <c:v>222.65699777469871</c:v>
                </c:pt>
                <c:pt idx="118">
                  <c:v>207.99408572809298</c:v>
                </c:pt>
                <c:pt idx="119">
                  <c:v>192.04346761779902</c:v>
                </c:pt>
                <c:pt idx="120">
                  <c:v>184.54779444014787</c:v>
                </c:pt>
                <c:pt idx="121">
                  <c:v>196.58608967515028</c:v>
                </c:pt>
                <c:pt idx="122">
                  <c:v>169.56764396339207</c:v>
                </c:pt>
                <c:pt idx="123">
                  <c:v>160.46510313810853</c:v>
                </c:pt>
                <c:pt idx="124">
                  <c:v>153.16414707189546</c:v>
                </c:pt>
                <c:pt idx="125">
                  <c:v>173.63920832532239</c:v>
                </c:pt>
                <c:pt idx="126">
                  <c:v>165.06501170225201</c:v>
                </c:pt>
                <c:pt idx="127">
                  <c:v>135.71544422820867</c:v>
                </c:pt>
                <c:pt idx="128">
                  <c:v>135.19974861287935</c:v>
                </c:pt>
                <c:pt idx="129">
                  <c:v>140.17475484610216</c:v>
                </c:pt>
                <c:pt idx="130">
                  <c:v>116.65499987119149</c:v>
                </c:pt>
                <c:pt idx="131">
                  <c:v>118.7155605879836</c:v>
                </c:pt>
                <c:pt idx="132">
                  <c:v>124.61896713181778</c:v>
                </c:pt>
                <c:pt idx="133">
                  <c:v>99.918913435607394</c:v>
                </c:pt>
                <c:pt idx="134">
                  <c:v>101.52957187320744</c:v>
                </c:pt>
                <c:pt idx="135">
                  <c:v>82.733046760647682</c:v>
                </c:pt>
                <c:pt idx="136">
                  <c:v>102.19910386355789</c:v>
                </c:pt>
                <c:pt idx="137">
                  <c:v>84.405615251583015</c:v>
                </c:pt>
                <c:pt idx="138">
                  <c:v>91.362946984379619</c:v>
                </c:pt>
                <c:pt idx="139">
                  <c:v>73.911832594182059</c:v>
                </c:pt>
                <c:pt idx="140">
                  <c:v>70.035606020816019</c:v>
                </c:pt>
                <c:pt idx="141">
                  <c:v>78.878792083597716</c:v>
                </c:pt>
                <c:pt idx="142">
                  <c:v>57.249407387467897</c:v>
                </c:pt>
                <c:pt idx="143">
                  <c:v>63.352524727521207</c:v>
                </c:pt>
                <c:pt idx="144">
                  <c:v>63.321477564162997</c:v>
                </c:pt>
                <c:pt idx="145">
                  <c:v>51.956493203335178</c:v>
                </c:pt>
                <c:pt idx="146">
                  <c:v>51.900463465727476</c:v>
                </c:pt>
                <c:pt idx="147">
                  <c:v>51.292089058702388</c:v>
                </c:pt>
                <c:pt idx="148">
                  <c:v>43.36792121984012</c:v>
                </c:pt>
                <c:pt idx="149">
                  <c:v>41.034582918206908</c:v>
                </c:pt>
                <c:pt idx="150">
                  <c:v>41.01629417489707</c:v>
                </c:pt>
                <c:pt idx="151">
                  <c:v>33.947853317357072</c:v>
                </c:pt>
                <c:pt idx="152">
                  <c:v>32.961102190627848</c:v>
                </c:pt>
                <c:pt idx="153">
                  <c:v>35.803148078327176</c:v>
                </c:pt>
                <c:pt idx="154">
                  <c:v>26.937913622358948</c:v>
                </c:pt>
                <c:pt idx="155">
                  <c:v>22.407939308382627</c:v>
                </c:pt>
                <c:pt idx="156">
                  <c:v>28.512523417276689</c:v>
                </c:pt>
                <c:pt idx="157">
                  <c:v>19.81505361221447</c:v>
                </c:pt>
                <c:pt idx="158">
                  <c:v>14.61811504666978</c:v>
                </c:pt>
                <c:pt idx="159">
                  <c:v>18.848364286381059</c:v>
                </c:pt>
                <c:pt idx="160">
                  <c:v>13.930239068268245</c:v>
                </c:pt>
                <c:pt idx="161">
                  <c:v>7.7321310098814422</c:v>
                </c:pt>
                <c:pt idx="162">
                  <c:v>9.2608448999648019</c:v>
                </c:pt>
                <c:pt idx="163">
                  <c:v>7.0770406669771093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A54B-863C-D97C3CB37B4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59"/>
            <c:marker>
              <c:symbol val="square"/>
              <c:size val="8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6E7-6645-B043-ABABBCF1D0EF}"/>
              </c:ext>
            </c:extLst>
          </c:dPt>
          <c:xVal>
            <c:numRef>
              <c:f>'600E'!$AQ$28:$AQ$170</c:f>
              <c:numCache>
                <c:formatCode>General</c:formatCode>
                <c:ptCount val="143"/>
                <c:pt idx="0">
                  <c:v>30.863641842460979</c:v>
                </c:pt>
                <c:pt idx="1">
                  <c:v>31.152431887834616</c:v>
                </c:pt>
                <c:pt idx="2">
                  <c:v>31.728564937446524</c:v>
                </c:pt>
                <c:pt idx="3">
                  <c:v>31.795832450730838</c:v>
                </c:pt>
                <c:pt idx="4">
                  <c:v>31.879993037794037</c:v>
                </c:pt>
                <c:pt idx="5">
                  <c:v>32.021007471258294</c:v>
                </c:pt>
                <c:pt idx="6">
                  <c:v>32.081728822870559</c:v>
                </c:pt>
                <c:pt idx="7">
                  <c:v>32.103428884166021</c:v>
                </c:pt>
                <c:pt idx="8">
                  <c:v>32.216934619785704</c:v>
                </c:pt>
                <c:pt idx="9">
                  <c:v>32.250745479427437</c:v>
                </c:pt>
                <c:pt idx="10">
                  <c:v>32.269110777284332</c:v>
                </c:pt>
                <c:pt idx="11">
                  <c:v>32.327138434854845</c:v>
                </c:pt>
                <c:pt idx="12">
                  <c:v>32.392810565402492</c:v>
                </c:pt>
                <c:pt idx="13">
                  <c:v>32.831661252130274</c:v>
                </c:pt>
                <c:pt idx="14">
                  <c:v>33.005637477106276</c:v>
                </c:pt>
                <c:pt idx="15">
                  <c:v>33.056191691229529</c:v>
                </c:pt>
                <c:pt idx="16">
                  <c:v>33.058549191794754</c:v>
                </c:pt>
                <c:pt idx="17">
                  <c:v>33.128441518589355</c:v>
                </c:pt>
                <c:pt idx="18">
                  <c:v>33.150535507171661</c:v>
                </c:pt>
                <c:pt idx="19">
                  <c:v>33.231485280379346</c:v>
                </c:pt>
                <c:pt idx="20">
                  <c:v>33.582100353413466</c:v>
                </c:pt>
                <c:pt idx="21">
                  <c:v>33.584226429812645</c:v>
                </c:pt>
                <c:pt idx="22">
                  <c:v>33.600852463321829</c:v>
                </c:pt>
                <c:pt idx="23">
                  <c:v>33.659278348977381</c:v>
                </c:pt>
                <c:pt idx="24">
                  <c:v>33.978826815986892</c:v>
                </c:pt>
                <c:pt idx="25">
                  <c:v>34.02342476404867</c:v>
                </c:pt>
                <c:pt idx="26">
                  <c:v>34.294499725486425</c:v>
                </c:pt>
                <c:pt idx="27">
                  <c:v>34.346570284241935</c:v>
                </c:pt>
                <c:pt idx="28">
                  <c:v>34.410265829159648</c:v>
                </c:pt>
                <c:pt idx="29">
                  <c:v>34.664165860740091</c:v>
                </c:pt>
                <c:pt idx="30">
                  <c:v>35.009892875695769</c:v>
                </c:pt>
                <c:pt idx="31">
                  <c:v>35.571899632649512</c:v>
                </c:pt>
                <c:pt idx="32">
                  <c:v>35.650032002579408</c:v>
                </c:pt>
                <c:pt idx="33">
                  <c:v>35.85828173611624</c:v>
                </c:pt>
                <c:pt idx="34">
                  <c:v>35.906185491553821</c:v>
                </c:pt>
                <c:pt idx="35">
                  <c:v>35.910794049978946</c:v>
                </c:pt>
                <c:pt idx="36">
                  <c:v>36.484991461280956</c:v>
                </c:pt>
                <c:pt idx="37">
                  <c:v>36.502191519893465</c:v>
                </c:pt>
                <c:pt idx="38">
                  <c:v>36.716239664008093</c:v>
                </c:pt>
                <c:pt idx="39">
                  <c:v>36.821863835989433</c:v>
                </c:pt>
                <c:pt idx="40">
                  <c:v>37.438848352224468</c:v>
                </c:pt>
                <c:pt idx="41">
                  <c:v>37.741554375067729</c:v>
                </c:pt>
                <c:pt idx="42">
                  <c:v>37.976941670664907</c:v>
                </c:pt>
                <c:pt idx="43">
                  <c:v>38.154728730114762</c:v>
                </c:pt>
                <c:pt idx="44">
                  <c:v>38.319570842458305</c:v>
                </c:pt>
                <c:pt idx="45">
                  <c:v>38.362740813536433</c:v>
                </c:pt>
                <c:pt idx="46">
                  <c:v>38.624393162251032</c:v>
                </c:pt>
                <c:pt idx="47">
                  <c:v>38.731365172833598</c:v>
                </c:pt>
                <c:pt idx="48">
                  <c:v>38.742900486450175</c:v>
                </c:pt>
                <c:pt idx="49">
                  <c:v>39.16837642543684</c:v>
                </c:pt>
                <c:pt idx="50">
                  <c:v>39.392542926298987</c:v>
                </c:pt>
                <c:pt idx="51">
                  <c:v>39.682136608923464</c:v>
                </c:pt>
                <c:pt idx="52">
                  <c:v>39.993997783855697</c:v>
                </c:pt>
                <c:pt idx="53">
                  <c:v>40.047288976552167</c:v>
                </c:pt>
                <c:pt idx="54">
                  <c:v>40.064056515785566</c:v>
                </c:pt>
                <c:pt idx="55">
                  <c:v>40.853469729709118</c:v>
                </c:pt>
                <c:pt idx="56">
                  <c:v>41.880998966054676</c:v>
                </c:pt>
                <c:pt idx="57">
                  <c:v>41.88803437288346</c:v>
                </c:pt>
                <c:pt idx="58">
                  <c:v>42.044252837961395</c:v>
                </c:pt>
                <c:pt idx="59">
                  <c:v>42.598351234625554</c:v>
                </c:pt>
                <c:pt idx="60">
                  <c:v>43.123731140376279</c:v>
                </c:pt>
                <c:pt idx="61">
                  <c:v>43.12806591383049</c:v>
                </c:pt>
                <c:pt idx="62">
                  <c:v>43.346527841658492</c:v>
                </c:pt>
                <c:pt idx="63">
                  <c:v>43.578521252053434</c:v>
                </c:pt>
                <c:pt idx="64">
                  <c:v>44.235706011929473</c:v>
                </c:pt>
                <c:pt idx="65">
                  <c:v>44.475679297138946</c:v>
                </c:pt>
                <c:pt idx="66">
                  <c:v>44.656759213139175</c:v>
                </c:pt>
                <c:pt idx="67">
                  <c:v>44.819716534681511</c:v>
                </c:pt>
                <c:pt idx="68">
                  <c:v>45.02750672824147</c:v>
                </c:pt>
                <c:pt idx="69">
                  <c:v>45.540355429127594</c:v>
                </c:pt>
                <c:pt idx="70">
                  <c:v>45.716151706368073</c:v>
                </c:pt>
                <c:pt idx="71">
                  <c:v>47.003416666321698</c:v>
                </c:pt>
                <c:pt idx="72">
                  <c:v>47.226133433904309</c:v>
                </c:pt>
                <c:pt idx="73">
                  <c:v>47.979798385846706</c:v>
                </c:pt>
                <c:pt idx="74">
                  <c:v>48.796718542050058</c:v>
                </c:pt>
                <c:pt idx="75">
                  <c:v>49.291141255855678</c:v>
                </c:pt>
                <c:pt idx="76">
                  <c:v>49.334739054058794</c:v>
                </c:pt>
                <c:pt idx="77">
                  <c:v>50.288713837624364</c:v>
                </c:pt>
                <c:pt idx="78">
                  <c:v>50.330797263526264</c:v>
                </c:pt>
                <c:pt idx="79">
                  <c:v>51.254342667659046</c:v>
                </c:pt>
                <c:pt idx="80">
                  <c:v>51.691266827698811</c:v>
                </c:pt>
                <c:pt idx="81">
                  <c:v>52.196384477287502</c:v>
                </c:pt>
                <c:pt idx="82">
                  <c:v>52.304542687663918</c:v>
                </c:pt>
                <c:pt idx="83">
                  <c:v>52.928951076126111</c:v>
                </c:pt>
                <c:pt idx="84">
                  <c:v>53.988670696213667</c:v>
                </c:pt>
                <c:pt idx="85">
                  <c:v>54.430274150871853</c:v>
                </c:pt>
                <c:pt idx="86">
                  <c:v>54.810539370231645</c:v>
                </c:pt>
                <c:pt idx="87">
                  <c:v>55.243087506978235</c:v>
                </c:pt>
                <c:pt idx="88">
                  <c:v>55.895075018332626</c:v>
                </c:pt>
                <c:pt idx="89">
                  <c:v>56.567189098035286</c:v>
                </c:pt>
                <c:pt idx="90">
                  <c:v>57.222496690538755</c:v>
                </c:pt>
                <c:pt idx="91">
                  <c:v>59.452280230666652</c:v>
                </c:pt>
                <c:pt idx="92">
                  <c:v>60.25963920081967</c:v>
                </c:pt>
                <c:pt idx="93">
                  <c:v>61.010929654613328</c:v>
                </c:pt>
                <c:pt idx="94">
                  <c:v>61.108439890765602</c:v>
                </c:pt>
                <c:pt idx="95">
                  <c:v>61.170085614114448</c:v>
                </c:pt>
                <c:pt idx="96">
                  <c:v>61.26529739858767</c:v>
                </c:pt>
                <c:pt idx="97">
                  <c:v>62.136173999666454</c:v>
                </c:pt>
                <c:pt idx="98">
                  <c:v>63.033704644823096</c:v>
                </c:pt>
                <c:pt idx="99">
                  <c:v>63.45963911078875</c:v>
                </c:pt>
                <c:pt idx="100">
                  <c:v>63.860698341604348</c:v>
                </c:pt>
                <c:pt idx="101">
                  <c:v>64.85690534386714</c:v>
                </c:pt>
                <c:pt idx="102">
                  <c:v>66.860124926594281</c:v>
                </c:pt>
                <c:pt idx="103">
                  <c:v>67.112754870150241</c:v>
                </c:pt>
                <c:pt idx="104">
                  <c:v>68.841293946182503</c:v>
                </c:pt>
                <c:pt idx="105">
                  <c:v>69.860562553119195</c:v>
                </c:pt>
                <c:pt idx="106">
                  <c:v>70.454562319113677</c:v>
                </c:pt>
                <c:pt idx="107">
                  <c:v>73.057585569271723</c:v>
                </c:pt>
                <c:pt idx="108">
                  <c:v>73.190460314846462</c:v>
                </c:pt>
                <c:pt idx="109">
                  <c:v>74.927091586025639</c:v>
                </c:pt>
                <c:pt idx="110">
                  <c:v>75.685953943690905</c:v>
                </c:pt>
                <c:pt idx="111">
                  <c:v>77.447258213010912</c:v>
                </c:pt>
                <c:pt idx="112">
                  <c:v>77.563975154745037</c:v>
                </c:pt>
                <c:pt idx="113">
                  <c:v>79.139358834771201</c:v>
                </c:pt>
                <c:pt idx="114">
                  <c:v>81.378694089752571</c:v>
                </c:pt>
                <c:pt idx="115">
                  <c:v>83.245346294046897</c:v>
                </c:pt>
                <c:pt idx="116">
                  <c:v>85.835867174637954</c:v>
                </c:pt>
                <c:pt idx="117">
                  <c:v>87.911538037237975</c:v>
                </c:pt>
                <c:pt idx="118">
                  <c:v>88.459378850904457</c:v>
                </c:pt>
                <c:pt idx="119">
                  <c:v>91.442461874209386</c:v>
                </c:pt>
                <c:pt idx="120">
                  <c:v>92.78981595796003</c:v>
                </c:pt>
                <c:pt idx="121">
                  <c:v>94.241966355613684</c:v>
                </c:pt>
                <c:pt idx="122">
                  <c:v>96.260762990198131</c:v>
                </c:pt>
                <c:pt idx="123">
                  <c:v>98.241045681539802</c:v>
                </c:pt>
                <c:pt idx="124">
                  <c:v>100.12078763113595</c:v>
                </c:pt>
                <c:pt idx="125">
                  <c:v>102.45069376712212</c:v>
                </c:pt>
                <c:pt idx="126">
                  <c:v>106.52903850708418</c:v>
                </c:pt>
                <c:pt idx="127">
                  <c:v>110.39431531838601</c:v>
                </c:pt>
                <c:pt idx="128">
                  <c:v>113.2874544139223</c:v>
                </c:pt>
                <c:pt idx="129">
                  <c:v>115.45053280872467</c:v>
                </c:pt>
                <c:pt idx="130">
                  <c:v>116.09361824673118</c:v>
                </c:pt>
                <c:pt idx="131">
                  <c:v>119.44757103745704</c:v>
                </c:pt>
                <c:pt idx="132">
                  <c:v>122.288079516564</c:v>
                </c:pt>
                <c:pt idx="133">
                  <c:v>126.60552870254513</c:v>
                </c:pt>
                <c:pt idx="134">
                  <c:v>129.73170011298777</c:v>
                </c:pt>
                <c:pt idx="135">
                  <c:v>138.60410830908799</c:v>
                </c:pt>
                <c:pt idx="136">
                  <c:v>138.68563734917686</c:v>
                </c:pt>
                <c:pt idx="137">
                  <c:v>142.54005818509543</c:v>
                </c:pt>
                <c:pt idx="138">
                  <c:v>149.46053936174874</c:v>
                </c:pt>
                <c:pt idx="139">
                  <c:v>152.50904852931149</c:v>
                </c:pt>
                <c:pt idx="140">
                  <c:v>153.50754140043531</c:v>
                </c:pt>
                <c:pt idx="141">
                  <c:v>170.1905056086097</c:v>
                </c:pt>
                <c:pt idx="142">
                  <c:v>172.26334871837707</c:v>
                </c:pt>
              </c:numCache>
            </c:numRef>
          </c:xVal>
          <c:yVal>
            <c:numRef>
              <c:f>'600E'!$AP$28:$AP$170</c:f>
              <c:numCache>
                <c:formatCode>General</c:formatCode>
                <c:ptCount val="143"/>
                <c:pt idx="0">
                  <c:v>3993.7362859247378</c:v>
                </c:pt>
                <c:pt idx="1">
                  <c:v>3947.9688475853113</c:v>
                </c:pt>
                <c:pt idx="2">
                  <c:v>3747.1506278443753</c:v>
                </c:pt>
                <c:pt idx="3">
                  <c:v>3761.5690772602493</c:v>
                </c:pt>
                <c:pt idx="4">
                  <c:v>3880.3349470620387</c:v>
                </c:pt>
                <c:pt idx="5">
                  <c:v>3599.748067177637</c:v>
                </c:pt>
                <c:pt idx="6">
                  <c:v>3440.4737964336405</c:v>
                </c:pt>
                <c:pt idx="7">
                  <c:v>3360.2536749933229</c:v>
                </c:pt>
                <c:pt idx="8">
                  <c:v>3210.6471681882635</c:v>
                </c:pt>
                <c:pt idx="9">
                  <c:v>3464.9160827286141</c:v>
                </c:pt>
                <c:pt idx="10">
                  <c:v>3937.8086385177348</c:v>
                </c:pt>
                <c:pt idx="11">
                  <c:v>3583.4790434200031</c:v>
                </c:pt>
                <c:pt idx="12">
                  <c:v>3272.6930383095369</c:v>
                </c:pt>
                <c:pt idx="13">
                  <c:v>3129.4792954596633</c:v>
                </c:pt>
                <c:pt idx="14">
                  <c:v>3027.0601185914343</c:v>
                </c:pt>
                <c:pt idx="15">
                  <c:v>3408.8721828178768</c:v>
                </c:pt>
                <c:pt idx="16">
                  <c:v>2888.801601469967</c:v>
                </c:pt>
                <c:pt idx="17">
                  <c:v>3659.8743824757817</c:v>
                </c:pt>
                <c:pt idx="18">
                  <c:v>3475.7300256104481</c:v>
                </c:pt>
                <c:pt idx="19">
                  <c:v>3559.4751129270526</c:v>
                </c:pt>
                <c:pt idx="20">
                  <c:v>3031.8226152864113</c:v>
                </c:pt>
                <c:pt idx="21">
                  <c:v>3233.8397116347705</c:v>
                </c:pt>
                <c:pt idx="22">
                  <c:v>2922.8499813021776</c:v>
                </c:pt>
                <c:pt idx="23">
                  <c:v>3138.5348738811222</c:v>
                </c:pt>
                <c:pt idx="24">
                  <c:v>2574.9579163332269</c:v>
                </c:pt>
                <c:pt idx="25">
                  <c:v>2835.4691484933769</c:v>
                </c:pt>
                <c:pt idx="26">
                  <c:v>2905.8821259977531</c:v>
                </c:pt>
                <c:pt idx="27">
                  <c:v>2648.5571680583698</c:v>
                </c:pt>
                <c:pt idx="28">
                  <c:v>2739.129036436248</c:v>
                </c:pt>
                <c:pt idx="29">
                  <c:v>2596.3253230397099</c:v>
                </c:pt>
                <c:pt idx="30">
                  <c:v>2378.2499122442114</c:v>
                </c:pt>
                <c:pt idx="31">
                  <c:v>2287.6001864520781</c:v>
                </c:pt>
                <c:pt idx="32">
                  <c:v>2407.9904667046098</c:v>
                </c:pt>
                <c:pt idx="33">
                  <c:v>2225.6318739645335</c:v>
                </c:pt>
                <c:pt idx="34">
                  <c:v>2114.9001242749823</c:v>
                </c:pt>
                <c:pt idx="35">
                  <c:v>2594.1802049831172</c:v>
                </c:pt>
                <c:pt idx="36">
                  <c:v>2126.2270648869285</c:v>
                </c:pt>
                <c:pt idx="37">
                  <c:v>2234.503443213378</c:v>
                </c:pt>
                <c:pt idx="38">
                  <c:v>2344.8139035624126</c:v>
                </c:pt>
                <c:pt idx="39">
                  <c:v>2431.9653112661922</c:v>
                </c:pt>
                <c:pt idx="40">
                  <c:v>1919.7249092115926</c:v>
                </c:pt>
                <c:pt idx="41">
                  <c:v>1820.4433230867965</c:v>
                </c:pt>
                <c:pt idx="42">
                  <c:v>2072.7755835990083</c:v>
                </c:pt>
                <c:pt idx="43">
                  <c:v>1940.6643279652462</c:v>
                </c:pt>
                <c:pt idx="44">
                  <c:v>1846.1996333927366</c:v>
                </c:pt>
                <c:pt idx="45">
                  <c:v>1960.5081690854938</c:v>
                </c:pt>
                <c:pt idx="46">
                  <c:v>1748.863104813742</c:v>
                </c:pt>
                <c:pt idx="47">
                  <c:v>1671.9620368464125</c:v>
                </c:pt>
                <c:pt idx="48">
                  <c:v>1563.1895552571161</c:v>
                </c:pt>
                <c:pt idx="49">
                  <c:v>1630.8229675684884</c:v>
                </c:pt>
                <c:pt idx="50">
                  <c:v>1809.8591542227775</c:v>
                </c:pt>
                <c:pt idx="51">
                  <c:v>1583.6124834438822</c:v>
                </c:pt>
                <c:pt idx="52">
                  <c:v>1452.4762801660672</c:v>
                </c:pt>
                <c:pt idx="53">
                  <c:v>1473.322436211118</c:v>
                </c:pt>
                <c:pt idx="54">
                  <c:v>1722.1068295124028</c:v>
                </c:pt>
                <c:pt idx="55">
                  <c:v>1606.3961406576975</c:v>
                </c:pt>
                <c:pt idx="56">
                  <c:v>1331.8715662244811</c:v>
                </c:pt>
                <c:pt idx="57">
                  <c:v>1320.0510763780255</c:v>
                </c:pt>
                <c:pt idx="58">
                  <c:v>1258.9301631838457</c:v>
                </c:pt>
                <c:pt idx="59">
                  <c:v>1478.7965041520924</c:v>
                </c:pt>
                <c:pt idx="60">
                  <c:v>1230.8949011661691</c:v>
                </c:pt>
                <c:pt idx="61">
                  <c:v>1178.1478482067591</c:v>
                </c:pt>
                <c:pt idx="62">
                  <c:v>1397.8918908006949</c:v>
                </c:pt>
                <c:pt idx="63">
                  <c:v>1329.1459778484409</c:v>
                </c:pt>
                <c:pt idx="64">
                  <c:v>1148.6842135160832</c:v>
                </c:pt>
                <c:pt idx="65">
                  <c:v>1079.54069726631</c:v>
                </c:pt>
                <c:pt idx="66">
                  <c:v>1025.6780798985635</c:v>
                </c:pt>
                <c:pt idx="67">
                  <c:v>1164.0099238724906</c:v>
                </c:pt>
                <c:pt idx="68">
                  <c:v>1070.6068755788378</c:v>
                </c:pt>
                <c:pt idx="69">
                  <c:v>1220.7823685929627</c:v>
                </c:pt>
                <c:pt idx="70">
                  <c:v>1109.9208481177736</c:v>
                </c:pt>
                <c:pt idx="71">
                  <c:v>978.39406400164899</c:v>
                </c:pt>
                <c:pt idx="72">
                  <c:v>922.33280040277043</c:v>
                </c:pt>
                <c:pt idx="73">
                  <c:v>990.26708662524288</c:v>
                </c:pt>
                <c:pt idx="74">
                  <c:v>899.07757258446418</c:v>
                </c:pt>
                <c:pt idx="75">
                  <c:v>854.31009521507485</c:v>
                </c:pt>
                <c:pt idx="76">
                  <c:v>840.38062852883081</c:v>
                </c:pt>
                <c:pt idx="77">
                  <c:v>910.25472333345408</c:v>
                </c:pt>
                <c:pt idx="78">
                  <c:v>800.94449018130535</c:v>
                </c:pt>
                <c:pt idx="79">
                  <c:v>783.44019372997445</c:v>
                </c:pt>
                <c:pt idx="80">
                  <c:v>848.16312924521162</c:v>
                </c:pt>
                <c:pt idx="81">
                  <c:v>732.3897454137591</c:v>
                </c:pt>
                <c:pt idx="82">
                  <c:v>732.5658942100282</c:v>
                </c:pt>
                <c:pt idx="83">
                  <c:v>694.75345213338062</c:v>
                </c:pt>
                <c:pt idx="84">
                  <c:v>676.769337156853</c:v>
                </c:pt>
                <c:pt idx="85">
                  <c:v>764.96626473064703</c:v>
                </c:pt>
                <c:pt idx="86">
                  <c:v>642.56213121485314</c:v>
                </c:pt>
                <c:pt idx="87">
                  <c:v>730.56497300704029</c:v>
                </c:pt>
                <c:pt idx="88">
                  <c:v>692.70149686280934</c:v>
                </c:pt>
                <c:pt idx="89">
                  <c:v>611.45784444061962</c:v>
                </c:pt>
                <c:pt idx="90">
                  <c:v>589.73552389194333</c:v>
                </c:pt>
                <c:pt idx="91">
                  <c:v>555.64638447439074</c:v>
                </c:pt>
                <c:pt idx="92">
                  <c:v>531.57985948260045</c:v>
                </c:pt>
                <c:pt idx="93">
                  <c:v>607.93833955559433</c:v>
                </c:pt>
                <c:pt idx="94">
                  <c:v>506.7218113694758</c:v>
                </c:pt>
                <c:pt idx="95">
                  <c:v>573.89569754514787</c:v>
                </c:pt>
                <c:pt idx="96">
                  <c:v>547.05672249176814</c:v>
                </c:pt>
                <c:pt idx="97">
                  <c:v>490.222764018254</c:v>
                </c:pt>
                <c:pt idx="98">
                  <c:v>460.34350093864845</c:v>
                </c:pt>
                <c:pt idx="99">
                  <c:v>497.2704091180758</c:v>
                </c:pt>
                <c:pt idx="100">
                  <c:v>468.15850345677154</c:v>
                </c:pt>
                <c:pt idx="101">
                  <c:v>465.76925581595208</c:v>
                </c:pt>
                <c:pt idx="102">
                  <c:v>412.29205653504772</c:v>
                </c:pt>
                <c:pt idx="103">
                  <c:v>416.58690722158667</c:v>
                </c:pt>
                <c:pt idx="104">
                  <c:v>412.88092522966201</c:v>
                </c:pt>
                <c:pt idx="105">
                  <c:v>376.48723778526244</c:v>
                </c:pt>
                <c:pt idx="106">
                  <c:v>373.84595795275118</c:v>
                </c:pt>
                <c:pt idx="107">
                  <c:v>338.11050565205107</c:v>
                </c:pt>
                <c:pt idx="108">
                  <c:v>342.71956627207283</c:v>
                </c:pt>
                <c:pt idx="109">
                  <c:v>361.11901934021381</c:v>
                </c:pt>
                <c:pt idx="110">
                  <c:v>340.6339986497988</c:v>
                </c:pt>
                <c:pt idx="111">
                  <c:v>305.13023405333962</c:v>
                </c:pt>
                <c:pt idx="112">
                  <c:v>303.95512270966424</c:v>
                </c:pt>
                <c:pt idx="113">
                  <c:v>283.40198176715739</c:v>
                </c:pt>
                <c:pt idx="114">
                  <c:v>298.21615995720595</c:v>
                </c:pt>
                <c:pt idx="115">
                  <c:v>262.62884589479046</c:v>
                </c:pt>
                <c:pt idx="116">
                  <c:v>247.23520010937148</c:v>
                </c:pt>
                <c:pt idx="117">
                  <c:v>263.82610052752659</c:v>
                </c:pt>
                <c:pt idx="118">
                  <c:v>234.58519654656806</c:v>
                </c:pt>
                <c:pt idx="119">
                  <c:v>220.2587001471282</c:v>
                </c:pt>
                <c:pt idx="120">
                  <c:v>210.73934472003441</c:v>
                </c:pt>
                <c:pt idx="121">
                  <c:v>230.65595356248846</c:v>
                </c:pt>
                <c:pt idx="122">
                  <c:v>199.74122873205374</c:v>
                </c:pt>
                <c:pt idx="123">
                  <c:v>184.81422843697413</c:v>
                </c:pt>
                <c:pt idx="124">
                  <c:v>203.37544494105754</c:v>
                </c:pt>
                <c:pt idx="125">
                  <c:v>175.89868409220892</c:v>
                </c:pt>
                <c:pt idx="126">
                  <c:v>155.45659989974504</c:v>
                </c:pt>
                <c:pt idx="127">
                  <c:v>156.96625160065113</c:v>
                </c:pt>
                <c:pt idx="128">
                  <c:v>173.49599314307235</c:v>
                </c:pt>
                <c:pt idx="129">
                  <c:v>160.9658139392356</c:v>
                </c:pt>
                <c:pt idx="130">
                  <c:v>133.66172822437525</c:v>
                </c:pt>
                <c:pt idx="131">
                  <c:v>136.2200017096971</c:v>
                </c:pt>
                <c:pt idx="132">
                  <c:v>122.42763665891748</c:v>
                </c:pt>
                <c:pt idx="133">
                  <c:v>133.21187752177394</c:v>
                </c:pt>
                <c:pt idx="134">
                  <c:v>116.12697928070791</c:v>
                </c:pt>
                <c:pt idx="135">
                  <c:v>115.94213058131984</c:v>
                </c:pt>
                <c:pt idx="136">
                  <c:v>102.14438440329855</c:v>
                </c:pt>
                <c:pt idx="137">
                  <c:v>103.5187578522581</c:v>
                </c:pt>
                <c:pt idx="138">
                  <c:v>105.75913343542942</c:v>
                </c:pt>
                <c:pt idx="139">
                  <c:v>92.310272355938991</c:v>
                </c:pt>
                <c:pt idx="140">
                  <c:v>92.675691288990635</c:v>
                </c:pt>
                <c:pt idx="141">
                  <c:v>77.500033820462718</c:v>
                </c:pt>
                <c:pt idx="142">
                  <c:v>85.139879238358816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D-1944-B9DF-AB971310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51679"/>
        <c:axId val="1650082543"/>
      </c:scatterChart>
      <c:valAx>
        <c:axId val="1694951679"/>
        <c:scaling>
          <c:orientation val="minMax"/>
          <c:max val="50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82543"/>
        <c:crosses val="autoZero"/>
        <c:crossBetween val="midCat"/>
      </c:valAx>
      <c:valAx>
        <c:axId val="1650082543"/>
        <c:scaling>
          <c:orientation val="minMax"/>
          <c:max val="4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'600E'!$AF$28:$AF$93</c:f>
              <c:numCache>
                <c:formatCode>General</c:formatCode>
                <c:ptCount val="66"/>
                <c:pt idx="0">
                  <c:v>1584.4256239224312</c:v>
                </c:pt>
                <c:pt idx="1">
                  <c:v>765.67010940566252</c:v>
                </c:pt>
                <c:pt idx="2">
                  <c:v>504.63562020252448</c:v>
                </c:pt>
                <c:pt idx="3">
                  <c:v>389.0580022049723</c:v>
                </c:pt>
                <c:pt idx="4">
                  <c:v>305.10971597329871</c:v>
                </c:pt>
                <c:pt idx="5">
                  <c:v>250.91713565229168</c:v>
                </c:pt>
                <c:pt idx="6">
                  <c:v>220.18722801551735</c:v>
                </c:pt>
                <c:pt idx="7">
                  <c:v>192.52969433449121</c:v>
                </c:pt>
                <c:pt idx="8">
                  <c:v>172.6516036597028</c:v>
                </c:pt>
                <c:pt idx="9">
                  <c:v>157.25300545791433</c:v>
                </c:pt>
                <c:pt idx="10">
                  <c:v>143.4110217112484</c:v>
                </c:pt>
                <c:pt idx="11">
                  <c:v>128.77881350955016</c:v>
                </c:pt>
                <c:pt idx="12">
                  <c:v>119.54025324537199</c:v>
                </c:pt>
                <c:pt idx="13">
                  <c:v>113.5542095049996</c:v>
                </c:pt>
                <c:pt idx="14">
                  <c:v>106.49197050623755</c:v>
                </c:pt>
                <c:pt idx="15">
                  <c:v>95.794227411840509</c:v>
                </c:pt>
                <c:pt idx="16">
                  <c:v>92.150785646882611</c:v>
                </c:pt>
                <c:pt idx="17">
                  <c:v>85.10670723306481</c:v>
                </c:pt>
                <c:pt idx="18">
                  <c:v>80.488694455852524</c:v>
                </c:pt>
                <c:pt idx="19">
                  <c:v>77.454911077125587</c:v>
                </c:pt>
                <c:pt idx="20">
                  <c:v>73.548397293839017</c:v>
                </c:pt>
                <c:pt idx="21">
                  <c:v>70.798650586988245</c:v>
                </c:pt>
                <c:pt idx="22">
                  <c:v>67.433176077599271</c:v>
                </c:pt>
                <c:pt idx="23">
                  <c:v>63.681382433390255</c:v>
                </c:pt>
                <c:pt idx="24">
                  <c:v>63.524973511797754</c:v>
                </c:pt>
                <c:pt idx="25">
                  <c:v>60.234644986578616</c:v>
                </c:pt>
                <c:pt idx="26">
                  <c:v>58.462583061687248</c:v>
                </c:pt>
                <c:pt idx="27">
                  <c:v>55.577952136053987</c:v>
                </c:pt>
                <c:pt idx="28">
                  <c:v>53.466959613574652</c:v>
                </c:pt>
                <c:pt idx="29">
                  <c:v>51.454604586915565</c:v>
                </c:pt>
                <c:pt idx="30">
                  <c:v>49.651362165647676</c:v>
                </c:pt>
                <c:pt idx="31">
                  <c:v>49.218560265076292</c:v>
                </c:pt>
                <c:pt idx="32">
                  <c:v>47.545589554314645</c:v>
                </c:pt>
                <c:pt idx="33">
                  <c:v>44.809581541415383</c:v>
                </c:pt>
                <c:pt idx="34">
                  <c:v>44.758166244175229</c:v>
                </c:pt>
                <c:pt idx="35">
                  <c:v>43.201865299345314</c:v>
                </c:pt>
                <c:pt idx="36">
                  <c:v>42.090267417509715</c:v>
                </c:pt>
                <c:pt idx="37">
                  <c:v>40.796679441696931</c:v>
                </c:pt>
                <c:pt idx="38">
                  <c:v>40.946863065895123</c:v>
                </c:pt>
                <c:pt idx="39">
                  <c:v>39.603704367302527</c:v>
                </c:pt>
                <c:pt idx="40">
                  <c:v>38.21759444452897</c:v>
                </c:pt>
                <c:pt idx="41">
                  <c:v>38.038426396344782</c:v>
                </c:pt>
                <c:pt idx="42">
                  <c:v>37.096224245868655</c:v>
                </c:pt>
                <c:pt idx="43">
                  <c:v>36.910521372538923</c:v>
                </c:pt>
                <c:pt idx="44">
                  <c:v>36.319438744004458</c:v>
                </c:pt>
                <c:pt idx="45">
                  <c:v>34.394597745902878</c:v>
                </c:pt>
                <c:pt idx="46">
                  <c:v>34.207487791158321</c:v>
                </c:pt>
                <c:pt idx="47">
                  <c:v>34.319761272169707</c:v>
                </c:pt>
                <c:pt idx="48">
                  <c:v>33.050052677121464</c:v>
                </c:pt>
                <c:pt idx="49">
                  <c:v>32.513990366568201</c:v>
                </c:pt>
                <c:pt idx="50">
                  <c:v>32.24815969705562</c:v>
                </c:pt>
                <c:pt idx="51">
                  <c:v>31.251294815238538</c:v>
                </c:pt>
                <c:pt idx="52">
                  <c:v>30.991977823647975</c:v>
                </c:pt>
                <c:pt idx="53">
                  <c:v>30.954549555969052</c:v>
                </c:pt>
                <c:pt idx="54">
                  <c:v>30.691663485396987</c:v>
                </c:pt>
                <c:pt idx="55">
                  <c:v>30.287924639345775</c:v>
                </c:pt>
                <c:pt idx="56">
                  <c:v>29.673196003300504</c:v>
                </c:pt>
                <c:pt idx="57">
                  <c:v>29.505311971364243</c:v>
                </c:pt>
                <c:pt idx="58">
                  <c:v>28.577135049433835</c:v>
                </c:pt>
                <c:pt idx="59">
                  <c:v>29.276891854315434</c:v>
                </c:pt>
                <c:pt idx="60">
                  <c:v>28.737928905656926</c:v>
                </c:pt>
                <c:pt idx="61">
                  <c:v>28.33535241074858</c:v>
                </c:pt>
                <c:pt idx="62">
                  <c:v>28.169250021580478</c:v>
                </c:pt>
                <c:pt idx="63">
                  <c:v>27.634014604690002</c:v>
                </c:pt>
                <c:pt idx="64">
                  <c:v>27.860105192061138</c:v>
                </c:pt>
                <c:pt idx="65">
                  <c:v>27.831397987962514</c:v>
                </c:pt>
              </c:numCache>
            </c:numRef>
          </c:xVal>
          <c:yVal>
            <c:numRef>
              <c:f>'600E'!$AE$28:$AE$93</c:f>
              <c:numCache>
                <c:formatCode>General</c:formatCode>
                <c:ptCount val="66"/>
                <c:pt idx="0">
                  <c:v>6.9027855499850066</c:v>
                </c:pt>
                <c:pt idx="1">
                  <c:v>14.571218100604234</c:v>
                </c:pt>
                <c:pt idx="2">
                  <c:v>21.484599939526849</c:v>
                </c:pt>
                <c:pt idx="3">
                  <c:v>26.596311316927178</c:v>
                </c:pt>
                <c:pt idx="4">
                  <c:v>34.010044661927047</c:v>
                </c:pt>
                <c:pt idx="5">
                  <c:v>46.525627432885521</c:v>
                </c:pt>
                <c:pt idx="6">
                  <c:v>52.37137328113522</c:v>
                </c:pt>
                <c:pt idx="7">
                  <c:v>64.213918868702635</c:v>
                </c:pt>
                <c:pt idx="8">
                  <c:v>77.953634474899644</c:v>
                </c:pt>
                <c:pt idx="9">
                  <c:v>87.890607709243611</c:v>
                </c:pt>
                <c:pt idx="10">
                  <c:v>101.69175546370577</c:v>
                </c:pt>
                <c:pt idx="11">
                  <c:v>116.9963845721756</c:v>
                </c:pt>
                <c:pt idx="12">
                  <c:v>133.41949196845886</c:v>
                </c:pt>
                <c:pt idx="13">
                  <c:v>150.35905382391834</c:v>
                </c:pt>
                <c:pt idx="14">
                  <c:v>168.70285924988937</c:v>
                </c:pt>
                <c:pt idx="15">
                  <c:v>196.03913255186515</c:v>
                </c:pt>
                <c:pt idx="16">
                  <c:v>213.48295228958585</c:v>
                </c:pt>
                <c:pt idx="17">
                  <c:v>246.97336910162801</c:v>
                </c:pt>
                <c:pt idx="18">
                  <c:v>280.0816407844016</c:v>
                </c:pt>
                <c:pt idx="19">
                  <c:v>300.09352267741559</c:v>
                </c:pt>
                <c:pt idx="20">
                  <c:v>337.69830124619671</c:v>
                </c:pt>
                <c:pt idx="21">
                  <c:v>370.08737298656104</c:v>
                </c:pt>
                <c:pt idx="22">
                  <c:v>403.20113510101157</c:v>
                </c:pt>
                <c:pt idx="23">
                  <c:v>450.70998123071155</c:v>
                </c:pt>
                <c:pt idx="24">
                  <c:v>478.72236418800645</c:v>
                </c:pt>
                <c:pt idx="25">
                  <c:v>527.41625223328538</c:v>
                </c:pt>
                <c:pt idx="26">
                  <c:v>577.86028676299566</c:v>
                </c:pt>
                <c:pt idx="27">
                  <c:v>628.71601415951466</c:v>
                </c:pt>
                <c:pt idx="28">
                  <c:v>682.28589294767335</c:v>
                </c:pt>
                <c:pt idx="29">
                  <c:v>744.70428591542623</c:v>
                </c:pt>
                <c:pt idx="30">
                  <c:v>803.18350076552622</c:v>
                </c:pt>
                <c:pt idx="31">
                  <c:v>851.29004003487012</c:v>
                </c:pt>
                <c:pt idx="32">
                  <c:v>920.26065625487524</c:v>
                </c:pt>
                <c:pt idx="33">
                  <c:v>1025.213876787587</c:v>
                </c:pt>
                <c:pt idx="34">
                  <c:v>1083.0548448657282</c:v>
                </c:pt>
                <c:pt idx="35">
                  <c:v>1176.4575252624747</c:v>
                </c:pt>
                <c:pt idx="36">
                  <c:v>1249.5826775203639</c:v>
                </c:pt>
                <c:pt idx="37">
                  <c:v>1340.5737727712803</c:v>
                </c:pt>
                <c:pt idx="38">
                  <c:v>1420.3334762554246</c:v>
                </c:pt>
                <c:pt idx="39">
                  <c:v>1532.959925328131</c:v>
                </c:pt>
                <c:pt idx="40">
                  <c:v>1671.1748864142137</c:v>
                </c:pt>
                <c:pt idx="41">
                  <c:v>1751.2957366277867</c:v>
                </c:pt>
                <c:pt idx="42">
                  <c:v>1906.3073214512049</c:v>
                </c:pt>
                <c:pt idx="43">
                  <c:v>2008.1261114662739</c:v>
                </c:pt>
                <c:pt idx="44">
                  <c:v>2136.0434927413539</c:v>
                </c:pt>
                <c:pt idx="45">
                  <c:v>2373.9608258592507</c:v>
                </c:pt>
                <c:pt idx="46">
                  <c:v>2509.8968717809948</c:v>
                </c:pt>
                <c:pt idx="47">
                  <c:v>2633.351191535713</c:v>
                </c:pt>
                <c:pt idx="48">
                  <c:v>2848.5342489053119</c:v>
                </c:pt>
                <c:pt idx="49">
                  <c:v>3018.8869626457486</c:v>
                </c:pt>
                <c:pt idx="50">
                  <c:v>3162.9567173231162</c:v>
                </c:pt>
                <c:pt idx="51">
                  <c:v>3401.0144744834661</c:v>
                </c:pt>
                <c:pt idx="52">
                  <c:v>3565.8445212391407</c:v>
                </c:pt>
                <c:pt idx="53">
                  <c:v>3705.3380076000899</c:v>
                </c:pt>
                <c:pt idx="54">
                  <c:v>3894.9370880824908</c:v>
                </c:pt>
                <c:pt idx="55">
                  <c:v>4057.7381938563358</c:v>
                </c:pt>
                <c:pt idx="56">
                  <c:v>4284.2692493869645</c:v>
                </c:pt>
                <c:pt idx="57">
                  <c:v>4470.102566693794</c:v>
                </c:pt>
                <c:pt idx="58">
                  <c:v>4766.6045378268509</c:v>
                </c:pt>
                <c:pt idx="59">
                  <c:v>4773.0364113415289</c:v>
                </c:pt>
                <c:pt idx="60">
                  <c:v>5016.358471674982</c:v>
                </c:pt>
                <c:pt idx="61">
                  <c:v>5237.1086518283473</c:v>
                </c:pt>
                <c:pt idx="62">
                  <c:v>5410.7800999140472</c:v>
                </c:pt>
                <c:pt idx="63">
                  <c:v>5681.6308101906434</c:v>
                </c:pt>
                <c:pt idx="64">
                  <c:v>5779.9199987219399</c:v>
                </c:pt>
                <c:pt idx="65">
                  <c:v>5919.7976257516011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0-D849-B4B1-5C261CBEB7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'600E'!$AF$102:$AF$162</c:f>
              <c:numCache>
                <c:formatCode>General</c:formatCode>
                <c:ptCount val="61"/>
                <c:pt idx="0">
                  <c:v>1407.6294454443637</c:v>
                </c:pt>
                <c:pt idx="1">
                  <c:v>704.81198568960031</c:v>
                </c:pt>
                <c:pt idx="2">
                  <c:v>475.055989425505</c:v>
                </c:pt>
                <c:pt idx="3">
                  <c:v>350.84320701588251</c:v>
                </c:pt>
                <c:pt idx="4">
                  <c:v>280.91338094458041</c:v>
                </c:pt>
                <c:pt idx="5">
                  <c:v>234.35703663313774</c:v>
                </c:pt>
                <c:pt idx="6">
                  <c:v>206.07844280636155</c:v>
                </c:pt>
                <c:pt idx="7">
                  <c:v>176.55988967590451</c:v>
                </c:pt>
                <c:pt idx="8">
                  <c:v>157.86846299385203</c:v>
                </c:pt>
                <c:pt idx="9">
                  <c:v>138.47126795395954</c:v>
                </c:pt>
                <c:pt idx="10">
                  <c:v>128.06263536217173</c:v>
                </c:pt>
                <c:pt idx="11">
                  <c:v>117.94882486269418</c:v>
                </c:pt>
                <c:pt idx="12">
                  <c:v>109.25394245680354</c:v>
                </c:pt>
                <c:pt idx="13">
                  <c:v>102.67153381498976</c:v>
                </c:pt>
                <c:pt idx="14">
                  <c:v>94.705908734479607</c:v>
                </c:pt>
                <c:pt idx="15">
                  <c:v>87.558702989399094</c:v>
                </c:pt>
                <c:pt idx="16">
                  <c:v>81.020606884065529</c:v>
                </c:pt>
                <c:pt idx="17">
                  <c:v>78.119012211045927</c:v>
                </c:pt>
                <c:pt idx="18">
                  <c:v>75.35676442109947</c:v>
                </c:pt>
                <c:pt idx="19">
                  <c:v>71.291405314248877</c:v>
                </c:pt>
                <c:pt idx="20">
                  <c:v>67.569555334170687</c:v>
                </c:pt>
                <c:pt idx="21">
                  <c:v>65.147345780728159</c:v>
                </c:pt>
                <c:pt idx="22">
                  <c:v>61.834776898159582</c:v>
                </c:pt>
                <c:pt idx="23">
                  <c:v>59.908576276992918</c:v>
                </c:pt>
                <c:pt idx="24">
                  <c:v>56.958969455987067</c:v>
                </c:pt>
                <c:pt idx="25">
                  <c:v>55.891501073364545</c:v>
                </c:pt>
                <c:pt idx="26">
                  <c:v>54.012361704123634</c:v>
                </c:pt>
                <c:pt idx="27">
                  <c:v>51.437776320615512</c:v>
                </c:pt>
                <c:pt idx="28">
                  <c:v>49.517514741697319</c:v>
                </c:pt>
                <c:pt idx="29">
                  <c:v>46.494995481685748</c:v>
                </c:pt>
                <c:pt idx="30">
                  <c:v>48.066325030905951</c:v>
                </c:pt>
                <c:pt idx="31">
                  <c:v>45.278244550981505</c:v>
                </c:pt>
                <c:pt idx="32">
                  <c:v>45.324440949328171</c:v>
                </c:pt>
                <c:pt idx="33">
                  <c:v>44.400887896680509</c:v>
                </c:pt>
                <c:pt idx="34">
                  <c:v>42.132346253089381</c:v>
                </c:pt>
                <c:pt idx="35">
                  <c:v>41.439915081002894</c:v>
                </c:pt>
                <c:pt idx="36">
                  <c:v>40.251241336901018</c:v>
                </c:pt>
                <c:pt idx="37">
                  <c:v>39.714969388066471</c:v>
                </c:pt>
                <c:pt idx="38">
                  <c:v>38.290785965625666</c:v>
                </c:pt>
                <c:pt idx="39">
                  <c:v>37.662713710287491</c:v>
                </c:pt>
                <c:pt idx="40">
                  <c:v>36.396376711574632</c:v>
                </c:pt>
                <c:pt idx="41">
                  <c:v>35.926951498197255</c:v>
                </c:pt>
                <c:pt idx="42">
                  <c:v>35.192428510945192</c:v>
                </c:pt>
                <c:pt idx="43">
                  <c:v>33.963060271958987</c:v>
                </c:pt>
                <c:pt idx="44">
                  <c:v>33.414359201345128</c:v>
                </c:pt>
                <c:pt idx="45">
                  <c:v>33.631308907804446</c:v>
                </c:pt>
                <c:pt idx="46">
                  <c:v>32.778130003691906</c:v>
                </c:pt>
                <c:pt idx="47">
                  <c:v>32.866065358756273</c:v>
                </c:pt>
                <c:pt idx="48">
                  <c:v>31.646160448063593</c:v>
                </c:pt>
                <c:pt idx="49">
                  <c:v>32.122043518480922</c:v>
                </c:pt>
                <c:pt idx="50">
                  <c:v>31.098871982728188</c:v>
                </c:pt>
                <c:pt idx="51">
                  <c:v>30.374841159921477</c:v>
                </c:pt>
                <c:pt idx="52">
                  <c:v>30.946706008966807</c:v>
                </c:pt>
                <c:pt idx="53">
                  <c:v>29.591750065610746</c:v>
                </c:pt>
                <c:pt idx="54">
                  <c:v>29.254109174710624</c:v>
                </c:pt>
                <c:pt idx="55">
                  <c:v>29.264025171536009</c:v>
                </c:pt>
                <c:pt idx="56">
                  <c:v>30.447558182804386</c:v>
                </c:pt>
                <c:pt idx="57">
                  <c:v>29.58353290608818</c:v>
                </c:pt>
                <c:pt idx="58">
                  <c:v>29.075672133622966</c:v>
                </c:pt>
                <c:pt idx="59">
                  <c:v>29.096695122787818</c:v>
                </c:pt>
                <c:pt idx="60">
                  <c:v>28.635356514217509</c:v>
                </c:pt>
              </c:numCache>
            </c:numRef>
          </c:xVal>
          <c:yVal>
            <c:numRef>
              <c:f>'600E'!$AE$102:$AE$162</c:f>
              <c:numCache>
                <c:formatCode>General</c:formatCode>
                <c:ptCount val="61"/>
                <c:pt idx="0">
                  <c:v>7.2652348818020664</c:v>
                </c:pt>
                <c:pt idx="1">
                  <c:v>14.881236173310555</c:v>
                </c:pt>
                <c:pt idx="2">
                  <c:v>23.38962977770581</c:v>
                </c:pt>
                <c:pt idx="3">
                  <c:v>29.132404076477211</c:v>
                </c:pt>
                <c:pt idx="4">
                  <c:v>39.358245517452289</c:v>
                </c:pt>
                <c:pt idx="5">
                  <c:v>50.371663509137406</c:v>
                </c:pt>
                <c:pt idx="6">
                  <c:v>58.019232390708723</c:v>
                </c:pt>
                <c:pt idx="7">
                  <c:v>71.655239532509285</c:v>
                </c:pt>
                <c:pt idx="8">
                  <c:v>83.243238329304546</c:v>
                </c:pt>
                <c:pt idx="9">
                  <c:v>101.67320339736787</c:v>
                </c:pt>
                <c:pt idx="10">
                  <c:v>115.9681505148243</c:v>
                </c:pt>
                <c:pt idx="11">
                  <c:v>132.70095444359416</c:v>
                </c:pt>
                <c:pt idx="12">
                  <c:v>154.48469989753065</c:v>
                </c:pt>
                <c:pt idx="13">
                  <c:v>175.75134508968952</c:v>
                </c:pt>
                <c:pt idx="14">
                  <c:v>206.24695503223884</c:v>
                </c:pt>
                <c:pt idx="15">
                  <c:v>236.2393728502083</c:v>
                </c:pt>
                <c:pt idx="16">
                  <c:v>275.58793381193169</c:v>
                </c:pt>
                <c:pt idx="17">
                  <c:v>297.55401292176015</c:v>
                </c:pt>
                <c:pt idx="18">
                  <c:v>330.44564268048038</c:v>
                </c:pt>
                <c:pt idx="19">
                  <c:v>372.02650999528231</c:v>
                </c:pt>
                <c:pt idx="20">
                  <c:v>407.90432672323948</c:v>
                </c:pt>
                <c:pt idx="21">
                  <c:v>456.08394995633967</c:v>
                </c:pt>
                <c:pt idx="22">
                  <c:v>493.56136340843091</c:v>
                </c:pt>
                <c:pt idx="23">
                  <c:v>552.30301531552834</c:v>
                </c:pt>
                <c:pt idx="24">
                  <c:v>603.98344660526186</c:v>
                </c:pt>
                <c:pt idx="25">
                  <c:v>657.32285466165854</c:v>
                </c:pt>
                <c:pt idx="26">
                  <c:v>707.87021885689364</c:v>
                </c:pt>
                <c:pt idx="27">
                  <c:v>772.94938060788957</c:v>
                </c:pt>
                <c:pt idx="28">
                  <c:v>845.25900785595024</c:v>
                </c:pt>
                <c:pt idx="29">
                  <c:v>941.23614853783488</c:v>
                </c:pt>
                <c:pt idx="30">
                  <c:v>963.94289407865529</c:v>
                </c:pt>
                <c:pt idx="31">
                  <c:v>1067.5111396430873</c:v>
                </c:pt>
                <c:pt idx="32">
                  <c:v>1118.027420165698</c:v>
                </c:pt>
                <c:pt idx="33">
                  <c:v>1189.7568836334997</c:v>
                </c:pt>
                <c:pt idx="34">
                  <c:v>1321.2015397244711</c:v>
                </c:pt>
                <c:pt idx="35">
                  <c:v>1414.3598972685086</c:v>
                </c:pt>
                <c:pt idx="36">
                  <c:v>1524.6618328215061</c:v>
                </c:pt>
                <c:pt idx="37">
                  <c:v>1629.9093233955516</c:v>
                </c:pt>
                <c:pt idx="38">
                  <c:v>1780.8697173996025</c:v>
                </c:pt>
                <c:pt idx="39">
                  <c:v>1894.315424147429</c:v>
                </c:pt>
                <c:pt idx="40">
                  <c:v>2071.39939687584</c:v>
                </c:pt>
                <c:pt idx="41">
                  <c:v>2216.1968469468843</c:v>
                </c:pt>
                <c:pt idx="42">
                  <c:v>2340.917556209959</c:v>
                </c:pt>
                <c:pt idx="43">
                  <c:v>2553.4026180318847</c:v>
                </c:pt>
                <c:pt idx="44">
                  <c:v>2719.8531944602223</c:v>
                </c:pt>
                <c:pt idx="45">
                  <c:v>2839.6505964293133</c:v>
                </c:pt>
                <c:pt idx="46">
                  <c:v>3021.2098360655486</c:v>
                </c:pt>
                <c:pt idx="47">
                  <c:v>3157.9913926943154</c:v>
                </c:pt>
                <c:pt idx="48">
                  <c:v>3386.4335556877168</c:v>
                </c:pt>
                <c:pt idx="49">
                  <c:v>3447.7692277764504</c:v>
                </c:pt>
                <c:pt idx="50">
                  <c:v>3678.0054325384885</c:v>
                </c:pt>
                <c:pt idx="51">
                  <c:v>3937.7350813727139</c:v>
                </c:pt>
                <c:pt idx="52">
                  <c:v>3949.5504795157426</c:v>
                </c:pt>
                <c:pt idx="53">
                  <c:v>4264.9671271092484</c:v>
                </c:pt>
                <c:pt idx="54">
                  <c:v>4448.9202500620122</c:v>
                </c:pt>
                <c:pt idx="55">
                  <c:v>4541.4314669541172</c:v>
                </c:pt>
                <c:pt idx="56">
                  <c:v>4523.4240000118425</c:v>
                </c:pt>
                <c:pt idx="57">
                  <c:v>4745.2019714459238</c:v>
                </c:pt>
                <c:pt idx="58">
                  <c:v>4968.2823686628844</c:v>
                </c:pt>
                <c:pt idx="59">
                  <c:v>5076.2240887473981</c:v>
                </c:pt>
                <c:pt idx="60">
                  <c:v>5290.3870466419103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0-D849-B4B1-5C261CBEB78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'600E'!$AF$171:$AF$234</c:f>
              <c:numCache>
                <c:formatCode>General</c:formatCode>
                <c:ptCount val="64"/>
                <c:pt idx="0">
                  <c:v>1558.0193055048333</c:v>
                </c:pt>
                <c:pt idx="1">
                  <c:v>750.65541957513369</c:v>
                </c:pt>
                <c:pt idx="2">
                  <c:v>512.70931113908671</c:v>
                </c:pt>
                <c:pt idx="3">
                  <c:v>388.3366813537545</c:v>
                </c:pt>
                <c:pt idx="4">
                  <c:v>319.51777591621737</c:v>
                </c:pt>
                <c:pt idx="5">
                  <c:v>254.97045273423308</c:v>
                </c:pt>
                <c:pt idx="6">
                  <c:v>215.1759255558772</c:v>
                </c:pt>
                <c:pt idx="7">
                  <c:v>192.12384339883701</c:v>
                </c:pt>
                <c:pt idx="8">
                  <c:v>174.48160338912311</c:v>
                </c:pt>
                <c:pt idx="9">
                  <c:v>155.56217363305302</c:v>
                </c:pt>
                <c:pt idx="10">
                  <c:v>140.13301799108342</c:v>
                </c:pt>
                <c:pt idx="11">
                  <c:v>127.18560753290171</c:v>
                </c:pt>
                <c:pt idx="12">
                  <c:v>118.98941079202747</c:v>
                </c:pt>
                <c:pt idx="13">
                  <c:v>110.65963699894093</c:v>
                </c:pt>
                <c:pt idx="14">
                  <c:v>101.2691713696197</c:v>
                </c:pt>
                <c:pt idx="15">
                  <c:v>96.355390702452553</c:v>
                </c:pt>
                <c:pt idx="16">
                  <c:v>93.149015205660845</c:v>
                </c:pt>
                <c:pt idx="17">
                  <c:v>88.780320654858983</c:v>
                </c:pt>
                <c:pt idx="18">
                  <c:v>80.137568412934641</c:v>
                </c:pt>
                <c:pt idx="19">
                  <c:v>76.870607820502585</c:v>
                </c:pt>
                <c:pt idx="20">
                  <c:v>73.744930662693022</c:v>
                </c:pt>
                <c:pt idx="21">
                  <c:v>71.280636898796232</c:v>
                </c:pt>
                <c:pt idx="22">
                  <c:v>67.601932971864869</c:v>
                </c:pt>
                <c:pt idx="23">
                  <c:v>64.795201080903425</c:v>
                </c:pt>
                <c:pt idx="24">
                  <c:v>62.381764951522861</c:v>
                </c:pt>
                <c:pt idx="25">
                  <c:v>61.283649924515395</c:v>
                </c:pt>
                <c:pt idx="26">
                  <c:v>58.405514852241744</c:v>
                </c:pt>
                <c:pt idx="27">
                  <c:v>55.700298160020218</c:v>
                </c:pt>
                <c:pt idx="28">
                  <c:v>53.234701076793939</c:v>
                </c:pt>
                <c:pt idx="29">
                  <c:v>51.71766382001362</c:v>
                </c:pt>
                <c:pt idx="30">
                  <c:v>52.224767536748999</c:v>
                </c:pt>
                <c:pt idx="31">
                  <c:v>48.61868944413775</c:v>
                </c:pt>
                <c:pt idx="32">
                  <c:v>48.235242341084081</c:v>
                </c:pt>
                <c:pt idx="33">
                  <c:v>47.022468271767394</c:v>
                </c:pt>
                <c:pt idx="34">
                  <c:v>46.123718665305439</c:v>
                </c:pt>
                <c:pt idx="35">
                  <c:v>43.953927060267723</c:v>
                </c:pt>
                <c:pt idx="36">
                  <c:v>43.354707571924713</c:v>
                </c:pt>
                <c:pt idx="37">
                  <c:v>41.869014182612673</c:v>
                </c:pt>
                <c:pt idx="38">
                  <c:v>40.892528511780178</c:v>
                </c:pt>
                <c:pt idx="39">
                  <c:v>40.06221718381407</c:v>
                </c:pt>
                <c:pt idx="40">
                  <c:v>39.678439068277733</c:v>
                </c:pt>
                <c:pt idx="41">
                  <c:v>38.506301206528804</c:v>
                </c:pt>
                <c:pt idx="42">
                  <c:v>37.300647960385845</c:v>
                </c:pt>
                <c:pt idx="43">
                  <c:v>37.652804010310689</c:v>
                </c:pt>
                <c:pt idx="44">
                  <c:v>37.094261746238438</c:v>
                </c:pt>
                <c:pt idx="45">
                  <c:v>36.314898037528422</c:v>
                </c:pt>
                <c:pt idx="46">
                  <c:v>34.715279946188176</c:v>
                </c:pt>
                <c:pt idx="47">
                  <c:v>35.593688419902428</c:v>
                </c:pt>
                <c:pt idx="48">
                  <c:v>34.362390043600037</c:v>
                </c:pt>
                <c:pt idx="49">
                  <c:v>33.950134755825701</c:v>
                </c:pt>
                <c:pt idx="50">
                  <c:v>34.372249173104201</c:v>
                </c:pt>
                <c:pt idx="51">
                  <c:v>33.792088528859068</c:v>
                </c:pt>
                <c:pt idx="52">
                  <c:v>34.091671724819776</c:v>
                </c:pt>
                <c:pt idx="53">
                  <c:v>33.299069429469299</c:v>
                </c:pt>
                <c:pt idx="54">
                  <c:v>32.785199451255885</c:v>
                </c:pt>
                <c:pt idx="55">
                  <c:v>31.904078852074914</c:v>
                </c:pt>
                <c:pt idx="56">
                  <c:v>32.699273965699859</c:v>
                </c:pt>
                <c:pt idx="57">
                  <c:v>32.68400640619069</c:v>
                </c:pt>
                <c:pt idx="58">
                  <c:v>32.809383225756221</c:v>
                </c:pt>
                <c:pt idx="59">
                  <c:v>31.894632276446305</c:v>
                </c:pt>
                <c:pt idx="60">
                  <c:v>32.326934185443449</c:v>
                </c:pt>
                <c:pt idx="61">
                  <c:v>32.965194480868931</c:v>
                </c:pt>
                <c:pt idx="62">
                  <c:v>33.025757138184282</c:v>
                </c:pt>
                <c:pt idx="63">
                  <c:v>34.406447868356288</c:v>
                </c:pt>
              </c:numCache>
            </c:numRef>
          </c:xVal>
          <c:yVal>
            <c:numRef>
              <c:f>'600E'!$AE$171:$AE$234</c:f>
              <c:numCache>
                <c:formatCode>General</c:formatCode>
                <c:ptCount val="64"/>
                <c:pt idx="0">
                  <c:v>8.7192511245300199</c:v>
                </c:pt>
                <c:pt idx="1">
                  <c:v>17.999943883400128</c:v>
                </c:pt>
                <c:pt idx="2">
                  <c:v>24.747365609948332</c:v>
                </c:pt>
                <c:pt idx="3">
                  <c:v>30.833657373800403</c:v>
                </c:pt>
                <c:pt idx="4">
                  <c:v>40.065833353282684</c:v>
                </c:pt>
                <c:pt idx="5">
                  <c:v>52.552511492576627</c:v>
                </c:pt>
                <c:pt idx="6">
                  <c:v>59.617989226019624</c:v>
                </c:pt>
                <c:pt idx="7">
                  <c:v>71.903032665685345</c:v>
                </c:pt>
                <c:pt idx="8">
                  <c:v>78.284523529014237</c:v>
                </c:pt>
                <c:pt idx="9">
                  <c:v>91.967517099124777</c:v>
                </c:pt>
                <c:pt idx="10">
                  <c:v>107.56592610991844</c:v>
                </c:pt>
                <c:pt idx="11">
                  <c:v>127.02632342124976</c:v>
                </c:pt>
                <c:pt idx="12">
                  <c:v>153.62867790550285</c:v>
                </c:pt>
                <c:pt idx="13">
                  <c:v>164.39363974226825</c:v>
                </c:pt>
                <c:pt idx="14">
                  <c:v>195.862936355301</c:v>
                </c:pt>
                <c:pt idx="15">
                  <c:v>225.07077628457927</c:v>
                </c:pt>
                <c:pt idx="16">
                  <c:v>245.00847943691267</c:v>
                </c:pt>
                <c:pt idx="17">
                  <c:v>274.55181100028574</c:v>
                </c:pt>
                <c:pt idx="18">
                  <c:v>317.745884732869</c:v>
                </c:pt>
                <c:pt idx="19">
                  <c:v>357.4391873778365</c:v>
                </c:pt>
                <c:pt idx="20">
                  <c:v>382.02310434322538</c:v>
                </c:pt>
                <c:pt idx="21">
                  <c:v>416.82908169636954</c:v>
                </c:pt>
                <c:pt idx="22">
                  <c:v>464.21503121499438</c:v>
                </c:pt>
                <c:pt idx="23">
                  <c:v>508.00245268348431</c:v>
                </c:pt>
                <c:pt idx="24">
                  <c:v>550.57771459292076</c:v>
                </c:pt>
                <c:pt idx="25">
                  <c:v>596.19091453864371</c:v>
                </c:pt>
                <c:pt idx="26">
                  <c:v>654.86735393330878</c:v>
                </c:pt>
                <c:pt idx="27">
                  <c:v>725.75523786924191</c:v>
                </c:pt>
                <c:pt idx="28">
                  <c:v>781.57011282265842</c:v>
                </c:pt>
                <c:pt idx="29">
                  <c:v>843.06248300761479</c:v>
                </c:pt>
                <c:pt idx="30">
                  <c:v>868.17760686190923</c:v>
                </c:pt>
                <c:pt idx="31">
                  <c:v>990.86976335592317</c:v>
                </c:pt>
                <c:pt idx="32">
                  <c:v>1036.5539996091818</c:v>
                </c:pt>
                <c:pt idx="33">
                  <c:v>1112.6779884426326</c:v>
                </c:pt>
                <c:pt idx="34">
                  <c:v>1185.1897366520213</c:v>
                </c:pt>
                <c:pt idx="35">
                  <c:v>1284.921491985597</c:v>
                </c:pt>
                <c:pt idx="36">
                  <c:v>1367.187994649436</c:v>
                </c:pt>
                <c:pt idx="37">
                  <c:v>1497.0892262421919</c:v>
                </c:pt>
                <c:pt idx="38">
                  <c:v>1611.6936483327197</c:v>
                </c:pt>
                <c:pt idx="39">
                  <c:v>1703.8916369118842</c:v>
                </c:pt>
                <c:pt idx="40">
                  <c:v>1809.8634224515204</c:v>
                </c:pt>
                <c:pt idx="41">
                  <c:v>1958.3278204407279</c:v>
                </c:pt>
                <c:pt idx="42">
                  <c:v>2097.5767387819897</c:v>
                </c:pt>
                <c:pt idx="43">
                  <c:v>2161.2601342304379</c:v>
                </c:pt>
                <c:pt idx="44">
                  <c:v>2309.5048250684881</c:v>
                </c:pt>
                <c:pt idx="45">
                  <c:v>2443.2445228730953</c:v>
                </c:pt>
                <c:pt idx="46">
                  <c:v>2647.6862364836525</c:v>
                </c:pt>
                <c:pt idx="47">
                  <c:v>2661.7745418431632</c:v>
                </c:pt>
                <c:pt idx="48">
                  <c:v>2879.6861198119732</c:v>
                </c:pt>
                <c:pt idx="49">
                  <c:v>2996.3450636001398</c:v>
                </c:pt>
                <c:pt idx="50">
                  <c:v>3088.6822367341993</c:v>
                </c:pt>
                <c:pt idx="51">
                  <c:v>3197.6055903344804</c:v>
                </c:pt>
                <c:pt idx="52">
                  <c:v>3265.618005091123</c:v>
                </c:pt>
                <c:pt idx="53">
                  <c:v>3456.8028433077302</c:v>
                </c:pt>
                <c:pt idx="54">
                  <c:v>3620.029989607654</c:v>
                </c:pt>
                <c:pt idx="55">
                  <c:v>3803.0575532327075</c:v>
                </c:pt>
                <c:pt idx="56">
                  <c:v>3762.8018186228455</c:v>
                </c:pt>
                <c:pt idx="57">
                  <c:v>3897.3033888225182</c:v>
                </c:pt>
                <c:pt idx="58">
                  <c:v>3966.5190968018201</c:v>
                </c:pt>
                <c:pt idx="59">
                  <c:v>4137.0261312640714</c:v>
                </c:pt>
                <c:pt idx="60">
                  <c:v>4195.5546888134104</c:v>
                </c:pt>
                <c:pt idx="61">
                  <c:v>4197.0990895500427</c:v>
                </c:pt>
                <c:pt idx="62">
                  <c:v>4250.4700180758537</c:v>
                </c:pt>
                <c:pt idx="63">
                  <c:v>4165.9434227898191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0-D849-B4B1-5C261CBEB78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'600E'!$AF$243:$AF$299</c:f>
              <c:numCache>
                <c:formatCode>General</c:formatCode>
                <c:ptCount val="57"/>
                <c:pt idx="0">
                  <c:v>1531.8847030299871</c:v>
                </c:pt>
                <c:pt idx="1">
                  <c:v>732.52243875886643</c:v>
                </c:pt>
                <c:pt idx="2">
                  <c:v>493.43004890742571</c:v>
                </c:pt>
                <c:pt idx="3">
                  <c:v>374.45878241455824</c:v>
                </c:pt>
                <c:pt idx="4">
                  <c:v>295.75761840332706</c:v>
                </c:pt>
                <c:pt idx="5">
                  <c:v>236.73150807607087</c:v>
                </c:pt>
                <c:pt idx="6">
                  <c:v>214.57667409199902</c:v>
                </c:pt>
                <c:pt idx="7">
                  <c:v>179.7589489343093</c:v>
                </c:pt>
                <c:pt idx="8">
                  <c:v>166.87826062430216</c:v>
                </c:pt>
                <c:pt idx="9">
                  <c:v>147.60285772440673</c:v>
                </c:pt>
                <c:pt idx="10">
                  <c:v>132.43709424009333</c:v>
                </c:pt>
                <c:pt idx="11">
                  <c:v>122.75260438951277</c:v>
                </c:pt>
                <c:pt idx="12">
                  <c:v>116.9774934077906</c:v>
                </c:pt>
                <c:pt idx="13">
                  <c:v>108.28276585769966</c:v>
                </c:pt>
                <c:pt idx="14">
                  <c:v>99.046794768023034</c:v>
                </c:pt>
                <c:pt idx="15">
                  <c:v>93.998905036458538</c:v>
                </c:pt>
                <c:pt idx="16">
                  <c:v>87.953190389439499</c:v>
                </c:pt>
                <c:pt idx="17">
                  <c:v>83.376355573598772</c:v>
                </c:pt>
                <c:pt idx="18">
                  <c:v>79.774359966406266</c:v>
                </c:pt>
                <c:pt idx="19">
                  <c:v>76.261469537117989</c:v>
                </c:pt>
                <c:pt idx="20">
                  <c:v>72.842784617858896</c:v>
                </c:pt>
                <c:pt idx="21">
                  <c:v>69.455407866749397</c:v>
                </c:pt>
                <c:pt idx="22">
                  <c:v>64.382804625499347</c:v>
                </c:pt>
                <c:pt idx="23">
                  <c:v>63.06467772465993</c:v>
                </c:pt>
                <c:pt idx="24">
                  <c:v>60.962688427770708</c:v>
                </c:pt>
                <c:pt idx="25">
                  <c:v>57.691566302105784</c:v>
                </c:pt>
                <c:pt idx="26">
                  <c:v>56.631833419201456</c:v>
                </c:pt>
                <c:pt idx="27">
                  <c:v>54.569163396147623</c:v>
                </c:pt>
                <c:pt idx="28">
                  <c:v>55.640854544055642</c:v>
                </c:pt>
                <c:pt idx="29">
                  <c:v>50.106255778850368</c:v>
                </c:pt>
                <c:pt idx="30">
                  <c:v>51.2555176117516</c:v>
                </c:pt>
                <c:pt idx="31">
                  <c:v>50.557151027745867</c:v>
                </c:pt>
                <c:pt idx="32">
                  <c:v>46.631163377961016</c:v>
                </c:pt>
                <c:pt idx="33">
                  <c:v>45.894775012946731</c:v>
                </c:pt>
                <c:pt idx="34">
                  <c:v>44.90447795864911</c:v>
                </c:pt>
                <c:pt idx="35">
                  <c:v>43.572350815013031</c:v>
                </c:pt>
                <c:pt idx="36">
                  <c:v>42.381689970230589</c:v>
                </c:pt>
                <c:pt idx="37">
                  <c:v>43.021725849785128</c:v>
                </c:pt>
                <c:pt idx="38">
                  <c:v>40.4068980850641</c:v>
                </c:pt>
                <c:pt idx="39">
                  <c:v>40.658481186845137</c:v>
                </c:pt>
                <c:pt idx="40">
                  <c:v>39.799208290125335</c:v>
                </c:pt>
                <c:pt idx="41">
                  <c:v>38.810372054536188</c:v>
                </c:pt>
                <c:pt idx="42">
                  <c:v>38.998444316448328</c:v>
                </c:pt>
                <c:pt idx="43">
                  <c:v>39.465026655138168</c:v>
                </c:pt>
                <c:pt idx="44">
                  <c:v>37.816050969867078</c:v>
                </c:pt>
                <c:pt idx="45">
                  <c:v>36.959571395974862</c:v>
                </c:pt>
                <c:pt idx="46">
                  <c:v>35.894368675265063</c:v>
                </c:pt>
                <c:pt idx="47">
                  <c:v>34.491665748199729</c:v>
                </c:pt>
                <c:pt idx="48">
                  <c:v>34.796371865892496</c:v>
                </c:pt>
                <c:pt idx="49">
                  <c:v>36.423038624415412</c:v>
                </c:pt>
                <c:pt idx="50">
                  <c:v>36.345327571273558</c:v>
                </c:pt>
                <c:pt idx="51">
                  <c:v>36.699488093364273</c:v>
                </c:pt>
                <c:pt idx="52">
                  <c:v>35.826817279306688</c:v>
                </c:pt>
                <c:pt idx="53">
                  <c:v>37.754144883171698</c:v>
                </c:pt>
                <c:pt idx="54">
                  <c:v>35.351357829598818</c:v>
                </c:pt>
                <c:pt idx="55">
                  <c:v>34.90658822261959</c:v>
                </c:pt>
                <c:pt idx="56">
                  <c:v>33.760149990852561</c:v>
                </c:pt>
              </c:numCache>
            </c:numRef>
          </c:xVal>
          <c:yVal>
            <c:numRef>
              <c:f>'600E'!$AE$243:$AE$299</c:f>
              <c:numCache>
                <c:formatCode>General</c:formatCode>
                <c:ptCount val="57"/>
                <c:pt idx="0">
                  <c:v>10.195045636374937</c:v>
                </c:pt>
                <c:pt idx="1">
                  <c:v>17.408401480905443</c:v>
                </c:pt>
                <c:pt idx="2">
                  <c:v>24.556579899987323</c:v>
                </c:pt>
                <c:pt idx="3">
                  <c:v>31.229976340341906</c:v>
                </c:pt>
                <c:pt idx="4">
                  <c:v>38.718143156863356</c:v>
                </c:pt>
                <c:pt idx="5">
                  <c:v>53.383205414061798</c:v>
                </c:pt>
                <c:pt idx="6">
                  <c:v>67.030173850129827</c:v>
                </c:pt>
                <c:pt idx="7">
                  <c:v>86.455869369715089</c:v>
                </c:pt>
                <c:pt idx="8">
                  <c:v>92.522197671450044</c:v>
                </c:pt>
                <c:pt idx="9">
                  <c:v>105.77873727837121</c:v>
                </c:pt>
                <c:pt idx="10">
                  <c:v>130.44617891067679</c:v>
                </c:pt>
                <c:pt idx="11">
                  <c:v>147.47702942137582</c:v>
                </c:pt>
                <c:pt idx="12">
                  <c:v>164.89651475561044</c:v>
                </c:pt>
                <c:pt idx="13">
                  <c:v>189.63742210534582</c:v>
                </c:pt>
                <c:pt idx="14">
                  <c:v>227.25702004142613</c:v>
                </c:pt>
                <c:pt idx="15">
                  <c:v>256.93804791677479</c:v>
                </c:pt>
                <c:pt idx="16">
                  <c:v>298.14084304495782</c:v>
                </c:pt>
                <c:pt idx="17">
                  <c:v>328.08819541153889</c:v>
                </c:pt>
                <c:pt idx="18">
                  <c:v>361.77744315390953</c:v>
                </c:pt>
                <c:pt idx="19">
                  <c:v>410.34260577735728</c:v>
                </c:pt>
                <c:pt idx="20">
                  <c:v>442.15112854224168</c:v>
                </c:pt>
                <c:pt idx="21">
                  <c:v>497.86705228596935</c:v>
                </c:pt>
                <c:pt idx="22">
                  <c:v>577.11295111617471</c:v>
                </c:pt>
                <c:pt idx="23">
                  <c:v>617.82743529964648</c:v>
                </c:pt>
                <c:pt idx="24">
                  <c:v>649.37533631426675</c:v>
                </c:pt>
                <c:pt idx="25">
                  <c:v>724.72734430951334</c:v>
                </c:pt>
                <c:pt idx="26">
                  <c:v>778.41893893760425</c:v>
                </c:pt>
                <c:pt idx="27">
                  <c:v>826.59525354366485</c:v>
                </c:pt>
                <c:pt idx="28">
                  <c:v>845.80571233608475</c:v>
                </c:pt>
                <c:pt idx="29">
                  <c:v>1010.5651978595953</c:v>
                </c:pt>
                <c:pt idx="30">
                  <c:v>1028.2155315179405</c:v>
                </c:pt>
                <c:pt idx="31">
                  <c:v>1103.0311772642387</c:v>
                </c:pt>
                <c:pt idx="32">
                  <c:v>1233.0344584173033</c:v>
                </c:pt>
                <c:pt idx="33">
                  <c:v>1331.439177066452</c:v>
                </c:pt>
                <c:pt idx="34">
                  <c:v>1404.2554369474519</c:v>
                </c:pt>
                <c:pt idx="35">
                  <c:v>1507.4144921455143</c:v>
                </c:pt>
                <c:pt idx="36">
                  <c:v>1638.6514370394063</c:v>
                </c:pt>
                <c:pt idx="37">
                  <c:v>1653.8523893118308</c:v>
                </c:pt>
                <c:pt idx="38">
                  <c:v>1846.1453509214875</c:v>
                </c:pt>
                <c:pt idx="39">
                  <c:v>1925.5400012092321</c:v>
                </c:pt>
                <c:pt idx="40">
                  <c:v>2035.7981839889155</c:v>
                </c:pt>
                <c:pt idx="41">
                  <c:v>2173.0834977763125</c:v>
                </c:pt>
                <c:pt idx="42">
                  <c:v>2228.6218994345822</c:v>
                </c:pt>
                <c:pt idx="43">
                  <c:v>2267.8939897773325</c:v>
                </c:pt>
                <c:pt idx="44">
                  <c:v>2464.8395766966428</c:v>
                </c:pt>
                <c:pt idx="45">
                  <c:v>2636.6317329732924</c:v>
                </c:pt>
                <c:pt idx="46">
                  <c:v>2831.0963429992808</c:v>
                </c:pt>
                <c:pt idx="47">
                  <c:v>2957.9624013307161</c:v>
                </c:pt>
                <c:pt idx="48">
                  <c:v>3028.830587300271</c:v>
                </c:pt>
                <c:pt idx="49">
                  <c:v>2963.2086640316775</c:v>
                </c:pt>
                <c:pt idx="50">
                  <c:v>3071.2424133143154</c:v>
                </c:pt>
                <c:pt idx="51">
                  <c:v>3072.6158815510739</c:v>
                </c:pt>
                <c:pt idx="52">
                  <c:v>3288.9593735406434</c:v>
                </c:pt>
                <c:pt idx="53">
                  <c:v>3205.1460440416354</c:v>
                </c:pt>
                <c:pt idx="54">
                  <c:v>3457.8437244292395</c:v>
                </c:pt>
                <c:pt idx="55">
                  <c:v>3557.3957074204918</c:v>
                </c:pt>
                <c:pt idx="56">
                  <c:v>3767.48829795038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0-D849-B4B1-5C261CBEB78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'600E'!$AF$317:$AF$379</c:f>
              <c:numCache>
                <c:formatCode>General</c:formatCode>
                <c:ptCount val="63"/>
                <c:pt idx="0">
                  <c:v>1703.1722350778589</c:v>
                </c:pt>
                <c:pt idx="1">
                  <c:v>851.10577279614665</c:v>
                </c:pt>
                <c:pt idx="2">
                  <c:v>542.43176279637635</c:v>
                </c:pt>
                <c:pt idx="3">
                  <c:v>408.92865208712772</c:v>
                </c:pt>
                <c:pt idx="4">
                  <c:v>321.95494666401879</c:v>
                </c:pt>
                <c:pt idx="5">
                  <c:v>272.38137522396732</c:v>
                </c:pt>
                <c:pt idx="6">
                  <c:v>248.66768703161051</c:v>
                </c:pt>
                <c:pt idx="7">
                  <c:v>201.28851015398226</c:v>
                </c:pt>
                <c:pt idx="8">
                  <c:v>175.51790231691376</c:v>
                </c:pt>
                <c:pt idx="9">
                  <c:v>164.97527946121946</c:v>
                </c:pt>
                <c:pt idx="10">
                  <c:v>139.40468932271813</c:v>
                </c:pt>
                <c:pt idx="11">
                  <c:v>120.37602875090752</c:v>
                </c:pt>
                <c:pt idx="12">
                  <c:v>124.30601912708275</c:v>
                </c:pt>
                <c:pt idx="13">
                  <c:v>107.67721821827124</c:v>
                </c:pt>
                <c:pt idx="14">
                  <c:v>101.927712601401</c:v>
                </c:pt>
                <c:pt idx="15">
                  <c:v>102.46617339138453</c:v>
                </c:pt>
                <c:pt idx="16">
                  <c:v>93.30625830466218</c:v>
                </c:pt>
                <c:pt idx="17">
                  <c:v>87.09290620402497</c:v>
                </c:pt>
                <c:pt idx="18">
                  <c:v>81.945045209001378</c:v>
                </c:pt>
                <c:pt idx="19">
                  <c:v>76.297359309995215</c:v>
                </c:pt>
                <c:pt idx="20">
                  <c:v>78.44658757793546</c:v>
                </c:pt>
                <c:pt idx="21">
                  <c:v>73.533641619875979</c:v>
                </c:pt>
                <c:pt idx="22">
                  <c:v>67.698401792704047</c:v>
                </c:pt>
                <c:pt idx="23">
                  <c:v>67.888923141662858</c:v>
                </c:pt>
                <c:pt idx="24">
                  <c:v>62.18746586738164</c:v>
                </c:pt>
                <c:pt idx="25">
                  <c:v>63.639245011283876</c:v>
                </c:pt>
                <c:pt idx="26">
                  <c:v>62.788361505211036</c:v>
                </c:pt>
                <c:pt idx="27">
                  <c:v>54.373340337268388</c:v>
                </c:pt>
                <c:pt idx="28">
                  <c:v>50.823922625488095</c:v>
                </c:pt>
                <c:pt idx="29">
                  <c:v>52.200799660754676</c:v>
                </c:pt>
                <c:pt idx="30">
                  <c:v>53.436197298863419</c:v>
                </c:pt>
                <c:pt idx="31">
                  <c:v>51.198363162582631</c:v>
                </c:pt>
                <c:pt idx="32">
                  <c:v>52.581623019154414</c:v>
                </c:pt>
                <c:pt idx="33">
                  <c:v>48.222644623295231</c:v>
                </c:pt>
                <c:pt idx="34">
                  <c:v>48.765436330656129</c:v>
                </c:pt>
                <c:pt idx="35">
                  <c:v>48.856864893931032</c:v>
                </c:pt>
                <c:pt idx="36">
                  <c:v>47.969882835240227</c:v>
                </c:pt>
                <c:pt idx="37">
                  <c:v>46.389741506880284</c:v>
                </c:pt>
                <c:pt idx="38">
                  <c:v>47.972142101303675</c:v>
                </c:pt>
                <c:pt idx="39">
                  <c:v>46.525768948933631</c:v>
                </c:pt>
                <c:pt idx="40">
                  <c:v>44.608781333826876</c:v>
                </c:pt>
                <c:pt idx="41">
                  <c:v>44.269954652851609</c:v>
                </c:pt>
                <c:pt idx="42">
                  <c:v>42.63809729447393</c:v>
                </c:pt>
                <c:pt idx="43">
                  <c:v>41.226257393437784</c:v>
                </c:pt>
                <c:pt idx="44">
                  <c:v>39.613643719711391</c:v>
                </c:pt>
                <c:pt idx="45">
                  <c:v>44.104992524040952</c:v>
                </c:pt>
                <c:pt idx="46">
                  <c:v>41.037631012361977</c:v>
                </c:pt>
                <c:pt idx="47">
                  <c:v>38.874509208727233</c:v>
                </c:pt>
                <c:pt idx="48">
                  <c:v>40.224290523187321</c:v>
                </c:pt>
                <c:pt idx="49">
                  <c:v>37.770647573003096</c:v>
                </c:pt>
                <c:pt idx="50">
                  <c:v>37.857516923357103</c:v>
                </c:pt>
                <c:pt idx="51">
                  <c:v>39.197131277463718</c:v>
                </c:pt>
                <c:pt idx="52">
                  <c:v>38.18733935314755</c:v>
                </c:pt>
                <c:pt idx="53">
                  <c:v>37.440592426005466</c:v>
                </c:pt>
                <c:pt idx="54">
                  <c:v>37.465110833468962</c:v>
                </c:pt>
                <c:pt idx="55">
                  <c:v>35.492638106065655</c:v>
                </c:pt>
                <c:pt idx="56">
                  <c:v>36.836091337600593</c:v>
                </c:pt>
                <c:pt idx="57">
                  <c:v>34.421176214679271</c:v>
                </c:pt>
                <c:pt idx="58">
                  <c:v>36.575152421390904</c:v>
                </c:pt>
                <c:pt idx="59">
                  <c:v>37.219358061825751</c:v>
                </c:pt>
                <c:pt idx="60">
                  <c:v>35.455116331238472</c:v>
                </c:pt>
                <c:pt idx="61">
                  <c:v>35.378426349177126</c:v>
                </c:pt>
                <c:pt idx="62">
                  <c:v>37.892211728924138</c:v>
                </c:pt>
              </c:numCache>
            </c:numRef>
          </c:xVal>
          <c:yVal>
            <c:numRef>
              <c:f>'600E'!$AE$317:$AE$379</c:f>
              <c:numCache>
                <c:formatCode>General</c:formatCode>
                <c:ptCount val="63"/>
                <c:pt idx="0">
                  <c:v>4.7116440983474508</c:v>
                </c:pt>
                <c:pt idx="1">
                  <c:v>15.860332206609044</c:v>
                </c:pt>
                <c:pt idx="2">
                  <c:v>25.779360873002691</c:v>
                </c:pt>
                <c:pt idx="3">
                  <c:v>30.642439292953043</c:v>
                </c:pt>
                <c:pt idx="4">
                  <c:v>39.623075412935236</c:v>
                </c:pt>
                <c:pt idx="5">
                  <c:v>58.725091051374235</c:v>
                </c:pt>
                <c:pt idx="6">
                  <c:v>59.094034822800282</c:v>
                </c:pt>
                <c:pt idx="7">
                  <c:v>80.80700977156495</c:v>
                </c:pt>
                <c:pt idx="8">
                  <c:v>91.995207749152058</c:v>
                </c:pt>
                <c:pt idx="9">
                  <c:v>113.15091345095986</c:v>
                </c:pt>
                <c:pt idx="10">
                  <c:v>140.49636420769878</c:v>
                </c:pt>
                <c:pt idx="11">
                  <c:v>179.82597483015033</c:v>
                </c:pt>
                <c:pt idx="12">
                  <c:v>183.63990911343851</c:v>
                </c:pt>
                <c:pt idx="13">
                  <c:v>243.83492816023011</c:v>
                </c:pt>
                <c:pt idx="14">
                  <c:v>269.38949290690749</c:v>
                </c:pt>
                <c:pt idx="15">
                  <c:v>275.25469514122392</c:v>
                </c:pt>
                <c:pt idx="16">
                  <c:v>327.42487958759023</c:v>
                </c:pt>
                <c:pt idx="17">
                  <c:v>370.79191379890472</c:v>
                </c:pt>
                <c:pt idx="18">
                  <c:v>428.35644838250954</c:v>
                </c:pt>
                <c:pt idx="19">
                  <c:v>483.31551519913683</c:v>
                </c:pt>
                <c:pt idx="20">
                  <c:v>484.71466297257342</c:v>
                </c:pt>
                <c:pt idx="21">
                  <c:v>569.99404483473097</c:v>
                </c:pt>
                <c:pt idx="22">
                  <c:v>602.05182949907999</c:v>
                </c:pt>
                <c:pt idx="23">
                  <c:v>634.65253766685464</c:v>
                </c:pt>
                <c:pt idx="24">
                  <c:v>781.91724372870704</c:v>
                </c:pt>
                <c:pt idx="25">
                  <c:v>780.34123512556846</c:v>
                </c:pt>
                <c:pt idx="26">
                  <c:v>797.77246798483998</c:v>
                </c:pt>
                <c:pt idx="27">
                  <c:v>993.73298322272581</c:v>
                </c:pt>
                <c:pt idx="28">
                  <c:v>1047.5101235135949</c:v>
                </c:pt>
                <c:pt idx="29">
                  <c:v>1132.2956864283851</c:v>
                </c:pt>
                <c:pt idx="30">
                  <c:v>1139.7767415904405</c:v>
                </c:pt>
                <c:pt idx="31">
                  <c:v>1227.3883188042089</c:v>
                </c:pt>
                <c:pt idx="32">
                  <c:v>1221.7735185097674</c:v>
                </c:pt>
                <c:pt idx="33">
                  <c:v>1413.8213802780494</c:v>
                </c:pt>
                <c:pt idx="34">
                  <c:v>1468.5260255265716</c:v>
                </c:pt>
                <c:pt idx="35">
                  <c:v>1492.8215261726664</c:v>
                </c:pt>
                <c:pt idx="36">
                  <c:v>1560.9965998863661</c:v>
                </c:pt>
                <c:pt idx="37">
                  <c:v>1734.4967787096409</c:v>
                </c:pt>
                <c:pt idx="38">
                  <c:v>1729.7843958066878</c:v>
                </c:pt>
                <c:pt idx="39">
                  <c:v>1855.9688790327859</c:v>
                </c:pt>
                <c:pt idx="40">
                  <c:v>1948.5889097571448</c:v>
                </c:pt>
                <c:pt idx="41">
                  <c:v>1989.3953522311149</c:v>
                </c:pt>
                <c:pt idx="42">
                  <c:v>2164.4699617438791</c:v>
                </c:pt>
                <c:pt idx="43">
                  <c:v>2331.3506608908278</c:v>
                </c:pt>
                <c:pt idx="44">
                  <c:v>2590.2861745687042</c:v>
                </c:pt>
                <c:pt idx="45">
                  <c:v>2307.6757776524182</c:v>
                </c:pt>
                <c:pt idx="46">
                  <c:v>2554.9934588514197</c:v>
                </c:pt>
                <c:pt idx="47">
                  <c:v>2832.2976108060138</c:v>
                </c:pt>
                <c:pt idx="48">
                  <c:v>2747.8370420605047</c:v>
                </c:pt>
                <c:pt idx="49">
                  <c:v>2968.999809136782</c:v>
                </c:pt>
                <c:pt idx="50">
                  <c:v>3056.6349070111737</c:v>
                </c:pt>
                <c:pt idx="51">
                  <c:v>3019.0765979904972</c:v>
                </c:pt>
                <c:pt idx="52">
                  <c:v>3143.4416135108718</c:v>
                </c:pt>
                <c:pt idx="53">
                  <c:v>3244.8223577436383</c:v>
                </c:pt>
                <c:pt idx="54">
                  <c:v>3289.3003859621913</c:v>
                </c:pt>
                <c:pt idx="55">
                  <c:v>3630.1776233327087</c:v>
                </c:pt>
                <c:pt idx="56">
                  <c:v>3452.532754045199</c:v>
                </c:pt>
                <c:pt idx="57">
                  <c:v>3791.045149126835</c:v>
                </c:pt>
                <c:pt idx="58">
                  <c:v>3588.1404229113805</c:v>
                </c:pt>
                <c:pt idx="59">
                  <c:v>3594.2316493002813</c:v>
                </c:pt>
                <c:pt idx="60">
                  <c:v>3765.4592162445169</c:v>
                </c:pt>
                <c:pt idx="61">
                  <c:v>3817.4598958755223</c:v>
                </c:pt>
                <c:pt idx="62">
                  <c:v>3645.4129301078328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00-D849-B4B1-5C261CBE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62239"/>
        <c:axId val="1756164895"/>
      </c:scatterChart>
      <c:valAx>
        <c:axId val="1755762239"/>
        <c:scaling>
          <c:orientation val="minMax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64895"/>
        <c:crosses val="autoZero"/>
        <c:crossBetween val="midCat"/>
      </c:valAx>
      <c:valAx>
        <c:axId val="1756164895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6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'600E'!$AF$28:$AF$93</c:f>
              <c:numCache>
                <c:formatCode>General</c:formatCode>
                <c:ptCount val="66"/>
                <c:pt idx="0">
                  <c:v>1584.4256239224312</c:v>
                </c:pt>
                <c:pt idx="1">
                  <c:v>765.67010940566252</c:v>
                </c:pt>
                <c:pt idx="2">
                  <c:v>504.63562020252448</c:v>
                </c:pt>
                <c:pt idx="3">
                  <c:v>389.0580022049723</c:v>
                </c:pt>
                <c:pt idx="4">
                  <c:v>305.10971597329871</c:v>
                </c:pt>
                <c:pt idx="5">
                  <c:v>250.91713565229168</c:v>
                </c:pt>
                <c:pt idx="6">
                  <c:v>220.18722801551735</c:v>
                </c:pt>
                <c:pt idx="7">
                  <c:v>192.52969433449121</c:v>
                </c:pt>
                <c:pt idx="8">
                  <c:v>172.6516036597028</c:v>
                </c:pt>
                <c:pt idx="9">
                  <c:v>157.25300545791433</c:v>
                </c:pt>
                <c:pt idx="10">
                  <c:v>143.4110217112484</c:v>
                </c:pt>
                <c:pt idx="11">
                  <c:v>128.77881350955016</c:v>
                </c:pt>
                <c:pt idx="12">
                  <c:v>119.54025324537199</c:v>
                </c:pt>
                <c:pt idx="13">
                  <c:v>113.5542095049996</c:v>
                </c:pt>
                <c:pt idx="14">
                  <c:v>106.49197050623755</c:v>
                </c:pt>
                <c:pt idx="15">
                  <c:v>95.794227411840509</c:v>
                </c:pt>
                <c:pt idx="16">
                  <c:v>92.150785646882611</c:v>
                </c:pt>
                <c:pt idx="17">
                  <c:v>85.10670723306481</c:v>
                </c:pt>
                <c:pt idx="18">
                  <c:v>80.488694455852524</c:v>
                </c:pt>
                <c:pt idx="19">
                  <c:v>77.454911077125587</c:v>
                </c:pt>
                <c:pt idx="20">
                  <c:v>73.548397293839017</c:v>
                </c:pt>
                <c:pt idx="21">
                  <c:v>70.798650586988245</c:v>
                </c:pt>
                <c:pt idx="22">
                  <c:v>67.433176077599271</c:v>
                </c:pt>
                <c:pt idx="23">
                  <c:v>63.681382433390255</c:v>
                </c:pt>
                <c:pt idx="24">
                  <c:v>63.524973511797754</c:v>
                </c:pt>
                <c:pt idx="25">
                  <c:v>60.234644986578616</c:v>
                </c:pt>
                <c:pt idx="26">
                  <c:v>58.462583061687248</c:v>
                </c:pt>
                <c:pt idx="27">
                  <c:v>55.577952136053987</c:v>
                </c:pt>
                <c:pt idx="28">
                  <c:v>53.466959613574652</c:v>
                </c:pt>
                <c:pt idx="29">
                  <c:v>51.454604586915565</c:v>
                </c:pt>
                <c:pt idx="30">
                  <c:v>49.651362165647676</c:v>
                </c:pt>
                <c:pt idx="31">
                  <c:v>49.218560265076292</c:v>
                </c:pt>
                <c:pt idx="32">
                  <c:v>47.545589554314645</c:v>
                </c:pt>
                <c:pt idx="33">
                  <c:v>44.809581541415383</c:v>
                </c:pt>
                <c:pt idx="34">
                  <c:v>44.758166244175229</c:v>
                </c:pt>
                <c:pt idx="35">
                  <c:v>43.201865299345314</c:v>
                </c:pt>
                <c:pt idx="36">
                  <c:v>42.090267417509715</c:v>
                </c:pt>
                <c:pt idx="37">
                  <c:v>40.796679441696931</c:v>
                </c:pt>
                <c:pt idx="38">
                  <c:v>40.946863065895123</c:v>
                </c:pt>
                <c:pt idx="39">
                  <c:v>39.603704367302527</c:v>
                </c:pt>
                <c:pt idx="40">
                  <c:v>38.21759444452897</c:v>
                </c:pt>
                <c:pt idx="41">
                  <c:v>38.038426396344782</c:v>
                </c:pt>
                <c:pt idx="42">
                  <c:v>37.096224245868655</c:v>
                </c:pt>
                <c:pt idx="43">
                  <c:v>36.910521372538923</c:v>
                </c:pt>
                <c:pt idx="44">
                  <c:v>36.319438744004458</c:v>
                </c:pt>
                <c:pt idx="45">
                  <c:v>34.394597745902878</c:v>
                </c:pt>
                <c:pt idx="46">
                  <c:v>34.207487791158321</c:v>
                </c:pt>
                <c:pt idx="47">
                  <c:v>34.319761272169707</c:v>
                </c:pt>
                <c:pt idx="48">
                  <c:v>33.050052677121464</c:v>
                </c:pt>
                <c:pt idx="49">
                  <c:v>32.513990366568201</c:v>
                </c:pt>
                <c:pt idx="50">
                  <c:v>32.24815969705562</c:v>
                </c:pt>
                <c:pt idx="51">
                  <c:v>31.251294815238538</c:v>
                </c:pt>
                <c:pt idx="52">
                  <c:v>30.991977823647975</c:v>
                </c:pt>
                <c:pt idx="53">
                  <c:v>30.954549555969052</c:v>
                </c:pt>
                <c:pt idx="54">
                  <c:v>30.691663485396987</c:v>
                </c:pt>
                <c:pt idx="55">
                  <c:v>30.287924639345775</c:v>
                </c:pt>
                <c:pt idx="56">
                  <c:v>29.673196003300504</c:v>
                </c:pt>
                <c:pt idx="57">
                  <c:v>29.505311971364243</c:v>
                </c:pt>
                <c:pt idx="58">
                  <c:v>28.577135049433835</c:v>
                </c:pt>
                <c:pt idx="59">
                  <c:v>29.276891854315434</c:v>
                </c:pt>
                <c:pt idx="60">
                  <c:v>28.737928905656926</c:v>
                </c:pt>
                <c:pt idx="61">
                  <c:v>28.33535241074858</c:v>
                </c:pt>
                <c:pt idx="62">
                  <c:v>28.169250021580478</c:v>
                </c:pt>
                <c:pt idx="63">
                  <c:v>27.634014604690002</c:v>
                </c:pt>
                <c:pt idx="64">
                  <c:v>27.860105192061138</c:v>
                </c:pt>
                <c:pt idx="65">
                  <c:v>27.831397987962514</c:v>
                </c:pt>
              </c:numCache>
            </c:numRef>
          </c:xVal>
          <c:yVal>
            <c:numRef>
              <c:f>'600E'!$AE$28:$AE$93</c:f>
              <c:numCache>
                <c:formatCode>General</c:formatCode>
                <c:ptCount val="66"/>
                <c:pt idx="0">
                  <c:v>6.9027855499850066</c:v>
                </c:pt>
                <c:pt idx="1">
                  <c:v>14.571218100604234</c:v>
                </c:pt>
                <c:pt idx="2">
                  <c:v>21.484599939526849</c:v>
                </c:pt>
                <c:pt idx="3">
                  <c:v>26.596311316927178</c:v>
                </c:pt>
                <c:pt idx="4">
                  <c:v>34.010044661927047</c:v>
                </c:pt>
                <c:pt idx="5">
                  <c:v>46.525627432885521</c:v>
                </c:pt>
                <c:pt idx="6">
                  <c:v>52.37137328113522</c:v>
                </c:pt>
                <c:pt idx="7">
                  <c:v>64.213918868702635</c:v>
                </c:pt>
                <c:pt idx="8">
                  <c:v>77.953634474899644</c:v>
                </c:pt>
                <c:pt idx="9">
                  <c:v>87.890607709243611</c:v>
                </c:pt>
                <c:pt idx="10">
                  <c:v>101.69175546370577</c:v>
                </c:pt>
                <c:pt idx="11">
                  <c:v>116.9963845721756</c:v>
                </c:pt>
                <c:pt idx="12">
                  <c:v>133.41949196845886</c:v>
                </c:pt>
                <c:pt idx="13">
                  <c:v>150.35905382391834</c:v>
                </c:pt>
                <c:pt idx="14">
                  <c:v>168.70285924988937</c:v>
                </c:pt>
                <c:pt idx="15">
                  <c:v>196.03913255186515</c:v>
                </c:pt>
                <c:pt idx="16">
                  <c:v>213.48295228958585</c:v>
                </c:pt>
                <c:pt idx="17">
                  <c:v>246.97336910162801</c:v>
                </c:pt>
                <c:pt idx="18">
                  <c:v>280.0816407844016</c:v>
                </c:pt>
                <c:pt idx="19">
                  <c:v>300.09352267741559</c:v>
                </c:pt>
                <c:pt idx="20">
                  <c:v>337.69830124619671</c:v>
                </c:pt>
                <c:pt idx="21">
                  <c:v>370.08737298656104</c:v>
                </c:pt>
                <c:pt idx="22">
                  <c:v>403.20113510101157</c:v>
                </c:pt>
                <c:pt idx="23">
                  <c:v>450.70998123071155</c:v>
                </c:pt>
                <c:pt idx="24">
                  <c:v>478.72236418800645</c:v>
                </c:pt>
                <c:pt idx="25">
                  <c:v>527.41625223328538</c:v>
                </c:pt>
                <c:pt idx="26">
                  <c:v>577.86028676299566</c:v>
                </c:pt>
                <c:pt idx="27">
                  <c:v>628.71601415951466</c:v>
                </c:pt>
                <c:pt idx="28">
                  <c:v>682.28589294767335</c:v>
                </c:pt>
                <c:pt idx="29">
                  <c:v>744.70428591542623</c:v>
                </c:pt>
                <c:pt idx="30">
                  <c:v>803.18350076552622</c:v>
                </c:pt>
                <c:pt idx="31">
                  <c:v>851.29004003487012</c:v>
                </c:pt>
                <c:pt idx="32">
                  <c:v>920.26065625487524</c:v>
                </c:pt>
                <c:pt idx="33">
                  <c:v>1025.213876787587</c:v>
                </c:pt>
                <c:pt idx="34">
                  <c:v>1083.0548448657282</c:v>
                </c:pt>
                <c:pt idx="35">
                  <c:v>1176.4575252624747</c:v>
                </c:pt>
                <c:pt idx="36">
                  <c:v>1249.5826775203639</c:v>
                </c:pt>
                <c:pt idx="37">
                  <c:v>1340.5737727712803</c:v>
                </c:pt>
                <c:pt idx="38">
                  <c:v>1420.3334762554246</c:v>
                </c:pt>
                <c:pt idx="39">
                  <c:v>1532.959925328131</c:v>
                </c:pt>
                <c:pt idx="40">
                  <c:v>1671.1748864142137</c:v>
                </c:pt>
                <c:pt idx="41">
                  <c:v>1751.2957366277867</c:v>
                </c:pt>
                <c:pt idx="42">
                  <c:v>1906.3073214512049</c:v>
                </c:pt>
                <c:pt idx="43">
                  <c:v>2008.1261114662739</c:v>
                </c:pt>
                <c:pt idx="44">
                  <c:v>2136.0434927413539</c:v>
                </c:pt>
                <c:pt idx="45">
                  <c:v>2373.9608258592507</c:v>
                </c:pt>
                <c:pt idx="46">
                  <c:v>2509.8968717809948</c:v>
                </c:pt>
                <c:pt idx="47">
                  <c:v>2633.351191535713</c:v>
                </c:pt>
                <c:pt idx="48">
                  <c:v>2848.5342489053119</c:v>
                </c:pt>
                <c:pt idx="49">
                  <c:v>3018.8869626457486</c:v>
                </c:pt>
                <c:pt idx="50">
                  <c:v>3162.9567173231162</c:v>
                </c:pt>
                <c:pt idx="51">
                  <c:v>3401.0144744834661</c:v>
                </c:pt>
                <c:pt idx="52">
                  <c:v>3565.8445212391407</c:v>
                </c:pt>
                <c:pt idx="53">
                  <c:v>3705.3380076000899</c:v>
                </c:pt>
                <c:pt idx="54">
                  <c:v>3894.9370880824908</c:v>
                </c:pt>
                <c:pt idx="55">
                  <c:v>4057.7381938563358</c:v>
                </c:pt>
                <c:pt idx="56">
                  <c:v>4284.2692493869645</c:v>
                </c:pt>
                <c:pt idx="57">
                  <c:v>4470.102566693794</c:v>
                </c:pt>
                <c:pt idx="58">
                  <c:v>4766.6045378268509</c:v>
                </c:pt>
                <c:pt idx="59">
                  <c:v>4773.0364113415289</c:v>
                </c:pt>
                <c:pt idx="60">
                  <c:v>5016.358471674982</c:v>
                </c:pt>
                <c:pt idx="61">
                  <c:v>5237.1086518283473</c:v>
                </c:pt>
                <c:pt idx="62">
                  <c:v>5410.7800999140472</c:v>
                </c:pt>
                <c:pt idx="63">
                  <c:v>5681.6308101906434</c:v>
                </c:pt>
                <c:pt idx="64">
                  <c:v>5779.9199987219399</c:v>
                </c:pt>
                <c:pt idx="65">
                  <c:v>5919.7976257516011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5-3343-86BF-B2754C784E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'600E'!$AF$102:$AF$162</c:f>
              <c:numCache>
                <c:formatCode>General</c:formatCode>
                <c:ptCount val="61"/>
                <c:pt idx="0">
                  <c:v>1407.6294454443637</c:v>
                </c:pt>
                <c:pt idx="1">
                  <c:v>704.81198568960031</c:v>
                </c:pt>
                <c:pt idx="2">
                  <c:v>475.055989425505</c:v>
                </c:pt>
                <c:pt idx="3">
                  <c:v>350.84320701588251</c:v>
                </c:pt>
                <c:pt idx="4">
                  <c:v>280.91338094458041</c:v>
                </c:pt>
                <c:pt idx="5">
                  <c:v>234.35703663313774</c:v>
                </c:pt>
                <c:pt idx="6">
                  <c:v>206.07844280636155</c:v>
                </c:pt>
                <c:pt idx="7">
                  <c:v>176.55988967590451</c:v>
                </c:pt>
                <c:pt idx="8">
                  <c:v>157.86846299385203</c:v>
                </c:pt>
                <c:pt idx="9">
                  <c:v>138.47126795395954</c:v>
                </c:pt>
                <c:pt idx="10">
                  <c:v>128.06263536217173</c:v>
                </c:pt>
                <c:pt idx="11">
                  <c:v>117.94882486269418</c:v>
                </c:pt>
                <c:pt idx="12">
                  <c:v>109.25394245680354</c:v>
                </c:pt>
                <c:pt idx="13">
                  <c:v>102.67153381498976</c:v>
                </c:pt>
                <c:pt idx="14">
                  <c:v>94.705908734479607</c:v>
                </c:pt>
                <c:pt idx="15">
                  <c:v>87.558702989399094</c:v>
                </c:pt>
                <c:pt idx="16">
                  <c:v>81.020606884065529</c:v>
                </c:pt>
                <c:pt idx="17">
                  <c:v>78.119012211045927</c:v>
                </c:pt>
                <c:pt idx="18">
                  <c:v>75.35676442109947</c:v>
                </c:pt>
                <c:pt idx="19">
                  <c:v>71.291405314248877</c:v>
                </c:pt>
                <c:pt idx="20">
                  <c:v>67.569555334170687</c:v>
                </c:pt>
                <c:pt idx="21">
                  <c:v>65.147345780728159</c:v>
                </c:pt>
                <c:pt idx="22">
                  <c:v>61.834776898159582</c:v>
                </c:pt>
                <c:pt idx="23">
                  <c:v>59.908576276992918</c:v>
                </c:pt>
                <c:pt idx="24">
                  <c:v>56.958969455987067</c:v>
                </c:pt>
                <c:pt idx="25">
                  <c:v>55.891501073364545</c:v>
                </c:pt>
                <c:pt idx="26">
                  <c:v>54.012361704123634</c:v>
                </c:pt>
                <c:pt idx="27">
                  <c:v>51.437776320615512</c:v>
                </c:pt>
                <c:pt idx="28">
                  <c:v>49.517514741697319</c:v>
                </c:pt>
                <c:pt idx="29">
                  <c:v>46.494995481685748</c:v>
                </c:pt>
                <c:pt idx="30">
                  <c:v>48.066325030905951</c:v>
                </c:pt>
                <c:pt idx="31">
                  <c:v>45.278244550981505</c:v>
                </c:pt>
                <c:pt idx="32">
                  <c:v>45.324440949328171</c:v>
                </c:pt>
                <c:pt idx="33">
                  <c:v>44.400887896680509</c:v>
                </c:pt>
                <c:pt idx="34">
                  <c:v>42.132346253089381</c:v>
                </c:pt>
                <c:pt idx="35">
                  <c:v>41.439915081002894</c:v>
                </c:pt>
                <c:pt idx="36">
                  <c:v>40.251241336901018</c:v>
                </c:pt>
                <c:pt idx="37">
                  <c:v>39.714969388066471</c:v>
                </c:pt>
                <c:pt idx="38">
                  <c:v>38.290785965625666</c:v>
                </c:pt>
                <c:pt idx="39">
                  <c:v>37.662713710287491</c:v>
                </c:pt>
                <c:pt idx="40">
                  <c:v>36.396376711574632</c:v>
                </c:pt>
                <c:pt idx="41">
                  <c:v>35.926951498197255</c:v>
                </c:pt>
                <c:pt idx="42">
                  <c:v>35.192428510945192</c:v>
                </c:pt>
                <c:pt idx="43">
                  <c:v>33.963060271958987</c:v>
                </c:pt>
                <c:pt idx="44">
                  <c:v>33.414359201345128</c:v>
                </c:pt>
                <c:pt idx="45">
                  <c:v>33.631308907804446</c:v>
                </c:pt>
                <c:pt idx="46">
                  <c:v>32.778130003691906</c:v>
                </c:pt>
                <c:pt idx="47">
                  <c:v>32.866065358756273</c:v>
                </c:pt>
                <c:pt idx="48">
                  <c:v>31.646160448063593</c:v>
                </c:pt>
                <c:pt idx="49">
                  <c:v>32.122043518480922</c:v>
                </c:pt>
                <c:pt idx="50">
                  <c:v>31.098871982728188</c:v>
                </c:pt>
                <c:pt idx="51">
                  <c:v>30.374841159921477</c:v>
                </c:pt>
                <c:pt idx="52">
                  <c:v>30.946706008966807</c:v>
                </c:pt>
                <c:pt idx="53">
                  <c:v>29.591750065610746</c:v>
                </c:pt>
                <c:pt idx="54">
                  <c:v>29.254109174710624</c:v>
                </c:pt>
                <c:pt idx="55">
                  <c:v>29.264025171536009</c:v>
                </c:pt>
                <c:pt idx="56">
                  <c:v>30.447558182804386</c:v>
                </c:pt>
                <c:pt idx="57">
                  <c:v>29.58353290608818</c:v>
                </c:pt>
                <c:pt idx="58">
                  <c:v>29.075672133622966</c:v>
                </c:pt>
                <c:pt idx="59">
                  <c:v>29.096695122787818</c:v>
                </c:pt>
                <c:pt idx="60">
                  <c:v>28.635356514217509</c:v>
                </c:pt>
              </c:numCache>
            </c:numRef>
          </c:xVal>
          <c:yVal>
            <c:numRef>
              <c:f>'600E'!$AE$102:$AE$162</c:f>
              <c:numCache>
                <c:formatCode>General</c:formatCode>
                <c:ptCount val="61"/>
                <c:pt idx="0">
                  <c:v>7.2652348818020664</c:v>
                </c:pt>
                <c:pt idx="1">
                  <c:v>14.881236173310555</c:v>
                </c:pt>
                <c:pt idx="2">
                  <c:v>23.38962977770581</c:v>
                </c:pt>
                <c:pt idx="3">
                  <c:v>29.132404076477211</c:v>
                </c:pt>
                <c:pt idx="4">
                  <c:v>39.358245517452289</c:v>
                </c:pt>
                <c:pt idx="5">
                  <c:v>50.371663509137406</c:v>
                </c:pt>
                <c:pt idx="6">
                  <c:v>58.019232390708723</c:v>
                </c:pt>
                <c:pt idx="7">
                  <c:v>71.655239532509285</c:v>
                </c:pt>
                <c:pt idx="8">
                  <c:v>83.243238329304546</c:v>
                </c:pt>
                <c:pt idx="9">
                  <c:v>101.67320339736787</c:v>
                </c:pt>
                <c:pt idx="10">
                  <c:v>115.9681505148243</c:v>
                </c:pt>
                <c:pt idx="11">
                  <c:v>132.70095444359416</c:v>
                </c:pt>
                <c:pt idx="12">
                  <c:v>154.48469989753065</c:v>
                </c:pt>
                <c:pt idx="13">
                  <c:v>175.75134508968952</c:v>
                </c:pt>
                <c:pt idx="14">
                  <c:v>206.24695503223884</c:v>
                </c:pt>
                <c:pt idx="15">
                  <c:v>236.2393728502083</c:v>
                </c:pt>
                <c:pt idx="16">
                  <c:v>275.58793381193169</c:v>
                </c:pt>
                <c:pt idx="17">
                  <c:v>297.55401292176015</c:v>
                </c:pt>
                <c:pt idx="18">
                  <c:v>330.44564268048038</c:v>
                </c:pt>
                <c:pt idx="19">
                  <c:v>372.02650999528231</c:v>
                </c:pt>
                <c:pt idx="20">
                  <c:v>407.90432672323948</c:v>
                </c:pt>
                <c:pt idx="21">
                  <c:v>456.08394995633967</c:v>
                </c:pt>
                <c:pt idx="22">
                  <c:v>493.56136340843091</c:v>
                </c:pt>
                <c:pt idx="23">
                  <c:v>552.30301531552834</c:v>
                </c:pt>
                <c:pt idx="24">
                  <c:v>603.98344660526186</c:v>
                </c:pt>
                <c:pt idx="25">
                  <c:v>657.32285466165854</c:v>
                </c:pt>
                <c:pt idx="26">
                  <c:v>707.87021885689364</c:v>
                </c:pt>
                <c:pt idx="27">
                  <c:v>772.94938060788957</c:v>
                </c:pt>
                <c:pt idx="28">
                  <c:v>845.25900785595024</c:v>
                </c:pt>
                <c:pt idx="29">
                  <c:v>941.23614853783488</c:v>
                </c:pt>
                <c:pt idx="30">
                  <c:v>963.94289407865529</c:v>
                </c:pt>
                <c:pt idx="31">
                  <c:v>1067.5111396430873</c:v>
                </c:pt>
                <c:pt idx="32">
                  <c:v>1118.027420165698</c:v>
                </c:pt>
                <c:pt idx="33">
                  <c:v>1189.7568836334997</c:v>
                </c:pt>
                <c:pt idx="34">
                  <c:v>1321.2015397244711</c:v>
                </c:pt>
                <c:pt idx="35">
                  <c:v>1414.3598972685086</c:v>
                </c:pt>
                <c:pt idx="36">
                  <c:v>1524.6618328215061</c:v>
                </c:pt>
                <c:pt idx="37">
                  <c:v>1629.9093233955516</c:v>
                </c:pt>
                <c:pt idx="38">
                  <c:v>1780.8697173996025</c:v>
                </c:pt>
                <c:pt idx="39">
                  <c:v>1894.315424147429</c:v>
                </c:pt>
                <c:pt idx="40">
                  <c:v>2071.39939687584</c:v>
                </c:pt>
                <c:pt idx="41">
                  <c:v>2216.1968469468843</c:v>
                </c:pt>
                <c:pt idx="42">
                  <c:v>2340.917556209959</c:v>
                </c:pt>
                <c:pt idx="43">
                  <c:v>2553.4026180318847</c:v>
                </c:pt>
                <c:pt idx="44">
                  <c:v>2719.8531944602223</c:v>
                </c:pt>
                <c:pt idx="45">
                  <c:v>2839.6505964293133</c:v>
                </c:pt>
                <c:pt idx="46">
                  <c:v>3021.2098360655486</c:v>
                </c:pt>
                <c:pt idx="47">
                  <c:v>3157.9913926943154</c:v>
                </c:pt>
                <c:pt idx="48">
                  <c:v>3386.4335556877168</c:v>
                </c:pt>
                <c:pt idx="49">
                  <c:v>3447.7692277764504</c:v>
                </c:pt>
                <c:pt idx="50">
                  <c:v>3678.0054325384885</c:v>
                </c:pt>
                <c:pt idx="51">
                  <c:v>3937.7350813727139</c:v>
                </c:pt>
                <c:pt idx="52">
                  <c:v>3949.5504795157426</c:v>
                </c:pt>
                <c:pt idx="53">
                  <c:v>4264.9671271092484</c:v>
                </c:pt>
                <c:pt idx="54">
                  <c:v>4448.9202500620122</c:v>
                </c:pt>
                <c:pt idx="55">
                  <c:v>4541.4314669541172</c:v>
                </c:pt>
                <c:pt idx="56">
                  <c:v>4523.4240000118425</c:v>
                </c:pt>
                <c:pt idx="57">
                  <c:v>4745.2019714459238</c:v>
                </c:pt>
                <c:pt idx="58">
                  <c:v>4968.2823686628844</c:v>
                </c:pt>
                <c:pt idx="59">
                  <c:v>5076.2240887473981</c:v>
                </c:pt>
                <c:pt idx="60">
                  <c:v>5290.3870466419103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5-3343-86BF-B2754C784E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'600E'!$AF$171:$AF$234</c:f>
              <c:numCache>
                <c:formatCode>General</c:formatCode>
                <c:ptCount val="64"/>
                <c:pt idx="0">
                  <c:v>1558.0193055048333</c:v>
                </c:pt>
                <c:pt idx="1">
                  <c:v>750.65541957513369</c:v>
                </c:pt>
                <c:pt idx="2">
                  <c:v>512.70931113908671</c:v>
                </c:pt>
                <c:pt idx="3">
                  <c:v>388.3366813537545</c:v>
                </c:pt>
                <c:pt idx="4">
                  <c:v>319.51777591621737</c:v>
                </c:pt>
                <c:pt idx="5">
                  <c:v>254.97045273423308</c:v>
                </c:pt>
                <c:pt idx="6">
                  <c:v>215.1759255558772</c:v>
                </c:pt>
                <c:pt idx="7">
                  <c:v>192.12384339883701</c:v>
                </c:pt>
                <c:pt idx="8">
                  <c:v>174.48160338912311</c:v>
                </c:pt>
                <c:pt idx="9">
                  <c:v>155.56217363305302</c:v>
                </c:pt>
                <c:pt idx="10">
                  <c:v>140.13301799108342</c:v>
                </c:pt>
                <c:pt idx="11">
                  <c:v>127.18560753290171</c:v>
                </c:pt>
                <c:pt idx="12">
                  <c:v>118.98941079202747</c:v>
                </c:pt>
                <c:pt idx="13">
                  <c:v>110.65963699894093</c:v>
                </c:pt>
                <c:pt idx="14">
                  <c:v>101.2691713696197</c:v>
                </c:pt>
                <c:pt idx="15">
                  <c:v>96.355390702452553</c:v>
                </c:pt>
                <c:pt idx="16">
                  <c:v>93.149015205660845</c:v>
                </c:pt>
                <c:pt idx="17">
                  <c:v>88.780320654858983</c:v>
                </c:pt>
                <c:pt idx="18">
                  <c:v>80.137568412934641</c:v>
                </c:pt>
                <c:pt idx="19">
                  <c:v>76.870607820502585</c:v>
                </c:pt>
                <c:pt idx="20">
                  <c:v>73.744930662693022</c:v>
                </c:pt>
                <c:pt idx="21">
                  <c:v>71.280636898796232</c:v>
                </c:pt>
                <c:pt idx="22">
                  <c:v>67.601932971864869</c:v>
                </c:pt>
                <c:pt idx="23">
                  <c:v>64.795201080903425</c:v>
                </c:pt>
                <c:pt idx="24">
                  <c:v>62.381764951522861</c:v>
                </c:pt>
                <c:pt idx="25">
                  <c:v>61.283649924515395</c:v>
                </c:pt>
                <c:pt idx="26">
                  <c:v>58.405514852241744</c:v>
                </c:pt>
                <c:pt idx="27">
                  <c:v>55.700298160020218</c:v>
                </c:pt>
                <c:pt idx="28">
                  <c:v>53.234701076793939</c:v>
                </c:pt>
                <c:pt idx="29">
                  <c:v>51.71766382001362</c:v>
                </c:pt>
                <c:pt idx="30">
                  <c:v>52.224767536748999</c:v>
                </c:pt>
                <c:pt idx="31">
                  <c:v>48.61868944413775</c:v>
                </c:pt>
                <c:pt idx="32">
                  <c:v>48.235242341084081</c:v>
                </c:pt>
                <c:pt idx="33">
                  <c:v>47.022468271767394</c:v>
                </c:pt>
                <c:pt idx="34">
                  <c:v>46.123718665305439</c:v>
                </c:pt>
                <c:pt idx="35">
                  <c:v>43.953927060267723</c:v>
                </c:pt>
                <c:pt idx="36">
                  <c:v>43.354707571924713</c:v>
                </c:pt>
                <c:pt idx="37">
                  <c:v>41.869014182612673</c:v>
                </c:pt>
                <c:pt idx="38">
                  <c:v>40.892528511780178</c:v>
                </c:pt>
                <c:pt idx="39">
                  <c:v>40.06221718381407</c:v>
                </c:pt>
                <c:pt idx="40">
                  <c:v>39.678439068277733</c:v>
                </c:pt>
                <c:pt idx="41">
                  <c:v>38.506301206528804</c:v>
                </c:pt>
                <c:pt idx="42">
                  <c:v>37.300647960385845</c:v>
                </c:pt>
                <c:pt idx="43">
                  <c:v>37.652804010310689</c:v>
                </c:pt>
                <c:pt idx="44">
                  <c:v>37.094261746238438</c:v>
                </c:pt>
                <c:pt idx="45">
                  <c:v>36.314898037528422</c:v>
                </c:pt>
                <c:pt idx="46">
                  <c:v>34.715279946188176</c:v>
                </c:pt>
                <c:pt idx="47">
                  <c:v>35.593688419902428</c:v>
                </c:pt>
                <c:pt idx="48">
                  <c:v>34.362390043600037</c:v>
                </c:pt>
                <c:pt idx="49">
                  <c:v>33.950134755825701</c:v>
                </c:pt>
                <c:pt idx="50">
                  <c:v>34.372249173104201</c:v>
                </c:pt>
                <c:pt idx="51">
                  <c:v>33.792088528859068</c:v>
                </c:pt>
                <c:pt idx="52">
                  <c:v>34.091671724819776</c:v>
                </c:pt>
                <c:pt idx="53">
                  <c:v>33.299069429469299</c:v>
                </c:pt>
                <c:pt idx="54">
                  <c:v>32.785199451255885</c:v>
                </c:pt>
                <c:pt idx="55">
                  <c:v>31.904078852074914</c:v>
                </c:pt>
                <c:pt idx="56">
                  <c:v>32.699273965699859</c:v>
                </c:pt>
                <c:pt idx="57">
                  <c:v>32.68400640619069</c:v>
                </c:pt>
                <c:pt idx="58">
                  <c:v>32.809383225756221</c:v>
                </c:pt>
                <c:pt idx="59">
                  <c:v>31.894632276446305</c:v>
                </c:pt>
                <c:pt idx="60">
                  <c:v>32.326934185443449</c:v>
                </c:pt>
                <c:pt idx="61">
                  <c:v>32.965194480868931</c:v>
                </c:pt>
                <c:pt idx="62">
                  <c:v>33.025757138184282</c:v>
                </c:pt>
                <c:pt idx="63">
                  <c:v>34.406447868356288</c:v>
                </c:pt>
              </c:numCache>
            </c:numRef>
          </c:xVal>
          <c:yVal>
            <c:numRef>
              <c:f>'600E'!$AE$171:$AE$234</c:f>
              <c:numCache>
                <c:formatCode>General</c:formatCode>
                <c:ptCount val="64"/>
                <c:pt idx="0">
                  <c:v>8.7192511245300199</c:v>
                </c:pt>
                <c:pt idx="1">
                  <c:v>17.999943883400128</c:v>
                </c:pt>
                <c:pt idx="2">
                  <c:v>24.747365609948332</c:v>
                </c:pt>
                <c:pt idx="3">
                  <c:v>30.833657373800403</c:v>
                </c:pt>
                <c:pt idx="4">
                  <c:v>40.065833353282684</c:v>
                </c:pt>
                <c:pt idx="5">
                  <c:v>52.552511492576627</c:v>
                </c:pt>
                <c:pt idx="6">
                  <c:v>59.617989226019624</c:v>
                </c:pt>
                <c:pt idx="7">
                  <c:v>71.903032665685345</c:v>
                </c:pt>
                <c:pt idx="8">
                  <c:v>78.284523529014237</c:v>
                </c:pt>
                <c:pt idx="9">
                  <c:v>91.967517099124777</c:v>
                </c:pt>
                <c:pt idx="10">
                  <c:v>107.56592610991844</c:v>
                </c:pt>
                <c:pt idx="11">
                  <c:v>127.02632342124976</c:v>
                </c:pt>
                <c:pt idx="12">
                  <c:v>153.62867790550285</c:v>
                </c:pt>
                <c:pt idx="13">
                  <c:v>164.39363974226825</c:v>
                </c:pt>
                <c:pt idx="14">
                  <c:v>195.862936355301</c:v>
                </c:pt>
                <c:pt idx="15">
                  <c:v>225.07077628457927</c:v>
                </c:pt>
                <c:pt idx="16">
                  <c:v>245.00847943691267</c:v>
                </c:pt>
                <c:pt idx="17">
                  <c:v>274.55181100028574</c:v>
                </c:pt>
                <c:pt idx="18">
                  <c:v>317.745884732869</c:v>
                </c:pt>
                <c:pt idx="19">
                  <c:v>357.4391873778365</c:v>
                </c:pt>
                <c:pt idx="20">
                  <c:v>382.02310434322538</c:v>
                </c:pt>
                <c:pt idx="21">
                  <c:v>416.82908169636954</c:v>
                </c:pt>
                <c:pt idx="22">
                  <c:v>464.21503121499438</c:v>
                </c:pt>
                <c:pt idx="23">
                  <c:v>508.00245268348431</c:v>
                </c:pt>
                <c:pt idx="24">
                  <c:v>550.57771459292076</c:v>
                </c:pt>
                <c:pt idx="25">
                  <c:v>596.19091453864371</c:v>
                </c:pt>
                <c:pt idx="26">
                  <c:v>654.86735393330878</c:v>
                </c:pt>
                <c:pt idx="27">
                  <c:v>725.75523786924191</c:v>
                </c:pt>
                <c:pt idx="28">
                  <c:v>781.57011282265842</c:v>
                </c:pt>
                <c:pt idx="29">
                  <c:v>843.06248300761479</c:v>
                </c:pt>
                <c:pt idx="30">
                  <c:v>868.17760686190923</c:v>
                </c:pt>
                <c:pt idx="31">
                  <c:v>990.86976335592317</c:v>
                </c:pt>
                <c:pt idx="32">
                  <c:v>1036.5539996091818</c:v>
                </c:pt>
                <c:pt idx="33">
                  <c:v>1112.6779884426326</c:v>
                </c:pt>
                <c:pt idx="34">
                  <c:v>1185.1897366520213</c:v>
                </c:pt>
                <c:pt idx="35">
                  <c:v>1284.921491985597</c:v>
                </c:pt>
                <c:pt idx="36">
                  <c:v>1367.187994649436</c:v>
                </c:pt>
                <c:pt idx="37">
                  <c:v>1497.0892262421919</c:v>
                </c:pt>
                <c:pt idx="38">
                  <c:v>1611.6936483327197</c:v>
                </c:pt>
                <c:pt idx="39">
                  <c:v>1703.8916369118842</c:v>
                </c:pt>
                <c:pt idx="40">
                  <c:v>1809.8634224515204</c:v>
                </c:pt>
                <c:pt idx="41">
                  <c:v>1958.3278204407279</c:v>
                </c:pt>
                <c:pt idx="42">
                  <c:v>2097.5767387819897</c:v>
                </c:pt>
                <c:pt idx="43">
                  <c:v>2161.2601342304379</c:v>
                </c:pt>
                <c:pt idx="44">
                  <c:v>2309.5048250684881</c:v>
                </c:pt>
                <c:pt idx="45">
                  <c:v>2443.2445228730953</c:v>
                </c:pt>
                <c:pt idx="46">
                  <c:v>2647.6862364836525</c:v>
                </c:pt>
                <c:pt idx="47">
                  <c:v>2661.7745418431632</c:v>
                </c:pt>
                <c:pt idx="48">
                  <c:v>2879.6861198119732</c:v>
                </c:pt>
                <c:pt idx="49">
                  <c:v>2996.3450636001398</c:v>
                </c:pt>
                <c:pt idx="50">
                  <c:v>3088.6822367341993</c:v>
                </c:pt>
                <c:pt idx="51">
                  <c:v>3197.6055903344804</c:v>
                </c:pt>
                <c:pt idx="52">
                  <c:v>3265.618005091123</c:v>
                </c:pt>
                <c:pt idx="53">
                  <c:v>3456.8028433077302</c:v>
                </c:pt>
                <c:pt idx="54">
                  <c:v>3620.029989607654</c:v>
                </c:pt>
                <c:pt idx="55">
                  <c:v>3803.0575532327075</c:v>
                </c:pt>
                <c:pt idx="56">
                  <c:v>3762.8018186228455</c:v>
                </c:pt>
                <c:pt idx="57">
                  <c:v>3897.3033888225182</c:v>
                </c:pt>
                <c:pt idx="58">
                  <c:v>3966.5190968018201</c:v>
                </c:pt>
                <c:pt idx="59">
                  <c:v>4137.0261312640714</c:v>
                </c:pt>
                <c:pt idx="60">
                  <c:v>4195.5546888134104</c:v>
                </c:pt>
                <c:pt idx="61">
                  <c:v>4197.0990895500427</c:v>
                </c:pt>
                <c:pt idx="62">
                  <c:v>4250.4700180758537</c:v>
                </c:pt>
                <c:pt idx="63">
                  <c:v>4165.9434227898191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15-3343-86BF-B2754C78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62239"/>
        <c:axId val="1756164895"/>
      </c:scatterChart>
      <c:valAx>
        <c:axId val="1755762239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64895"/>
        <c:crosses val="autoZero"/>
        <c:crossBetween val="midCat"/>
      </c:valAx>
      <c:valAx>
        <c:axId val="175616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6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09209883247366"/>
          <c:y val="0.16917361058023087"/>
          <c:w val="0.11659755633994026"/>
          <c:h val="0.3276721963152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'700E'!$P$6:$P$10</c:f>
              <c:numCache>
                <c:formatCode>General</c:formatCode>
                <c:ptCount val="5"/>
                <c:pt idx="0">
                  <c:v>85.173850000000002</c:v>
                </c:pt>
                <c:pt idx="1">
                  <c:v>70.905650000000009</c:v>
                </c:pt>
                <c:pt idx="2">
                  <c:v>57.877949999999998</c:v>
                </c:pt>
                <c:pt idx="3">
                  <c:v>43.84995</c:v>
                </c:pt>
                <c:pt idx="4">
                  <c:v>30.642899999999997</c:v>
                </c:pt>
              </c:numCache>
            </c:numRef>
          </c:xVal>
          <c:yVal>
            <c:numRef>
              <c:f>'700E'!$Q$6:$Q$10</c:f>
              <c:numCache>
                <c:formatCode>0.000</c:formatCode>
                <c:ptCount val="5"/>
                <c:pt idx="0">
                  <c:v>1.3173898232754915</c:v>
                </c:pt>
                <c:pt idx="1">
                  <c:v>1.2944181751836887</c:v>
                </c:pt>
                <c:pt idx="2">
                  <c:v>1.2065011883829864</c:v>
                </c:pt>
                <c:pt idx="3">
                  <c:v>1.1361821196629953</c:v>
                </c:pt>
                <c:pt idx="4">
                  <c:v>1.130747887776447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A-DF41-9A9F-29BC7C9368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'700E'!$P$6:$P$10</c:f>
              <c:numCache>
                <c:formatCode>General</c:formatCode>
                <c:ptCount val="5"/>
                <c:pt idx="0">
                  <c:v>85.173850000000002</c:v>
                </c:pt>
                <c:pt idx="1">
                  <c:v>70.905650000000009</c:v>
                </c:pt>
                <c:pt idx="2">
                  <c:v>57.877949999999998</c:v>
                </c:pt>
                <c:pt idx="3">
                  <c:v>43.84995</c:v>
                </c:pt>
                <c:pt idx="4">
                  <c:v>30.642899999999997</c:v>
                </c:pt>
              </c:numCache>
            </c:numRef>
          </c:xVal>
          <c:yVal>
            <c:numRef>
              <c:f>'700E'!$R$6:$R$10</c:f>
              <c:numCache>
                <c:formatCode>0.000</c:formatCode>
                <c:ptCount val="5"/>
                <c:pt idx="0">
                  <c:v>1.196815733333195</c:v>
                </c:pt>
                <c:pt idx="1">
                  <c:v>1.1238338132533516</c:v>
                </c:pt>
                <c:pt idx="2">
                  <c:v>1.0843430576374717</c:v>
                </c:pt>
                <c:pt idx="3">
                  <c:v>1.1308629817468216</c:v>
                </c:pt>
                <c:pt idx="4">
                  <c:v>1.1199027639868402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A-DF41-9A9F-29BC7C9368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'700E'!$P$6:$P$10</c:f>
              <c:numCache>
                <c:formatCode>General</c:formatCode>
                <c:ptCount val="5"/>
                <c:pt idx="0">
                  <c:v>85.173850000000002</c:v>
                </c:pt>
                <c:pt idx="1">
                  <c:v>70.905650000000009</c:v>
                </c:pt>
                <c:pt idx="2">
                  <c:v>57.877949999999998</c:v>
                </c:pt>
                <c:pt idx="3">
                  <c:v>43.84995</c:v>
                </c:pt>
                <c:pt idx="4">
                  <c:v>30.642899999999997</c:v>
                </c:pt>
              </c:numCache>
            </c:numRef>
          </c:xVal>
          <c:yVal>
            <c:numRef>
              <c:f>'700E'!$S$6:$S$10</c:f>
              <c:numCache>
                <c:formatCode>0.000</c:formatCode>
                <c:ptCount val="5"/>
                <c:pt idx="0">
                  <c:v>1.2014817880910016</c:v>
                </c:pt>
                <c:pt idx="1">
                  <c:v>1.1212035033773544</c:v>
                </c:pt>
                <c:pt idx="2">
                  <c:v>1.0746676764109915</c:v>
                </c:pt>
                <c:pt idx="3">
                  <c:v>1.1304582520387698</c:v>
                </c:pt>
                <c:pt idx="4">
                  <c:v>1.1298662793611807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AA-DF41-9A9F-29BC7C9368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'700E'!$P$6:$P$10</c:f>
              <c:numCache>
                <c:formatCode>General</c:formatCode>
                <c:ptCount val="5"/>
                <c:pt idx="0">
                  <c:v>85.173850000000002</c:v>
                </c:pt>
                <c:pt idx="1">
                  <c:v>70.905650000000009</c:v>
                </c:pt>
                <c:pt idx="2">
                  <c:v>57.877949999999998</c:v>
                </c:pt>
                <c:pt idx="3">
                  <c:v>43.84995</c:v>
                </c:pt>
                <c:pt idx="4">
                  <c:v>30.642899999999997</c:v>
                </c:pt>
              </c:numCache>
            </c:numRef>
          </c:xVal>
          <c:yVal>
            <c:numRef>
              <c:f>'700E'!$T$6:$T$10</c:f>
              <c:numCache>
                <c:formatCode>0.000</c:formatCode>
                <c:ptCount val="5"/>
                <c:pt idx="0">
                  <c:v>1.2336726218730973</c:v>
                </c:pt>
                <c:pt idx="1">
                  <c:v>1.1449798119852819</c:v>
                </c:pt>
                <c:pt idx="2">
                  <c:v>1.0983707854613121</c:v>
                </c:pt>
                <c:pt idx="3">
                  <c:v>1.1511783586282376</c:v>
                </c:pt>
                <c:pt idx="4">
                  <c:v>1.2242337638523537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AA-DF41-9A9F-29BC7C93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48063"/>
        <c:axId val="1684898447"/>
      </c:scatterChart>
      <c:valAx>
        <c:axId val="16852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98447"/>
        <c:crosses val="autoZero"/>
        <c:crossBetween val="midCat"/>
      </c:valAx>
      <c:valAx>
        <c:axId val="1684898447"/>
        <c:scaling>
          <c:orientation val="minMax"/>
          <c:max val="1.5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4806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'700E'!$AJ$28:$AJ$320</c:f>
              <c:numCache>
                <c:formatCode>General</c:formatCode>
                <c:ptCount val="293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'700E'!$AI$28:$AI$320</c:f>
              <c:numCache>
                <c:formatCode>General</c:formatCode>
                <c:ptCount val="293"/>
                <c:pt idx="0">
                  <c:v>3990.5618886845864</c:v>
                </c:pt>
                <c:pt idx="1">
                  <c:v>3809.4084448943281</c:v>
                </c:pt>
                <c:pt idx="2">
                  <c:v>3607.8388799257764</c:v>
                </c:pt>
                <c:pt idx="3">
                  <c:v>3424.5648765898163</c:v>
                </c:pt>
                <c:pt idx="4">
                  <c:v>3754.1745983746741</c:v>
                </c:pt>
                <c:pt idx="5">
                  <c:v>3858.2139059083624</c:v>
                </c:pt>
                <c:pt idx="6">
                  <c:v>3376.3543685777072</c:v>
                </c:pt>
                <c:pt idx="7">
                  <c:v>3097.7186285502062</c:v>
                </c:pt>
                <c:pt idx="8">
                  <c:v>3794.3134212042764</c:v>
                </c:pt>
                <c:pt idx="9">
                  <c:v>3583.0076709538939</c:v>
                </c:pt>
                <c:pt idx="10">
                  <c:v>3430.8064026714824</c:v>
                </c:pt>
                <c:pt idx="11">
                  <c:v>3540.402203259207</c:v>
                </c:pt>
                <c:pt idx="12">
                  <c:v>3147.5019555734225</c:v>
                </c:pt>
                <c:pt idx="13">
                  <c:v>3437.4665136507147</c:v>
                </c:pt>
                <c:pt idx="14">
                  <c:v>3181.5001693290424</c:v>
                </c:pt>
                <c:pt idx="15">
                  <c:v>3654.7609326873244</c:v>
                </c:pt>
                <c:pt idx="16">
                  <c:v>2912.667475230558</c:v>
                </c:pt>
                <c:pt idx="17">
                  <c:v>3239.8299436964917</c:v>
                </c:pt>
                <c:pt idx="18">
                  <c:v>2751.3572553632903</c:v>
                </c:pt>
                <c:pt idx="19">
                  <c:v>3301.8493076014506</c:v>
                </c:pt>
                <c:pt idx="20">
                  <c:v>2991.6047578952189</c:v>
                </c:pt>
                <c:pt idx="21">
                  <c:v>3047.6721207577152</c:v>
                </c:pt>
                <c:pt idx="22">
                  <c:v>2548.6296669772933</c:v>
                </c:pt>
                <c:pt idx="23">
                  <c:v>2428.2825619883783</c:v>
                </c:pt>
                <c:pt idx="24">
                  <c:v>2306.6617282214502</c:v>
                </c:pt>
                <c:pt idx="25">
                  <c:v>2884.0100840327209</c:v>
                </c:pt>
                <c:pt idx="26">
                  <c:v>2528.1880874724661</c:v>
                </c:pt>
                <c:pt idx="27">
                  <c:v>2758.8949940848124</c:v>
                </c:pt>
                <c:pt idx="28">
                  <c:v>2601.7598130590873</c:v>
                </c:pt>
                <c:pt idx="29">
                  <c:v>2724.3546177629032</c:v>
                </c:pt>
                <c:pt idx="30">
                  <c:v>2555.6775127302867</c:v>
                </c:pt>
                <c:pt idx="31">
                  <c:v>2627.5473890822109</c:v>
                </c:pt>
                <c:pt idx="32">
                  <c:v>2119.9918557464102</c:v>
                </c:pt>
                <c:pt idx="33">
                  <c:v>1996.5489314462852</c:v>
                </c:pt>
                <c:pt idx="34">
                  <c:v>2198.9526383073426</c:v>
                </c:pt>
                <c:pt idx="35">
                  <c:v>1904.9645024987299</c:v>
                </c:pt>
                <c:pt idx="36">
                  <c:v>2369.491411569757</c:v>
                </c:pt>
                <c:pt idx="37">
                  <c:v>1887.5771815268781</c:v>
                </c:pt>
                <c:pt idx="38">
                  <c:v>2258.0101834953407</c:v>
                </c:pt>
                <c:pt idx="39">
                  <c:v>2253.5064443353403</c:v>
                </c:pt>
                <c:pt idx="40">
                  <c:v>1781.1722365134451</c:v>
                </c:pt>
                <c:pt idx="41">
                  <c:v>1959.5566808562314</c:v>
                </c:pt>
                <c:pt idx="42">
                  <c:v>2051.4645600294921</c:v>
                </c:pt>
                <c:pt idx="43">
                  <c:v>1659.0568344314015</c:v>
                </c:pt>
                <c:pt idx="44">
                  <c:v>1733.6842426177559</c:v>
                </c:pt>
                <c:pt idx="45">
                  <c:v>2050.040991042365</c:v>
                </c:pt>
                <c:pt idx="46">
                  <c:v>1551.8267384807152</c:v>
                </c:pt>
                <c:pt idx="47">
                  <c:v>1947.7317249991331</c:v>
                </c:pt>
                <c:pt idx="48">
                  <c:v>1847.0548551356271</c:v>
                </c:pt>
                <c:pt idx="49">
                  <c:v>1574.3270767822678</c:v>
                </c:pt>
                <c:pt idx="50">
                  <c:v>1752.6662835757481</c:v>
                </c:pt>
                <c:pt idx="51">
                  <c:v>1390.8025162413182</c:v>
                </c:pt>
                <c:pt idx="52">
                  <c:v>1465.0184867795099</c:v>
                </c:pt>
                <c:pt idx="53">
                  <c:v>1326.4187479713894</c:v>
                </c:pt>
                <c:pt idx="54">
                  <c:v>1543.1157651139918</c:v>
                </c:pt>
                <c:pt idx="55">
                  <c:v>1378.4703414623252</c:v>
                </c:pt>
                <c:pt idx="56">
                  <c:v>1597.7023677916272</c:v>
                </c:pt>
                <c:pt idx="57">
                  <c:v>1309.5495525328877</c:v>
                </c:pt>
                <c:pt idx="58">
                  <c:v>1429.3895427444704</c:v>
                </c:pt>
                <c:pt idx="59">
                  <c:v>1224.3336460838175</c:v>
                </c:pt>
                <c:pt idx="60">
                  <c:v>1353.8503774752967</c:v>
                </c:pt>
                <c:pt idx="61">
                  <c:v>1130.9372286793136</c:v>
                </c:pt>
                <c:pt idx="62">
                  <c:v>1228.4190035490644</c:v>
                </c:pt>
                <c:pt idx="63">
                  <c:v>1273.2076597801713</c:v>
                </c:pt>
                <c:pt idx="64">
                  <c:v>1178.1384420307675</c:v>
                </c:pt>
                <c:pt idx="65">
                  <c:v>1163.3624600535129</c:v>
                </c:pt>
                <c:pt idx="66">
                  <c:v>1058.3371232829077</c:v>
                </c:pt>
                <c:pt idx="67">
                  <c:v>1112.1988357770542</c:v>
                </c:pt>
                <c:pt idx="68">
                  <c:v>991.44430851269135</c:v>
                </c:pt>
                <c:pt idx="69">
                  <c:v>1011.805793233517</c:v>
                </c:pt>
                <c:pt idx="70">
                  <c:v>918.53428374379428</c:v>
                </c:pt>
                <c:pt idx="71">
                  <c:v>932.25943631868279</c:v>
                </c:pt>
                <c:pt idx="72">
                  <c:v>987.32527927940657</c:v>
                </c:pt>
                <c:pt idx="73">
                  <c:v>835.2289962498204</c:v>
                </c:pt>
                <c:pt idx="74">
                  <c:v>816.79675649127921</c:v>
                </c:pt>
                <c:pt idx="75">
                  <c:v>882.20208446171489</c:v>
                </c:pt>
                <c:pt idx="76">
                  <c:v>1006.3005666244782</c:v>
                </c:pt>
                <c:pt idx="77">
                  <c:v>844.25397850171419</c:v>
                </c:pt>
                <c:pt idx="78">
                  <c:v>756.89661620620473</c:v>
                </c:pt>
                <c:pt idx="79">
                  <c:v>869.07100221061251</c:v>
                </c:pt>
                <c:pt idx="80">
                  <c:v>730.36770088626611</c:v>
                </c:pt>
                <c:pt idx="81">
                  <c:v>689.19546059630636</c:v>
                </c:pt>
                <c:pt idx="82">
                  <c:v>700.90721837590763</c:v>
                </c:pt>
                <c:pt idx="83">
                  <c:v>802.63413820420135</c:v>
                </c:pt>
                <c:pt idx="84">
                  <c:v>740.67291511340511</c:v>
                </c:pt>
                <c:pt idx="85">
                  <c:v>646.65422014198725</c:v>
                </c:pt>
                <c:pt idx="86">
                  <c:v>614.56341009031757</c:v>
                </c:pt>
                <c:pt idx="87">
                  <c:v>684.39030148053848</c:v>
                </c:pt>
                <c:pt idx="88">
                  <c:v>575.93926706052412</c:v>
                </c:pt>
                <c:pt idx="89">
                  <c:v>556.0363130123136</c:v>
                </c:pt>
                <c:pt idx="90">
                  <c:v>642.27212907347007</c:v>
                </c:pt>
                <c:pt idx="91">
                  <c:v>573.23416207829507</c:v>
                </c:pt>
                <c:pt idx="92">
                  <c:v>522.5477093890172</c:v>
                </c:pt>
                <c:pt idx="93">
                  <c:v>582.94487880642987</c:v>
                </c:pt>
                <c:pt idx="94">
                  <c:v>481.51576684148307</c:v>
                </c:pt>
                <c:pt idx="95">
                  <c:v>488.97277797314791</c:v>
                </c:pt>
                <c:pt idx="96">
                  <c:v>459.1514277791872</c:v>
                </c:pt>
                <c:pt idx="97">
                  <c:v>444.91339737745704</c:v>
                </c:pt>
                <c:pt idx="98">
                  <c:v>523.09457006537275</c:v>
                </c:pt>
                <c:pt idx="99">
                  <c:v>495.28593386027813</c:v>
                </c:pt>
                <c:pt idx="100">
                  <c:v>403.73450812927103</c:v>
                </c:pt>
                <c:pt idx="101">
                  <c:v>401.97989779264663</c:v>
                </c:pt>
                <c:pt idx="102">
                  <c:v>371.99186200108346</c:v>
                </c:pt>
                <c:pt idx="103">
                  <c:v>444.53643563575946</c:v>
                </c:pt>
                <c:pt idx="104">
                  <c:v>427.05714214547021</c:v>
                </c:pt>
                <c:pt idx="105">
                  <c:v>359.10310311161538</c:v>
                </c:pt>
                <c:pt idx="106">
                  <c:v>385.9335507642254</c:v>
                </c:pt>
                <c:pt idx="107">
                  <c:v>351.06750077697308</c:v>
                </c:pt>
                <c:pt idx="108">
                  <c:v>330.30826781278716</c:v>
                </c:pt>
                <c:pt idx="109">
                  <c:v>318.20240244900685</c:v>
                </c:pt>
                <c:pt idx="110">
                  <c:v>304.63989024411387</c:v>
                </c:pt>
                <c:pt idx="111">
                  <c:v>313.89055027129137</c:v>
                </c:pt>
                <c:pt idx="112">
                  <c:v>278.46192212324428</c:v>
                </c:pt>
                <c:pt idx="113">
                  <c:v>264.73662018396976</c:v>
                </c:pt>
                <c:pt idx="114">
                  <c:v>274.34678999949966</c:v>
                </c:pt>
                <c:pt idx="115">
                  <c:v>255.03736523516994</c:v>
                </c:pt>
                <c:pt idx="116">
                  <c:v>236.22773334539428</c:v>
                </c:pt>
                <c:pt idx="117">
                  <c:v>222.12488560720993</c:v>
                </c:pt>
                <c:pt idx="118">
                  <c:v>235.8420784289894</c:v>
                </c:pt>
                <c:pt idx="119">
                  <c:v>212.06618403679866</c:v>
                </c:pt>
                <c:pt idx="120">
                  <c:v>197.38790764412835</c:v>
                </c:pt>
                <c:pt idx="121">
                  <c:v>211.6621210232706</c:v>
                </c:pt>
                <c:pt idx="122">
                  <c:v>189.91009998318555</c:v>
                </c:pt>
                <c:pt idx="123">
                  <c:v>177.06626959935545</c:v>
                </c:pt>
                <c:pt idx="124">
                  <c:v>171.17668429556394</c:v>
                </c:pt>
                <c:pt idx="125">
                  <c:v>184.27609334116883</c:v>
                </c:pt>
                <c:pt idx="126">
                  <c:v>151.03564775241372</c:v>
                </c:pt>
                <c:pt idx="127">
                  <c:v>151.27165432880716</c:v>
                </c:pt>
                <c:pt idx="128">
                  <c:v>162.07502256115342</c:v>
                </c:pt>
                <c:pt idx="129">
                  <c:v>131.1094805262579</c:v>
                </c:pt>
                <c:pt idx="130">
                  <c:v>146.07829450108704</c:v>
                </c:pt>
                <c:pt idx="131">
                  <c:v>132.1822610355828</c:v>
                </c:pt>
                <c:pt idx="132">
                  <c:v>126.32026931331245</c:v>
                </c:pt>
                <c:pt idx="133">
                  <c:v>114.87189814111034</c:v>
                </c:pt>
                <c:pt idx="134">
                  <c:v>114.76932204299119</c:v>
                </c:pt>
                <c:pt idx="135">
                  <c:v>102.18902021387196</c:v>
                </c:pt>
                <c:pt idx="136">
                  <c:v>102.1793441430292</c:v>
                </c:pt>
                <c:pt idx="137">
                  <c:v>95.668068198080888</c:v>
                </c:pt>
                <c:pt idx="138">
                  <c:v>97.392167471453973</c:v>
                </c:pt>
                <c:pt idx="139">
                  <c:v>84.02546752900642</c:v>
                </c:pt>
                <c:pt idx="140">
                  <c:v>82.360663826618449</c:v>
                </c:pt>
                <c:pt idx="141">
                  <c:v>74.467633852093797</c:v>
                </c:pt>
                <c:pt idx="142">
                  <c:v>72.217185761485197</c:v>
                </c:pt>
                <c:pt idx="143">
                  <c:v>70.097827243301538</c:v>
                </c:pt>
                <c:pt idx="144">
                  <c:v>59.774326297249864</c:v>
                </c:pt>
                <c:pt idx="145">
                  <c:v>65.037243310552611</c:v>
                </c:pt>
                <c:pt idx="146">
                  <c:v>55.682091032300761</c:v>
                </c:pt>
                <c:pt idx="147">
                  <c:v>52.364968216063382</c:v>
                </c:pt>
                <c:pt idx="148">
                  <c:v>49.600710418103958</c:v>
                </c:pt>
                <c:pt idx="149">
                  <c:v>49.468031526944856</c:v>
                </c:pt>
                <c:pt idx="150">
                  <c:v>45.924998503559799</c:v>
                </c:pt>
                <c:pt idx="151">
                  <c:v>38.521155486975118</c:v>
                </c:pt>
                <c:pt idx="152">
                  <c:v>35.686704816952833</c:v>
                </c:pt>
                <c:pt idx="153">
                  <c:v>37.793889153471511</c:v>
                </c:pt>
                <c:pt idx="154">
                  <c:v>32.337576360461568</c:v>
                </c:pt>
                <c:pt idx="155">
                  <c:v>29.301677177137545</c:v>
                </c:pt>
                <c:pt idx="156">
                  <c:v>22.606543999145902</c:v>
                </c:pt>
                <c:pt idx="157">
                  <c:v>25.293729412421587</c:v>
                </c:pt>
                <c:pt idx="158">
                  <c:v>16.609555963033664</c:v>
                </c:pt>
                <c:pt idx="159">
                  <c:v>16.453901514854635</c:v>
                </c:pt>
                <c:pt idx="160">
                  <c:v>18.293116004343567</c:v>
                </c:pt>
                <c:pt idx="161">
                  <c:v>8.1675571867523971</c:v>
                </c:pt>
                <c:pt idx="162">
                  <c:v>9.2429862756428793</c:v>
                </c:pt>
                <c:pt idx="163">
                  <c:v>7.883658566934586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E-B541-9038-068908BAC1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'700E'!$AN$28:$AN$218</c:f>
              <c:numCache>
                <c:formatCode>General</c:formatCode>
                <c:ptCount val="191"/>
                <c:pt idx="0">
                  <c:v>28.1426542629228</c:v>
                </c:pt>
                <c:pt idx="1">
                  <c:v>28.314001352469109</c:v>
                </c:pt>
                <c:pt idx="2">
                  <c:v>28.66921477213333</c:v>
                </c:pt>
                <c:pt idx="3">
                  <c:v>28.761830146801838</c:v>
                </c:pt>
                <c:pt idx="4">
                  <c:v>28.842591146949555</c:v>
                </c:pt>
                <c:pt idx="5">
                  <c:v>28.956895518245467</c:v>
                </c:pt>
                <c:pt idx="6">
                  <c:v>29.176094027686204</c:v>
                </c:pt>
                <c:pt idx="7">
                  <c:v>29.266448326014345</c:v>
                </c:pt>
                <c:pt idx="8">
                  <c:v>29.334762460500087</c:v>
                </c:pt>
                <c:pt idx="9">
                  <c:v>29.472185725382886</c:v>
                </c:pt>
                <c:pt idx="10">
                  <c:v>29.634609813991016</c:v>
                </c:pt>
                <c:pt idx="11">
                  <c:v>29.912567683308126</c:v>
                </c:pt>
                <c:pt idx="12">
                  <c:v>30.104227692619279</c:v>
                </c:pt>
                <c:pt idx="13">
                  <c:v>30.195761560130524</c:v>
                </c:pt>
                <c:pt idx="14">
                  <c:v>30.257312508020966</c:v>
                </c:pt>
                <c:pt idx="15">
                  <c:v>30.350331289109501</c:v>
                </c:pt>
                <c:pt idx="16">
                  <c:v>30.364595505154771</c:v>
                </c:pt>
                <c:pt idx="17">
                  <c:v>30.551272659435718</c:v>
                </c:pt>
                <c:pt idx="18">
                  <c:v>30.739214742461261</c:v>
                </c:pt>
                <c:pt idx="19">
                  <c:v>30.885920192208165</c:v>
                </c:pt>
                <c:pt idx="20">
                  <c:v>30.896100987042548</c:v>
                </c:pt>
                <c:pt idx="21">
                  <c:v>30.991683341003704</c:v>
                </c:pt>
                <c:pt idx="22">
                  <c:v>31.227216487507501</c:v>
                </c:pt>
                <c:pt idx="23">
                  <c:v>31.421574993646228</c:v>
                </c:pt>
                <c:pt idx="24">
                  <c:v>31.461209743282719</c:v>
                </c:pt>
                <c:pt idx="25">
                  <c:v>31.58996795412569</c:v>
                </c:pt>
                <c:pt idx="26">
                  <c:v>31.800902203917836</c:v>
                </c:pt>
                <c:pt idx="27">
                  <c:v>31.864041301986539</c:v>
                </c:pt>
                <c:pt idx="28">
                  <c:v>31.950425871224372</c:v>
                </c:pt>
                <c:pt idx="29">
                  <c:v>32.104957254311948</c:v>
                </c:pt>
                <c:pt idx="30">
                  <c:v>32.181907407532286</c:v>
                </c:pt>
                <c:pt idx="31">
                  <c:v>32.275770878176914</c:v>
                </c:pt>
                <c:pt idx="32">
                  <c:v>32.366490244306405</c:v>
                </c:pt>
                <c:pt idx="33">
                  <c:v>32.423558516455515</c:v>
                </c:pt>
                <c:pt idx="34">
                  <c:v>32.553067059516273</c:v>
                </c:pt>
                <c:pt idx="35">
                  <c:v>32.742163964084966</c:v>
                </c:pt>
                <c:pt idx="36">
                  <c:v>32.763014776444749</c:v>
                </c:pt>
                <c:pt idx="37">
                  <c:v>32.763237055451498</c:v>
                </c:pt>
                <c:pt idx="38">
                  <c:v>32.77268466934396</c:v>
                </c:pt>
                <c:pt idx="39">
                  <c:v>33.004151507452839</c:v>
                </c:pt>
                <c:pt idx="40">
                  <c:v>33.048335276683538</c:v>
                </c:pt>
                <c:pt idx="41">
                  <c:v>33.10191914265792</c:v>
                </c:pt>
                <c:pt idx="42">
                  <c:v>33.681098510291868</c:v>
                </c:pt>
                <c:pt idx="43">
                  <c:v>33.751886995444153</c:v>
                </c:pt>
                <c:pt idx="44">
                  <c:v>33.92901545431932</c:v>
                </c:pt>
                <c:pt idx="45">
                  <c:v>33.953765907133118</c:v>
                </c:pt>
                <c:pt idx="46">
                  <c:v>34.237211921164203</c:v>
                </c:pt>
                <c:pt idx="47">
                  <c:v>34.365251632262826</c:v>
                </c:pt>
                <c:pt idx="48">
                  <c:v>34.467993581756176</c:v>
                </c:pt>
                <c:pt idx="49">
                  <c:v>34.866241972263055</c:v>
                </c:pt>
                <c:pt idx="50">
                  <c:v>35.155107676865342</c:v>
                </c:pt>
                <c:pt idx="51">
                  <c:v>35.310310079180333</c:v>
                </c:pt>
                <c:pt idx="52">
                  <c:v>35.387432996204758</c:v>
                </c:pt>
                <c:pt idx="53">
                  <c:v>35.459457613914971</c:v>
                </c:pt>
                <c:pt idx="54">
                  <c:v>35.655423302027316</c:v>
                </c:pt>
                <c:pt idx="55">
                  <c:v>35.715962220278065</c:v>
                </c:pt>
                <c:pt idx="56">
                  <c:v>35.882886397882721</c:v>
                </c:pt>
                <c:pt idx="57">
                  <c:v>35.998235794689904</c:v>
                </c:pt>
                <c:pt idx="58">
                  <c:v>36.198541885635315</c:v>
                </c:pt>
                <c:pt idx="59">
                  <c:v>36.615471029780224</c:v>
                </c:pt>
                <c:pt idx="60">
                  <c:v>36.775134923953303</c:v>
                </c:pt>
                <c:pt idx="61">
                  <c:v>37.488365449776204</c:v>
                </c:pt>
                <c:pt idx="62">
                  <c:v>37.761497451504113</c:v>
                </c:pt>
                <c:pt idx="63">
                  <c:v>38.034564417312893</c:v>
                </c:pt>
                <c:pt idx="64">
                  <c:v>38.06742273207005</c:v>
                </c:pt>
                <c:pt idx="65">
                  <c:v>38.184315371872252</c:v>
                </c:pt>
                <c:pt idx="66">
                  <c:v>38.413356869156836</c:v>
                </c:pt>
                <c:pt idx="67">
                  <c:v>38.541280753026967</c:v>
                </c:pt>
                <c:pt idx="68">
                  <c:v>38.83590595146994</c:v>
                </c:pt>
                <c:pt idx="69">
                  <c:v>39.111613809291036</c:v>
                </c:pt>
                <c:pt idx="70">
                  <c:v>39.212001998896966</c:v>
                </c:pt>
                <c:pt idx="71">
                  <c:v>39.995449766587114</c:v>
                </c:pt>
                <c:pt idx="72">
                  <c:v>40.015167678914182</c:v>
                </c:pt>
                <c:pt idx="73">
                  <c:v>40.119122120460709</c:v>
                </c:pt>
                <c:pt idx="74">
                  <c:v>40.776260953457381</c:v>
                </c:pt>
                <c:pt idx="75">
                  <c:v>40.975475101720008</c:v>
                </c:pt>
                <c:pt idx="76">
                  <c:v>41.073273522163475</c:v>
                </c:pt>
                <c:pt idx="77">
                  <c:v>41.334109083013921</c:v>
                </c:pt>
                <c:pt idx="78">
                  <c:v>41.578976797966277</c:v>
                </c:pt>
                <c:pt idx="79">
                  <c:v>41.762151798544984</c:v>
                </c:pt>
                <c:pt idx="80">
                  <c:v>42.240728418062631</c:v>
                </c:pt>
                <c:pt idx="81">
                  <c:v>42.282502460117449</c:v>
                </c:pt>
                <c:pt idx="82">
                  <c:v>42.731596484232028</c:v>
                </c:pt>
                <c:pt idx="83">
                  <c:v>42.893065633335759</c:v>
                </c:pt>
                <c:pt idx="84">
                  <c:v>43.340743145672803</c:v>
                </c:pt>
                <c:pt idx="85">
                  <c:v>43.853036111720549</c:v>
                </c:pt>
                <c:pt idx="86">
                  <c:v>44.078108372508801</c:v>
                </c:pt>
                <c:pt idx="87">
                  <c:v>44.953925187348439</c:v>
                </c:pt>
                <c:pt idx="88">
                  <c:v>45.010886812665674</c:v>
                </c:pt>
                <c:pt idx="89">
                  <c:v>45.286714456349117</c:v>
                </c:pt>
                <c:pt idx="90">
                  <c:v>45.505687709986169</c:v>
                </c:pt>
                <c:pt idx="91">
                  <c:v>45.595404755493256</c:v>
                </c:pt>
                <c:pt idx="92">
                  <c:v>46.646581446066676</c:v>
                </c:pt>
                <c:pt idx="93">
                  <c:v>46.859123949910341</c:v>
                </c:pt>
                <c:pt idx="94">
                  <c:v>47.247236747260459</c:v>
                </c:pt>
                <c:pt idx="95">
                  <c:v>48.543280078582434</c:v>
                </c:pt>
                <c:pt idx="96">
                  <c:v>49.380847622305751</c:v>
                </c:pt>
                <c:pt idx="97">
                  <c:v>49.907055182720342</c:v>
                </c:pt>
                <c:pt idx="98">
                  <c:v>49.962392797129624</c:v>
                </c:pt>
                <c:pt idx="99">
                  <c:v>50.475093594227928</c:v>
                </c:pt>
                <c:pt idx="100">
                  <c:v>50.849715943093358</c:v>
                </c:pt>
                <c:pt idx="101">
                  <c:v>50.936216715292723</c:v>
                </c:pt>
                <c:pt idx="102">
                  <c:v>50.947088160485521</c:v>
                </c:pt>
                <c:pt idx="103">
                  <c:v>51.039872354550447</c:v>
                </c:pt>
                <c:pt idx="104">
                  <c:v>52.653210945843135</c:v>
                </c:pt>
                <c:pt idx="105">
                  <c:v>52.838631110075823</c:v>
                </c:pt>
                <c:pt idx="106">
                  <c:v>54.164960446777634</c:v>
                </c:pt>
                <c:pt idx="107">
                  <c:v>54.422460765618894</c:v>
                </c:pt>
                <c:pt idx="108">
                  <c:v>54.914109145462447</c:v>
                </c:pt>
                <c:pt idx="109">
                  <c:v>55.103831090813749</c:v>
                </c:pt>
                <c:pt idx="110">
                  <c:v>56.492652951740808</c:v>
                </c:pt>
                <c:pt idx="111">
                  <c:v>56.944868956647426</c:v>
                </c:pt>
                <c:pt idx="112">
                  <c:v>57.956926378183887</c:v>
                </c:pt>
                <c:pt idx="113">
                  <c:v>58.04185799354272</c:v>
                </c:pt>
                <c:pt idx="114">
                  <c:v>58.50995461470751</c:v>
                </c:pt>
                <c:pt idx="115">
                  <c:v>59.024200102554524</c:v>
                </c:pt>
                <c:pt idx="116">
                  <c:v>61.062254569706056</c:v>
                </c:pt>
                <c:pt idx="117">
                  <c:v>61.695510741735532</c:v>
                </c:pt>
                <c:pt idx="118">
                  <c:v>61.977709351935886</c:v>
                </c:pt>
                <c:pt idx="119">
                  <c:v>62.483910119721642</c:v>
                </c:pt>
                <c:pt idx="120">
                  <c:v>63.679889017332158</c:v>
                </c:pt>
                <c:pt idx="121">
                  <c:v>64.78718098847088</c:v>
                </c:pt>
                <c:pt idx="122">
                  <c:v>65.823345470071615</c:v>
                </c:pt>
                <c:pt idx="123">
                  <c:v>66.356097699041825</c:v>
                </c:pt>
                <c:pt idx="124">
                  <c:v>67.214761351151068</c:v>
                </c:pt>
                <c:pt idx="125">
                  <c:v>68.149253591703769</c:v>
                </c:pt>
                <c:pt idx="126">
                  <c:v>68.390078947706286</c:v>
                </c:pt>
                <c:pt idx="127">
                  <c:v>69.32455412951505</c:v>
                </c:pt>
                <c:pt idx="128">
                  <c:v>71.472725733796437</c:v>
                </c:pt>
                <c:pt idx="129">
                  <c:v>71.995890648213802</c:v>
                </c:pt>
                <c:pt idx="130">
                  <c:v>72.738552028248662</c:v>
                </c:pt>
                <c:pt idx="131">
                  <c:v>73.834536780984408</c:v>
                </c:pt>
                <c:pt idx="132">
                  <c:v>76.04364298439657</c:v>
                </c:pt>
                <c:pt idx="133">
                  <c:v>76.660870183281801</c:v>
                </c:pt>
                <c:pt idx="134">
                  <c:v>77.563975154745037</c:v>
                </c:pt>
                <c:pt idx="135">
                  <c:v>79.704773847331353</c:v>
                </c:pt>
                <c:pt idx="136">
                  <c:v>80.254472922282886</c:v>
                </c:pt>
                <c:pt idx="137">
                  <c:v>81.268929945465104</c:v>
                </c:pt>
                <c:pt idx="138">
                  <c:v>84.267748415097643</c:v>
                </c:pt>
                <c:pt idx="139">
                  <c:v>86.961554242525182</c:v>
                </c:pt>
                <c:pt idx="140">
                  <c:v>87.159729131930945</c:v>
                </c:pt>
                <c:pt idx="141">
                  <c:v>88.562822194515093</c:v>
                </c:pt>
                <c:pt idx="142">
                  <c:v>89.275827084992059</c:v>
                </c:pt>
                <c:pt idx="143">
                  <c:v>93.643537508408571</c:v>
                </c:pt>
                <c:pt idx="144">
                  <c:v>94.582620433325417</c:v>
                </c:pt>
                <c:pt idx="145">
                  <c:v>95.406516887212575</c:v>
                </c:pt>
                <c:pt idx="146">
                  <c:v>97.351230703503361</c:v>
                </c:pt>
                <c:pt idx="147">
                  <c:v>100.14041118446427</c:v>
                </c:pt>
                <c:pt idx="148">
                  <c:v>101.83135199858349</c:v>
                </c:pt>
                <c:pt idx="149">
                  <c:v>103.35427759344567</c:v>
                </c:pt>
                <c:pt idx="150">
                  <c:v>107.13333788227706</c:v>
                </c:pt>
                <c:pt idx="151">
                  <c:v>110.75728561079114</c:v>
                </c:pt>
                <c:pt idx="152">
                  <c:v>113.92654202809861</c:v>
                </c:pt>
                <c:pt idx="153">
                  <c:v>114.33572574474921</c:v>
                </c:pt>
                <c:pt idx="154">
                  <c:v>118.96612296624662</c:v>
                </c:pt>
                <c:pt idx="155">
                  <c:v>121.25630039318986</c:v>
                </c:pt>
                <c:pt idx="156">
                  <c:v>125.02446467106314</c:v>
                </c:pt>
                <c:pt idx="157">
                  <c:v>125.63110125776319</c:v>
                </c:pt>
                <c:pt idx="158">
                  <c:v>132.93045951637205</c:v>
                </c:pt>
                <c:pt idx="159">
                  <c:v>135.18554072112971</c:v>
                </c:pt>
                <c:pt idx="160">
                  <c:v>140.85891860185203</c:v>
                </c:pt>
                <c:pt idx="161">
                  <c:v>144.07230679328629</c:v>
                </c:pt>
                <c:pt idx="162">
                  <c:v>153.89871590400776</c:v>
                </c:pt>
                <c:pt idx="163">
                  <c:v>155.38534775258887</c:v>
                </c:pt>
                <c:pt idx="164">
                  <c:v>155.39575673893742</c:v>
                </c:pt>
                <c:pt idx="165">
                  <c:v>170.58512864685486</c:v>
                </c:pt>
                <c:pt idx="166">
                  <c:v>172.17548048398129</c:v>
                </c:pt>
                <c:pt idx="167">
                  <c:v>174.1485538068118</c:v>
                </c:pt>
                <c:pt idx="168">
                  <c:v>186.65989790318719</c:v>
                </c:pt>
                <c:pt idx="169">
                  <c:v>192.72852883782258</c:v>
                </c:pt>
                <c:pt idx="170">
                  <c:v>197.11226733919736</c:v>
                </c:pt>
                <c:pt idx="171">
                  <c:v>215.63088068910386</c:v>
                </c:pt>
                <c:pt idx="172">
                  <c:v>218.07316919947911</c:v>
                </c:pt>
                <c:pt idx="173">
                  <c:v>229.93690909405561</c:v>
                </c:pt>
                <c:pt idx="174">
                  <c:v>245.62639332390961</c:v>
                </c:pt>
                <c:pt idx="175">
                  <c:v>259.08971495167384</c:v>
                </c:pt>
                <c:pt idx="176">
                  <c:v>279.37001292509268</c:v>
                </c:pt>
                <c:pt idx="177">
                  <c:v>301.45185430696699</c:v>
                </c:pt>
                <c:pt idx="178">
                  <c:v>305.45398296325311</c:v>
                </c:pt>
                <c:pt idx="179">
                  <c:v>343.27557828400171</c:v>
                </c:pt>
                <c:pt idx="180">
                  <c:v>375.54298982652222</c:v>
                </c:pt>
                <c:pt idx="181">
                  <c:v>384.16155573446804</c:v>
                </c:pt>
                <c:pt idx="182">
                  <c:v>466.5033637497051</c:v>
                </c:pt>
                <c:pt idx="183">
                  <c:v>502.30466886961665</c:v>
                </c:pt>
                <c:pt idx="184">
                  <c:v>516.98038876552039</c:v>
                </c:pt>
                <c:pt idx="185">
                  <c:v>707.6541264257562</c:v>
                </c:pt>
                <c:pt idx="186">
                  <c:v>767.54569335967517</c:v>
                </c:pt>
                <c:pt idx="187">
                  <c:v>778.49166962075878</c:v>
                </c:pt>
                <c:pt idx="188">
                  <c:v>1415.5173048999516</c:v>
                </c:pt>
                <c:pt idx="189">
                  <c:v>1516.0892339476852</c:v>
                </c:pt>
                <c:pt idx="190">
                  <c:v>1552.0465397543221</c:v>
                </c:pt>
              </c:numCache>
            </c:numRef>
          </c:xVal>
          <c:yVal>
            <c:numRef>
              <c:f>'700E'!$AM$28:$AM$218</c:f>
              <c:numCache>
                <c:formatCode>General</c:formatCode>
                <c:ptCount val="191"/>
                <c:pt idx="0">
                  <c:v>5941.8488207785222</c:v>
                </c:pt>
                <c:pt idx="1">
                  <c:v>5615.9661414825787</c:v>
                </c:pt>
                <c:pt idx="2">
                  <c:v>5709.4230377349086</c:v>
                </c:pt>
                <c:pt idx="3">
                  <c:v>5331.8794207550736</c:v>
                </c:pt>
                <c:pt idx="4">
                  <c:v>5386.6345193386987</c:v>
                </c:pt>
                <c:pt idx="5">
                  <c:v>5164.486523567115</c:v>
                </c:pt>
                <c:pt idx="6">
                  <c:v>5174.6979413403933</c:v>
                </c:pt>
                <c:pt idx="7">
                  <c:v>4756.1270275821071</c:v>
                </c:pt>
                <c:pt idx="8">
                  <c:v>4636.696588278488</c:v>
                </c:pt>
                <c:pt idx="9">
                  <c:v>4962.047553988049</c:v>
                </c:pt>
                <c:pt idx="10">
                  <c:v>4814.9535168014054</c:v>
                </c:pt>
                <c:pt idx="11">
                  <c:v>4624.1657366712243</c:v>
                </c:pt>
                <c:pt idx="12">
                  <c:v>4880.5075066719137</c:v>
                </c:pt>
                <c:pt idx="13">
                  <c:v>4860.6710987116057</c:v>
                </c:pt>
                <c:pt idx="14">
                  <c:v>4333.617600018647</c:v>
                </c:pt>
                <c:pt idx="15">
                  <c:v>4721.5501808820445</c:v>
                </c:pt>
                <c:pt idx="16">
                  <c:v>4729.4049705770121</c:v>
                </c:pt>
                <c:pt idx="17">
                  <c:v>4185.0600537819864</c:v>
                </c:pt>
                <c:pt idx="18">
                  <c:v>4235.9755539627777</c:v>
                </c:pt>
                <c:pt idx="19">
                  <c:v>4364.2640125507442</c:v>
                </c:pt>
                <c:pt idx="20">
                  <c:v>4071.787314049745</c:v>
                </c:pt>
                <c:pt idx="21">
                  <c:v>4479.1610676789523</c:v>
                </c:pt>
                <c:pt idx="22">
                  <c:v>4525.2725161687576</c:v>
                </c:pt>
                <c:pt idx="23">
                  <c:v>3962.7424925536084</c:v>
                </c:pt>
                <c:pt idx="24">
                  <c:v>4179.1307787403966</c:v>
                </c:pt>
                <c:pt idx="25">
                  <c:v>4281.9227718684042</c:v>
                </c:pt>
                <c:pt idx="26">
                  <c:v>3683.6476783080461</c:v>
                </c:pt>
                <c:pt idx="27">
                  <c:v>3794.50181002207</c:v>
                </c:pt>
                <c:pt idx="28">
                  <c:v>3794.1863633695989</c:v>
                </c:pt>
                <c:pt idx="29">
                  <c:v>3660.7720649650769</c:v>
                </c:pt>
                <c:pt idx="30">
                  <c:v>3833.8934551047855</c:v>
                </c:pt>
                <c:pt idx="31">
                  <c:v>3508.7858819276526</c:v>
                </c:pt>
                <c:pt idx="32">
                  <c:v>3489.9724307534257</c:v>
                </c:pt>
                <c:pt idx="33">
                  <c:v>3254.594116449533</c:v>
                </c:pt>
                <c:pt idx="34">
                  <c:v>3366.0432812567792</c:v>
                </c:pt>
                <c:pt idx="35">
                  <c:v>3613.6483474307597</c:v>
                </c:pt>
                <c:pt idx="36">
                  <c:v>3671.7667211113753</c:v>
                </c:pt>
                <c:pt idx="37">
                  <c:v>3829.7520402472346</c:v>
                </c:pt>
                <c:pt idx="38">
                  <c:v>3952.6680200987798</c:v>
                </c:pt>
                <c:pt idx="39">
                  <c:v>3065.1776708870425</c:v>
                </c:pt>
                <c:pt idx="40">
                  <c:v>3468.144349138599</c:v>
                </c:pt>
                <c:pt idx="41">
                  <c:v>2801.7764564350732</c:v>
                </c:pt>
                <c:pt idx="42">
                  <c:v>3211.0044295962243</c:v>
                </c:pt>
                <c:pt idx="43">
                  <c:v>3236.0998359294904</c:v>
                </c:pt>
                <c:pt idx="44">
                  <c:v>3285.1230105400155</c:v>
                </c:pt>
                <c:pt idx="45">
                  <c:v>2870.3607895677133</c:v>
                </c:pt>
                <c:pt idx="46">
                  <c:v>3051.7508263997952</c:v>
                </c:pt>
                <c:pt idx="47">
                  <c:v>3051.0994265199174</c:v>
                </c:pt>
                <c:pt idx="48">
                  <c:v>2924.7539737357342</c:v>
                </c:pt>
                <c:pt idx="49">
                  <c:v>2905.052990450135</c:v>
                </c:pt>
                <c:pt idx="50">
                  <c:v>2539.3789632930229</c:v>
                </c:pt>
                <c:pt idx="51">
                  <c:v>2739.7065784143892</c:v>
                </c:pt>
                <c:pt idx="52">
                  <c:v>2689.0899014013835</c:v>
                </c:pt>
                <c:pt idx="53">
                  <c:v>2603.1959458631677</c:v>
                </c:pt>
                <c:pt idx="54">
                  <c:v>2384.4424080328536</c:v>
                </c:pt>
                <c:pt idx="55">
                  <c:v>2460.0250051773314</c:v>
                </c:pt>
                <c:pt idx="56">
                  <c:v>2557.3807526467931</c:v>
                </c:pt>
                <c:pt idx="57">
                  <c:v>2474.9148247677417</c:v>
                </c:pt>
                <c:pt idx="58">
                  <c:v>2711.1813644586282</c:v>
                </c:pt>
                <c:pt idx="59">
                  <c:v>2248.2684541015778</c:v>
                </c:pt>
                <c:pt idx="60">
                  <c:v>2309.2509164761627</c:v>
                </c:pt>
                <c:pt idx="61">
                  <c:v>2103.6823781865128</c:v>
                </c:pt>
                <c:pt idx="62">
                  <c:v>2145.0713219996178</c:v>
                </c:pt>
                <c:pt idx="63">
                  <c:v>1969.6919056422134</c:v>
                </c:pt>
                <c:pt idx="64">
                  <c:v>1866.9457493465882</c:v>
                </c:pt>
                <c:pt idx="65">
                  <c:v>2215.4171593113942</c:v>
                </c:pt>
                <c:pt idx="66">
                  <c:v>2021.3754323513938</c:v>
                </c:pt>
                <c:pt idx="67">
                  <c:v>2070.2360805612875</c:v>
                </c:pt>
                <c:pt idx="68">
                  <c:v>1995.2914828286955</c:v>
                </c:pt>
                <c:pt idx="69">
                  <c:v>1905.8518155313807</c:v>
                </c:pt>
                <c:pt idx="70">
                  <c:v>1724.4832079308337</c:v>
                </c:pt>
                <c:pt idx="71">
                  <c:v>1855.5087130114364</c:v>
                </c:pt>
                <c:pt idx="72">
                  <c:v>1759.1917323927755</c:v>
                </c:pt>
                <c:pt idx="73">
                  <c:v>1616.6259174347035</c:v>
                </c:pt>
                <c:pt idx="74">
                  <c:v>1688.7411966822415</c:v>
                </c:pt>
                <c:pt idx="75">
                  <c:v>1512.4541550198969</c:v>
                </c:pt>
                <c:pt idx="76">
                  <c:v>1632.7527535499535</c:v>
                </c:pt>
                <c:pt idx="77">
                  <c:v>1548.5910313035417</c:v>
                </c:pt>
                <c:pt idx="78">
                  <c:v>1724.2070608529759</c:v>
                </c:pt>
                <c:pt idx="79">
                  <c:v>1400.7669241848107</c:v>
                </c:pt>
                <c:pt idx="80">
                  <c:v>1457.560761420681</c:v>
                </c:pt>
                <c:pt idx="81">
                  <c:v>1559.5797843275977</c:v>
                </c:pt>
                <c:pt idx="82">
                  <c:v>1496.3328865081749</c:v>
                </c:pt>
                <c:pt idx="83">
                  <c:v>1320.1358737635962</c:v>
                </c:pt>
                <c:pt idx="84">
                  <c:v>1409.7113945293734</c:v>
                </c:pt>
                <c:pt idx="85">
                  <c:v>1338.6354938071656</c:v>
                </c:pt>
                <c:pt idx="86">
                  <c:v>1217.8450848095542</c:v>
                </c:pt>
                <c:pt idx="87">
                  <c:v>1244.9899250941023</c:v>
                </c:pt>
                <c:pt idx="88">
                  <c:v>1147.0808447233444</c:v>
                </c:pt>
                <c:pt idx="89">
                  <c:v>1184.5281870009051</c:v>
                </c:pt>
                <c:pt idx="90">
                  <c:v>1266.2073475563082</c:v>
                </c:pt>
                <c:pt idx="91">
                  <c:v>1069.2334205199388</c:v>
                </c:pt>
                <c:pt idx="92">
                  <c:v>1212.7865356425436</c:v>
                </c:pt>
                <c:pt idx="93">
                  <c:v>1101.7040490583236</c:v>
                </c:pt>
                <c:pt idx="94">
                  <c:v>1148.936609437709</c:v>
                </c:pt>
                <c:pt idx="95">
                  <c:v>1013.2197317413116</c:v>
                </c:pt>
                <c:pt idx="96">
                  <c:v>942.45499319609257</c:v>
                </c:pt>
                <c:pt idx="97">
                  <c:v>944.30685011107596</c:v>
                </c:pt>
                <c:pt idx="98">
                  <c:v>1026.2667465250192</c:v>
                </c:pt>
                <c:pt idx="99">
                  <c:v>965.28912626082115</c:v>
                </c:pt>
                <c:pt idx="100">
                  <c:v>915.35671977385005</c:v>
                </c:pt>
                <c:pt idx="101">
                  <c:v>870.64592077665134</c:v>
                </c:pt>
                <c:pt idx="102">
                  <c:v>836.80477960764199</c:v>
                </c:pt>
                <c:pt idx="103">
                  <c:v>882.03736456633987</c:v>
                </c:pt>
                <c:pt idx="104">
                  <c:v>772.80284011096273</c:v>
                </c:pt>
                <c:pt idx="105">
                  <c:v>815.37846128895933</c:v>
                </c:pt>
                <c:pt idx="106">
                  <c:v>763.53279866751461</c:v>
                </c:pt>
                <c:pt idx="107">
                  <c:v>832.58842514611024</c:v>
                </c:pt>
                <c:pt idx="108">
                  <c:v>779.63898043867096</c:v>
                </c:pt>
                <c:pt idx="109">
                  <c:v>703.78383487399219</c:v>
                </c:pt>
                <c:pt idx="110">
                  <c:v>728.50567748520677</c:v>
                </c:pt>
                <c:pt idx="111">
                  <c:v>687.39253902925861</c:v>
                </c:pt>
                <c:pt idx="112">
                  <c:v>649.69723073986313</c:v>
                </c:pt>
                <c:pt idx="113">
                  <c:v>636.35127814642533</c:v>
                </c:pt>
                <c:pt idx="114">
                  <c:v>618.87615241633637</c:v>
                </c:pt>
                <c:pt idx="115">
                  <c:v>592.82890718400995</c:v>
                </c:pt>
                <c:pt idx="116">
                  <c:v>566.33393006888605</c:v>
                </c:pt>
                <c:pt idx="117">
                  <c:v>624.04198675214298</c:v>
                </c:pt>
                <c:pt idx="118">
                  <c:v>596.95742070201732</c:v>
                </c:pt>
                <c:pt idx="119">
                  <c:v>533.14474947357485</c:v>
                </c:pt>
                <c:pt idx="120">
                  <c:v>561.33379529476213</c:v>
                </c:pt>
                <c:pt idx="121">
                  <c:v>485.80300109002496</c:v>
                </c:pt>
                <c:pt idx="122">
                  <c:v>503.33787163182029</c:v>
                </c:pt>
                <c:pt idx="123">
                  <c:v>449.025376267571</c:v>
                </c:pt>
                <c:pt idx="124">
                  <c:v>469.98084859400609</c:v>
                </c:pt>
                <c:pt idx="125">
                  <c:v>495.47840432088674</c:v>
                </c:pt>
                <c:pt idx="126">
                  <c:v>434.16257111197012</c:v>
                </c:pt>
                <c:pt idx="127">
                  <c:v>408.50943613029312</c:v>
                </c:pt>
                <c:pt idx="128">
                  <c:v>445.26472836221257</c:v>
                </c:pt>
                <c:pt idx="129">
                  <c:v>393.48133979386887</c:v>
                </c:pt>
                <c:pt idx="130">
                  <c:v>418.94811001647622</c:v>
                </c:pt>
                <c:pt idx="131">
                  <c:v>364.10796543803804</c:v>
                </c:pt>
                <c:pt idx="132">
                  <c:v>352.54032788544282</c:v>
                </c:pt>
                <c:pt idx="133">
                  <c:v>378.96519403816097</c:v>
                </c:pt>
                <c:pt idx="134">
                  <c:v>322.85537784399253</c:v>
                </c:pt>
                <c:pt idx="135">
                  <c:v>318.61431854730029</c:v>
                </c:pt>
                <c:pt idx="136">
                  <c:v>344.82200526494915</c:v>
                </c:pt>
                <c:pt idx="137">
                  <c:v>290.8104820343666</c:v>
                </c:pt>
                <c:pt idx="138">
                  <c:v>286.34250350187858</c:v>
                </c:pt>
                <c:pt idx="139">
                  <c:v>260.9651108630153</c:v>
                </c:pt>
                <c:pt idx="140">
                  <c:v>300.18402292976265</c:v>
                </c:pt>
                <c:pt idx="141">
                  <c:v>250.51661473077425</c:v>
                </c:pt>
                <c:pt idx="142">
                  <c:v>277.62228423968497</c:v>
                </c:pt>
                <c:pt idx="143">
                  <c:v>229.63604355721776</c:v>
                </c:pt>
                <c:pt idx="144">
                  <c:v>219.1835529561348</c:v>
                </c:pt>
                <c:pt idx="145">
                  <c:v>252.11630499566812</c:v>
                </c:pt>
                <c:pt idx="146">
                  <c:v>210.76622992086911</c:v>
                </c:pt>
                <c:pt idx="147">
                  <c:v>197.51637495116921</c:v>
                </c:pt>
                <c:pt idx="148">
                  <c:v>192.92064857218213</c:v>
                </c:pt>
                <c:pt idx="149">
                  <c:v>219.59249667381528</c:v>
                </c:pt>
                <c:pt idx="150">
                  <c:v>176.04036814333617</c:v>
                </c:pt>
                <c:pt idx="151">
                  <c:v>165.98155469908841</c:v>
                </c:pt>
                <c:pt idx="152">
                  <c:v>185.29162667705378</c:v>
                </c:pt>
                <c:pt idx="153">
                  <c:v>176.97331012198615</c:v>
                </c:pt>
                <c:pt idx="154">
                  <c:v>145.25774949355554</c:v>
                </c:pt>
                <c:pt idx="155">
                  <c:v>146.53890315782718</c:v>
                </c:pt>
                <c:pt idx="156">
                  <c:v>148.46398175803895</c:v>
                </c:pt>
                <c:pt idx="157">
                  <c:v>131.03510124490487</c:v>
                </c:pt>
                <c:pt idx="158">
                  <c:v>124.64805474080407</c:v>
                </c:pt>
                <c:pt idx="159">
                  <c:v>127.88998471172231</c:v>
                </c:pt>
                <c:pt idx="160">
                  <c:v>113.54913059754067</c:v>
                </c:pt>
                <c:pt idx="161">
                  <c:v>106.68678552734902</c:v>
                </c:pt>
                <c:pt idx="162">
                  <c:v>109.62289863295196</c:v>
                </c:pt>
                <c:pt idx="163">
                  <c:v>97.056367482672698</c:v>
                </c:pt>
                <c:pt idx="164">
                  <c:v>97.089177340844884</c:v>
                </c:pt>
                <c:pt idx="165">
                  <c:v>94.343025205803656</c:v>
                </c:pt>
                <c:pt idx="166">
                  <c:v>85.052100393319691</c:v>
                </c:pt>
                <c:pt idx="167">
                  <c:v>78.430530070804181</c:v>
                </c:pt>
                <c:pt idx="168">
                  <c:v>84.399868275762714</c:v>
                </c:pt>
                <c:pt idx="169">
                  <c:v>70.93972066701707</c:v>
                </c:pt>
                <c:pt idx="170">
                  <c:v>67.096133626732183</c:v>
                </c:pt>
                <c:pt idx="171">
                  <c:v>61.874549067549687</c:v>
                </c:pt>
                <c:pt idx="172">
                  <c:v>71.027870838753856</c:v>
                </c:pt>
                <c:pt idx="173">
                  <c:v>54.538302423818926</c:v>
                </c:pt>
                <c:pt idx="174">
                  <c:v>57.856108873866212</c:v>
                </c:pt>
                <c:pt idx="175">
                  <c:v>52.037168308947308</c:v>
                </c:pt>
                <c:pt idx="176">
                  <c:v>45.667814778405088</c:v>
                </c:pt>
                <c:pt idx="177">
                  <c:v>51.341214824509052</c:v>
                </c:pt>
                <c:pt idx="178">
                  <c:v>41.25592188662425</c:v>
                </c:pt>
                <c:pt idx="179">
                  <c:v>36.316812761377633</c:v>
                </c:pt>
                <c:pt idx="180">
                  <c:v>38.221282208302163</c:v>
                </c:pt>
                <c:pt idx="181">
                  <c:v>31.334625271062304</c:v>
                </c:pt>
                <c:pt idx="182">
                  <c:v>27.182228040434222</c:v>
                </c:pt>
                <c:pt idx="183">
                  <c:v>28.313474833098375</c:v>
                </c:pt>
                <c:pt idx="184">
                  <c:v>21.57635718119214</c:v>
                </c:pt>
                <c:pt idx="185">
                  <c:v>17.985375852292908</c:v>
                </c:pt>
                <c:pt idx="186">
                  <c:v>20.830563311455098</c:v>
                </c:pt>
                <c:pt idx="187">
                  <c:v>14.957707279453546</c:v>
                </c:pt>
                <c:pt idx="188">
                  <c:v>9.0322643485017693</c:v>
                </c:pt>
                <c:pt idx="189">
                  <c:v>8.2642310649290014</c:v>
                </c:pt>
                <c:pt idx="190">
                  <c:v>7.6225638077516722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E-B541-9038-068908BA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66432"/>
        <c:axId val="1791162176"/>
      </c:scatterChart>
      <c:valAx>
        <c:axId val="179126643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62176"/>
        <c:crosses val="autoZero"/>
        <c:crossBetween val="midCat"/>
      </c:valAx>
      <c:valAx>
        <c:axId val="179116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Esurf!$M$6:$M$15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Esurf!$P$6:$P$15</c:f>
              <c:numCache>
                <c:formatCode>0.00E+00</c:formatCode>
                <c:ptCount val="10"/>
                <c:pt idx="0">
                  <c:v>2527840</c:v>
                </c:pt>
                <c:pt idx="1">
                  <c:v>2527900</c:v>
                </c:pt>
                <c:pt idx="2">
                  <c:v>2528190</c:v>
                </c:pt>
                <c:pt idx="3">
                  <c:v>2528260</c:v>
                </c:pt>
                <c:pt idx="4">
                  <c:v>2527720</c:v>
                </c:pt>
                <c:pt idx="5">
                  <c:v>2528210</c:v>
                </c:pt>
                <c:pt idx="6">
                  <c:v>2528200</c:v>
                </c:pt>
                <c:pt idx="7">
                  <c:v>2527810</c:v>
                </c:pt>
                <c:pt idx="8">
                  <c:v>2528310</c:v>
                </c:pt>
                <c:pt idx="9">
                  <c:v>2528010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2-5C4E-B838-F44818186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80800"/>
        <c:axId val="1862519936"/>
      </c:scatterChart>
      <c:valAx>
        <c:axId val="19193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19936"/>
        <c:crosses val="autoZero"/>
        <c:crossBetween val="midCat"/>
      </c:valAx>
      <c:valAx>
        <c:axId val="186251993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Esurf!$D$6:$D$10</c:f>
              <c:numCache>
                <c:formatCode>General</c:formatCode>
                <c:ptCount val="5"/>
                <c:pt idx="0">
                  <c:v>1.5299999999999998</c:v>
                </c:pt>
                <c:pt idx="1">
                  <c:v>2.21</c:v>
                </c:pt>
                <c:pt idx="2">
                  <c:v>2.8899999999999997</c:v>
                </c:pt>
                <c:pt idx="3">
                  <c:v>3.5699999999999994</c:v>
                </c:pt>
                <c:pt idx="4">
                  <c:v>4.25</c:v>
                </c:pt>
              </c:numCache>
            </c:numRef>
          </c:xVal>
          <c:yVal>
            <c:numRef>
              <c:f>Esurf!$H$6:$H$10</c:f>
              <c:numCache>
                <c:formatCode>General</c:formatCode>
                <c:ptCount val="5"/>
                <c:pt idx="0">
                  <c:v>1.0607782929091372</c:v>
                </c:pt>
                <c:pt idx="1">
                  <c:v>1.1866411046328342</c:v>
                </c:pt>
                <c:pt idx="2">
                  <c:v>1.1772676954004559</c:v>
                </c:pt>
                <c:pt idx="3">
                  <c:v>1.1567180131188448</c:v>
                </c:pt>
                <c:pt idx="4">
                  <c:v>1.1754069410135872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0-0A45-89F9-F9DB83950CC1}"/>
            </c:ext>
          </c:extLst>
        </c:ser>
        <c:ser>
          <c:idx val="1"/>
          <c:order val="1"/>
          <c:tx>
            <c:v>500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Esurf!$D$16:$D$20</c:f>
              <c:numCache>
                <c:formatCode>General</c:formatCode>
                <c:ptCount val="5"/>
                <c:pt idx="0">
                  <c:v>1.5304499999999999</c:v>
                </c:pt>
                <c:pt idx="1">
                  <c:v>2.2106499999999998</c:v>
                </c:pt>
                <c:pt idx="2">
                  <c:v>2.8908499999999995</c:v>
                </c:pt>
                <c:pt idx="3">
                  <c:v>3.5710499999999996</c:v>
                </c:pt>
                <c:pt idx="4">
                  <c:v>4.2512499999999998</c:v>
                </c:pt>
              </c:numCache>
            </c:numRef>
          </c:xVal>
          <c:yVal>
            <c:numRef>
              <c:f>Esurf!$H$16:$H$20</c:f>
              <c:numCache>
                <c:formatCode>General</c:formatCode>
                <c:ptCount val="5"/>
                <c:pt idx="0">
                  <c:v>1.0776574383001314</c:v>
                </c:pt>
                <c:pt idx="1">
                  <c:v>1.185478225109732</c:v>
                </c:pt>
                <c:pt idx="2">
                  <c:v>1.1814643946526313</c:v>
                </c:pt>
                <c:pt idx="3">
                  <c:v>1.1610947011893671</c:v>
                </c:pt>
                <c:pt idx="4">
                  <c:v>1.1839178592941619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0-0A45-89F9-F9DB83950CC1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Esurf!$D$26:$D$30</c:f>
              <c:numCache>
                <c:formatCode>General</c:formatCode>
                <c:ptCount val="5"/>
                <c:pt idx="0">
                  <c:v>1.5318000000000001</c:v>
                </c:pt>
                <c:pt idx="1">
                  <c:v>2.2125999999999997</c:v>
                </c:pt>
                <c:pt idx="2">
                  <c:v>2.8933999999999997</c:v>
                </c:pt>
                <c:pt idx="3">
                  <c:v>3.5741999999999998</c:v>
                </c:pt>
                <c:pt idx="4">
                  <c:v>4.2549999999999999</c:v>
                </c:pt>
              </c:numCache>
            </c:numRef>
          </c:xVal>
          <c:yVal>
            <c:numRef>
              <c:f>Esurf!$H$26:$H$30</c:f>
              <c:numCache>
                <c:formatCode>General</c:formatCode>
                <c:ptCount val="5"/>
                <c:pt idx="0">
                  <c:v>1.0895975209379674</c:v>
                </c:pt>
                <c:pt idx="1">
                  <c:v>1.1919868816887349</c:v>
                </c:pt>
                <c:pt idx="2">
                  <c:v>1.1898556351400238</c:v>
                </c:pt>
                <c:pt idx="3">
                  <c:v>1.1649155393998667</c:v>
                </c:pt>
                <c:pt idx="4">
                  <c:v>1.1882779216301078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0-0A45-89F9-F9DB83950CC1}"/>
            </c:ext>
          </c:extLst>
        </c:ser>
        <c:ser>
          <c:idx val="3"/>
          <c:order val="3"/>
          <c:tx>
            <c:v>700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Esurf!$D$36:$D$40</c:f>
              <c:numCache>
                <c:formatCode>General</c:formatCode>
                <c:ptCount val="5"/>
                <c:pt idx="0">
                  <c:v>1.5327</c:v>
                </c:pt>
                <c:pt idx="1">
                  <c:v>2.2138999999999998</c:v>
                </c:pt>
                <c:pt idx="2">
                  <c:v>2.8951000000000002</c:v>
                </c:pt>
                <c:pt idx="3">
                  <c:v>3.5762999999999998</c:v>
                </c:pt>
                <c:pt idx="4">
                  <c:v>4.2575000000000003</c:v>
                </c:pt>
              </c:numCache>
            </c:numRef>
          </c:xVal>
          <c:yVal>
            <c:numRef>
              <c:f>Esurf!$H$36:$H$40</c:f>
              <c:numCache>
                <c:formatCode>General</c:formatCode>
                <c:ptCount val="5"/>
                <c:pt idx="0">
                  <c:v>1.1160551973290778</c:v>
                </c:pt>
                <c:pt idx="1">
                  <c:v>1.2087530346541651</c:v>
                </c:pt>
                <c:pt idx="2">
                  <c:v>1.1958509499936121</c:v>
                </c:pt>
                <c:pt idx="3">
                  <c:v>1.1792002650385245</c:v>
                </c:pt>
                <c:pt idx="4">
                  <c:v>1.2032848722344238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0-0A45-89F9-F9DB8395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016464"/>
        <c:axId val="1844793872"/>
      </c:scatterChart>
      <c:valAx>
        <c:axId val="185901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Void radius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4793872"/>
        <c:crosses val="autoZero"/>
        <c:crossBetween val="midCat"/>
      </c:valAx>
      <c:valAx>
        <c:axId val="184479387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9016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193725393700783"/>
          <c:y val="0.47874614666455284"/>
          <c:w val="0.17618774606299212"/>
          <c:h val="0.302015536648522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4.4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'400E'!$J$242:$J$299</c:f>
              <c:numCache>
                <c:formatCode>General</c:formatCode>
                <c:ptCount val="58"/>
                <c:pt idx="0">
                  <c:v>0</c:v>
                </c:pt>
                <c:pt idx="1">
                  <c:v>7.9849882221423724E-3</c:v>
                </c:pt>
                <c:pt idx="2">
                  <c:v>1.5969976444284745E-2</c:v>
                </c:pt>
                <c:pt idx="3">
                  <c:v>2.3954964666427117E-2</c:v>
                </c:pt>
                <c:pt idx="4">
                  <c:v>3.1939952888569489E-2</c:v>
                </c:pt>
                <c:pt idx="5">
                  <c:v>3.9924941110711869E-2</c:v>
                </c:pt>
                <c:pt idx="6">
                  <c:v>4.7909929332854241E-2</c:v>
                </c:pt>
                <c:pt idx="7">
                  <c:v>5.5894917554996613E-2</c:v>
                </c:pt>
                <c:pt idx="8">
                  <c:v>6.3879905777138979E-2</c:v>
                </c:pt>
                <c:pt idx="9">
                  <c:v>7.1864893999281365E-2</c:v>
                </c:pt>
                <c:pt idx="10">
                  <c:v>7.9849882221423737E-2</c:v>
                </c:pt>
                <c:pt idx="11">
                  <c:v>8.783487044356611E-2</c:v>
                </c:pt>
                <c:pt idx="12">
                  <c:v>9.5819858665708482E-2</c:v>
                </c:pt>
                <c:pt idx="13">
                  <c:v>0.10380484688785085</c:v>
                </c:pt>
                <c:pt idx="14">
                  <c:v>0.11178983510999323</c:v>
                </c:pt>
                <c:pt idx="15">
                  <c:v>0.1197748233321356</c:v>
                </c:pt>
                <c:pt idx="16">
                  <c:v>0.12775981155427796</c:v>
                </c:pt>
                <c:pt idx="17">
                  <c:v>0.13574479977642034</c:v>
                </c:pt>
                <c:pt idx="18">
                  <c:v>0.14372978799856273</c:v>
                </c:pt>
                <c:pt idx="19">
                  <c:v>0.15171477622070509</c:v>
                </c:pt>
                <c:pt idx="20">
                  <c:v>0.15969976444284747</c:v>
                </c:pt>
                <c:pt idx="21">
                  <c:v>0.16768475266498983</c:v>
                </c:pt>
                <c:pt idx="22">
                  <c:v>0.17566974088713222</c:v>
                </c:pt>
                <c:pt idx="23">
                  <c:v>0.18365472910927458</c:v>
                </c:pt>
                <c:pt idx="24">
                  <c:v>0.19163971733141696</c:v>
                </c:pt>
                <c:pt idx="25">
                  <c:v>0.19962470555355935</c:v>
                </c:pt>
                <c:pt idx="26">
                  <c:v>0.20760969377570171</c:v>
                </c:pt>
                <c:pt idx="27">
                  <c:v>0.2155946819978441</c:v>
                </c:pt>
                <c:pt idx="28">
                  <c:v>0.22357967021998645</c:v>
                </c:pt>
                <c:pt idx="29">
                  <c:v>0.23156465844212884</c:v>
                </c:pt>
                <c:pt idx="30">
                  <c:v>0.2395496466642712</c:v>
                </c:pt>
                <c:pt idx="31">
                  <c:v>0.24753463488641353</c:v>
                </c:pt>
                <c:pt idx="32">
                  <c:v>0.25551962310855586</c:v>
                </c:pt>
                <c:pt idx="33">
                  <c:v>0.26350461133069825</c:v>
                </c:pt>
                <c:pt idx="34">
                  <c:v>0.27148959955284058</c:v>
                </c:pt>
                <c:pt idx="35">
                  <c:v>0.27947458777498296</c:v>
                </c:pt>
                <c:pt idx="36">
                  <c:v>0.28745957599712529</c:v>
                </c:pt>
                <c:pt idx="37">
                  <c:v>0.29544456421926762</c:v>
                </c:pt>
                <c:pt idx="38">
                  <c:v>0.30342955244141001</c:v>
                </c:pt>
                <c:pt idx="39">
                  <c:v>0.31141454066355234</c:v>
                </c:pt>
                <c:pt idx="40">
                  <c:v>0.31939952888569467</c:v>
                </c:pt>
                <c:pt idx="41">
                  <c:v>0.32738451710783706</c:v>
                </c:pt>
                <c:pt idx="42">
                  <c:v>0.33536950532997939</c:v>
                </c:pt>
                <c:pt idx="43">
                  <c:v>0.34335449355212172</c:v>
                </c:pt>
                <c:pt idx="44">
                  <c:v>0.35133948177426411</c:v>
                </c:pt>
                <c:pt idx="45">
                  <c:v>0.35932446999640644</c:v>
                </c:pt>
                <c:pt idx="46">
                  <c:v>0.36730945821854877</c:v>
                </c:pt>
                <c:pt idx="47">
                  <c:v>0.37529444644069115</c:v>
                </c:pt>
                <c:pt idx="48">
                  <c:v>0.38327943466283348</c:v>
                </c:pt>
                <c:pt idx="49">
                  <c:v>0.39126442288497582</c:v>
                </c:pt>
                <c:pt idx="50">
                  <c:v>0.3992494111071182</c:v>
                </c:pt>
                <c:pt idx="51">
                  <c:v>0.40723439932926053</c:v>
                </c:pt>
                <c:pt idx="52">
                  <c:v>0.41521938755140286</c:v>
                </c:pt>
                <c:pt idx="53">
                  <c:v>0.42320437577354525</c:v>
                </c:pt>
                <c:pt idx="54">
                  <c:v>0.43118936399568758</c:v>
                </c:pt>
                <c:pt idx="55">
                  <c:v>0.43917435221782991</c:v>
                </c:pt>
                <c:pt idx="56">
                  <c:v>0.4471593404399723</c:v>
                </c:pt>
                <c:pt idx="57">
                  <c:v>0.45514432866211468</c:v>
                </c:pt>
              </c:numCache>
            </c:numRef>
          </c:xVal>
          <c:yVal>
            <c:numRef>
              <c:f>'400E'!$L$242:$L$299</c:f>
              <c:numCache>
                <c:formatCode>General</c:formatCode>
                <c:ptCount val="58"/>
                <c:pt idx="0">
                  <c:v>0</c:v>
                </c:pt>
                <c:pt idx="1">
                  <c:v>-3</c:v>
                </c:pt>
                <c:pt idx="2">
                  <c:v>4</c:v>
                </c:pt>
                <c:pt idx="3">
                  <c:v>-4</c:v>
                </c:pt>
                <c:pt idx="4">
                  <c:v>2</c:v>
                </c:pt>
                <c:pt idx="5">
                  <c:v>-6</c:v>
                </c:pt>
                <c:pt idx="6">
                  <c:v>4</c:v>
                </c:pt>
                <c:pt idx="7">
                  <c:v>-3</c:v>
                </c:pt>
                <c:pt idx="8">
                  <c:v>-2</c:v>
                </c:pt>
                <c:pt idx="9">
                  <c:v>0</c:v>
                </c:pt>
                <c:pt idx="10">
                  <c:v>-6</c:v>
                </c:pt>
                <c:pt idx="11">
                  <c:v>-11</c:v>
                </c:pt>
                <c:pt idx="12">
                  <c:v>-7</c:v>
                </c:pt>
                <c:pt idx="13">
                  <c:v>-12</c:v>
                </c:pt>
                <c:pt idx="14">
                  <c:v>-11</c:v>
                </c:pt>
                <c:pt idx="15">
                  <c:v>-3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-2</c:v>
                </c:pt>
                <c:pt idx="20">
                  <c:v>4</c:v>
                </c:pt>
                <c:pt idx="21">
                  <c:v>10</c:v>
                </c:pt>
                <c:pt idx="22">
                  <c:v>10</c:v>
                </c:pt>
                <c:pt idx="23">
                  <c:v>20</c:v>
                </c:pt>
                <c:pt idx="24">
                  <c:v>26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31</c:v>
                </c:pt>
                <c:pt idx="29">
                  <c:v>36</c:v>
                </c:pt>
                <c:pt idx="30">
                  <c:v>49</c:v>
                </c:pt>
                <c:pt idx="31">
                  <c:v>41</c:v>
                </c:pt>
                <c:pt idx="32">
                  <c:v>62</c:v>
                </c:pt>
                <c:pt idx="33">
                  <c:v>69</c:v>
                </c:pt>
                <c:pt idx="34">
                  <c:v>70</c:v>
                </c:pt>
                <c:pt idx="35">
                  <c:v>80</c:v>
                </c:pt>
                <c:pt idx="36">
                  <c:v>76</c:v>
                </c:pt>
                <c:pt idx="37">
                  <c:v>97</c:v>
                </c:pt>
                <c:pt idx="38">
                  <c:v>106</c:v>
                </c:pt>
                <c:pt idx="39">
                  <c:v>111</c:v>
                </c:pt>
                <c:pt idx="40">
                  <c:v>121</c:v>
                </c:pt>
                <c:pt idx="41">
                  <c:v>134</c:v>
                </c:pt>
                <c:pt idx="42">
                  <c:v>146</c:v>
                </c:pt>
                <c:pt idx="43">
                  <c:v>166</c:v>
                </c:pt>
                <c:pt idx="44">
                  <c:v>177</c:v>
                </c:pt>
                <c:pt idx="45">
                  <c:v>185</c:v>
                </c:pt>
                <c:pt idx="46">
                  <c:v>214</c:v>
                </c:pt>
                <c:pt idx="47">
                  <c:v>221</c:v>
                </c:pt>
                <c:pt idx="48">
                  <c:v>232</c:v>
                </c:pt>
                <c:pt idx="49">
                  <c:v>257</c:v>
                </c:pt>
                <c:pt idx="50">
                  <c:v>278</c:v>
                </c:pt>
                <c:pt idx="51">
                  <c:v>293</c:v>
                </c:pt>
                <c:pt idx="52">
                  <c:v>308</c:v>
                </c:pt>
                <c:pt idx="53">
                  <c:v>323</c:v>
                </c:pt>
                <c:pt idx="54">
                  <c:v>347</c:v>
                </c:pt>
                <c:pt idx="55">
                  <c:v>350</c:v>
                </c:pt>
                <c:pt idx="56">
                  <c:v>381</c:v>
                </c:pt>
                <c:pt idx="57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E1-6F43-8412-071E3B8E1DC1}"/>
            </c:ext>
          </c:extLst>
        </c:ser>
        <c:ser>
          <c:idx val="2"/>
          <c:order val="1"/>
          <c:tx>
            <c:v>5.7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'400E'!$J$170:$J$234</c:f>
              <c:numCache>
                <c:formatCode>General</c:formatCode>
                <c:ptCount val="65"/>
                <c:pt idx="0">
                  <c:v>0</c:v>
                </c:pt>
                <c:pt idx="1">
                  <c:v>7.8973346495557744E-3</c:v>
                </c:pt>
                <c:pt idx="2">
                  <c:v>1.5794669299111549E-2</c:v>
                </c:pt>
                <c:pt idx="3">
                  <c:v>2.3692003948667325E-2</c:v>
                </c:pt>
                <c:pt idx="4">
                  <c:v>3.1589338598223098E-2</c:v>
                </c:pt>
                <c:pt idx="5">
                  <c:v>3.9486673247778874E-2</c:v>
                </c:pt>
                <c:pt idx="6">
                  <c:v>4.738400789733465E-2</c:v>
                </c:pt>
                <c:pt idx="7">
                  <c:v>5.5281342546890426E-2</c:v>
                </c:pt>
                <c:pt idx="8">
                  <c:v>6.3178677196446195E-2</c:v>
                </c:pt>
                <c:pt idx="9">
                  <c:v>7.1076011846001971E-2</c:v>
                </c:pt>
                <c:pt idx="10">
                  <c:v>7.8973346495557747E-2</c:v>
                </c:pt>
                <c:pt idx="11">
                  <c:v>8.6870681145113524E-2</c:v>
                </c:pt>
                <c:pt idx="12">
                  <c:v>9.47680157946693E-2</c:v>
                </c:pt>
                <c:pt idx="13">
                  <c:v>0.10266535044422508</c:v>
                </c:pt>
                <c:pt idx="14">
                  <c:v>0.11056268509378085</c:v>
                </c:pt>
                <c:pt idx="15">
                  <c:v>0.11846001974333663</c:v>
                </c:pt>
                <c:pt idx="16">
                  <c:v>0.12635735439289239</c:v>
                </c:pt>
                <c:pt idx="17">
                  <c:v>0.13425468904244817</c:v>
                </c:pt>
                <c:pt idx="18">
                  <c:v>0.14215202369200394</c:v>
                </c:pt>
                <c:pt idx="19">
                  <c:v>0.15004935834155972</c:v>
                </c:pt>
                <c:pt idx="20">
                  <c:v>0.15794669299111549</c:v>
                </c:pt>
                <c:pt idx="21">
                  <c:v>0.16584402764067127</c:v>
                </c:pt>
                <c:pt idx="22">
                  <c:v>0.17374136229022705</c:v>
                </c:pt>
                <c:pt idx="23">
                  <c:v>0.18163869693978282</c:v>
                </c:pt>
                <c:pt idx="24">
                  <c:v>0.1895360315893386</c:v>
                </c:pt>
                <c:pt idx="25">
                  <c:v>0.19743336623889438</c:v>
                </c:pt>
                <c:pt idx="26">
                  <c:v>0.20533070088845015</c:v>
                </c:pt>
                <c:pt idx="27">
                  <c:v>0.21322803553800593</c:v>
                </c:pt>
                <c:pt idx="28">
                  <c:v>0.2211253701875617</c:v>
                </c:pt>
                <c:pt idx="29">
                  <c:v>0.22902270483711748</c:v>
                </c:pt>
                <c:pt idx="30">
                  <c:v>0.23692003948667326</c:v>
                </c:pt>
                <c:pt idx="31">
                  <c:v>0.24481737413622903</c:v>
                </c:pt>
                <c:pt idx="32">
                  <c:v>0.25271470878578478</c:v>
                </c:pt>
                <c:pt idx="33">
                  <c:v>0.26061204343534056</c:v>
                </c:pt>
                <c:pt idx="34">
                  <c:v>0.26850937808489633</c:v>
                </c:pt>
                <c:pt idx="35">
                  <c:v>0.27640671273445211</c:v>
                </c:pt>
                <c:pt idx="36">
                  <c:v>0.28430404738400789</c:v>
                </c:pt>
                <c:pt idx="37">
                  <c:v>0.29220138203356366</c:v>
                </c:pt>
                <c:pt idx="38">
                  <c:v>0.30009871668311944</c:v>
                </c:pt>
                <c:pt idx="39">
                  <c:v>0.30799605133267521</c:v>
                </c:pt>
                <c:pt idx="40">
                  <c:v>0.31589338598223099</c:v>
                </c:pt>
                <c:pt idx="41">
                  <c:v>0.32379072063178677</c:v>
                </c:pt>
                <c:pt idx="42">
                  <c:v>0.33168805528134254</c:v>
                </c:pt>
                <c:pt idx="43">
                  <c:v>0.33958538993089832</c:v>
                </c:pt>
                <c:pt idx="44">
                  <c:v>0.34748272458045409</c:v>
                </c:pt>
                <c:pt idx="45">
                  <c:v>0.35538005923000987</c:v>
                </c:pt>
                <c:pt idx="46">
                  <c:v>0.36327739387956565</c:v>
                </c:pt>
                <c:pt idx="47">
                  <c:v>0.37117472852912142</c:v>
                </c:pt>
                <c:pt idx="48">
                  <c:v>0.3790720631786772</c:v>
                </c:pt>
                <c:pt idx="49">
                  <c:v>0.38696939782823297</c:v>
                </c:pt>
                <c:pt idx="50">
                  <c:v>0.39486673247778875</c:v>
                </c:pt>
                <c:pt idx="51">
                  <c:v>0.40276406712734453</c:v>
                </c:pt>
                <c:pt idx="52">
                  <c:v>0.4106614017769003</c:v>
                </c:pt>
                <c:pt idx="53">
                  <c:v>0.41855873642645608</c:v>
                </c:pt>
                <c:pt idx="54">
                  <c:v>0.42645607107601186</c:v>
                </c:pt>
                <c:pt idx="55">
                  <c:v>0.43435340572556763</c:v>
                </c:pt>
                <c:pt idx="56">
                  <c:v>0.44225074037512341</c:v>
                </c:pt>
                <c:pt idx="57">
                  <c:v>0.45014807502467918</c:v>
                </c:pt>
                <c:pt idx="58">
                  <c:v>0.45804540967423496</c:v>
                </c:pt>
                <c:pt idx="59">
                  <c:v>0.46594274432379074</c:v>
                </c:pt>
                <c:pt idx="60">
                  <c:v>0.47384007897334651</c:v>
                </c:pt>
                <c:pt idx="61">
                  <c:v>0.48173741362290229</c:v>
                </c:pt>
                <c:pt idx="62">
                  <c:v>0.48963474827245806</c:v>
                </c:pt>
                <c:pt idx="63">
                  <c:v>0.49753208292201384</c:v>
                </c:pt>
                <c:pt idx="64">
                  <c:v>0.50542941757156956</c:v>
                </c:pt>
              </c:numCache>
            </c:numRef>
          </c:xVal>
          <c:yVal>
            <c:numRef>
              <c:f>'400E'!$L$170:$L$234</c:f>
              <c:numCache>
                <c:formatCode>General</c:formatCode>
                <c:ptCount val="65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-7</c:v>
                </c:pt>
                <c:pt idx="4">
                  <c:v>-10</c:v>
                </c:pt>
                <c:pt idx="5">
                  <c:v>1</c:v>
                </c:pt>
                <c:pt idx="6">
                  <c:v>-2</c:v>
                </c:pt>
                <c:pt idx="7">
                  <c:v>-6</c:v>
                </c:pt>
                <c:pt idx="8">
                  <c:v>-6</c:v>
                </c:pt>
                <c:pt idx="9">
                  <c:v>-3</c:v>
                </c:pt>
                <c:pt idx="10">
                  <c:v>-4</c:v>
                </c:pt>
                <c:pt idx="11">
                  <c:v>-6</c:v>
                </c:pt>
                <c:pt idx="12">
                  <c:v>-2</c:v>
                </c:pt>
                <c:pt idx="13">
                  <c:v>-14</c:v>
                </c:pt>
                <c:pt idx="14">
                  <c:v>3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15</c:v>
                </c:pt>
                <c:pt idx="19">
                  <c:v>17</c:v>
                </c:pt>
                <c:pt idx="20">
                  <c:v>15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42</c:v>
                </c:pt>
                <c:pt idx="25">
                  <c:v>46</c:v>
                </c:pt>
                <c:pt idx="26">
                  <c:v>48</c:v>
                </c:pt>
                <c:pt idx="27">
                  <c:v>62</c:v>
                </c:pt>
                <c:pt idx="28">
                  <c:v>67</c:v>
                </c:pt>
                <c:pt idx="29">
                  <c:v>75</c:v>
                </c:pt>
                <c:pt idx="30">
                  <c:v>90</c:v>
                </c:pt>
                <c:pt idx="31">
                  <c:v>100</c:v>
                </c:pt>
                <c:pt idx="32">
                  <c:v>104</c:v>
                </c:pt>
                <c:pt idx="33">
                  <c:v>117</c:v>
                </c:pt>
                <c:pt idx="34">
                  <c:v>133</c:v>
                </c:pt>
                <c:pt idx="35">
                  <c:v>141</c:v>
                </c:pt>
                <c:pt idx="36">
                  <c:v>162</c:v>
                </c:pt>
                <c:pt idx="37">
                  <c:v>178</c:v>
                </c:pt>
                <c:pt idx="38">
                  <c:v>198</c:v>
                </c:pt>
                <c:pt idx="39">
                  <c:v>214</c:v>
                </c:pt>
                <c:pt idx="40">
                  <c:v>230</c:v>
                </c:pt>
                <c:pt idx="41">
                  <c:v>253</c:v>
                </c:pt>
                <c:pt idx="42">
                  <c:v>281</c:v>
                </c:pt>
                <c:pt idx="43">
                  <c:v>288</c:v>
                </c:pt>
                <c:pt idx="44">
                  <c:v>320</c:v>
                </c:pt>
                <c:pt idx="45">
                  <c:v>347</c:v>
                </c:pt>
                <c:pt idx="46">
                  <c:v>375</c:v>
                </c:pt>
                <c:pt idx="47">
                  <c:v>410</c:v>
                </c:pt>
                <c:pt idx="48">
                  <c:v>442</c:v>
                </c:pt>
                <c:pt idx="49">
                  <c:v>477</c:v>
                </c:pt>
                <c:pt idx="50">
                  <c:v>502</c:v>
                </c:pt>
                <c:pt idx="51">
                  <c:v>537</c:v>
                </c:pt>
                <c:pt idx="52">
                  <c:v>572</c:v>
                </c:pt>
                <c:pt idx="53">
                  <c:v>610</c:v>
                </c:pt>
                <c:pt idx="54">
                  <c:v>645</c:v>
                </c:pt>
                <c:pt idx="55">
                  <c:v>695</c:v>
                </c:pt>
                <c:pt idx="56">
                  <c:v>719</c:v>
                </c:pt>
                <c:pt idx="57">
                  <c:v>769</c:v>
                </c:pt>
                <c:pt idx="58">
                  <c:v>808</c:v>
                </c:pt>
                <c:pt idx="59">
                  <c:v>842</c:v>
                </c:pt>
                <c:pt idx="60">
                  <c:v>882</c:v>
                </c:pt>
                <c:pt idx="61">
                  <c:v>933</c:v>
                </c:pt>
                <c:pt idx="62">
                  <c:v>973</c:v>
                </c:pt>
                <c:pt idx="63">
                  <c:v>1011</c:v>
                </c:pt>
                <c:pt idx="64">
                  <c:v>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E1-6F43-8412-071E3B8E1DC1}"/>
            </c:ext>
          </c:extLst>
        </c:ser>
        <c:ser>
          <c:idx val="1"/>
          <c:order val="2"/>
          <c:tx>
            <c:v>7.1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'400E'!$J$101:$J$162</c:f>
              <c:numCache>
                <c:formatCode>General</c:formatCode>
                <c:ptCount val="62"/>
                <c:pt idx="0">
                  <c:v>0</c:v>
                </c:pt>
                <c:pt idx="1">
                  <c:v>8.2296060076123851E-3</c:v>
                </c:pt>
                <c:pt idx="2">
                  <c:v>1.645921201522477E-2</c:v>
                </c:pt>
                <c:pt idx="3">
                  <c:v>2.4688818022837157E-2</c:v>
                </c:pt>
                <c:pt idx="4">
                  <c:v>3.291842403044954E-2</c:v>
                </c:pt>
                <c:pt idx="5">
                  <c:v>4.1148030038061931E-2</c:v>
                </c:pt>
                <c:pt idx="6">
                  <c:v>4.9377636045674314E-2</c:v>
                </c:pt>
                <c:pt idx="7">
                  <c:v>5.7607242053286697E-2</c:v>
                </c:pt>
                <c:pt idx="8">
                  <c:v>6.5836848060899081E-2</c:v>
                </c:pt>
                <c:pt idx="9">
                  <c:v>7.4066454068511464E-2</c:v>
                </c:pt>
                <c:pt idx="10">
                  <c:v>8.2296060076123861E-2</c:v>
                </c:pt>
                <c:pt idx="11">
                  <c:v>9.0525666083736245E-2</c:v>
                </c:pt>
                <c:pt idx="12">
                  <c:v>9.8755272091348628E-2</c:v>
                </c:pt>
                <c:pt idx="13">
                  <c:v>0.10698487809896101</c:v>
                </c:pt>
                <c:pt idx="14">
                  <c:v>0.11521448410657339</c:v>
                </c:pt>
                <c:pt idx="15">
                  <c:v>0.12344409011418578</c:v>
                </c:pt>
                <c:pt idx="16">
                  <c:v>0.13167369612179816</c:v>
                </c:pt>
                <c:pt idx="17">
                  <c:v>0.13990330212941054</c:v>
                </c:pt>
                <c:pt idx="18">
                  <c:v>0.14813290813702293</c:v>
                </c:pt>
                <c:pt idx="19">
                  <c:v>0.15636251414463531</c:v>
                </c:pt>
                <c:pt idx="20">
                  <c:v>0.16459212015224772</c:v>
                </c:pt>
                <c:pt idx="21">
                  <c:v>0.17282172615986011</c:v>
                </c:pt>
                <c:pt idx="22">
                  <c:v>0.18105133216747249</c:v>
                </c:pt>
                <c:pt idx="23">
                  <c:v>0.18928093817508487</c:v>
                </c:pt>
                <c:pt idx="24">
                  <c:v>0.19751054418269726</c:v>
                </c:pt>
                <c:pt idx="25">
                  <c:v>0.20574015019030964</c:v>
                </c:pt>
                <c:pt idx="26">
                  <c:v>0.21396975619792202</c:v>
                </c:pt>
                <c:pt idx="27">
                  <c:v>0.22219936220553441</c:v>
                </c:pt>
                <c:pt idx="28">
                  <c:v>0.23042896821314679</c:v>
                </c:pt>
                <c:pt idx="29">
                  <c:v>0.23865857422075917</c:v>
                </c:pt>
                <c:pt idx="30">
                  <c:v>0.24688818022837156</c:v>
                </c:pt>
                <c:pt idx="31">
                  <c:v>0.25511778623598397</c:v>
                </c:pt>
                <c:pt idx="32">
                  <c:v>0.26334739224359632</c:v>
                </c:pt>
                <c:pt idx="33">
                  <c:v>0.27157699825120873</c:v>
                </c:pt>
                <c:pt idx="34">
                  <c:v>0.27980660425882109</c:v>
                </c:pt>
                <c:pt idx="35">
                  <c:v>0.2880362102664335</c:v>
                </c:pt>
                <c:pt idx="36">
                  <c:v>0.29626581627404586</c:v>
                </c:pt>
                <c:pt idx="37">
                  <c:v>0.30449542228165827</c:v>
                </c:pt>
                <c:pt idx="38">
                  <c:v>0.31272502828927062</c:v>
                </c:pt>
                <c:pt idx="39">
                  <c:v>0.32095463429688303</c:v>
                </c:pt>
                <c:pt idx="40">
                  <c:v>0.32918424030449545</c:v>
                </c:pt>
                <c:pt idx="41">
                  <c:v>0.3374138463121078</c:v>
                </c:pt>
                <c:pt idx="42">
                  <c:v>0.34564345231972021</c:v>
                </c:pt>
                <c:pt idx="43">
                  <c:v>0.35387305832733257</c:v>
                </c:pt>
                <c:pt idx="44">
                  <c:v>0.36210266433494498</c:v>
                </c:pt>
                <c:pt idx="45">
                  <c:v>0.37033227034255733</c:v>
                </c:pt>
                <c:pt idx="46">
                  <c:v>0.37856187635016975</c:v>
                </c:pt>
                <c:pt idx="47">
                  <c:v>0.3867914823577821</c:v>
                </c:pt>
                <c:pt idx="48">
                  <c:v>0.39502108836539451</c:v>
                </c:pt>
                <c:pt idx="49">
                  <c:v>0.40325069437300687</c:v>
                </c:pt>
                <c:pt idx="50">
                  <c:v>0.41148030038061928</c:v>
                </c:pt>
                <c:pt idx="51">
                  <c:v>0.41970990638823169</c:v>
                </c:pt>
                <c:pt idx="52">
                  <c:v>0.42793951239584405</c:v>
                </c:pt>
                <c:pt idx="53">
                  <c:v>0.43616911840345646</c:v>
                </c:pt>
                <c:pt idx="54">
                  <c:v>0.44439872441106881</c:v>
                </c:pt>
                <c:pt idx="55">
                  <c:v>0.45262833041868122</c:v>
                </c:pt>
                <c:pt idx="56">
                  <c:v>0.46085793642629358</c:v>
                </c:pt>
                <c:pt idx="57">
                  <c:v>0.46908754243390599</c:v>
                </c:pt>
                <c:pt idx="58">
                  <c:v>0.47731714844151835</c:v>
                </c:pt>
                <c:pt idx="59">
                  <c:v>0.48554675444913076</c:v>
                </c:pt>
                <c:pt idx="60">
                  <c:v>0.49377636045674311</c:v>
                </c:pt>
                <c:pt idx="61">
                  <c:v>0.50200596646435547</c:v>
                </c:pt>
              </c:numCache>
            </c:numRef>
          </c:xVal>
          <c:yVal>
            <c:numRef>
              <c:f>'400E'!$L$101:$L$162</c:f>
              <c:numCache>
                <c:formatCode>General</c:formatCode>
                <c:ptCount val="62"/>
                <c:pt idx="0">
                  <c:v>0</c:v>
                </c:pt>
                <c:pt idx="1">
                  <c:v>-6</c:v>
                </c:pt>
                <c:pt idx="2">
                  <c:v>-6</c:v>
                </c:pt>
                <c:pt idx="3">
                  <c:v>-16</c:v>
                </c:pt>
                <c:pt idx="4">
                  <c:v>-13</c:v>
                </c:pt>
                <c:pt idx="5">
                  <c:v>-9</c:v>
                </c:pt>
                <c:pt idx="6">
                  <c:v>-16</c:v>
                </c:pt>
                <c:pt idx="7">
                  <c:v>-19</c:v>
                </c:pt>
                <c:pt idx="8">
                  <c:v>-19</c:v>
                </c:pt>
                <c:pt idx="9">
                  <c:v>-21</c:v>
                </c:pt>
                <c:pt idx="10">
                  <c:v>-12</c:v>
                </c:pt>
                <c:pt idx="11">
                  <c:v>-21</c:v>
                </c:pt>
                <c:pt idx="12">
                  <c:v>-13</c:v>
                </c:pt>
                <c:pt idx="13">
                  <c:v>-16</c:v>
                </c:pt>
                <c:pt idx="14">
                  <c:v>-5</c:v>
                </c:pt>
                <c:pt idx="15">
                  <c:v>-5</c:v>
                </c:pt>
                <c:pt idx="16">
                  <c:v>-4</c:v>
                </c:pt>
                <c:pt idx="17">
                  <c:v>-2</c:v>
                </c:pt>
                <c:pt idx="18">
                  <c:v>3</c:v>
                </c:pt>
                <c:pt idx="19">
                  <c:v>5</c:v>
                </c:pt>
                <c:pt idx="20">
                  <c:v>26</c:v>
                </c:pt>
                <c:pt idx="21">
                  <c:v>23</c:v>
                </c:pt>
                <c:pt idx="22">
                  <c:v>40</c:v>
                </c:pt>
                <c:pt idx="23">
                  <c:v>44</c:v>
                </c:pt>
                <c:pt idx="24">
                  <c:v>51</c:v>
                </c:pt>
                <c:pt idx="25">
                  <c:v>76</c:v>
                </c:pt>
                <c:pt idx="26">
                  <c:v>96</c:v>
                </c:pt>
                <c:pt idx="27">
                  <c:v>96</c:v>
                </c:pt>
                <c:pt idx="28">
                  <c:v>121</c:v>
                </c:pt>
                <c:pt idx="29">
                  <c:v>146</c:v>
                </c:pt>
                <c:pt idx="30">
                  <c:v>148</c:v>
                </c:pt>
                <c:pt idx="31">
                  <c:v>174</c:v>
                </c:pt>
                <c:pt idx="32">
                  <c:v>202</c:v>
                </c:pt>
                <c:pt idx="33">
                  <c:v>221</c:v>
                </c:pt>
                <c:pt idx="34">
                  <c:v>245</c:v>
                </c:pt>
                <c:pt idx="35">
                  <c:v>276</c:v>
                </c:pt>
                <c:pt idx="36">
                  <c:v>301</c:v>
                </c:pt>
                <c:pt idx="37">
                  <c:v>332</c:v>
                </c:pt>
                <c:pt idx="38">
                  <c:v>364</c:v>
                </c:pt>
                <c:pt idx="39">
                  <c:v>409</c:v>
                </c:pt>
                <c:pt idx="40">
                  <c:v>443</c:v>
                </c:pt>
                <c:pt idx="41">
                  <c:v>490</c:v>
                </c:pt>
                <c:pt idx="42">
                  <c:v>537</c:v>
                </c:pt>
                <c:pt idx="43">
                  <c:v>590</c:v>
                </c:pt>
                <c:pt idx="44">
                  <c:v>646</c:v>
                </c:pt>
                <c:pt idx="45">
                  <c:v>701</c:v>
                </c:pt>
                <c:pt idx="46">
                  <c:v>758</c:v>
                </c:pt>
                <c:pt idx="47">
                  <c:v>827</c:v>
                </c:pt>
                <c:pt idx="48">
                  <c:v>894</c:v>
                </c:pt>
                <c:pt idx="49">
                  <c:v>960</c:v>
                </c:pt>
                <c:pt idx="50">
                  <c:v>1032</c:v>
                </c:pt>
                <c:pt idx="51">
                  <c:v>1109</c:v>
                </c:pt>
                <c:pt idx="52">
                  <c:v>1182</c:v>
                </c:pt>
                <c:pt idx="53">
                  <c:v>1251</c:v>
                </c:pt>
                <c:pt idx="54">
                  <c:v>1326</c:v>
                </c:pt>
                <c:pt idx="55">
                  <c:v>1401</c:v>
                </c:pt>
                <c:pt idx="56">
                  <c:v>1490</c:v>
                </c:pt>
                <c:pt idx="57">
                  <c:v>1562</c:v>
                </c:pt>
                <c:pt idx="58">
                  <c:v>1650</c:v>
                </c:pt>
                <c:pt idx="59">
                  <c:v>1739</c:v>
                </c:pt>
                <c:pt idx="60">
                  <c:v>1834</c:v>
                </c:pt>
                <c:pt idx="61">
                  <c:v>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1-6F43-8412-071E3B8E1DC1}"/>
            </c:ext>
          </c:extLst>
        </c:ser>
        <c:ser>
          <c:idx val="0"/>
          <c:order val="3"/>
          <c:tx>
            <c:v>8.5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'400E'!$J$27:$J$93</c:f>
              <c:numCache>
                <c:formatCode>General</c:formatCode>
                <c:ptCount val="67"/>
                <c:pt idx="0">
                  <c:v>0</c:v>
                </c:pt>
                <c:pt idx="1">
                  <c:v>7.6401197970784179E-3</c:v>
                </c:pt>
                <c:pt idx="2">
                  <c:v>1.5280239594156836E-2</c:v>
                </c:pt>
                <c:pt idx="3">
                  <c:v>2.2920359391235254E-2</c:v>
                </c:pt>
                <c:pt idx="4">
                  <c:v>3.0560479188313672E-2</c:v>
                </c:pt>
                <c:pt idx="5">
                  <c:v>3.820059898539209E-2</c:v>
                </c:pt>
                <c:pt idx="6">
                  <c:v>4.5840718782470508E-2</c:v>
                </c:pt>
                <c:pt idx="7">
                  <c:v>5.3480838579548926E-2</c:v>
                </c:pt>
                <c:pt idx="8">
                  <c:v>6.1120958376627343E-2</c:v>
                </c:pt>
                <c:pt idx="9">
                  <c:v>6.8761078173705761E-2</c:v>
                </c:pt>
                <c:pt idx="10">
                  <c:v>7.6401197970784179E-2</c:v>
                </c:pt>
                <c:pt idx="11">
                  <c:v>8.4041317767862597E-2</c:v>
                </c:pt>
                <c:pt idx="12">
                  <c:v>9.1681437564941015E-2</c:v>
                </c:pt>
                <c:pt idx="13">
                  <c:v>9.9321557362019433E-2</c:v>
                </c:pt>
                <c:pt idx="14">
                  <c:v>0.10696167715909785</c:v>
                </c:pt>
                <c:pt idx="15">
                  <c:v>0.11460179695617627</c:v>
                </c:pt>
                <c:pt idx="16">
                  <c:v>0.12224191675325469</c:v>
                </c:pt>
                <c:pt idx="17">
                  <c:v>0.12988203655033312</c:v>
                </c:pt>
                <c:pt idx="18">
                  <c:v>0.13752215634741152</c:v>
                </c:pt>
                <c:pt idx="19">
                  <c:v>0.14516227614448995</c:v>
                </c:pt>
                <c:pt idx="20">
                  <c:v>0.15280239594156836</c:v>
                </c:pt>
                <c:pt idx="21">
                  <c:v>0.16044251573864679</c:v>
                </c:pt>
                <c:pt idx="22">
                  <c:v>0.16808263553572519</c:v>
                </c:pt>
                <c:pt idx="23">
                  <c:v>0.17572275533280363</c:v>
                </c:pt>
                <c:pt idx="24">
                  <c:v>0.18336287512988203</c:v>
                </c:pt>
                <c:pt idx="25">
                  <c:v>0.19100299492696046</c:v>
                </c:pt>
                <c:pt idx="26">
                  <c:v>0.19864311472403887</c:v>
                </c:pt>
                <c:pt idx="27">
                  <c:v>0.2062832345211173</c:v>
                </c:pt>
                <c:pt idx="28">
                  <c:v>0.2139233543181957</c:v>
                </c:pt>
                <c:pt idx="29">
                  <c:v>0.22156347411527413</c:v>
                </c:pt>
                <c:pt idx="30">
                  <c:v>0.22920359391235254</c:v>
                </c:pt>
                <c:pt idx="31">
                  <c:v>0.23684371370943097</c:v>
                </c:pt>
                <c:pt idx="32">
                  <c:v>0.24448383350650937</c:v>
                </c:pt>
                <c:pt idx="33">
                  <c:v>0.25212395330358778</c:v>
                </c:pt>
                <c:pt idx="34">
                  <c:v>0.25976407310066624</c:v>
                </c:pt>
                <c:pt idx="35">
                  <c:v>0.26740419289774464</c:v>
                </c:pt>
                <c:pt idx="36">
                  <c:v>0.27504431269482305</c:v>
                </c:pt>
                <c:pt idx="37">
                  <c:v>0.28268443249190145</c:v>
                </c:pt>
                <c:pt idx="38">
                  <c:v>0.29032455228897991</c:v>
                </c:pt>
                <c:pt idx="39">
                  <c:v>0.29796467208605831</c:v>
                </c:pt>
                <c:pt idx="40">
                  <c:v>0.30560479188313672</c:v>
                </c:pt>
                <c:pt idx="41">
                  <c:v>0.31324491168021512</c:v>
                </c:pt>
                <c:pt idx="42">
                  <c:v>0.32088503147729358</c:v>
                </c:pt>
                <c:pt idx="43">
                  <c:v>0.32852515127437198</c:v>
                </c:pt>
                <c:pt idx="44">
                  <c:v>0.33616527107145039</c:v>
                </c:pt>
                <c:pt idx="45">
                  <c:v>0.34380539086852879</c:v>
                </c:pt>
                <c:pt idx="46">
                  <c:v>0.35144551066560725</c:v>
                </c:pt>
                <c:pt idx="47">
                  <c:v>0.35908563046268566</c:v>
                </c:pt>
                <c:pt idx="48">
                  <c:v>0.36672575025976406</c:v>
                </c:pt>
                <c:pt idx="49">
                  <c:v>0.37436587005684246</c:v>
                </c:pt>
                <c:pt idx="50">
                  <c:v>0.38200598985392092</c:v>
                </c:pt>
                <c:pt idx="51">
                  <c:v>0.38964610965099933</c:v>
                </c:pt>
                <c:pt idx="52">
                  <c:v>0.39728622944807773</c:v>
                </c:pt>
                <c:pt idx="53">
                  <c:v>0.40492634924515614</c:v>
                </c:pt>
                <c:pt idx="54">
                  <c:v>0.4125664690422346</c:v>
                </c:pt>
                <c:pt idx="55">
                  <c:v>0.420206588839313</c:v>
                </c:pt>
                <c:pt idx="56">
                  <c:v>0.4278467086363914</c:v>
                </c:pt>
                <c:pt idx="57">
                  <c:v>0.43548682843346986</c:v>
                </c:pt>
                <c:pt idx="58">
                  <c:v>0.44312694823054827</c:v>
                </c:pt>
                <c:pt idx="59">
                  <c:v>0.45076706802762667</c:v>
                </c:pt>
                <c:pt idx="60">
                  <c:v>0.45840718782470508</c:v>
                </c:pt>
                <c:pt idx="61">
                  <c:v>0.46604730762178354</c:v>
                </c:pt>
                <c:pt idx="62">
                  <c:v>0.47368742741886194</c:v>
                </c:pt>
                <c:pt idx="63">
                  <c:v>0.48132754721594034</c:v>
                </c:pt>
                <c:pt idx="64">
                  <c:v>0.48896766701301875</c:v>
                </c:pt>
                <c:pt idx="65">
                  <c:v>0.49660778681009721</c:v>
                </c:pt>
                <c:pt idx="66">
                  <c:v>0.50424790660717556</c:v>
                </c:pt>
              </c:numCache>
            </c:numRef>
          </c:xVal>
          <c:yVal>
            <c:numRef>
              <c:f>'400E'!$L$27:$L$93</c:f>
              <c:numCache>
                <c:formatCode>General</c:formatCode>
                <c:ptCount val="67"/>
                <c:pt idx="0">
                  <c:v>0</c:v>
                </c:pt>
                <c:pt idx="1">
                  <c:v>-6</c:v>
                </c:pt>
                <c:pt idx="2">
                  <c:v>-9</c:v>
                </c:pt>
                <c:pt idx="3">
                  <c:v>-6</c:v>
                </c:pt>
                <c:pt idx="4">
                  <c:v>-10</c:v>
                </c:pt>
                <c:pt idx="5">
                  <c:v>-19</c:v>
                </c:pt>
                <c:pt idx="6">
                  <c:v>-13</c:v>
                </c:pt>
                <c:pt idx="7">
                  <c:v>-13</c:v>
                </c:pt>
                <c:pt idx="8">
                  <c:v>-25</c:v>
                </c:pt>
                <c:pt idx="9">
                  <c:v>-22</c:v>
                </c:pt>
                <c:pt idx="10">
                  <c:v>-20</c:v>
                </c:pt>
                <c:pt idx="11">
                  <c:v>-23</c:v>
                </c:pt>
                <c:pt idx="12">
                  <c:v>-28</c:v>
                </c:pt>
                <c:pt idx="13">
                  <c:v>-24</c:v>
                </c:pt>
                <c:pt idx="14">
                  <c:v>-18</c:v>
                </c:pt>
                <c:pt idx="15">
                  <c:v>-15</c:v>
                </c:pt>
                <c:pt idx="16">
                  <c:v>-10</c:v>
                </c:pt>
                <c:pt idx="17">
                  <c:v>-6</c:v>
                </c:pt>
                <c:pt idx="18">
                  <c:v>-3</c:v>
                </c:pt>
                <c:pt idx="19">
                  <c:v>13</c:v>
                </c:pt>
                <c:pt idx="20">
                  <c:v>27</c:v>
                </c:pt>
                <c:pt idx="21">
                  <c:v>26</c:v>
                </c:pt>
                <c:pt idx="22">
                  <c:v>35</c:v>
                </c:pt>
                <c:pt idx="23">
                  <c:v>55</c:v>
                </c:pt>
                <c:pt idx="24">
                  <c:v>61</c:v>
                </c:pt>
                <c:pt idx="25">
                  <c:v>82</c:v>
                </c:pt>
                <c:pt idx="26">
                  <c:v>96</c:v>
                </c:pt>
                <c:pt idx="27">
                  <c:v>113</c:v>
                </c:pt>
                <c:pt idx="28">
                  <c:v>146</c:v>
                </c:pt>
                <c:pt idx="29">
                  <c:v>159</c:v>
                </c:pt>
                <c:pt idx="30">
                  <c:v>190</c:v>
                </c:pt>
                <c:pt idx="31">
                  <c:v>205</c:v>
                </c:pt>
                <c:pt idx="32">
                  <c:v>240</c:v>
                </c:pt>
                <c:pt idx="33">
                  <c:v>269</c:v>
                </c:pt>
                <c:pt idx="34">
                  <c:v>298</c:v>
                </c:pt>
                <c:pt idx="35">
                  <c:v>338</c:v>
                </c:pt>
                <c:pt idx="36">
                  <c:v>370</c:v>
                </c:pt>
                <c:pt idx="37">
                  <c:v>420</c:v>
                </c:pt>
                <c:pt idx="38">
                  <c:v>449</c:v>
                </c:pt>
                <c:pt idx="39">
                  <c:v>498</c:v>
                </c:pt>
                <c:pt idx="40">
                  <c:v>545</c:v>
                </c:pt>
                <c:pt idx="41">
                  <c:v>608</c:v>
                </c:pt>
                <c:pt idx="42">
                  <c:v>650</c:v>
                </c:pt>
                <c:pt idx="43">
                  <c:v>721</c:v>
                </c:pt>
                <c:pt idx="44">
                  <c:v>788</c:v>
                </c:pt>
                <c:pt idx="45">
                  <c:v>855</c:v>
                </c:pt>
                <c:pt idx="46">
                  <c:v>941</c:v>
                </c:pt>
                <c:pt idx="47">
                  <c:v>1027</c:v>
                </c:pt>
                <c:pt idx="48">
                  <c:v>1103</c:v>
                </c:pt>
                <c:pt idx="49">
                  <c:v>1201</c:v>
                </c:pt>
                <c:pt idx="50">
                  <c:v>1293</c:v>
                </c:pt>
                <c:pt idx="51">
                  <c:v>1410</c:v>
                </c:pt>
                <c:pt idx="52">
                  <c:v>1524</c:v>
                </c:pt>
                <c:pt idx="53">
                  <c:v>1629</c:v>
                </c:pt>
                <c:pt idx="54">
                  <c:v>1756</c:v>
                </c:pt>
                <c:pt idx="55">
                  <c:v>1883</c:v>
                </c:pt>
                <c:pt idx="56">
                  <c:v>2009</c:v>
                </c:pt>
                <c:pt idx="57">
                  <c:v>2139</c:v>
                </c:pt>
                <c:pt idx="58">
                  <c:v>2274</c:v>
                </c:pt>
                <c:pt idx="59">
                  <c:v>2413</c:v>
                </c:pt>
                <c:pt idx="60">
                  <c:v>2556</c:v>
                </c:pt>
                <c:pt idx="61">
                  <c:v>2708</c:v>
                </c:pt>
                <c:pt idx="62">
                  <c:v>2877</c:v>
                </c:pt>
                <c:pt idx="63">
                  <c:v>3026</c:v>
                </c:pt>
                <c:pt idx="64">
                  <c:v>3190</c:v>
                </c:pt>
                <c:pt idx="65">
                  <c:v>3366</c:v>
                </c:pt>
                <c:pt idx="66">
                  <c:v>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1-6F43-8412-071E3B8E1DC1}"/>
            </c:ext>
          </c:extLst>
        </c:ser>
        <c:ser>
          <c:idx val="4"/>
          <c:order val="4"/>
          <c:tx>
            <c:v>11.2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'400E'!$J$389:$J$469</c:f>
              <c:numCache>
                <c:formatCode>General</c:formatCode>
                <c:ptCount val="81"/>
                <c:pt idx="0">
                  <c:v>0</c:v>
                </c:pt>
                <c:pt idx="1">
                  <c:v>6.6650670505745292E-3</c:v>
                </c:pt>
                <c:pt idx="2">
                  <c:v>1.3330134101149058E-2</c:v>
                </c:pt>
                <c:pt idx="3">
                  <c:v>1.9995201151723586E-2</c:v>
                </c:pt>
                <c:pt idx="4">
                  <c:v>2.6660268202298117E-2</c:v>
                </c:pt>
                <c:pt idx="5">
                  <c:v>3.3325335252872644E-2</c:v>
                </c:pt>
                <c:pt idx="6">
                  <c:v>3.9990402303447171E-2</c:v>
                </c:pt>
                <c:pt idx="7">
                  <c:v>4.6655469354021699E-2</c:v>
                </c:pt>
                <c:pt idx="8">
                  <c:v>5.3320536404596233E-2</c:v>
                </c:pt>
                <c:pt idx="9">
                  <c:v>5.9985603455170761E-2</c:v>
                </c:pt>
                <c:pt idx="10">
                  <c:v>6.6650670505745288E-2</c:v>
                </c:pt>
                <c:pt idx="11">
                  <c:v>7.3315737556319815E-2</c:v>
                </c:pt>
                <c:pt idx="12">
                  <c:v>7.9980804606894343E-2</c:v>
                </c:pt>
                <c:pt idx="13">
                  <c:v>8.664587165746887E-2</c:v>
                </c:pt>
                <c:pt idx="14">
                  <c:v>9.3310938708043398E-2</c:v>
                </c:pt>
                <c:pt idx="15">
                  <c:v>9.9976005758617925E-2</c:v>
                </c:pt>
                <c:pt idx="16">
                  <c:v>0.10664107280919247</c:v>
                </c:pt>
                <c:pt idx="17">
                  <c:v>0.11330613985976699</c:v>
                </c:pt>
                <c:pt idx="18">
                  <c:v>0.11997120691034152</c:v>
                </c:pt>
                <c:pt idx="19">
                  <c:v>0.12663627396091603</c:v>
                </c:pt>
                <c:pt idx="20">
                  <c:v>0.13330134101149058</c:v>
                </c:pt>
                <c:pt idx="21">
                  <c:v>0.13996640806206512</c:v>
                </c:pt>
                <c:pt idx="22">
                  <c:v>0.14663147511263963</c:v>
                </c:pt>
                <c:pt idx="23">
                  <c:v>0.15329654216321417</c:v>
                </c:pt>
                <c:pt idx="24">
                  <c:v>0.15996160921378869</c:v>
                </c:pt>
                <c:pt idx="25">
                  <c:v>0.16662667626436323</c:v>
                </c:pt>
                <c:pt idx="26">
                  <c:v>0.17329174331493774</c:v>
                </c:pt>
                <c:pt idx="27">
                  <c:v>0.17995681036551228</c:v>
                </c:pt>
                <c:pt idx="28">
                  <c:v>0.1866218774160868</c:v>
                </c:pt>
                <c:pt idx="29">
                  <c:v>0.19328694446666134</c:v>
                </c:pt>
                <c:pt idx="30">
                  <c:v>0.19995201151723585</c:v>
                </c:pt>
                <c:pt idx="31">
                  <c:v>0.20661707856781039</c:v>
                </c:pt>
                <c:pt idx="32">
                  <c:v>0.21328214561838493</c:v>
                </c:pt>
                <c:pt idx="33">
                  <c:v>0.21994721266895945</c:v>
                </c:pt>
                <c:pt idx="34">
                  <c:v>0.22661227971953399</c:v>
                </c:pt>
                <c:pt idx="35">
                  <c:v>0.2332773467701085</c:v>
                </c:pt>
                <c:pt idx="36">
                  <c:v>0.23994241382068304</c:v>
                </c:pt>
                <c:pt idx="37">
                  <c:v>0.24660748087125756</c:v>
                </c:pt>
                <c:pt idx="38">
                  <c:v>0.25327254792183207</c:v>
                </c:pt>
                <c:pt idx="39">
                  <c:v>0.25993761497240664</c:v>
                </c:pt>
                <c:pt idx="40">
                  <c:v>0.26660268202298115</c:v>
                </c:pt>
                <c:pt idx="41">
                  <c:v>0.27326774907355567</c:v>
                </c:pt>
                <c:pt idx="42">
                  <c:v>0.27993281612413023</c:v>
                </c:pt>
                <c:pt idx="43">
                  <c:v>0.28659788317470475</c:v>
                </c:pt>
                <c:pt idx="44">
                  <c:v>0.29326295022527926</c:v>
                </c:pt>
                <c:pt idx="45">
                  <c:v>0.29992801727585378</c:v>
                </c:pt>
                <c:pt idx="46">
                  <c:v>0.30659308432642834</c:v>
                </c:pt>
                <c:pt idx="47">
                  <c:v>0.31325815137700286</c:v>
                </c:pt>
                <c:pt idx="48">
                  <c:v>0.31992321842757737</c:v>
                </c:pt>
                <c:pt idx="49">
                  <c:v>0.32658828547815189</c:v>
                </c:pt>
                <c:pt idx="50">
                  <c:v>0.33325335252872645</c:v>
                </c:pt>
                <c:pt idx="51">
                  <c:v>0.33991841957930097</c:v>
                </c:pt>
                <c:pt idx="52">
                  <c:v>0.34658348662987548</c:v>
                </c:pt>
                <c:pt idx="53">
                  <c:v>0.35324855368045005</c:v>
                </c:pt>
                <c:pt idx="54">
                  <c:v>0.35991362073102456</c:v>
                </c:pt>
                <c:pt idx="55">
                  <c:v>0.36657868778159908</c:v>
                </c:pt>
                <c:pt idx="56">
                  <c:v>0.37324375483217359</c:v>
                </c:pt>
                <c:pt idx="57">
                  <c:v>0.37990882188274816</c:v>
                </c:pt>
                <c:pt idx="58">
                  <c:v>0.38657388893332267</c:v>
                </c:pt>
                <c:pt idx="59">
                  <c:v>0.39323895598389719</c:v>
                </c:pt>
                <c:pt idx="60">
                  <c:v>0.3999040230344717</c:v>
                </c:pt>
                <c:pt idx="61">
                  <c:v>0.40656909008504627</c:v>
                </c:pt>
                <c:pt idx="62">
                  <c:v>0.41323415713562078</c:v>
                </c:pt>
                <c:pt idx="63">
                  <c:v>0.4198992241861953</c:v>
                </c:pt>
                <c:pt idx="64">
                  <c:v>0.42656429123676987</c:v>
                </c:pt>
                <c:pt idx="65">
                  <c:v>0.43322935828734438</c:v>
                </c:pt>
                <c:pt idx="66">
                  <c:v>0.43989442533791889</c:v>
                </c:pt>
                <c:pt idx="67">
                  <c:v>0.44655949238849341</c:v>
                </c:pt>
                <c:pt idx="68">
                  <c:v>0.45322455943906798</c:v>
                </c:pt>
                <c:pt idx="69">
                  <c:v>0.45988962648964249</c:v>
                </c:pt>
                <c:pt idx="70">
                  <c:v>0.466554693540217</c:v>
                </c:pt>
                <c:pt idx="71">
                  <c:v>0.47321976059079152</c:v>
                </c:pt>
                <c:pt idx="72">
                  <c:v>0.47988482764136609</c:v>
                </c:pt>
                <c:pt idx="73">
                  <c:v>0.4865498946919406</c:v>
                </c:pt>
                <c:pt idx="74">
                  <c:v>0.49321496174251511</c:v>
                </c:pt>
                <c:pt idx="75">
                  <c:v>0.49988002879308968</c:v>
                </c:pt>
                <c:pt idx="76">
                  <c:v>0.50654509584366414</c:v>
                </c:pt>
                <c:pt idx="77">
                  <c:v>0.51321016289423871</c:v>
                </c:pt>
                <c:pt idx="78">
                  <c:v>0.51987522994481328</c:v>
                </c:pt>
                <c:pt idx="79">
                  <c:v>0.52654029699538774</c:v>
                </c:pt>
                <c:pt idx="80">
                  <c:v>0.5332053640459623</c:v>
                </c:pt>
              </c:numCache>
            </c:numRef>
          </c:xVal>
          <c:yVal>
            <c:numRef>
              <c:f>'400E'!$L$389:$L$469</c:f>
              <c:numCache>
                <c:formatCode>0.00E+00</c:formatCode>
                <c:ptCount val="81"/>
                <c:pt idx="0">
                  <c:v>0</c:v>
                </c:pt>
                <c:pt idx="1">
                  <c:v>-40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-50</c:v>
                </c:pt>
                <c:pt idx="7">
                  <c:v>-50</c:v>
                </c:pt>
                <c:pt idx="8">
                  <c:v>-60</c:v>
                </c:pt>
                <c:pt idx="9">
                  <c:v>-60</c:v>
                </c:pt>
                <c:pt idx="10">
                  <c:v>-50</c:v>
                </c:pt>
                <c:pt idx="11">
                  <c:v>-30</c:v>
                </c:pt>
                <c:pt idx="12">
                  <c:v>-50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-20</c:v>
                </c:pt>
                <c:pt idx="17">
                  <c:v>0</c:v>
                </c:pt>
                <c:pt idx="18">
                  <c:v>-10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10</c:v>
                </c:pt>
                <c:pt idx="23">
                  <c:v>30</c:v>
                </c:pt>
                <c:pt idx="24">
                  <c:v>40</c:v>
                </c:pt>
                <c:pt idx="25">
                  <c:v>70</c:v>
                </c:pt>
                <c:pt idx="26">
                  <c:v>70</c:v>
                </c:pt>
                <c:pt idx="27">
                  <c:v>100</c:v>
                </c:pt>
                <c:pt idx="28">
                  <c:v>110</c:v>
                </c:pt>
                <c:pt idx="29">
                  <c:v>150</c:v>
                </c:pt>
                <c:pt idx="30">
                  <c:v>170</c:v>
                </c:pt>
                <c:pt idx="31">
                  <c:v>210</c:v>
                </c:pt>
                <c:pt idx="32">
                  <c:v>240</c:v>
                </c:pt>
                <c:pt idx="33">
                  <c:v>280</c:v>
                </c:pt>
                <c:pt idx="34">
                  <c:v>310</c:v>
                </c:pt>
                <c:pt idx="35">
                  <c:v>390</c:v>
                </c:pt>
                <c:pt idx="36">
                  <c:v>430</c:v>
                </c:pt>
                <c:pt idx="37">
                  <c:v>460</c:v>
                </c:pt>
                <c:pt idx="38">
                  <c:v>520</c:v>
                </c:pt>
                <c:pt idx="39">
                  <c:v>580</c:v>
                </c:pt>
                <c:pt idx="40">
                  <c:v>650</c:v>
                </c:pt>
                <c:pt idx="41">
                  <c:v>710</c:v>
                </c:pt>
                <c:pt idx="42">
                  <c:v>770</c:v>
                </c:pt>
                <c:pt idx="43">
                  <c:v>840</c:v>
                </c:pt>
                <c:pt idx="44">
                  <c:v>910</c:v>
                </c:pt>
                <c:pt idx="45">
                  <c:v>990</c:v>
                </c:pt>
                <c:pt idx="46">
                  <c:v>1080</c:v>
                </c:pt>
                <c:pt idx="47">
                  <c:v>1170</c:v>
                </c:pt>
                <c:pt idx="48">
                  <c:v>1280</c:v>
                </c:pt>
                <c:pt idx="49">
                  <c:v>1390</c:v>
                </c:pt>
                <c:pt idx="50">
                  <c:v>1480</c:v>
                </c:pt>
                <c:pt idx="51">
                  <c:v>1630</c:v>
                </c:pt>
                <c:pt idx="52">
                  <c:v>1750</c:v>
                </c:pt>
                <c:pt idx="53">
                  <c:v>1870</c:v>
                </c:pt>
                <c:pt idx="54">
                  <c:v>2020</c:v>
                </c:pt>
                <c:pt idx="55">
                  <c:v>2160</c:v>
                </c:pt>
                <c:pt idx="56">
                  <c:v>2340</c:v>
                </c:pt>
                <c:pt idx="57">
                  <c:v>2520</c:v>
                </c:pt>
                <c:pt idx="58">
                  <c:v>2680</c:v>
                </c:pt>
                <c:pt idx="59">
                  <c:v>2890</c:v>
                </c:pt>
                <c:pt idx="60">
                  <c:v>3060</c:v>
                </c:pt>
                <c:pt idx="61">
                  <c:v>3260</c:v>
                </c:pt>
                <c:pt idx="62">
                  <c:v>3480</c:v>
                </c:pt>
                <c:pt idx="63">
                  <c:v>3670</c:v>
                </c:pt>
                <c:pt idx="64">
                  <c:v>3890</c:v>
                </c:pt>
                <c:pt idx="65">
                  <c:v>4120</c:v>
                </c:pt>
                <c:pt idx="66">
                  <c:v>4330</c:v>
                </c:pt>
                <c:pt idx="67">
                  <c:v>4560</c:v>
                </c:pt>
                <c:pt idx="68">
                  <c:v>4800</c:v>
                </c:pt>
                <c:pt idx="69">
                  <c:v>5020</c:v>
                </c:pt>
                <c:pt idx="70">
                  <c:v>5280</c:v>
                </c:pt>
                <c:pt idx="71">
                  <c:v>5500</c:v>
                </c:pt>
                <c:pt idx="72">
                  <c:v>5750</c:v>
                </c:pt>
                <c:pt idx="73">
                  <c:v>6000</c:v>
                </c:pt>
                <c:pt idx="74">
                  <c:v>6260</c:v>
                </c:pt>
                <c:pt idx="75">
                  <c:v>6530</c:v>
                </c:pt>
                <c:pt idx="76">
                  <c:v>6830</c:v>
                </c:pt>
                <c:pt idx="77">
                  <c:v>7090</c:v>
                </c:pt>
                <c:pt idx="78">
                  <c:v>7350</c:v>
                </c:pt>
                <c:pt idx="79">
                  <c:v>7640</c:v>
                </c:pt>
                <c:pt idx="80">
                  <c:v>7950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E1-6F43-8412-071E3B8E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90815"/>
        <c:axId val="2129361567"/>
      </c:scatterChart>
      <c:valAx>
        <c:axId val="2141590815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Xe/Vacancy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9361567"/>
        <c:crosses val="autoZero"/>
        <c:crossBetween val="midCat"/>
      </c:valAx>
      <c:valAx>
        <c:axId val="2129361567"/>
        <c:scaling>
          <c:orientation val="minMax"/>
          <c:max val="3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Bubble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415908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556911636045494"/>
          <c:y val="6.0739555993000877E-2"/>
          <c:w val="0.20502318460192476"/>
          <c:h val="0.258474940247261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v>3.1</c:v>
          </c:tx>
          <c:spPr>
            <a:ln w="19050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NPT!$AR$24:$AR$78</c:f>
              <c:numCache>
                <c:formatCode>General</c:formatCode>
                <c:ptCount val="55"/>
                <c:pt idx="0">
                  <c:v>0</c:v>
                </c:pt>
                <c:pt idx="1">
                  <c:v>7.6292199122639714E-3</c:v>
                </c:pt>
                <c:pt idx="2">
                  <c:v>1.5258439824527943E-2</c:v>
                </c:pt>
                <c:pt idx="3">
                  <c:v>2.2887659736791913E-2</c:v>
                </c:pt>
                <c:pt idx="4">
                  <c:v>3.0516879649055886E-2</c:v>
                </c:pt>
                <c:pt idx="5">
                  <c:v>3.8146099561319854E-2</c:v>
                </c:pt>
                <c:pt idx="6">
                  <c:v>4.5775319473583827E-2</c:v>
                </c:pt>
                <c:pt idx="7">
                  <c:v>5.3404539385847799E-2</c:v>
                </c:pt>
                <c:pt idx="8">
                  <c:v>6.1033759298111771E-2</c:v>
                </c:pt>
                <c:pt idx="9">
                  <c:v>6.8662979210375744E-2</c:v>
                </c:pt>
                <c:pt idx="10">
                  <c:v>7.6292199122639709E-2</c:v>
                </c:pt>
                <c:pt idx="11">
                  <c:v>8.3921419034903688E-2</c:v>
                </c:pt>
                <c:pt idx="12">
                  <c:v>9.1550638947167653E-2</c:v>
                </c:pt>
                <c:pt idx="13">
                  <c:v>9.9179858859431619E-2</c:v>
                </c:pt>
                <c:pt idx="14">
                  <c:v>0.10680907877169557</c:v>
                </c:pt>
                <c:pt idx="15">
                  <c:v>0.11443829868395954</c:v>
                </c:pt>
                <c:pt idx="16">
                  <c:v>0.1220675185962235</c:v>
                </c:pt>
                <c:pt idx="17">
                  <c:v>0.12969673850848745</c:v>
                </c:pt>
                <c:pt idx="18">
                  <c:v>0.13732595842075143</c:v>
                </c:pt>
                <c:pt idx="19">
                  <c:v>0.14495517833301538</c:v>
                </c:pt>
                <c:pt idx="20">
                  <c:v>0.15258439824527936</c:v>
                </c:pt>
                <c:pt idx="21">
                  <c:v>0.16021361815754331</c:v>
                </c:pt>
                <c:pt idx="22">
                  <c:v>0.16784283806980727</c:v>
                </c:pt>
                <c:pt idx="23">
                  <c:v>0.17547205798207124</c:v>
                </c:pt>
                <c:pt idx="24">
                  <c:v>0.18310127789433522</c:v>
                </c:pt>
                <c:pt idx="25">
                  <c:v>0.1907304978065992</c:v>
                </c:pt>
                <c:pt idx="26">
                  <c:v>0.19835971771886318</c:v>
                </c:pt>
                <c:pt idx="27">
                  <c:v>0.20598893763112716</c:v>
                </c:pt>
                <c:pt idx="28">
                  <c:v>0.21361815754339114</c:v>
                </c:pt>
                <c:pt idx="29">
                  <c:v>0.22124737745565512</c:v>
                </c:pt>
                <c:pt idx="30">
                  <c:v>0.22887659736791913</c:v>
                </c:pt>
                <c:pt idx="31">
                  <c:v>0.23650581728018311</c:v>
                </c:pt>
                <c:pt idx="32">
                  <c:v>0.24413503719244709</c:v>
                </c:pt>
                <c:pt idx="33">
                  <c:v>0.25176425710471106</c:v>
                </c:pt>
                <c:pt idx="34">
                  <c:v>0.25939347701697502</c:v>
                </c:pt>
                <c:pt idx="35">
                  <c:v>0.26702269692923902</c:v>
                </c:pt>
                <c:pt idx="36">
                  <c:v>0.27465191684150303</c:v>
                </c:pt>
                <c:pt idx="37">
                  <c:v>0.28228113675376698</c:v>
                </c:pt>
                <c:pt idx="38">
                  <c:v>0.28991035666603099</c:v>
                </c:pt>
                <c:pt idx="39">
                  <c:v>0.29753957657829494</c:v>
                </c:pt>
                <c:pt idx="40">
                  <c:v>0.30516879649055895</c:v>
                </c:pt>
                <c:pt idx="41">
                  <c:v>0.3127980164028229</c:v>
                </c:pt>
                <c:pt idx="42">
                  <c:v>0.32042723631508691</c:v>
                </c:pt>
                <c:pt idx="43">
                  <c:v>0.32805645622735086</c:v>
                </c:pt>
                <c:pt idx="44">
                  <c:v>0.33568567613961486</c:v>
                </c:pt>
                <c:pt idx="45">
                  <c:v>0.34331489605187882</c:v>
                </c:pt>
                <c:pt idx="46">
                  <c:v>0.35094411596414277</c:v>
                </c:pt>
                <c:pt idx="47">
                  <c:v>0.35857333587640677</c:v>
                </c:pt>
                <c:pt idx="48">
                  <c:v>0.36620255578867072</c:v>
                </c:pt>
                <c:pt idx="49">
                  <c:v>0.37383177570093473</c:v>
                </c:pt>
                <c:pt idx="50">
                  <c:v>0.38146099561319874</c:v>
                </c:pt>
                <c:pt idx="51">
                  <c:v>0.38909021552546269</c:v>
                </c:pt>
              </c:numCache>
            </c:numRef>
          </c:xVal>
          <c:yVal>
            <c:numRef>
              <c:f>NPT!$AQ$24:$AQ$78</c:f>
              <c:numCache>
                <c:formatCode>General</c:formatCode>
                <c:ptCount val="55"/>
                <c:pt idx="0" formatCode="0.00E+00">
                  <c:v>0.99977342110284295</c:v>
                </c:pt>
                <c:pt idx="1">
                  <c:v>0.99994832411117474</c:v>
                </c:pt>
                <c:pt idx="2">
                  <c:v>0.99992049863257648</c:v>
                </c:pt>
                <c:pt idx="3">
                  <c:v>0.9998886980856071</c:v>
                </c:pt>
                <c:pt idx="4">
                  <c:v>0.99994832411117474</c:v>
                </c:pt>
                <c:pt idx="5">
                  <c:v>0.99992844876931886</c:v>
                </c:pt>
                <c:pt idx="6">
                  <c:v>0.99998807479488649</c:v>
                </c:pt>
                <c:pt idx="7">
                  <c:v>0.99995627424791711</c:v>
                </c:pt>
                <c:pt idx="8">
                  <c:v>0.99992447370094761</c:v>
                </c:pt>
                <c:pt idx="9">
                  <c:v>0.99995229917954587</c:v>
                </c:pt>
                <c:pt idx="10">
                  <c:v>0.99998409972651525</c:v>
                </c:pt>
                <c:pt idx="11">
                  <c:v>0.99998807479488649</c:v>
                </c:pt>
                <c:pt idx="12">
                  <c:v>0.99996819945303062</c:v>
                </c:pt>
                <c:pt idx="13">
                  <c:v>0.99997614958977299</c:v>
                </c:pt>
                <c:pt idx="14">
                  <c:v>0.99996024931628824</c:v>
                </c:pt>
                <c:pt idx="15">
                  <c:v>0.99998409972651525</c:v>
                </c:pt>
                <c:pt idx="16">
                  <c:v>0.99996422438465937</c:v>
                </c:pt>
                <c:pt idx="17">
                  <c:v>1.0000119252051136</c:v>
                </c:pt>
                <c:pt idx="18">
                  <c:v>1.0000318005469695</c:v>
                </c:pt>
                <c:pt idx="19">
                  <c:v>1.0000596260255676</c:v>
                </c:pt>
                <c:pt idx="20">
                  <c:v>1.0000437257520829</c:v>
                </c:pt>
                <c:pt idx="21">
                  <c:v>1.0000437257520829</c:v>
                </c:pt>
                <c:pt idx="22">
                  <c:v>1.0000516758888254</c:v>
                </c:pt>
                <c:pt idx="23">
                  <c:v>1.0000755262990524</c:v>
                </c:pt>
                <c:pt idx="24">
                  <c:v>1.0000795013674235</c:v>
                </c:pt>
                <c:pt idx="25">
                  <c:v>1.0001709279399607</c:v>
                </c:pt>
                <c:pt idx="26">
                  <c:v>1.0001470775297334</c:v>
                </c:pt>
                <c:pt idx="27">
                  <c:v>1.0001709279399607</c:v>
                </c:pt>
                <c:pt idx="28">
                  <c:v>1.0001908032818165</c:v>
                </c:pt>
                <c:pt idx="29">
                  <c:v>1.0002742797176112</c:v>
                </c:pt>
                <c:pt idx="30">
                  <c:v>1.0003180054696941</c:v>
                </c:pt>
                <c:pt idx="31">
                  <c:v>1.0003219805380652</c:v>
                </c:pt>
                <c:pt idx="32">
                  <c:v>1.0002464542390128</c:v>
                </c:pt>
                <c:pt idx="33">
                  <c:v>1.0002981301278382</c:v>
                </c:pt>
                <c:pt idx="34">
                  <c:v>1.0004253323157157</c:v>
                </c:pt>
                <c:pt idx="35">
                  <c:v>1.0004173821789735</c:v>
                </c:pt>
                <c:pt idx="36">
                  <c:v>1.0004332824524582</c:v>
                </c:pt>
                <c:pt idx="37">
                  <c:v>1.0005247090249951</c:v>
                </c:pt>
                <c:pt idx="38">
                  <c:v>1.0005366342301087</c:v>
                </c:pt>
                <c:pt idx="39">
                  <c:v>1.0006280608026459</c:v>
                </c:pt>
                <c:pt idx="40">
                  <c:v>1.0006280608026459</c:v>
                </c:pt>
                <c:pt idx="41">
                  <c:v>1.0006916618965846</c:v>
                </c:pt>
                <c:pt idx="42">
                  <c:v>1.0007632131272657</c:v>
                </c:pt>
                <c:pt idx="43">
                  <c:v>1.0008466895630606</c:v>
                </c:pt>
                <c:pt idx="44">
                  <c:v>1.0008546396998028</c:v>
                </c:pt>
                <c:pt idx="45">
                  <c:v>1.0008864402467723</c:v>
                </c:pt>
                <c:pt idx="46">
                  <c:v>1.0009500413407111</c:v>
                </c:pt>
                <c:pt idx="47">
                  <c:v>1.0010494180499905</c:v>
                </c:pt>
                <c:pt idx="48">
                  <c:v>1.0010255676397635</c:v>
                </c:pt>
                <c:pt idx="49">
                  <c:v>1.0011448196908987</c:v>
                </c:pt>
                <c:pt idx="50">
                  <c:v>1.0011567448960121</c:v>
                </c:pt>
                <c:pt idx="51">
                  <c:v>1.001264071742034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B-8C42-A0AA-39D236713F31}"/>
            </c:ext>
          </c:extLst>
        </c:ser>
        <c:ser>
          <c:idx val="4"/>
          <c:order val="1"/>
          <c:tx>
            <c:v>4.4</c:v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NPT!$AI$24:$AI$82</c:f>
              <c:numCache>
                <c:formatCode>General</c:formatCode>
                <c:ptCount val="59"/>
                <c:pt idx="0">
                  <c:v>0</c:v>
                </c:pt>
                <c:pt idx="1">
                  <c:v>7.9849882221423724E-3</c:v>
                </c:pt>
                <c:pt idx="2">
                  <c:v>1.5969976444284745E-2</c:v>
                </c:pt>
                <c:pt idx="3">
                  <c:v>2.3954964666427117E-2</c:v>
                </c:pt>
                <c:pt idx="4">
                  <c:v>3.1939952888569489E-2</c:v>
                </c:pt>
                <c:pt idx="5">
                  <c:v>3.9924941110711869E-2</c:v>
                </c:pt>
                <c:pt idx="6">
                  <c:v>4.7909929332854241E-2</c:v>
                </c:pt>
                <c:pt idx="7">
                  <c:v>5.5894917554996613E-2</c:v>
                </c:pt>
                <c:pt idx="8">
                  <c:v>6.3879905777138979E-2</c:v>
                </c:pt>
                <c:pt idx="9">
                  <c:v>7.1864893999281365E-2</c:v>
                </c:pt>
                <c:pt idx="10">
                  <c:v>7.9849882221423737E-2</c:v>
                </c:pt>
                <c:pt idx="11">
                  <c:v>8.783487044356611E-2</c:v>
                </c:pt>
                <c:pt idx="12">
                  <c:v>9.5819858665708482E-2</c:v>
                </c:pt>
                <c:pt idx="13">
                  <c:v>0.10380484688785085</c:v>
                </c:pt>
                <c:pt idx="14">
                  <c:v>0.11178983510999323</c:v>
                </c:pt>
                <c:pt idx="15">
                  <c:v>0.1197748233321356</c:v>
                </c:pt>
                <c:pt idx="16">
                  <c:v>0.12775981155427796</c:v>
                </c:pt>
                <c:pt idx="17">
                  <c:v>0.13574479977642034</c:v>
                </c:pt>
                <c:pt idx="18">
                  <c:v>0.14372978799856273</c:v>
                </c:pt>
                <c:pt idx="19">
                  <c:v>0.15171477622070509</c:v>
                </c:pt>
                <c:pt idx="20">
                  <c:v>0.15969976444284747</c:v>
                </c:pt>
                <c:pt idx="21">
                  <c:v>0.16768475266498983</c:v>
                </c:pt>
                <c:pt idx="22">
                  <c:v>0.17566974088713222</c:v>
                </c:pt>
                <c:pt idx="23">
                  <c:v>0.18365472910927458</c:v>
                </c:pt>
                <c:pt idx="24">
                  <c:v>0.19163971733141696</c:v>
                </c:pt>
                <c:pt idx="25">
                  <c:v>0.19962470555355935</c:v>
                </c:pt>
                <c:pt idx="26">
                  <c:v>0.20760969377570171</c:v>
                </c:pt>
                <c:pt idx="27">
                  <c:v>0.2155946819978441</c:v>
                </c:pt>
                <c:pt idx="28">
                  <c:v>0.22357967021998645</c:v>
                </c:pt>
                <c:pt idx="29">
                  <c:v>0.23156465844212884</c:v>
                </c:pt>
                <c:pt idx="30">
                  <c:v>0.2395496466642712</c:v>
                </c:pt>
                <c:pt idx="31">
                  <c:v>0.24753463488641353</c:v>
                </c:pt>
                <c:pt idx="32">
                  <c:v>0.25551962310855586</c:v>
                </c:pt>
                <c:pt idx="33">
                  <c:v>0.26350461133069825</c:v>
                </c:pt>
                <c:pt idx="34">
                  <c:v>0.27148959955284058</c:v>
                </c:pt>
                <c:pt idx="35">
                  <c:v>0.27947458777498296</c:v>
                </c:pt>
                <c:pt idx="36">
                  <c:v>0.28745957599712529</c:v>
                </c:pt>
                <c:pt idx="37">
                  <c:v>0.29544456421926762</c:v>
                </c:pt>
                <c:pt idx="38">
                  <c:v>0.30342955244141001</c:v>
                </c:pt>
                <c:pt idx="39">
                  <c:v>0.31141454066355234</c:v>
                </c:pt>
                <c:pt idx="40">
                  <c:v>0.31939952888569467</c:v>
                </c:pt>
                <c:pt idx="41">
                  <c:v>0.32738451710783706</c:v>
                </c:pt>
                <c:pt idx="42">
                  <c:v>0.33536950532997939</c:v>
                </c:pt>
                <c:pt idx="43">
                  <c:v>0.34335449355212172</c:v>
                </c:pt>
                <c:pt idx="44">
                  <c:v>0.35133948177426411</c:v>
                </c:pt>
                <c:pt idx="45">
                  <c:v>0.35932446999640644</c:v>
                </c:pt>
                <c:pt idx="46">
                  <c:v>0.36730945821854877</c:v>
                </c:pt>
                <c:pt idx="47">
                  <c:v>0.37529444644069115</c:v>
                </c:pt>
                <c:pt idx="48">
                  <c:v>0.38327943466283348</c:v>
                </c:pt>
                <c:pt idx="49">
                  <c:v>0.39126442288497582</c:v>
                </c:pt>
                <c:pt idx="50">
                  <c:v>0.3992494111071182</c:v>
                </c:pt>
                <c:pt idx="54">
                  <c:v>0.15171477622070509</c:v>
                </c:pt>
                <c:pt idx="55">
                  <c:v>0.15969976444284747</c:v>
                </c:pt>
              </c:numCache>
            </c:numRef>
          </c:xVal>
          <c:yVal>
            <c:numRef>
              <c:f>NPT!$AH$24:$AH$82</c:f>
              <c:numCache>
                <c:formatCode>General</c:formatCode>
                <c:ptCount val="59"/>
                <c:pt idx="0">
                  <c:v>0.9995786427526554</c:v>
                </c:pt>
                <c:pt idx="1">
                  <c:v>0.99970584494053294</c:v>
                </c:pt>
                <c:pt idx="2">
                  <c:v>0.99968596959867706</c:v>
                </c:pt>
                <c:pt idx="3">
                  <c:v>0.99972572028238882</c:v>
                </c:pt>
                <c:pt idx="4">
                  <c:v>0.99967006932519242</c:v>
                </c:pt>
                <c:pt idx="5">
                  <c:v>0.99972969535076006</c:v>
                </c:pt>
                <c:pt idx="6">
                  <c:v>0.99977739617121419</c:v>
                </c:pt>
                <c:pt idx="7">
                  <c:v>0.9996899446670483</c:v>
                </c:pt>
                <c:pt idx="8">
                  <c:v>0.99970584494053294</c:v>
                </c:pt>
                <c:pt idx="9">
                  <c:v>0.99975354576098707</c:v>
                </c:pt>
                <c:pt idx="10">
                  <c:v>0.99969391973541943</c:v>
                </c:pt>
                <c:pt idx="11">
                  <c:v>0.99973367041913119</c:v>
                </c:pt>
                <c:pt idx="12">
                  <c:v>0.99969789480379068</c:v>
                </c:pt>
                <c:pt idx="13">
                  <c:v>0.99972572028238882</c:v>
                </c:pt>
                <c:pt idx="14">
                  <c:v>0.99976149589772945</c:v>
                </c:pt>
                <c:pt idx="15">
                  <c:v>0.99977739617121419</c:v>
                </c:pt>
                <c:pt idx="16">
                  <c:v>0.9998886980856071</c:v>
                </c:pt>
                <c:pt idx="17">
                  <c:v>0.99986484767537998</c:v>
                </c:pt>
                <c:pt idx="18">
                  <c:v>0.99994832411117474</c:v>
                </c:pt>
                <c:pt idx="19">
                  <c:v>0.99994037397443236</c:v>
                </c:pt>
                <c:pt idx="20">
                  <c:v>1.0000596260255676</c:v>
                </c:pt>
                <c:pt idx="21">
                  <c:v>1.0000556509571965</c:v>
                </c:pt>
                <c:pt idx="22">
                  <c:v>1.0000834764357946</c:v>
                </c:pt>
                <c:pt idx="23">
                  <c:v>1.0000715512306813</c:v>
                </c:pt>
                <c:pt idx="24">
                  <c:v>1.0001391273929912</c:v>
                </c:pt>
                <c:pt idx="25">
                  <c:v>1.0001510525981048</c:v>
                </c:pt>
                <c:pt idx="26">
                  <c:v>1.0002027284869299</c:v>
                </c:pt>
                <c:pt idx="27">
                  <c:v>1.0003060802645805</c:v>
                </c:pt>
                <c:pt idx="28">
                  <c:v>1.0003498060166636</c:v>
                </c:pt>
                <c:pt idx="29">
                  <c:v>1.0004571328626852</c:v>
                </c:pt>
                <c:pt idx="30">
                  <c:v>1.0006280608026459</c:v>
                </c:pt>
                <c:pt idx="31">
                  <c:v>1.00060818546079</c:v>
                </c:pt>
                <c:pt idx="32">
                  <c:v>1.0006161355975323</c:v>
                </c:pt>
                <c:pt idx="33">
                  <c:v>1.0006837117598422</c:v>
                </c:pt>
                <c:pt idx="34">
                  <c:v>1.0007632131272657</c:v>
                </c:pt>
                <c:pt idx="35">
                  <c:v>1.0009778668193092</c:v>
                </c:pt>
                <c:pt idx="36">
                  <c:v>1.000993767092794</c:v>
                </c:pt>
                <c:pt idx="37">
                  <c:v>1.0011567448960121</c:v>
                </c:pt>
                <c:pt idx="38">
                  <c:v>1.001176620237868</c:v>
                </c:pt>
                <c:pt idx="39">
                  <c:v>1.0013634484513134</c:v>
                </c:pt>
                <c:pt idx="40">
                  <c:v>1.001514501049418</c:v>
                </c:pt>
                <c:pt idx="41">
                  <c:v>1.0017212046047193</c:v>
                </c:pt>
                <c:pt idx="42">
                  <c:v>1.001832506519112</c:v>
                </c:pt>
                <c:pt idx="43">
                  <c:v>1.0020590854162692</c:v>
                </c:pt>
                <c:pt idx="44">
                  <c:v>1.002170387330662</c:v>
                </c:pt>
                <c:pt idx="45">
                  <c:v>1.0023532404757363</c:v>
                </c:pt>
                <c:pt idx="46">
                  <c:v>1.0025241684156967</c:v>
                </c:pt>
                <c:pt idx="47">
                  <c:v>1.0026950963556573</c:v>
                </c:pt>
                <c:pt idx="48">
                  <c:v>1.0030011766202378</c:v>
                </c:pt>
                <c:pt idx="49">
                  <c:v>1.0031959549704255</c:v>
                </c:pt>
                <c:pt idx="50">
                  <c:v>1.0034225338675826</c:v>
                </c:pt>
                <c:pt idx="54">
                  <c:v>2916.79</c:v>
                </c:pt>
                <c:pt idx="55">
                  <c:v>3226.39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B-8C42-A0AA-39D236713F31}"/>
            </c:ext>
          </c:extLst>
        </c:ser>
        <c:ser>
          <c:idx val="3"/>
          <c:order val="2"/>
          <c:tx>
            <c:v>5.7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NPT!$Z$24:$Z$82</c:f>
              <c:numCache>
                <c:formatCode>General</c:formatCode>
                <c:ptCount val="59"/>
                <c:pt idx="0">
                  <c:v>0</c:v>
                </c:pt>
                <c:pt idx="1">
                  <c:v>7.8973346495557744E-3</c:v>
                </c:pt>
                <c:pt idx="2">
                  <c:v>1.5794669299111549E-2</c:v>
                </c:pt>
                <c:pt idx="3">
                  <c:v>2.3692003948667325E-2</c:v>
                </c:pt>
                <c:pt idx="4">
                  <c:v>3.1589338598223098E-2</c:v>
                </c:pt>
                <c:pt idx="5">
                  <c:v>3.9486673247778874E-2</c:v>
                </c:pt>
                <c:pt idx="6">
                  <c:v>4.738400789733465E-2</c:v>
                </c:pt>
                <c:pt idx="7">
                  <c:v>5.5281342546890426E-2</c:v>
                </c:pt>
                <c:pt idx="8">
                  <c:v>6.3178677196446195E-2</c:v>
                </c:pt>
                <c:pt idx="9">
                  <c:v>7.1076011846001971E-2</c:v>
                </c:pt>
                <c:pt idx="10">
                  <c:v>7.8973346495557747E-2</c:v>
                </c:pt>
                <c:pt idx="11">
                  <c:v>8.6870681145113524E-2</c:v>
                </c:pt>
                <c:pt idx="12">
                  <c:v>9.47680157946693E-2</c:v>
                </c:pt>
                <c:pt idx="13">
                  <c:v>0.10266535044422508</c:v>
                </c:pt>
                <c:pt idx="14">
                  <c:v>0.11056268509378085</c:v>
                </c:pt>
                <c:pt idx="15">
                  <c:v>0.11846001974333663</c:v>
                </c:pt>
                <c:pt idx="16">
                  <c:v>0.12635735439289239</c:v>
                </c:pt>
                <c:pt idx="17">
                  <c:v>0.13425468904244817</c:v>
                </c:pt>
                <c:pt idx="18">
                  <c:v>0.14215202369200394</c:v>
                </c:pt>
                <c:pt idx="19">
                  <c:v>0.15004935834155972</c:v>
                </c:pt>
                <c:pt idx="20">
                  <c:v>0.15794669299111549</c:v>
                </c:pt>
                <c:pt idx="21">
                  <c:v>0.16584402764067127</c:v>
                </c:pt>
                <c:pt idx="22">
                  <c:v>0.17374136229022705</c:v>
                </c:pt>
                <c:pt idx="23">
                  <c:v>0.18163869693978282</c:v>
                </c:pt>
                <c:pt idx="24">
                  <c:v>0.1895360315893386</c:v>
                </c:pt>
                <c:pt idx="25">
                  <c:v>0.19743336623889438</c:v>
                </c:pt>
                <c:pt idx="26">
                  <c:v>0.20533070088845015</c:v>
                </c:pt>
                <c:pt idx="27">
                  <c:v>0.21322803553800593</c:v>
                </c:pt>
                <c:pt idx="28">
                  <c:v>0.2211253701875617</c:v>
                </c:pt>
                <c:pt idx="29">
                  <c:v>0.22902270483711748</c:v>
                </c:pt>
                <c:pt idx="30">
                  <c:v>0.23692003948667326</c:v>
                </c:pt>
                <c:pt idx="31">
                  <c:v>0.24481737413622903</c:v>
                </c:pt>
                <c:pt idx="32">
                  <c:v>0.25271470878578478</c:v>
                </c:pt>
                <c:pt idx="33">
                  <c:v>0.26061204343534056</c:v>
                </c:pt>
                <c:pt idx="34">
                  <c:v>0.26850937808489633</c:v>
                </c:pt>
                <c:pt idx="35">
                  <c:v>0.27640671273445211</c:v>
                </c:pt>
                <c:pt idx="36">
                  <c:v>0.28430404738400789</c:v>
                </c:pt>
                <c:pt idx="37">
                  <c:v>0.29220138203356366</c:v>
                </c:pt>
                <c:pt idx="38">
                  <c:v>0.30009871668311944</c:v>
                </c:pt>
                <c:pt idx="39">
                  <c:v>0.30799605133267521</c:v>
                </c:pt>
                <c:pt idx="40">
                  <c:v>0.31589338598223099</c:v>
                </c:pt>
                <c:pt idx="41">
                  <c:v>0.32379072063178677</c:v>
                </c:pt>
                <c:pt idx="42">
                  <c:v>0.33168805528134254</c:v>
                </c:pt>
                <c:pt idx="43">
                  <c:v>0.33958538993089832</c:v>
                </c:pt>
                <c:pt idx="44">
                  <c:v>0.34748272458045409</c:v>
                </c:pt>
                <c:pt idx="45">
                  <c:v>0.35538005923000987</c:v>
                </c:pt>
                <c:pt idx="46">
                  <c:v>0.36327739387956565</c:v>
                </c:pt>
                <c:pt idx="47">
                  <c:v>0.37117472852912142</c:v>
                </c:pt>
                <c:pt idx="48">
                  <c:v>0.3790720631786772</c:v>
                </c:pt>
                <c:pt idx="49">
                  <c:v>0.38696939782823297</c:v>
                </c:pt>
                <c:pt idx="50">
                  <c:v>0.39486673247778875</c:v>
                </c:pt>
                <c:pt idx="51">
                  <c:v>0.40276406712734453</c:v>
                </c:pt>
                <c:pt idx="52">
                  <c:v>0.4106614017769003</c:v>
                </c:pt>
                <c:pt idx="53">
                  <c:v>0.41855873642645608</c:v>
                </c:pt>
                <c:pt idx="55">
                  <c:v>0.1895360315893386</c:v>
                </c:pt>
                <c:pt idx="56">
                  <c:v>0.19743336623889438</c:v>
                </c:pt>
              </c:numCache>
            </c:numRef>
          </c:xVal>
          <c:yVal>
            <c:numRef>
              <c:f>NPT!$Y$24:$Y$82</c:f>
              <c:numCache>
                <c:formatCode>General</c:formatCode>
                <c:ptCount val="59"/>
                <c:pt idx="0">
                  <c:v>0.99943960669133458</c:v>
                </c:pt>
                <c:pt idx="1">
                  <c:v>0.99932434849309837</c:v>
                </c:pt>
                <c:pt idx="2">
                  <c:v>0.99907793441411075</c:v>
                </c:pt>
                <c:pt idx="3">
                  <c:v>0.99903819020782247</c:v>
                </c:pt>
                <c:pt idx="4">
                  <c:v>0.99910972977914148</c:v>
                </c:pt>
                <c:pt idx="5">
                  <c:v>0.99906601115222426</c:v>
                </c:pt>
                <c:pt idx="6">
                  <c:v>0.99908985767599723</c:v>
                </c:pt>
                <c:pt idx="7">
                  <c:v>0.99907395999348192</c:v>
                </c:pt>
                <c:pt idx="8">
                  <c:v>0.9990421646284513</c:v>
                </c:pt>
                <c:pt idx="9">
                  <c:v>0.99912165304102796</c:v>
                </c:pt>
                <c:pt idx="10">
                  <c:v>0.99920511587423344</c:v>
                </c:pt>
                <c:pt idx="11">
                  <c:v>0.99908985767599723</c:v>
                </c:pt>
                <c:pt idx="12">
                  <c:v>0.99912960188228561</c:v>
                </c:pt>
                <c:pt idx="13">
                  <c:v>0.99910575535851265</c:v>
                </c:pt>
                <c:pt idx="14">
                  <c:v>0.99925678334240831</c:v>
                </c:pt>
                <c:pt idx="15">
                  <c:v>0.99922498797737758</c:v>
                </c:pt>
                <c:pt idx="16">
                  <c:v>0.99931242523121189</c:v>
                </c:pt>
                <c:pt idx="17">
                  <c:v>0.9993998624850462</c:v>
                </c:pt>
                <c:pt idx="18">
                  <c:v>0.99946742763573637</c:v>
                </c:pt>
                <c:pt idx="19">
                  <c:v>0.9994714020563652</c:v>
                </c:pt>
                <c:pt idx="20">
                  <c:v>0.9995429416276842</c:v>
                </c:pt>
                <c:pt idx="21">
                  <c:v>0.99970191845283751</c:v>
                </c:pt>
                <c:pt idx="22">
                  <c:v>0.9995429416276842</c:v>
                </c:pt>
                <c:pt idx="23">
                  <c:v>0.99979333012730065</c:v>
                </c:pt>
                <c:pt idx="24">
                  <c:v>0.99998012789685586</c:v>
                </c:pt>
                <c:pt idx="25">
                  <c:v>1.0000675651506901</c:v>
                </c:pt>
                <c:pt idx="26">
                  <c:v>1.0001709000870398</c:v>
                </c:pt>
                <c:pt idx="27">
                  <c:v>1.0002742350233895</c:v>
                </c:pt>
                <c:pt idx="28">
                  <c:v>1.0003894932216255</c:v>
                </c:pt>
                <c:pt idx="29">
                  <c:v>1.000572316570552</c:v>
                </c:pt>
                <c:pt idx="30">
                  <c:v>1.000596163094325</c:v>
                </c:pt>
                <c:pt idx="31">
                  <c:v>1.0007670631813648</c:v>
                </c:pt>
                <c:pt idx="32">
                  <c:v>1.0008902702208586</c:v>
                </c:pt>
                <c:pt idx="33">
                  <c:v>1.0010412982047543</c:v>
                </c:pt>
                <c:pt idx="34">
                  <c:v>1.0012718146012265</c:v>
                </c:pt>
                <c:pt idx="35">
                  <c:v>1.0015063054183277</c:v>
                </c:pt>
                <c:pt idx="36">
                  <c:v>1.0016811799259964</c:v>
                </c:pt>
                <c:pt idx="37">
                  <c:v>1.0017447706560576</c:v>
                </c:pt>
                <c:pt idx="38">
                  <c:v>1.001879900957438</c:v>
                </c:pt>
                <c:pt idx="39">
                  <c:v>1.0022018290283734</c:v>
                </c:pt>
                <c:pt idx="40">
                  <c:v>1.0024681152105053</c:v>
                </c:pt>
                <c:pt idx="41">
                  <c:v>1.0026946571863486</c:v>
                </c:pt>
                <c:pt idx="42">
                  <c:v>1.0031000480904897</c:v>
                </c:pt>
                <c:pt idx="43">
                  <c:v>1.0033782575345078</c:v>
                </c:pt>
                <c:pt idx="44">
                  <c:v>1.0038671112718542</c:v>
                </c:pt>
                <c:pt idx="45">
                  <c:v>1.0042128858665629</c:v>
                </c:pt>
                <c:pt idx="46">
                  <c:v>1.0045666093025289</c:v>
                </c:pt>
                <c:pt idx="47">
                  <c:v>1.0050753351430195</c:v>
                </c:pt>
                <c:pt idx="48">
                  <c:v>1.00551649583282</c:v>
                </c:pt>
                <c:pt idx="49">
                  <c:v>1.0059894518876511</c:v>
                </c:pt>
                <c:pt idx="50">
                  <c:v>1.0064465102599669</c:v>
                </c:pt>
                <c:pt idx="51">
                  <c:v>1.0068558755847365</c:v>
                </c:pt>
                <c:pt idx="52">
                  <c:v>1.0073367804808253</c:v>
                </c:pt>
                <c:pt idx="53">
                  <c:v>1.0081714088128804</c:v>
                </c:pt>
                <c:pt idx="55">
                  <c:v>4256.12</c:v>
                </c:pt>
                <c:pt idx="56">
                  <c:v>4564.91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AB-8C42-A0AA-39D236713F31}"/>
            </c:ext>
          </c:extLst>
        </c:ser>
        <c:ser>
          <c:idx val="1"/>
          <c:order val="3"/>
          <c:tx>
            <c:v>7.1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NPT!$Q$24:$Q$82</c:f>
              <c:numCache>
                <c:formatCode>General</c:formatCode>
                <c:ptCount val="59"/>
                <c:pt idx="0">
                  <c:v>0</c:v>
                </c:pt>
                <c:pt idx="1">
                  <c:v>8.2296060076123851E-3</c:v>
                </c:pt>
                <c:pt idx="2">
                  <c:v>1.645921201522477E-2</c:v>
                </c:pt>
                <c:pt idx="3">
                  <c:v>2.4688818022837157E-2</c:v>
                </c:pt>
                <c:pt idx="4">
                  <c:v>3.291842403044954E-2</c:v>
                </c:pt>
                <c:pt idx="5">
                  <c:v>4.1148030038061931E-2</c:v>
                </c:pt>
                <c:pt idx="6">
                  <c:v>4.9377636045674314E-2</c:v>
                </c:pt>
                <c:pt idx="7">
                  <c:v>5.7607242053286697E-2</c:v>
                </c:pt>
                <c:pt idx="8">
                  <c:v>6.5836848060899081E-2</c:v>
                </c:pt>
                <c:pt idx="9">
                  <c:v>7.4066454068511464E-2</c:v>
                </c:pt>
                <c:pt idx="10">
                  <c:v>8.2296060076123861E-2</c:v>
                </c:pt>
                <c:pt idx="11">
                  <c:v>9.0525666083736245E-2</c:v>
                </c:pt>
                <c:pt idx="12">
                  <c:v>9.8755272091348628E-2</c:v>
                </c:pt>
                <c:pt idx="13">
                  <c:v>0.10698487809896101</c:v>
                </c:pt>
                <c:pt idx="14">
                  <c:v>0.11521448410657339</c:v>
                </c:pt>
                <c:pt idx="15">
                  <c:v>0.12344409011418578</c:v>
                </c:pt>
                <c:pt idx="16">
                  <c:v>0.13167369612179816</c:v>
                </c:pt>
                <c:pt idx="17">
                  <c:v>0.13990330212941054</c:v>
                </c:pt>
                <c:pt idx="18">
                  <c:v>0.14813290813702293</c:v>
                </c:pt>
                <c:pt idx="19">
                  <c:v>0.15636251414463531</c:v>
                </c:pt>
                <c:pt idx="20">
                  <c:v>0.16459212015224772</c:v>
                </c:pt>
                <c:pt idx="21">
                  <c:v>0.17282172615986011</c:v>
                </c:pt>
                <c:pt idx="22">
                  <c:v>0.18105133216747249</c:v>
                </c:pt>
                <c:pt idx="23">
                  <c:v>0.18928093817508487</c:v>
                </c:pt>
                <c:pt idx="24">
                  <c:v>0.19751054418269726</c:v>
                </c:pt>
                <c:pt idx="25">
                  <c:v>0.20574015019030964</c:v>
                </c:pt>
                <c:pt idx="26">
                  <c:v>0.21396975619792202</c:v>
                </c:pt>
                <c:pt idx="27">
                  <c:v>0.22219936220553441</c:v>
                </c:pt>
                <c:pt idx="28">
                  <c:v>0.23042896821314679</c:v>
                </c:pt>
                <c:pt idx="29">
                  <c:v>0.23865857422075917</c:v>
                </c:pt>
                <c:pt idx="30">
                  <c:v>0.24688818022837156</c:v>
                </c:pt>
                <c:pt idx="31">
                  <c:v>0.25511778623598397</c:v>
                </c:pt>
                <c:pt idx="32">
                  <c:v>0.26334739224359632</c:v>
                </c:pt>
                <c:pt idx="33">
                  <c:v>0.27157699825120873</c:v>
                </c:pt>
                <c:pt idx="34">
                  <c:v>0.27980660425882109</c:v>
                </c:pt>
                <c:pt idx="35">
                  <c:v>0.2880362102664335</c:v>
                </c:pt>
                <c:pt idx="36">
                  <c:v>0.29626581627404586</c:v>
                </c:pt>
                <c:pt idx="37">
                  <c:v>0.30449542228165827</c:v>
                </c:pt>
                <c:pt idx="38">
                  <c:v>0.31272502828927062</c:v>
                </c:pt>
                <c:pt idx="39">
                  <c:v>0.32095463429688303</c:v>
                </c:pt>
                <c:pt idx="40">
                  <c:v>0.32918424030449545</c:v>
                </c:pt>
                <c:pt idx="41">
                  <c:v>0.3374138463121078</c:v>
                </c:pt>
                <c:pt idx="42">
                  <c:v>0.34564345231972021</c:v>
                </c:pt>
                <c:pt idx="43">
                  <c:v>0.35387305832733257</c:v>
                </c:pt>
                <c:pt idx="44">
                  <c:v>0.36210266433494498</c:v>
                </c:pt>
                <c:pt idx="45">
                  <c:v>0.37033227034255733</c:v>
                </c:pt>
                <c:pt idx="46">
                  <c:v>0.37856187635016975</c:v>
                </c:pt>
                <c:pt idx="47">
                  <c:v>0.3867914823577821</c:v>
                </c:pt>
                <c:pt idx="48">
                  <c:v>0.39502108836539451</c:v>
                </c:pt>
                <c:pt idx="49">
                  <c:v>0.40325069437300687</c:v>
                </c:pt>
                <c:pt idx="50">
                  <c:v>0.41148030038061928</c:v>
                </c:pt>
                <c:pt idx="51">
                  <c:v>0.41970990638823169</c:v>
                </c:pt>
                <c:pt idx="52">
                  <c:v>0.42793951239584405</c:v>
                </c:pt>
                <c:pt idx="54">
                  <c:v>0.18928093817508487</c:v>
                </c:pt>
                <c:pt idx="55">
                  <c:v>0.19751054418269726</c:v>
                </c:pt>
              </c:numCache>
            </c:numRef>
          </c:xVal>
          <c:yVal>
            <c:numRef>
              <c:f>NPT!$P$24:$P$82</c:f>
              <c:numCache>
                <c:formatCode>General</c:formatCode>
                <c:ptCount val="59"/>
                <c:pt idx="0">
                  <c:v>0.99867630223239845</c:v>
                </c:pt>
                <c:pt idx="1">
                  <c:v>0.99879952935190486</c:v>
                </c:pt>
                <c:pt idx="2">
                  <c:v>0.99862462634357307</c:v>
                </c:pt>
                <c:pt idx="3">
                  <c:v>0.99846164854035491</c:v>
                </c:pt>
                <c:pt idx="4">
                  <c:v>0.9985053742924378</c:v>
                </c:pt>
                <c:pt idx="5">
                  <c:v>0.99845767347198366</c:v>
                </c:pt>
                <c:pt idx="6">
                  <c:v>0.9984059975831584</c:v>
                </c:pt>
                <c:pt idx="7">
                  <c:v>0.99845767347198366</c:v>
                </c:pt>
                <c:pt idx="8">
                  <c:v>0.99859282579660369</c:v>
                </c:pt>
                <c:pt idx="9">
                  <c:v>0.99868425236914071</c:v>
                </c:pt>
                <c:pt idx="10">
                  <c:v>0.9985491000445208</c:v>
                </c:pt>
                <c:pt idx="11">
                  <c:v>0.99863655154868669</c:v>
                </c:pt>
                <c:pt idx="12">
                  <c:v>0.99860077593334606</c:v>
                </c:pt>
                <c:pt idx="13">
                  <c:v>0.99879157921516248</c:v>
                </c:pt>
                <c:pt idx="14">
                  <c:v>0.99887903071932838</c:v>
                </c:pt>
                <c:pt idx="15">
                  <c:v>0.998914806334669</c:v>
                </c:pt>
                <c:pt idx="16">
                  <c:v>0.99905790879603129</c:v>
                </c:pt>
                <c:pt idx="17">
                  <c:v>0.99906585893277366</c:v>
                </c:pt>
                <c:pt idx="18">
                  <c:v>0.9992129364625072</c:v>
                </c:pt>
                <c:pt idx="19">
                  <c:v>0.99936796412898299</c:v>
                </c:pt>
                <c:pt idx="20">
                  <c:v>0.99941168988106599</c:v>
                </c:pt>
                <c:pt idx="21">
                  <c:v>0.99954286713731477</c:v>
                </c:pt>
                <c:pt idx="22">
                  <c:v>0.9996899446670483</c:v>
                </c:pt>
                <c:pt idx="23">
                  <c:v>0.99979329644469883</c:v>
                </c:pt>
                <c:pt idx="24">
                  <c:v>1.000111301914393</c:v>
                </c:pt>
                <c:pt idx="25">
                  <c:v>1.0003060802645805</c:v>
                </c:pt>
                <c:pt idx="26">
                  <c:v>1.0005724098454494</c:v>
                </c:pt>
                <c:pt idx="27">
                  <c:v>1.0008228391528333</c:v>
                </c:pt>
                <c:pt idx="28">
                  <c:v>1.0009858169560517</c:v>
                </c:pt>
                <c:pt idx="29">
                  <c:v>1.0012004706480953</c:v>
                </c:pt>
                <c:pt idx="30">
                  <c:v>1.0013316479043439</c:v>
                </c:pt>
                <c:pt idx="31">
                  <c:v>1.0017927558354003</c:v>
                </c:pt>
                <c:pt idx="32">
                  <c:v>1.0020233098009286</c:v>
                </c:pt>
                <c:pt idx="33">
                  <c:v>1.0023492654073649</c:v>
                </c:pt>
                <c:pt idx="34">
                  <c:v>1.0025003180054697</c:v>
                </c:pt>
                <c:pt idx="35">
                  <c:v>1.0029415505946702</c:v>
                </c:pt>
                <c:pt idx="36">
                  <c:v>1.0033350823634166</c:v>
                </c:pt>
                <c:pt idx="37">
                  <c:v>1.0038876168670101</c:v>
                </c:pt>
                <c:pt idx="38">
                  <c:v>1.0042413979520448</c:v>
                </c:pt>
                <c:pt idx="39">
                  <c:v>1.0047422565668129</c:v>
                </c:pt>
                <c:pt idx="40">
                  <c:v>1.0053265916173759</c:v>
                </c:pt>
                <c:pt idx="41">
                  <c:v>1.0060659543344146</c:v>
                </c:pt>
                <c:pt idx="42">
                  <c:v>1.0068728932137634</c:v>
                </c:pt>
                <c:pt idx="43">
                  <c:v>1.0076480315461427</c:v>
                </c:pt>
                <c:pt idx="44">
                  <c:v>1.0085225465878014</c:v>
                </c:pt>
                <c:pt idx="45">
                  <c:v>1.0092658843732112</c:v>
                </c:pt>
                <c:pt idx="46">
                  <c:v>1.0102278509190359</c:v>
                </c:pt>
                <c:pt idx="47">
                  <c:v>1.0112136678750874</c:v>
                </c:pt>
                <c:pt idx="48">
                  <c:v>1.012108058258602</c:v>
                </c:pt>
                <c:pt idx="49">
                  <c:v>1.0131535012402213</c:v>
                </c:pt>
                <c:pt idx="50">
                  <c:v>1.0140916173758188</c:v>
                </c:pt>
                <c:pt idx="51">
                  <c:v>1.0151768110411499</c:v>
                </c:pt>
                <c:pt idx="52">
                  <c:v>1.0164329326464414</c:v>
                </c:pt>
                <c:pt idx="54">
                  <c:v>4052.14</c:v>
                </c:pt>
                <c:pt idx="55">
                  <c:v>4459.8500000000004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B-8C42-A0AA-39D236713F31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NPT!$H$24:$H$76</c:f>
              <c:numCache>
                <c:formatCode>General</c:formatCode>
                <c:ptCount val="53"/>
                <c:pt idx="0">
                  <c:v>0</c:v>
                </c:pt>
                <c:pt idx="1">
                  <c:v>7.6401197970784179E-3</c:v>
                </c:pt>
                <c:pt idx="2">
                  <c:v>1.5280239594156836E-2</c:v>
                </c:pt>
                <c:pt idx="3">
                  <c:v>2.2920359391235254E-2</c:v>
                </c:pt>
                <c:pt idx="4">
                  <c:v>3.0560479188313672E-2</c:v>
                </c:pt>
                <c:pt idx="5">
                  <c:v>3.820059898539209E-2</c:v>
                </c:pt>
                <c:pt idx="6">
                  <c:v>4.5840718782470508E-2</c:v>
                </c:pt>
                <c:pt idx="7">
                  <c:v>5.3480838579548926E-2</c:v>
                </c:pt>
                <c:pt idx="8">
                  <c:v>6.1120958376627343E-2</c:v>
                </c:pt>
                <c:pt idx="9">
                  <c:v>6.8761078173705761E-2</c:v>
                </c:pt>
                <c:pt idx="10">
                  <c:v>7.6401197970784179E-2</c:v>
                </c:pt>
                <c:pt idx="11">
                  <c:v>8.4041317767862597E-2</c:v>
                </c:pt>
                <c:pt idx="12">
                  <c:v>9.1681437564941015E-2</c:v>
                </c:pt>
                <c:pt idx="13">
                  <c:v>9.9321557362019433E-2</c:v>
                </c:pt>
                <c:pt idx="14">
                  <c:v>0.10696167715909785</c:v>
                </c:pt>
                <c:pt idx="15">
                  <c:v>0.11460179695617627</c:v>
                </c:pt>
                <c:pt idx="16">
                  <c:v>0.12224191675325469</c:v>
                </c:pt>
                <c:pt idx="17">
                  <c:v>0.12988203655033312</c:v>
                </c:pt>
                <c:pt idx="18">
                  <c:v>0.13752215634741152</c:v>
                </c:pt>
                <c:pt idx="19">
                  <c:v>0.14516227614448995</c:v>
                </c:pt>
                <c:pt idx="20">
                  <c:v>0.15280239594156836</c:v>
                </c:pt>
                <c:pt idx="21">
                  <c:v>0.16044251573864679</c:v>
                </c:pt>
                <c:pt idx="22">
                  <c:v>0.16808263553572519</c:v>
                </c:pt>
                <c:pt idx="23">
                  <c:v>0.17572275533280363</c:v>
                </c:pt>
                <c:pt idx="24">
                  <c:v>0.18336287512988203</c:v>
                </c:pt>
                <c:pt idx="25">
                  <c:v>0.19100299492696046</c:v>
                </c:pt>
                <c:pt idx="26">
                  <c:v>0.19864311472403887</c:v>
                </c:pt>
                <c:pt idx="27">
                  <c:v>0.2062832345211173</c:v>
                </c:pt>
                <c:pt idx="28">
                  <c:v>0.2139233543181957</c:v>
                </c:pt>
                <c:pt idx="29">
                  <c:v>0.22156347411527413</c:v>
                </c:pt>
                <c:pt idx="30">
                  <c:v>0.22920359391235254</c:v>
                </c:pt>
                <c:pt idx="31">
                  <c:v>0.23684371370943097</c:v>
                </c:pt>
                <c:pt idx="32">
                  <c:v>0.24448383350650937</c:v>
                </c:pt>
                <c:pt idx="33">
                  <c:v>0.25212395330358778</c:v>
                </c:pt>
                <c:pt idx="34">
                  <c:v>0.25976407310066624</c:v>
                </c:pt>
                <c:pt idx="35">
                  <c:v>0.26740419289774464</c:v>
                </c:pt>
                <c:pt idx="36">
                  <c:v>0.27504431269482305</c:v>
                </c:pt>
                <c:pt idx="37">
                  <c:v>0.28268443249190145</c:v>
                </c:pt>
                <c:pt idx="38">
                  <c:v>0.29032455228897991</c:v>
                </c:pt>
                <c:pt idx="39">
                  <c:v>0.29796467208605831</c:v>
                </c:pt>
                <c:pt idx="40">
                  <c:v>0.30560479188313672</c:v>
                </c:pt>
                <c:pt idx="41">
                  <c:v>0.31324491168021512</c:v>
                </c:pt>
                <c:pt idx="42">
                  <c:v>0.32088503147729358</c:v>
                </c:pt>
                <c:pt idx="43">
                  <c:v>0.32852515127437198</c:v>
                </c:pt>
                <c:pt idx="44">
                  <c:v>0.33616527107145039</c:v>
                </c:pt>
                <c:pt idx="45">
                  <c:v>0.34380539086852879</c:v>
                </c:pt>
                <c:pt idx="46">
                  <c:v>0.35144551066560725</c:v>
                </c:pt>
                <c:pt idx="47">
                  <c:v>0.35908563046268566</c:v>
                </c:pt>
                <c:pt idx="48">
                  <c:v>0.36672575025976406</c:v>
                </c:pt>
                <c:pt idx="49">
                  <c:v>0.37436587005684246</c:v>
                </c:pt>
                <c:pt idx="50">
                  <c:v>0.38200598985392092</c:v>
                </c:pt>
                <c:pt idx="51">
                  <c:v>0.38964610965099933</c:v>
                </c:pt>
                <c:pt idx="52">
                  <c:v>0.39728622944807773</c:v>
                </c:pt>
              </c:numCache>
            </c:numRef>
          </c:xVal>
          <c:yVal>
            <c:numRef>
              <c:f>NPT!$G$24:$G$76</c:f>
              <c:numCache>
                <c:formatCode>General</c:formatCode>
                <c:ptCount val="53"/>
                <c:pt idx="0">
                  <c:v>0.99797669019907143</c:v>
                </c:pt>
                <c:pt idx="1">
                  <c:v>0.99784551294282264</c:v>
                </c:pt>
                <c:pt idx="2">
                  <c:v>0.99776601157539913</c:v>
                </c:pt>
                <c:pt idx="3">
                  <c:v>0.99758713349869621</c:v>
                </c:pt>
                <c:pt idx="4">
                  <c:v>0.9976189340456656</c:v>
                </c:pt>
                <c:pt idx="5">
                  <c:v>0.99755135788335558</c:v>
                </c:pt>
                <c:pt idx="6">
                  <c:v>0.99750763213127269</c:v>
                </c:pt>
                <c:pt idx="7">
                  <c:v>0.9974758315843032</c:v>
                </c:pt>
                <c:pt idx="8">
                  <c:v>0.99752353240475733</c:v>
                </c:pt>
                <c:pt idx="9">
                  <c:v>0.99747185651593206</c:v>
                </c:pt>
                <c:pt idx="10">
                  <c:v>0.99741620555873556</c:v>
                </c:pt>
                <c:pt idx="11">
                  <c:v>0.99741223049036443</c:v>
                </c:pt>
                <c:pt idx="12">
                  <c:v>0.99768253513960437</c:v>
                </c:pt>
                <c:pt idx="13">
                  <c:v>0.9976745850028621</c:v>
                </c:pt>
                <c:pt idx="14">
                  <c:v>0.99778191184888376</c:v>
                </c:pt>
                <c:pt idx="15">
                  <c:v>0.99808004197672195</c:v>
                </c:pt>
                <c:pt idx="16">
                  <c:v>0.99821916936971311</c:v>
                </c:pt>
                <c:pt idx="17">
                  <c:v>0.99833842142084839</c:v>
                </c:pt>
                <c:pt idx="18">
                  <c:v>0.99862065127520194</c:v>
                </c:pt>
                <c:pt idx="19">
                  <c:v>0.99869617757425433</c:v>
                </c:pt>
                <c:pt idx="20">
                  <c:v>0.99879555428353373</c:v>
                </c:pt>
                <c:pt idx="21">
                  <c:v>0.99897443236023664</c:v>
                </c:pt>
                <c:pt idx="22">
                  <c:v>0.99901815811231953</c:v>
                </c:pt>
                <c:pt idx="23">
                  <c:v>0.99912946002671243</c:v>
                </c:pt>
                <c:pt idx="24">
                  <c:v>0.99948721618011827</c:v>
                </c:pt>
                <c:pt idx="25">
                  <c:v>0.99974957069261594</c:v>
                </c:pt>
                <c:pt idx="26">
                  <c:v>1.0000596260255676</c:v>
                </c:pt>
                <c:pt idx="27">
                  <c:v>1.0003577561534058</c:v>
                </c:pt>
                <c:pt idx="28">
                  <c:v>1.0005008586147681</c:v>
                </c:pt>
                <c:pt idx="29">
                  <c:v>1.0008506646314317</c:v>
                </c:pt>
                <c:pt idx="30">
                  <c:v>1.0013793487247982</c:v>
                </c:pt>
                <c:pt idx="31">
                  <c:v>1.0019318832283914</c:v>
                </c:pt>
                <c:pt idx="32">
                  <c:v>1.0022896393817973</c:v>
                </c:pt>
                <c:pt idx="33">
                  <c:v>1.0026036697831202</c:v>
                </c:pt>
                <c:pt idx="34">
                  <c:v>1.0030210519620937</c:v>
                </c:pt>
                <c:pt idx="35">
                  <c:v>1.0034463842778096</c:v>
                </c:pt>
                <c:pt idx="36">
                  <c:v>1.0040585448069708</c:v>
                </c:pt>
                <c:pt idx="37">
                  <c:v>1.0045315779431405</c:v>
                </c:pt>
                <c:pt idx="38">
                  <c:v>1.0051000127202188</c:v>
                </c:pt>
                <c:pt idx="39">
                  <c:v>1.0058354003688863</c:v>
                </c:pt>
                <c:pt idx="40">
                  <c:v>1.0063362589836544</c:v>
                </c:pt>
                <c:pt idx="41">
                  <c:v>1.0071710233416016</c:v>
                </c:pt>
                <c:pt idx="42">
                  <c:v>1.0081568402976531</c:v>
                </c:pt>
                <c:pt idx="43">
                  <c:v>1.0090989315016219</c:v>
                </c:pt>
                <c:pt idx="44">
                  <c:v>1.0102437511925204</c:v>
                </c:pt>
                <c:pt idx="45">
                  <c:v>1.0113965210201616</c:v>
                </c:pt>
                <c:pt idx="46">
                  <c:v>1.0124101634548115</c:v>
                </c:pt>
                <c:pt idx="47">
                  <c:v>1.0136503847866183</c:v>
                </c:pt>
                <c:pt idx="48">
                  <c:v>1.0149780576225911</c:v>
                </c:pt>
                <c:pt idx="49">
                  <c:v>1.0165323093557208</c:v>
                </c:pt>
                <c:pt idx="50">
                  <c:v>1.0180428353367679</c:v>
                </c:pt>
                <c:pt idx="51">
                  <c:v>1.0197083889842906</c:v>
                </c:pt>
                <c:pt idx="52">
                  <c:v>1.0214415187941233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B-8C42-A0AA-39D236713F31}"/>
            </c:ext>
          </c:extLst>
        </c:ser>
        <c:ser>
          <c:idx val="2"/>
          <c:order val="5"/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NPT!$E$2:$E$3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NPT!$F$2:$F$3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AB-8C42-A0AA-39D23671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144399"/>
        <c:axId val="1187723279"/>
      </c:scatterChart>
      <c:valAx>
        <c:axId val="1187144399"/>
        <c:scaling>
          <c:orientation val="minMax"/>
          <c:max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Xe/Vacancy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723279"/>
        <c:crosses val="autoZero"/>
        <c:crossBetween val="midCat"/>
      </c:valAx>
      <c:valAx>
        <c:axId val="1187723279"/>
        <c:scaling>
          <c:orientation val="minMax"/>
          <c:max val="1.01"/>
          <c:min val="0.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1443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4453412073490821"/>
          <c:y val="0.51275781933508313"/>
          <c:w val="0.18085775585105807"/>
          <c:h val="0.2860189510209528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NPT!$H$2:$H$10</c:f>
              <c:numCache>
                <c:formatCode>General</c:formatCode>
                <c:ptCount val="9"/>
                <c:pt idx="0">
                  <c:v>12.5</c:v>
                </c:pt>
                <c:pt idx="2">
                  <c:v>10.5</c:v>
                </c:pt>
                <c:pt idx="4">
                  <c:v>8.5</c:v>
                </c:pt>
                <c:pt idx="6">
                  <c:v>6.5</c:v>
                </c:pt>
                <c:pt idx="8">
                  <c:v>4.5</c:v>
                </c:pt>
              </c:numCache>
            </c:numRef>
          </c:xVal>
          <c:yVal>
            <c:numRef>
              <c:f>NPT!$K$2:$K$10</c:f>
              <c:numCache>
                <c:formatCode>General</c:formatCode>
                <c:ptCount val="9"/>
                <c:pt idx="0">
                  <c:v>0.19717386091690831</c:v>
                </c:pt>
                <c:pt idx="2">
                  <c:v>0.19463018208003163</c:v>
                </c:pt>
                <c:pt idx="4">
                  <c:v>0.19133088037332854</c:v>
                </c:pt>
                <c:pt idx="6">
                  <c:v>0.15570727033177628</c:v>
                </c:pt>
                <c:pt idx="8">
                  <c:v>0.12778943353041258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9-514F-AA93-2857E212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167791"/>
        <c:axId val="1187553759"/>
      </c:scatterChart>
      <c:valAx>
        <c:axId val="11871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53759"/>
        <c:crosses val="autoZero"/>
        <c:crossBetween val="midCat"/>
      </c:valAx>
      <c:valAx>
        <c:axId val="118755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Xe/Vac</a:t>
            </a:r>
            <a:r>
              <a:rPr lang="en-US" baseline="0"/>
              <a:t> ratio vs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(NPT!$O$3,NPT!$O$5,NPT!$O$7,NPT!$O$9,NPT!$O$11)</c:f>
              <c:numCache>
                <c:formatCode>General</c:formatCode>
                <c:ptCount val="5"/>
                <c:pt idx="0">
                  <c:v>8.4636700000000005</c:v>
                </c:pt>
                <c:pt idx="1">
                  <c:v>7.0947599999999991</c:v>
                </c:pt>
                <c:pt idx="2">
                  <c:v>5.7140199999999997</c:v>
                </c:pt>
                <c:pt idx="3">
                  <c:v>4.41615</c:v>
                </c:pt>
                <c:pt idx="4">
                  <c:v>3.08067</c:v>
                </c:pt>
              </c:numCache>
            </c:numRef>
          </c:xVal>
          <c:yVal>
            <c:numRef>
              <c:f>(NPT!$K$2,NPT!$K$4,NPT!$K$6,NPT!$K$8,NPT!$K$10)</c:f>
              <c:numCache>
                <c:formatCode>General</c:formatCode>
                <c:ptCount val="5"/>
                <c:pt idx="0">
                  <c:v>0.19717386091690831</c:v>
                </c:pt>
                <c:pt idx="1">
                  <c:v>0.19463018208003163</c:v>
                </c:pt>
                <c:pt idx="2">
                  <c:v>0.19133088037332854</c:v>
                </c:pt>
                <c:pt idx="3">
                  <c:v>0.15570727033177628</c:v>
                </c:pt>
                <c:pt idx="4">
                  <c:v>0.12778943353041258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2-054B-A4D0-8623A4D0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8832"/>
        <c:axId val="1955465584"/>
      </c:scatterChart>
      <c:valAx>
        <c:axId val="1960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65584"/>
        <c:crosses val="autoZero"/>
        <c:crossBetween val="midCat"/>
      </c:valAx>
      <c:valAx>
        <c:axId val="195546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(NPT!$O$3,NPT!$O$5,NPT!$O$7,NPT!$O$9,NPT!$O$11,NPT!$O$13)</c:f>
              <c:numCache>
                <c:formatCode>General</c:formatCode>
                <c:ptCount val="6"/>
                <c:pt idx="0">
                  <c:v>8.4636700000000005</c:v>
                </c:pt>
                <c:pt idx="1">
                  <c:v>7.0947599999999991</c:v>
                </c:pt>
                <c:pt idx="2">
                  <c:v>5.7140199999999997</c:v>
                </c:pt>
                <c:pt idx="3">
                  <c:v>4.41615</c:v>
                </c:pt>
                <c:pt idx="4">
                  <c:v>3.08067</c:v>
                </c:pt>
                <c:pt idx="5">
                  <c:v>11.22</c:v>
                </c:pt>
              </c:numCache>
            </c:numRef>
          </c:xVal>
          <c:yVal>
            <c:numRef>
              <c:f>(NPT!$T$3,NPT!$T$5,NPT!$T$7,NPT!$T$9,NPT!$T$11,NPT!$T$13)</c:f>
              <c:numCache>
                <c:formatCode>General</c:formatCode>
                <c:ptCount val="6"/>
                <c:pt idx="0">
                  <c:v>0.90155468576076836</c:v>
                </c:pt>
                <c:pt idx="1">
                  <c:v>0.76572884440348854</c:v>
                </c:pt>
                <c:pt idx="2">
                  <c:v>0.61801405321795444</c:v>
                </c:pt>
                <c:pt idx="3">
                  <c:v>0.33911505446250007</c:v>
                </c:pt>
                <c:pt idx="4">
                  <c:v>0.1851879306262193</c:v>
                </c:pt>
                <c:pt idx="5">
                  <c:v>0.99648301960893837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5-B041-A2EF-EF041E67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8832"/>
        <c:axId val="1955465584"/>
      </c:scatterChart>
      <c:valAx>
        <c:axId val="1960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65584"/>
        <c:crosses val="autoZero"/>
        <c:crossBetween val="midCat"/>
      </c:valAx>
      <c:valAx>
        <c:axId val="195546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NPT!$AH$5:$AH$11</c:f>
              <c:numCache>
                <c:formatCode>0.000</c:formatCode>
                <c:ptCount val="7"/>
                <c:pt idx="0">
                  <c:v>1.5299999999999998</c:v>
                </c:pt>
                <c:pt idx="1">
                  <c:v>2.21</c:v>
                </c:pt>
                <c:pt idx="2">
                  <c:v>2.8899999999999997</c:v>
                </c:pt>
                <c:pt idx="3">
                  <c:v>3.5699999999999994</c:v>
                </c:pt>
                <c:pt idx="4">
                  <c:v>4.25</c:v>
                </c:pt>
                <c:pt idx="5">
                  <c:v>5.61</c:v>
                </c:pt>
                <c:pt idx="6">
                  <c:v>6.29</c:v>
                </c:pt>
              </c:numCache>
            </c:numRef>
          </c:xVal>
          <c:yVal>
            <c:numRef>
              <c:f>NPT!$AK$5:$AK$11</c:f>
              <c:numCache>
                <c:formatCode>0.000</c:formatCode>
                <c:ptCount val="7"/>
                <c:pt idx="0">
                  <c:v>0.24045149999996018</c:v>
                </c:pt>
                <c:pt idx="1">
                  <c:v>0.30715900000000002</c:v>
                </c:pt>
                <c:pt idx="2">
                  <c:v>0.4326299545454545</c:v>
                </c:pt>
                <c:pt idx="3">
                  <c:v>0.43171514999999361</c:v>
                </c:pt>
                <c:pt idx="4">
                  <c:v>0.42608215384615339</c:v>
                </c:pt>
                <c:pt idx="5">
                  <c:v>0.35525241340782115</c:v>
                </c:pt>
                <c:pt idx="6">
                  <c:v>0.38575712751677893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5-DE46-A539-A32A353BD2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NPT!$AH$5:$AH$11</c:f>
              <c:numCache>
                <c:formatCode>0.000</c:formatCode>
                <c:ptCount val="7"/>
                <c:pt idx="0">
                  <c:v>1.5299999999999998</c:v>
                </c:pt>
                <c:pt idx="1">
                  <c:v>2.21</c:v>
                </c:pt>
                <c:pt idx="2">
                  <c:v>2.8899999999999997</c:v>
                </c:pt>
                <c:pt idx="3">
                  <c:v>3.5699999999999994</c:v>
                </c:pt>
                <c:pt idx="4">
                  <c:v>4.25</c:v>
                </c:pt>
                <c:pt idx="5">
                  <c:v>5.61</c:v>
                </c:pt>
                <c:pt idx="6">
                  <c:v>6.29</c:v>
                </c:pt>
              </c:numCache>
            </c:numRef>
          </c:xVal>
          <c:yVal>
            <c:numRef>
              <c:f>NPT!$AJ$5:$AJ$11</c:f>
              <c:numCache>
                <c:formatCode>0.000</c:formatCode>
                <c:ptCount val="7"/>
                <c:pt idx="0">
                  <c:v>1.3866382913844932</c:v>
                </c:pt>
                <c:pt idx="1">
                  <c:v>1.0738833526088996</c:v>
                </c:pt>
                <c:pt idx="2">
                  <c:v>0.81471812830481394</c:v>
                </c:pt>
                <c:pt idx="3">
                  <c:v>0.6480212958648992</c:v>
                </c:pt>
                <c:pt idx="4">
                  <c:v>0.5531326781240411</c:v>
                </c:pt>
                <c:pt idx="5">
                  <c:v>0.41854133281334416</c:v>
                </c:pt>
                <c:pt idx="6">
                  <c:v>0.37329362115784753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D5-DE46-A539-A32A353B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8832"/>
        <c:axId val="1955465584"/>
      </c:scatterChart>
      <c:valAx>
        <c:axId val="196074883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65584"/>
        <c:crosses val="autoZero"/>
        <c:crossBetween val="midCat"/>
      </c:valAx>
      <c:valAx>
        <c:axId val="1955465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NPT!$AI$5:$AI$11</c:f>
              <c:numCache>
                <c:formatCode>0.0</c:formatCode>
                <c:ptCount val="7"/>
                <c:pt idx="0">
                  <c:v>3.0599999999999996</c:v>
                </c:pt>
                <c:pt idx="1">
                  <c:v>4.42</c:v>
                </c:pt>
                <c:pt idx="2">
                  <c:v>5.7799999999999994</c:v>
                </c:pt>
                <c:pt idx="3">
                  <c:v>7.1399999999999988</c:v>
                </c:pt>
                <c:pt idx="4">
                  <c:v>8.5</c:v>
                </c:pt>
                <c:pt idx="5">
                  <c:v>11.22</c:v>
                </c:pt>
                <c:pt idx="6">
                  <c:v>12.58</c:v>
                </c:pt>
              </c:numCache>
            </c:numRef>
          </c:xVal>
          <c:yVal>
            <c:numRef>
              <c:f>NPT!$AL$5:$AL$11</c:f>
              <c:numCache>
                <c:formatCode>0.000</c:formatCode>
                <c:ptCount val="7"/>
                <c:pt idx="0">
                  <c:v>1.1461867913845332</c:v>
                </c:pt>
                <c:pt idx="1">
                  <c:v>0.7667243526088996</c:v>
                </c:pt>
                <c:pt idx="2">
                  <c:v>0.38208817375935944</c:v>
                </c:pt>
                <c:pt idx="3">
                  <c:v>0.2163061458649056</c:v>
                </c:pt>
                <c:pt idx="4">
                  <c:v>0.12705052427788771</c:v>
                </c:pt>
                <c:pt idx="5">
                  <c:v>6.3288919405523003E-2</c:v>
                </c:pt>
                <c:pt idx="6">
                  <c:v>1.2463506358931398E-2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9-B14E-ACD2-7FFA2444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8832"/>
        <c:axId val="1955465584"/>
      </c:scatterChart>
      <c:valAx>
        <c:axId val="19607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Bubble diameter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5465584"/>
        <c:crosses val="autoZero"/>
        <c:crossBetween val="midCat"/>
      </c:valAx>
      <c:valAx>
        <c:axId val="195546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Predicted - Calculated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0748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NPT!$H$85:$H$130</c:f>
              <c:numCache>
                <c:formatCode>General</c:formatCode>
                <c:ptCount val="46"/>
                <c:pt idx="0">
                  <c:v>0</c:v>
                </c:pt>
                <c:pt idx="1">
                  <c:v>7.6401197970784179E-3</c:v>
                </c:pt>
                <c:pt idx="2">
                  <c:v>1.5280239594156836E-2</c:v>
                </c:pt>
                <c:pt idx="3">
                  <c:v>2.2920359391235254E-2</c:v>
                </c:pt>
                <c:pt idx="4">
                  <c:v>3.0560479188313672E-2</c:v>
                </c:pt>
                <c:pt idx="5">
                  <c:v>3.820059898539209E-2</c:v>
                </c:pt>
                <c:pt idx="6">
                  <c:v>4.5840718782470508E-2</c:v>
                </c:pt>
                <c:pt idx="7">
                  <c:v>5.3480838579548926E-2</c:v>
                </c:pt>
                <c:pt idx="8">
                  <c:v>6.1120958376627343E-2</c:v>
                </c:pt>
                <c:pt idx="9">
                  <c:v>6.8761078173705761E-2</c:v>
                </c:pt>
                <c:pt idx="10">
                  <c:v>7.6401197970784179E-2</c:v>
                </c:pt>
                <c:pt idx="11">
                  <c:v>8.4041317767862597E-2</c:v>
                </c:pt>
                <c:pt idx="12">
                  <c:v>9.1681437564941015E-2</c:v>
                </c:pt>
                <c:pt idx="13">
                  <c:v>9.9321557362019433E-2</c:v>
                </c:pt>
                <c:pt idx="14">
                  <c:v>0.10696167715909785</c:v>
                </c:pt>
                <c:pt idx="15">
                  <c:v>0.11460179695617627</c:v>
                </c:pt>
                <c:pt idx="16">
                  <c:v>0.12224191675325469</c:v>
                </c:pt>
                <c:pt idx="17">
                  <c:v>0.12988203655033312</c:v>
                </c:pt>
                <c:pt idx="18">
                  <c:v>0.13752215634741152</c:v>
                </c:pt>
                <c:pt idx="19">
                  <c:v>0.14516227614448995</c:v>
                </c:pt>
                <c:pt idx="20">
                  <c:v>0.15280239594156836</c:v>
                </c:pt>
                <c:pt idx="21">
                  <c:v>0.16044251573864679</c:v>
                </c:pt>
                <c:pt idx="22">
                  <c:v>0.16808263553572519</c:v>
                </c:pt>
                <c:pt idx="23">
                  <c:v>0.17572275533280363</c:v>
                </c:pt>
                <c:pt idx="24">
                  <c:v>0.18336287512988203</c:v>
                </c:pt>
                <c:pt idx="25">
                  <c:v>0.19100299492696046</c:v>
                </c:pt>
                <c:pt idx="26">
                  <c:v>0.19864311472403887</c:v>
                </c:pt>
                <c:pt idx="27">
                  <c:v>0.2062832345211173</c:v>
                </c:pt>
                <c:pt idx="28">
                  <c:v>0.2139233543181957</c:v>
                </c:pt>
                <c:pt idx="29">
                  <c:v>0.22156347411527413</c:v>
                </c:pt>
                <c:pt idx="30">
                  <c:v>0.22920359391235254</c:v>
                </c:pt>
                <c:pt idx="31">
                  <c:v>0.23684371370943097</c:v>
                </c:pt>
                <c:pt idx="32">
                  <c:v>0.24448383350650937</c:v>
                </c:pt>
                <c:pt idx="33">
                  <c:v>0.25212395330358778</c:v>
                </c:pt>
                <c:pt idx="34">
                  <c:v>0.25976407310066624</c:v>
                </c:pt>
                <c:pt idx="35">
                  <c:v>0.26740419289774464</c:v>
                </c:pt>
                <c:pt idx="36">
                  <c:v>0.27504431269482305</c:v>
                </c:pt>
                <c:pt idx="37">
                  <c:v>0.28268443249190145</c:v>
                </c:pt>
                <c:pt idx="38">
                  <c:v>0.29032455228897991</c:v>
                </c:pt>
                <c:pt idx="39">
                  <c:v>0.29796467208605831</c:v>
                </c:pt>
                <c:pt idx="40">
                  <c:v>0.30560479188313672</c:v>
                </c:pt>
                <c:pt idx="41">
                  <c:v>0.31324491168021512</c:v>
                </c:pt>
                <c:pt idx="42">
                  <c:v>0.32088503147729358</c:v>
                </c:pt>
                <c:pt idx="43">
                  <c:v>0.32852515127437198</c:v>
                </c:pt>
                <c:pt idx="44">
                  <c:v>0.33616527107145039</c:v>
                </c:pt>
                <c:pt idx="45">
                  <c:v>0.34380539086852879</c:v>
                </c:pt>
              </c:numCache>
            </c:numRef>
          </c:xVal>
          <c:yVal>
            <c:numRef>
              <c:f>NPT!$G$85:$G$130</c:f>
              <c:numCache>
                <c:formatCode>General</c:formatCode>
                <c:ptCount val="46"/>
                <c:pt idx="0">
                  <c:v>0.99797669019907143</c:v>
                </c:pt>
                <c:pt idx="1">
                  <c:v>0.99784551294282264</c:v>
                </c:pt>
                <c:pt idx="2">
                  <c:v>0.99776601157539913</c:v>
                </c:pt>
                <c:pt idx="3">
                  <c:v>0.99758713349869621</c:v>
                </c:pt>
                <c:pt idx="4">
                  <c:v>0.9976189340456656</c:v>
                </c:pt>
                <c:pt idx="5">
                  <c:v>0.99755135788335558</c:v>
                </c:pt>
                <c:pt idx="6">
                  <c:v>0.99750763213127269</c:v>
                </c:pt>
                <c:pt idx="7">
                  <c:v>0.9974758315843032</c:v>
                </c:pt>
                <c:pt idx="8">
                  <c:v>0.99752353240475733</c:v>
                </c:pt>
                <c:pt idx="9">
                  <c:v>0.99747185651593206</c:v>
                </c:pt>
                <c:pt idx="10">
                  <c:v>0.99741620555873556</c:v>
                </c:pt>
                <c:pt idx="11">
                  <c:v>0.99741223049036443</c:v>
                </c:pt>
                <c:pt idx="12">
                  <c:v>0.99768253513960437</c:v>
                </c:pt>
                <c:pt idx="13">
                  <c:v>0.9976745850028621</c:v>
                </c:pt>
                <c:pt idx="14">
                  <c:v>0.99778191184888376</c:v>
                </c:pt>
                <c:pt idx="15">
                  <c:v>0.99808004197672195</c:v>
                </c:pt>
                <c:pt idx="16">
                  <c:v>0.99821916936971311</c:v>
                </c:pt>
                <c:pt idx="17">
                  <c:v>0.99833842142084839</c:v>
                </c:pt>
                <c:pt idx="18">
                  <c:v>0.99862065127520194</c:v>
                </c:pt>
                <c:pt idx="19">
                  <c:v>0.99869617757425433</c:v>
                </c:pt>
                <c:pt idx="20">
                  <c:v>0.99879555428353373</c:v>
                </c:pt>
                <c:pt idx="21">
                  <c:v>0.99897443236023664</c:v>
                </c:pt>
                <c:pt idx="22">
                  <c:v>0.99901815811231953</c:v>
                </c:pt>
                <c:pt idx="23">
                  <c:v>0.99912946002671243</c:v>
                </c:pt>
                <c:pt idx="24">
                  <c:v>0.99948721618011827</c:v>
                </c:pt>
                <c:pt idx="25">
                  <c:v>0.99974957069261594</c:v>
                </c:pt>
                <c:pt idx="26">
                  <c:v>1.0000596260255676</c:v>
                </c:pt>
                <c:pt idx="27">
                  <c:v>1.0003577561534058</c:v>
                </c:pt>
                <c:pt idx="28">
                  <c:v>1.0005008586147681</c:v>
                </c:pt>
                <c:pt idx="29">
                  <c:v>1.0008506646314317</c:v>
                </c:pt>
                <c:pt idx="30">
                  <c:v>1.0013793487247982</c:v>
                </c:pt>
                <c:pt idx="31">
                  <c:v>1.0019318832283914</c:v>
                </c:pt>
                <c:pt idx="32">
                  <c:v>1.0022896393817973</c:v>
                </c:pt>
                <c:pt idx="33">
                  <c:v>1.0026036697831202</c:v>
                </c:pt>
                <c:pt idx="34">
                  <c:v>1.0030210519620937</c:v>
                </c:pt>
                <c:pt idx="35">
                  <c:v>1.0034463842778096</c:v>
                </c:pt>
                <c:pt idx="36">
                  <c:v>1.0040585448069708</c:v>
                </c:pt>
                <c:pt idx="37">
                  <c:v>1.0045315779431405</c:v>
                </c:pt>
                <c:pt idx="38">
                  <c:v>1.0051000127202188</c:v>
                </c:pt>
                <c:pt idx="39">
                  <c:v>1.0058354003688863</c:v>
                </c:pt>
                <c:pt idx="40">
                  <c:v>1.0063362589836544</c:v>
                </c:pt>
                <c:pt idx="41">
                  <c:v>1.0071710233416016</c:v>
                </c:pt>
                <c:pt idx="42">
                  <c:v>1.0081568402976531</c:v>
                </c:pt>
                <c:pt idx="43">
                  <c:v>1.0090989315016219</c:v>
                </c:pt>
                <c:pt idx="44">
                  <c:v>1.0102437511925204</c:v>
                </c:pt>
                <c:pt idx="45">
                  <c:v>1.0113965210201616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59F-4C4F-806F-B02BF6A120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NPT!$P$85:$P$130</c:f>
              <c:numCache>
                <c:formatCode>General</c:formatCode>
                <c:ptCount val="46"/>
                <c:pt idx="0">
                  <c:v>0</c:v>
                </c:pt>
                <c:pt idx="1">
                  <c:v>7.6401197970784179E-3</c:v>
                </c:pt>
                <c:pt idx="2">
                  <c:v>1.5280239594156836E-2</c:v>
                </c:pt>
                <c:pt idx="3">
                  <c:v>2.2920359391235254E-2</c:v>
                </c:pt>
                <c:pt idx="4">
                  <c:v>3.0560479188313672E-2</c:v>
                </c:pt>
                <c:pt idx="5">
                  <c:v>3.820059898539209E-2</c:v>
                </c:pt>
                <c:pt idx="6">
                  <c:v>4.5840718782470508E-2</c:v>
                </c:pt>
                <c:pt idx="7">
                  <c:v>5.3480838579548926E-2</c:v>
                </c:pt>
                <c:pt idx="8">
                  <c:v>6.1120958376627343E-2</c:v>
                </c:pt>
                <c:pt idx="9">
                  <c:v>6.8761078173705761E-2</c:v>
                </c:pt>
                <c:pt idx="10">
                  <c:v>7.6401197970784179E-2</c:v>
                </c:pt>
                <c:pt idx="11">
                  <c:v>8.4041317767862597E-2</c:v>
                </c:pt>
                <c:pt idx="12">
                  <c:v>9.1681437564941015E-2</c:v>
                </c:pt>
                <c:pt idx="13">
                  <c:v>9.9321557362019433E-2</c:v>
                </c:pt>
                <c:pt idx="14">
                  <c:v>0.10696167715909785</c:v>
                </c:pt>
                <c:pt idx="15">
                  <c:v>0.11460179695617627</c:v>
                </c:pt>
                <c:pt idx="16">
                  <c:v>0.12224191675325469</c:v>
                </c:pt>
                <c:pt idx="17">
                  <c:v>0.12988203655033312</c:v>
                </c:pt>
                <c:pt idx="18">
                  <c:v>0.13752215634741152</c:v>
                </c:pt>
                <c:pt idx="19">
                  <c:v>0.14516227614448995</c:v>
                </c:pt>
                <c:pt idx="20">
                  <c:v>0.15280239594156836</c:v>
                </c:pt>
                <c:pt idx="21">
                  <c:v>0.16044251573864679</c:v>
                </c:pt>
                <c:pt idx="22">
                  <c:v>0.16808263553572519</c:v>
                </c:pt>
                <c:pt idx="23">
                  <c:v>0.17572275533280363</c:v>
                </c:pt>
                <c:pt idx="24">
                  <c:v>0.18336287512988203</c:v>
                </c:pt>
                <c:pt idx="25">
                  <c:v>0.19100299492696046</c:v>
                </c:pt>
                <c:pt idx="26">
                  <c:v>0.19864311472403887</c:v>
                </c:pt>
                <c:pt idx="27">
                  <c:v>0.2062832345211173</c:v>
                </c:pt>
                <c:pt idx="28">
                  <c:v>0.2139233543181957</c:v>
                </c:pt>
                <c:pt idx="29">
                  <c:v>0.22156347411527413</c:v>
                </c:pt>
                <c:pt idx="30">
                  <c:v>0.22920359391235254</c:v>
                </c:pt>
                <c:pt idx="31">
                  <c:v>0.23684371370943097</c:v>
                </c:pt>
                <c:pt idx="32">
                  <c:v>0.24448383350650937</c:v>
                </c:pt>
                <c:pt idx="33">
                  <c:v>0.25212395330358778</c:v>
                </c:pt>
                <c:pt idx="34">
                  <c:v>0.25976407310066624</c:v>
                </c:pt>
                <c:pt idx="35">
                  <c:v>0.26740419289774464</c:v>
                </c:pt>
                <c:pt idx="36">
                  <c:v>0.27504431269482305</c:v>
                </c:pt>
                <c:pt idx="37">
                  <c:v>0.28268443249190145</c:v>
                </c:pt>
                <c:pt idx="38">
                  <c:v>0.29032455228897991</c:v>
                </c:pt>
                <c:pt idx="39">
                  <c:v>0.29796467208605831</c:v>
                </c:pt>
                <c:pt idx="40">
                  <c:v>0.30560479188313672</c:v>
                </c:pt>
                <c:pt idx="41">
                  <c:v>0.31324491168021512</c:v>
                </c:pt>
                <c:pt idx="42">
                  <c:v>0.32088503147729358</c:v>
                </c:pt>
                <c:pt idx="43">
                  <c:v>0.32852515127437198</c:v>
                </c:pt>
                <c:pt idx="44">
                  <c:v>0.33616527107145039</c:v>
                </c:pt>
                <c:pt idx="45">
                  <c:v>0.34380539086852879</c:v>
                </c:pt>
              </c:numCache>
            </c:numRef>
          </c:xVal>
          <c:yVal>
            <c:numRef>
              <c:f>NPT!$O$85:$O$130</c:f>
              <c:numCache>
                <c:formatCode>0.00E+00</c:formatCode>
                <c:ptCount val="46"/>
                <c:pt idx="0">
                  <c:v>0.99900267252728503</c:v>
                </c:pt>
                <c:pt idx="1">
                  <c:v>0.99847841975862539</c:v>
                </c:pt>
                <c:pt idx="2">
                  <c:v>0.99813509839724224</c:v>
                </c:pt>
                <c:pt idx="3">
                  <c:v>0.99789674283874197</c:v>
                </c:pt>
                <c:pt idx="4">
                  <c:v>0.99801444324724442</c:v>
                </c:pt>
                <c:pt idx="5">
                  <c:v>0.99786358162549083</c:v>
                </c:pt>
                <c:pt idx="6">
                  <c:v>0.99786905178393182</c:v>
                </c:pt>
                <c:pt idx="7">
                  <c:v>0.99784371636251701</c:v>
                </c:pt>
                <c:pt idx="8">
                  <c:v>0.99793701454541373</c:v>
                </c:pt>
                <c:pt idx="9">
                  <c:v>0.99801696149459906</c:v>
                </c:pt>
                <c:pt idx="10">
                  <c:v>0.99798972810534448</c:v>
                </c:pt>
                <c:pt idx="11">
                  <c:v>0.99800433308797731</c:v>
                </c:pt>
                <c:pt idx="12">
                  <c:v>0.99816066033172368</c:v>
                </c:pt>
                <c:pt idx="13">
                  <c:v>0.99810107588988484</c:v>
                </c:pt>
                <c:pt idx="14">
                  <c:v>0.99814497207717312</c:v>
                </c:pt>
                <c:pt idx="15">
                  <c:v>0.99821739736855575</c:v>
                </c:pt>
                <c:pt idx="16">
                  <c:v>0.9982347101739516</c:v>
                </c:pt>
                <c:pt idx="17">
                  <c:v>0.99835162950673917</c:v>
                </c:pt>
                <c:pt idx="18">
                  <c:v>0.99856085124073102</c:v>
                </c:pt>
                <c:pt idx="19">
                  <c:v>0.99889018816935471</c:v>
                </c:pt>
                <c:pt idx="20">
                  <c:v>0.99903543324614985</c:v>
                </c:pt>
                <c:pt idx="21">
                  <c:v>0.99924620264992625</c:v>
                </c:pt>
                <c:pt idx="22">
                  <c:v>0.99920035704686894</c:v>
                </c:pt>
                <c:pt idx="23">
                  <c:v>0.99943645803814563</c:v>
                </c:pt>
                <c:pt idx="24">
                  <c:v>0.99952563745528067</c:v>
                </c:pt>
                <c:pt idx="25">
                  <c:v>0.99986219542590549</c:v>
                </c:pt>
                <c:pt idx="26">
                  <c:v>1.0002897398879493</c:v>
                </c:pt>
                <c:pt idx="27">
                  <c:v>1.000631274470583</c:v>
                </c:pt>
                <c:pt idx="28">
                  <c:v>1.0008297933617873</c:v>
                </c:pt>
                <c:pt idx="29">
                  <c:v>1.0014070830552126</c:v>
                </c:pt>
                <c:pt idx="30">
                  <c:v>1.0016233598699757</c:v>
                </c:pt>
                <c:pt idx="31">
                  <c:v>1.0020652286015708</c:v>
                </c:pt>
                <c:pt idx="32">
                  <c:v>1.0023375540529837</c:v>
                </c:pt>
                <c:pt idx="33">
                  <c:v>1.0027590374832722</c:v>
                </c:pt>
                <c:pt idx="34">
                  <c:v>1.0034178858327365</c:v>
                </c:pt>
                <c:pt idx="35">
                  <c:v>1.0039489476393151</c:v>
                </c:pt>
                <c:pt idx="36">
                  <c:v>1.0042975930083899</c:v>
                </c:pt>
                <c:pt idx="37">
                  <c:v>1.0049295764056867</c:v>
                </c:pt>
                <c:pt idx="38">
                  <c:v>1.0054522080081443</c:v>
                </c:pt>
                <c:pt idx="39">
                  <c:v>1.0063119556748295</c:v>
                </c:pt>
                <c:pt idx="40">
                  <c:v>1.0068440991037451</c:v>
                </c:pt>
                <c:pt idx="41">
                  <c:v>1.007464053618792</c:v>
                </c:pt>
                <c:pt idx="42">
                  <c:v>1.0083487751321267</c:v>
                </c:pt>
                <c:pt idx="43">
                  <c:v>1.0092588203285688</c:v>
                </c:pt>
                <c:pt idx="44">
                  <c:v>1.0102289668646569</c:v>
                </c:pt>
                <c:pt idx="45">
                  <c:v>1.0112322401469327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59F-4C4F-806F-B02BF6A1200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NPT!$X$85:$X$130</c:f>
              <c:numCache>
                <c:formatCode>General</c:formatCode>
                <c:ptCount val="46"/>
                <c:pt idx="0">
                  <c:v>0</c:v>
                </c:pt>
                <c:pt idx="1">
                  <c:v>7.6401197970784179E-3</c:v>
                </c:pt>
                <c:pt idx="2">
                  <c:v>1.5280239594156836E-2</c:v>
                </c:pt>
                <c:pt idx="3">
                  <c:v>2.2920359391235254E-2</c:v>
                </c:pt>
                <c:pt idx="4">
                  <c:v>3.0560479188313672E-2</c:v>
                </c:pt>
                <c:pt idx="5">
                  <c:v>3.820059898539209E-2</c:v>
                </c:pt>
                <c:pt idx="6">
                  <c:v>4.5840718782470508E-2</c:v>
                </c:pt>
                <c:pt idx="7">
                  <c:v>5.3480838579548926E-2</c:v>
                </c:pt>
                <c:pt idx="8">
                  <c:v>6.1120958376627343E-2</c:v>
                </c:pt>
                <c:pt idx="9">
                  <c:v>6.8761078173705761E-2</c:v>
                </c:pt>
                <c:pt idx="10">
                  <c:v>7.6401197970784179E-2</c:v>
                </c:pt>
                <c:pt idx="11">
                  <c:v>8.4041317767862597E-2</c:v>
                </c:pt>
                <c:pt idx="12">
                  <c:v>9.1681437564941015E-2</c:v>
                </c:pt>
                <c:pt idx="13">
                  <c:v>9.9321557362019433E-2</c:v>
                </c:pt>
                <c:pt idx="14">
                  <c:v>0.10696167715909785</c:v>
                </c:pt>
                <c:pt idx="15">
                  <c:v>0.11460179695617627</c:v>
                </c:pt>
                <c:pt idx="16">
                  <c:v>0.12224191675325469</c:v>
                </c:pt>
                <c:pt idx="17">
                  <c:v>0.12988203655033312</c:v>
                </c:pt>
                <c:pt idx="18">
                  <c:v>0.13752215634741152</c:v>
                </c:pt>
                <c:pt idx="19">
                  <c:v>0.14516227614448995</c:v>
                </c:pt>
                <c:pt idx="20">
                  <c:v>0.15280239594156836</c:v>
                </c:pt>
                <c:pt idx="21">
                  <c:v>0.16044251573864679</c:v>
                </c:pt>
                <c:pt idx="22">
                  <c:v>0.16808263553572519</c:v>
                </c:pt>
                <c:pt idx="23">
                  <c:v>0.17572275533280363</c:v>
                </c:pt>
                <c:pt idx="24">
                  <c:v>0.18336287512988203</c:v>
                </c:pt>
                <c:pt idx="25">
                  <c:v>0.19100299492696046</c:v>
                </c:pt>
                <c:pt idx="26">
                  <c:v>0.19864311472403887</c:v>
                </c:pt>
                <c:pt idx="27">
                  <c:v>0.2062832345211173</c:v>
                </c:pt>
                <c:pt idx="28">
                  <c:v>0.2139233543181957</c:v>
                </c:pt>
                <c:pt idx="29">
                  <c:v>0.22156347411527413</c:v>
                </c:pt>
                <c:pt idx="30">
                  <c:v>0.22920359391235254</c:v>
                </c:pt>
                <c:pt idx="31">
                  <c:v>0.23684371370943097</c:v>
                </c:pt>
                <c:pt idx="32">
                  <c:v>0.24448383350650937</c:v>
                </c:pt>
                <c:pt idx="33">
                  <c:v>0.25212395330358778</c:v>
                </c:pt>
                <c:pt idx="34">
                  <c:v>0.25976407310066624</c:v>
                </c:pt>
                <c:pt idx="35">
                  <c:v>0.26740419289774464</c:v>
                </c:pt>
                <c:pt idx="36">
                  <c:v>0.27504431269482305</c:v>
                </c:pt>
                <c:pt idx="37">
                  <c:v>0.28268443249190145</c:v>
                </c:pt>
                <c:pt idx="38">
                  <c:v>0.29032455228897991</c:v>
                </c:pt>
                <c:pt idx="39">
                  <c:v>0.29796467208605831</c:v>
                </c:pt>
                <c:pt idx="40">
                  <c:v>0.30560479188313672</c:v>
                </c:pt>
                <c:pt idx="41">
                  <c:v>0.31324491168021512</c:v>
                </c:pt>
                <c:pt idx="42">
                  <c:v>0.32088503147729358</c:v>
                </c:pt>
                <c:pt idx="43">
                  <c:v>0.32852515127437198</c:v>
                </c:pt>
                <c:pt idx="44">
                  <c:v>0.33616527107145039</c:v>
                </c:pt>
                <c:pt idx="45">
                  <c:v>0.34380539086852879</c:v>
                </c:pt>
              </c:numCache>
            </c:numRef>
          </c:xVal>
          <c:yVal>
            <c:numRef>
              <c:f>NPT!$W$85:$W$130</c:f>
              <c:numCache>
                <c:formatCode>0.00E+00</c:formatCode>
                <c:ptCount val="46"/>
                <c:pt idx="0">
                  <c:v>0.99963856440024856</c:v>
                </c:pt>
                <c:pt idx="1">
                  <c:v>0.99944492801278451</c:v>
                </c:pt>
                <c:pt idx="2">
                  <c:v>0.99934162000439386</c:v>
                </c:pt>
                <c:pt idx="3">
                  <c:v>0.99918832843398531</c:v>
                </c:pt>
                <c:pt idx="4">
                  <c:v>0.99925726055544828</c:v>
                </c:pt>
                <c:pt idx="5">
                  <c:v>0.99917549983467613</c:v>
                </c:pt>
                <c:pt idx="6">
                  <c:v>0.99917935788014156</c:v>
                </c:pt>
                <c:pt idx="7">
                  <c:v>0.99919754967284391</c:v>
                </c:pt>
                <c:pt idx="8">
                  <c:v>0.99917095633787456</c:v>
                </c:pt>
                <c:pt idx="9">
                  <c:v>0.99926977885939394</c:v>
                </c:pt>
                <c:pt idx="10">
                  <c:v>0.99922906467986872</c:v>
                </c:pt>
                <c:pt idx="11">
                  <c:v>0.99933942688858723</c:v>
                </c:pt>
                <c:pt idx="12">
                  <c:v>0.99921029270115524</c:v>
                </c:pt>
                <c:pt idx="13">
                  <c:v>0.99931514631592366</c:v>
                </c:pt>
                <c:pt idx="14">
                  <c:v>0.99932156709673392</c:v>
                </c:pt>
                <c:pt idx="15">
                  <c:v>0.99932023995633878</c:v>
                </c:pt>
                <c:pt idx="16">
                  <c:v>0.99933544823409204</c:v>
                </c:pt>
                <c:pt idx="17">
                  <c:v>0.99938054742868454</c:v>
                </c:pt>
                <c:pt idx="18">
                  <c:v>0.99954682378768933</c:v>
                </c:pt>
                <c:pt idx="19">
                  <c:v>0.99953937876202337</c:v>
                </c:pt>
                <c:pt idx="20">
                  <c:v>0.99965136583925662</c:v>
                </c:pt>
                <c:pt idx="21">
                  <c:v>0.99970020464060927</c:v>
                </c:pt>
                <c:pt idx="22">
                  <c:v>0.99977858146214027</c:v>
                </c:pt>
                <c:pt idx="23">
                  <c:v>0.99985937848284823</c:v>
                </c:pt>
                <c:pt idx="24">
                  <c:v>0.99998100988625682</c:v>
                </c:pt>
                <c:pt idx="25">
                  <c:v>1.0000878398088691</c:v>
                </c:pt>
                <c:pt idx="26">
                  <c:v>1.0002066605305204</c:v>
                </c:pt>
                <c:pt idx="27">
                  <c:v>1.0003150275292372</c:v>
                </c:pt>
                <c:pt idx="28">
                  <c:v>1.0005303849259546</c:v>
                </c:pt>
                <c:pt idx="29">
                  <c:v>1.0006745495470484</c:v>
                </c:pt>
                <c:pt idx="30">
                  <c:v>1.0008701682707417</c:v>
                </c:pt>
                <c:pt idx="31">
                  <c:v>1.0009881249235215</c:v>
                </c:pt>
                <c:pt idx="32">
                  <c:v>1.0012581957456888</c:v>
                </c:pt>
                <c:pt idx="33">
                  <c:v>1.0014447523181906</c:v>
                </c:pt>
                <c:pt idx="34">
                  <c:v>1.0015199852200123</c:v>
                </c:pt>
                <c:pt idx="35">
                  <c:v>1.0017937722386208</c:v>
                </c:pt>
                <c:pt idx="36">
                  <c:v>1.0020606134225158</c:v>
                </c:pt>
                <c:pt idx="37">
                  <c:v>1.0022672885599342</c:v>
                </c:pt>
                <c:pt idx="38">
                  <c:v>1.0026236278223934</c:v>
                </c:pt>
                <c:pt idx="39">
                  <c:v>1.0028649268562482</c:v>
                </c:pt>
                <c:pt idx="40">
                  <c:v>1.0031475829190568</c:v>
                </c:pt>
                <c:pt idx="41">
                  <c:v>1.0035460279645363</c:v>
                </c:pt>
                <c:pt idx="42">
                  <c:v>1.0039101788478302</c:v>
                </c:pt>
                <c:pt idx="43">
                  <c:v>1.0043659266976228</c:v>
                </c:pt>
                <c:pt idx="44">
                  <c:v>1.004779208040685</c:v>
                </c:pt>
                <c:pt idx="45">
                  <c:v>1.0054667852094563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59F-4C4F-806F-B02BF6A1200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NPT!$L$81:$L$82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NPT!$M$81:$M$82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A-CB49-B8D8-B6E4F4F1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28799"/>
        <c:axId val="1927218319"/>
      </c:scatterChart>
      <c:valAx>
        <c:axId val="1927028799"/>
        <c:scaling>
          <c:orientation val="minMax"/>
          <c:max val="0.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18319"/>
        <c:crosses val="autoZero"/>
        <c:crossBetween val="midCat"/>
      </c:valAx>
      <c:valAx>
        <c:axId val="1927218319"/>
        <c:scaling>
          <c:orientation val="minMax"/>
          <c:max val="1.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400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summary!$BF$9:$BF$22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1000</c:v>
                </c:pt>
              </c:numCache>
            </c:numRef>
          </c:xVal>
          <c:yVal>
            <c:numRef>
              <c:f>summary!$BL$9:$BL$22</c:f>
              <c:numCache>
                <c:formatCode>0.0000E+00</c:formatCode>
                <c:ptCount val="14"/>
                <c:pt idx="0">
                  <c:v>13420.070558458665</c:v>
                </c:pt>
                <c:pt idx="1">
                  <c:v>4519.2399354183599</c:v>
                </c:pt>
                <c:pt idx="2">
                  <c:v>1880.7453005564444</c:v>
                </c:pt>
                <c:pt idx="3">
                  <c:v>1202.4487171329756</c:v>
                </c:pt>
                <c:pt idx="4">
                  <c:v>673.70848215087244</c:v>
                </c:pt>
                <c:pt idx="5">
                  <c:v>447.41371011585409</c:v>
                </c:pt>
                <c:pt idx="6">
                  <c:v>281.60276771836777</c:v>
                </c:pt>
                <c:pt idx="7">
                  <c:v>160.96026565298419</c:v>
                </c:pt>
                <c:pt idx="8">
                  <c:v>76.935079356218054</c:v>
                </c:pt>
                <c:pt idx="9">
                  <c:v>46.960422031584969</c:v>
                </c:pt>
                <c:pt idx="10">
                  <c:v>24.377267445856198</c:v>
                </c:pt>
                <c:pt idx="11">
                  <c:v>15.741387671297005</c:v>
                </c:pt>
                <c:pt idx="12">
                  <c:v>11.386511756864911</c:v>
                </c:pt>
                <c:pt idx="13">
                  <c:v>4.5097752715318338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8-DF4D-8755-3BCE26D8502C}"/>
            </c:ext>
          </c:extLst>
        </c:ser>
        <c:ser>
          <c:idx val="1"/>
          <c:order val="1"/>
          <c:tx>
            <c:v>500 K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summary!$BF$23:$BF$36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1000</c:v>
                </c:pt>
              </c:numCache>
            </c:numRef>
          </c:xVal>
          <c:yVal>
            <c:numRef>
              <c:f>summary!$BL$23:$BL$36</c:f>
              <c:numCache>
                <c:formatCode>0.0000E+00</c:formatCode>
                <c:ptCount val="14"/>
                <c:pt idx="0">
                  <c:v>16497.37388684884</c:v>
                </c:pt>
                <c:pt idx="1">
                  <c:v>5407.1298970507287</c:v>
                </c:pt>
                <c:pt idx="2">
                  <c:v>2173.1944665118822</c:v>
                </c:pt>
                <c:pt idx="3">
                  <c:v>1366.9808839162197</c:v>
                </c:pt>
                <c:pt idx="4">
                  <c:v>755.0443946885905</c:v>
                </c:pt>
                <c:pt idx="5">
                  <c:v>498.78713208926206</c:v>
                </c:pt>
                <c:pt idx="6">
                  <c:v>313.29625609240418</c:v>
                </c:pt>
                <c:pt idx="7">
                  <c:v>179.42753006623025</c:v>
                </c:pt>
                <c:pt idx="8">
                  <c:v>86.49204830638368</c:v>
                </c:pt>
                <c:pt idx="9">
                  <c:v>53.257327039481218</c:v>
                </c:pt>
                <c:pt idx="10">
                  <c:v>28.05238408509803</c:v>
                </c:pt>
                <c:pt idx="11">
                  <c:v>18.315934464121256</c:v>
                </c:pt>
                <c:pt idx="12">
                  <c:v>13.362227616081139</c:v>
                </c:pt>
                <c:pt idx="13">
                  <c:v>5.4172224514649594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C8-DF4D-8755-3BCE26D8502C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summary!$BF$37:$BF$50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1000</c:v>
                </c:pt>
              </c:numCache>
            </c:numRef>
          </c:xVal>
          <c:yVal>
            <c:numRef>
              <c:f>summary!$BL$37:$BL$50</c:f>
              <c:numCache>
                <c:formatCode>0.0000E+00</c:formatCode>
                <c:ptCount val="14"/>
                <c:pt idx="0">
                  <c:v>19574.677215239015</c:v>
                </c:pt>
                <c:pt idx="1">
                  <c:v>6295.0198586830975</c:v>
                </c:pt>
                <c:pt idx="2">
                  <c:v>2465.64363246732</c:v>
                </c:pt>
                <c:pt idx="3">
                  <c:v>1531.5130506994635</c:v>
                </c:pt>
                <c:pt idx="4">
                  <c:v>836.38030722630856</c:v>
                </c:pt>
                <c:pt idx="5">
                  <c:v>550.16055406267003</c:v>
                </c:pt>
                <c:pt idx="6">
                  <c:v>344.98974446644053</c:v>
                </c:pt>
                <c:pt idx="7">
                  <c:v>197.89479447947627</c:v>
                </c:pt>
                <c:pt idx="8">
                  <c:v>96.049017256549305</c:v>
                </c:pt>
                <c:pt idx="9">
                  <c:v>59.554232047377454</c:v>
                </c:pt>
                <c:pt idx="10">
                  <c:v>31.727500724339855</c:v>
                </c:pt>
                <c:pt idx="11">
                  <c:v>20.890481256945506</c:v>
                </c:pt>
                <c:pt idx="12">
                  <c:v>15.337943475297365</c:v>
                </c:pt>
                <c:pt idx="13">
                  <c:v>6.3246696313980841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C8-DF4D-8755-3BCE26D8502C}"/>
            </c:ext>
          </c:extLst>
        </c:ser>
        <c:ser>
          <c:idx val="3"/>
          <c:order val="3"/>
          <c:tx>
            <c:v>700 K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summary!$BF$51:$BF$64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1000</c:v>
                </c:pt>
              </c:numCache>
            </c:numRef>
          </c:xVal>
          <c:yVal>
            <c:numRef>
              <c:f>summary!$BL$51:$BL$64</c:f>
              <c:numCache>
                <c:formatCode>0.0000E+00</c:formatCode>
                <c:ptCount val="14"/>
                <c:pt idx="0">
                  <c:v>22651.98054362919</c:v>
                </c:pt>
                <c:pt idx="1">
                  <c:v>7182.9098203154645</c:v>
                </c:pt>
                <c:pt idx="2">
                  <c:v>2758.0927984227574</c:v>
                </c:pt>
                <c:pt idx="3">
                  <c:v>1696.0452174827074</c:v>
                </c:pt>
                <c:pt idx="4">
                  <c:v>917.71621976402673</c:v>
                </c:pt>
                <c:pt idx="5">
                  <c:v>601.533976036078</c:v>
                </c:pt>
                <c:pt idx="6">
                  <c:v>376.68323284047693</c:v>
                </c:pt>
                <c:pt idx="7">
                  <c:v>216.36205889272233</c:v>
                </c:pt>
                <c:pt idx="8">
                  <c:v>105.60598620671493</c:v>
                </c:pt>
                <c:pt idx="9">
                  <c:v>65.851137055273711</c:v>
                </c:pt>
                <c:pt idx="10">
                  <c:v>35.402617363581683</c:v>
                </c:pt>
                <c:pt idx="11">
                  <c:v>23.465028049769757</c:v>
                </c:pt>
                <c:pt idx="12">
                  <c:v>17.313659334513591</c:v>
                </c:pt>
                <c:pt idx="13">
                  <c:v>7.2321168113312106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C8-DF4D-8755-3BCE26D85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13007"/>
        <c:axId val="1606714687"/>
      </c:scatterChart>
      <c:valAx>
        <c:axId val="1606713007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(cc/mol)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6714687"/>
        <c:crosses val="autoZero"/>
        <c:crossBetween val="midCat"/>
      </c:valAx>
      <c:valAx>
        <c:axId val="1606714687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67130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327508526674797"/>
          <c:y val="8.2296740523713607E-2"/>
          <c:w val="0.21046823024127331"/>
          <c:h val="0.24819721662699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summary!$AB$9:$AB$680</c:f>
              <c:numCache>
                <c:formatCode>General</c:formatCode>
                <c:ptCount val="672"/>
                <c:pt idx="1">
                  <c:v>30.653923140980154</c:v>
                </c:pt>
                <c:pt idx="2">
                  <c:v>30.745582398775952</c:v>
                </c:pt>
                <c:pt idx="3">
                  <c:v>30.796065444755914</c:v>
                </c:pt>
                <c:pt idx="4">
                  <c:v>31.112648447366954</c:v>
                </c:pt>
                <c:pt idx="5">
                  <c:v>31.613001530348367</c:v>
                </c:pt>
                <c:pt idx="6">
                  <c:v>31.646576181369831</c:v>
                </c:pt>
                <c:pt idx="7">
                  <c:v>31.786860839836287</c:v>
                </c:pt>
                <c:pt idx="8">
                  <c:v>31.909997977374449</c:v>
                </c:pt>
                <c:pt idx="9">
                  <c:v>31.952759710061319</c:v>
                </c:pt>
                <c:pt idx="10">
                  <c:v>32.044606799068404</c:v>
                </c:pt>
                <c:pt idx="11">
                  <c:v>32.09118008886054</c:v>
                </c:pt>
                <c:pt idx="12">
                  <c:v>32.19785387266618</c:v>
                </c:pt>
                <c:pt idx="13">
                  <c:v>32.208578086205094</c:v>
                </c:pt>
                <c:pt idx="14">
                  <c:v>32.365401221434404</c:v>
                </c:pt>
                <c:pt idx="15">
                  <c:v>32.458026794015993</c:v>
                </c:pt>
                <c:pt idx="16">
                  <c:v>32.539431331767737</c:v>
                </c:pt>
                <c:pt idx="17">
                  <c:v>32.595808364224162</c:v>
                </c:pt>
                <c:pt idx="18">
                  <c:v>32.658356819637028</c:v>
                </c:pt>
                <c:pt idx="19">
                  <c:v>32.881336209149339</c:v>
                </c:pt>
                <c:pt idx="20">
                  <c:v>32.910949117279436</c:v>
                </c:pt>
                <c:pt idx="21">
                  <c:v>33.248675981778121</c:v>
                </c:pt>
                <c:pt idx="22">
                  <c:v>33.272095549578715</c:v>
                </c:pt>
                <c:pt idx="23">
                  <c:v>33.277439370679033</c:v>
                </c:pt>
                <c:pt idx="24">
                  <c:v>33.320879672536151</c:v>
                </c:pt>
                <c:pt idx="25">
                  <c:v>33.447140723793837</c:v>
                </c:pt>
                <c:pt idx="26">
                  <c:v>33.502240293503704</c:v>
                </c:pt>
                <c:pt idx="27">
                  <c:v>33.570965559278889</c:v>
                </c:pt>
                <c:pt idx="28">
                  <c:v>33.580080315079961</c:v>
                </c:pt>
                <c:pt idx="29">
                  <c:v>33.646404517363202</c:v>
                </c:pt>
                <c:pt idx="30">
                  <c:v>33.796781847687022</c:v>
                </c:pt>
                <c:pt idx="31">
                  <c:v>33.803452750135051</c:v>
                </c:pt>
                <c:pt idx="32">
                  <c:v>33.882184634411239</c:v>
                </c:pt>
                <c:pt idx="33">
                  <c:v>33.989976626695615</c:v>
                </c:pt>
                <c:pt idx="34">
                  <c:v>33.997292950587351</c:v>
                </c:pt>
                <c:pt idx="35">
                  <c:v>34.025547275295054</c:v>
                </c:pt>
                <c:pt idx="36">
                  <c:v>34.224199426128344</c:v>
                </c:pt>
                <c:pt idx="37">
                  <c:v>34.782190800772007</c:v>
                </c:pt>
                <c:pt idx="38">
                  <c:v>35.036820183365904</c:v>
                </c:pt>
                <c:pt idx="39">
                  <c:v>35.117507349607067</c:v>
                </c:pt>
                <c:pt idx="40">
                  <c:v>35.221618854107142</c:v>
                </c:pt>
                <c:pt idx="41">
                  <c:v>35.270791203847978</c:v>
                </c:pt>
                <c:pt idx="42">
                  <c:v>35.464658213223416</c:v>
                </c:pt>
                <c:pt idx="43">
                  <c:v>35.691221809675433</c:v>
                </c:pt>
                <c:pt idx="44">
                  <c:v>35.972821769641683</c:v>
                </c:pt>
                <c:pt idx="45">
                  <c:v>35.986199394481879</c:v>
                </c:pt>
                <c:pt idx="46">
                  <c:v>36.025715544353339</c:v>
                </c:pt>
                <c:pt idx="47">
                  <c:v>36.432002304859871</c:v>
                </c:pt>
                <c:pt idx="48">
                  <c:v>37.199659128668621</c:v>
                </c:pt>
                <c:pt idx="49">
                  <c:v>37.407130653337575</c:v>
                </c:pt>
                <c:pt idx="50">
                  <c:v>37.469057670829372</c:v>
                </c:pt>
                <c:pt idx="51">
                  <c:v>37.522839703459397</c:v>
                </c:pt>
                <c:pt idx="52">
                  <c:v>37.900780722900699</c:v>
                </c:pt>
                <c:pt idx="53">
                  <c:v>38.355105981298607</c:v>
                </c:pt>
                <c:pt idx="54">
                  <c:v>38.880300734623923</c:v>
                </c:pt>
                <c:pt idx="55">
                  <c:v>38.924806601724626</c:v>
                </c:pt>
                <c:pt idx="56">
                  <c:v>39.11739296544161</c:v>
                </c:pt>
                <c:pt idx="57">
                  <c:v>39.135881898848154</c:v>
                </c:pt>
                <c:pt idx="58">
                  <c:v>39.266237920664878</c:v>
                </c:pt>
                <c:pt idx="59">
                  <c:v>39.461517957040861</c:v>
                </c:pt>
                <c:pt idx="60">
                  <c:v>40.246214969686505</c:v>
                </c:pt>
                <c:pt idx="61">
                  <c:v>40.307351893213763</c:v>
                </c:pt>
                <c:pt idx="62">
                  <c:v>40.777122670197095</c:v>
                </c:pt>
                <c:pt idx="63">
                  <c:v>40.889674717926802</c:v>
                </c:pt>
                <c:pt idx="64">
                  <c:v>41.042309926789883</c:v>
                </c:pt>
                <c:pt idx="65">
                  <c:v>41.652556421613312</c:v>
                </c:pt>
                <c:pt idx="66">
                  <c:v>42.401345629077426</c:v>
                </c:pt>
                <c:pt idx="67">
                  <c:v>42.481968611912933</c:v>
                </c:pt>
                <c:pt idx="68">
                  <c:v>42.716275648892506</c:v>
                </c:pt>
                <c:pt idx="69">
                  <c:v>43.129158898793513</c:v>
                </c:pt>
                <c:pt idx="70">
                  <c:v>43.213752222415813</c:v>
                </c:pt>
                <c:pt idx="71">
                  <c:v>43.535314419569069</c:v>
                </c:pt>
                <c:pt idx="72">
                  <c:v>44.569866556197034</c:v>
                </c:pt>
                <c:pt idx="73">
                  <c:v>45.054296455402401</c:v>
                </c:pt>
                <c:pt idx="74">
                  <c:v>45.681182213182367</c:v>
                </c:pt>
                <c:pt idx="75">
                  <c:v>45.748139369175149</c:v>
                </c:pt>
                <c:pt idx="76">
                  <c:v>45.864719789976931</c:v>
                </c:pt>
                <c:pt idx="77">
                  <c:v>46.19579562163598</c:v>
                </c:pt>
                <c:pt idx="78">
                  <c:v>46.978389257725347</c:v>
                </c:pt>
                <c:pt idx="79">
                  <c:v>47.254525369835278</c:v>
                </c:pt>
                <c:pt idx="80">
                  <c:v>47.997427945308552</c:v>
                </c:pt>
                <c:pt idx="81">
                  <c:v>48.188482344741189</c:v>
                </c:pt>
                <c:pt idx="82">
                  <c:v>48.782111041532509</c:v>
                </c:pt>
                <c:pt idx="83">
                  <c:v>48.822050852689479</c:v>
                </c:pt>
                <c:pt idx="84">
                  <c:v>49.363620500358529</c:v>
                </c:pt>
                <c:pt idx="85">
                  <c:v>49.79274517247061</c:v>
                </c:pt>
                <c:pt idx="86">
                  <c:v>49.86389242416012</c:v>
                </c:pt>
                <c:pt idx="87">
                  <c:v>50.06490664938287</c:v>
                </c:pt>
                <c:pt idx="88">
                  <c:v>51.669068444929628</c:v>
                </c:pt>
                <c:pt idx="89">
                  <c:v>52.067059305868298</c:v>
                </c:pt>
                <c:pt idx="90">
                  <c:v>53.195413677320381</c:v>
                </c:pt>
                <c:pt idx="91">
                  <c:v>53.44387676322912</c:v>
                </c:pt>
                <c:pt idx="92">
                  <c:v>54.080513075904726</c:v>
                </c:pt>
                <c:pt idx="93">
                  <c:v>54.902589595744551</c:v>
                </c:pt>
                <c:pt idx="94">
                  <c:v>55.22589933340295</c:v>
                </c:pt>
                <c:pt idx="95">
                  <c:v>56.536022728338104</c:v>
                </c:pt>
                <c:pt idx="96">
                  <c:v>56.891590018678031</c:v>
                </c:pt>
                <c:pt idx="97">
                  <c:v>57.23658754767056</c:v>
                </c:pt>
                <c:pt idx="98">
                  <c:v>58.827205029441764</c:v>
                </c:pt>
                <c:pt idx="99">
                  <c:v>59.040985951885482</c:v>
                </c:pt>
                <c:pt idx="100">
                  <c:v>59.249369665130146</c:v>
                </c:pt>
                <c:pt idx="101">
                  <c:v>60.764384888407093</c:v>
                </c:pt>
                <c:pt idx="102">
                  <c:v>61.316949584318444</c:v>
                </c:pt>
                <c:pt idx="103">
                  <c:v>62.823468708276629</c:v>
                </c:pt>
                <c:pt idx="104">
                  <c:v>63.389456220710692</c:v>
                </c:pt>
                <c:pt idx="105">
                  <c:v>63.44685053378042</c:v>
                </c:pt>
                <c:pt idx="106">
                  <c:v>63.950161290538233</c:v>
                </c:pt>
                <c:pt idx="107">
                  <c:v>65.48896220135201</c:v>
                </c:pt>
                <c:pt idx="108">
                  <c:v>65.901853123562603</c:v>
                </c:pt>
                <c:pt idx="109">
                  <c:v>66.573818830987918</c:v>
                </c:pt>
                <c:pt idx="110">
                  <c:v>67.445699739145141</c:v>
                </c:pt>
                <c:pt idx="111">
                  <c:v>69.595481809897677</c:v>
                </c:pt>
                <c:pt idx="112">
                  <c:v>69.957425436442662</c:v>
                </c:pt>
                <c:pt idx="113">
                  <c:v>70.847032547809377</c:v>
                </c:pt>
                <c:pt idx="114">
                  <c:v>72.131904748147647</c:v>
                </c:pt>
                <c:pt idx="115">
                  <c:v>73.782048886285565</c:v>
                </c:pt>
                <c:pt idx="116">
                  <c:v>74.837229252332691</c:v>
                </c:pt>
                <c:pt idx="117">
                  <c:v>75.235260578040027</c:v>
                </c:pt>
                <c:pt idx="118">
                  <c:v>78.886003791941775</c:v>
                </c:pt>
                <c:pt idx="119">
                  <c:v>79.796466151171714</c:v>
                </c:pt>
                <c:pt idx="120">
                  <c:v>80.408160697406132</c:v>
                </c:pt>
                <c:pt idx="121">
                  <c:v>81.319070406802055</c:v>
                </c:pt>
                <c:pt idx="122">
                  <c:v>82.656100949889279</c:v>
                </c:pt>
                <c:pt idx="123">
                  <c:v>85.856090842597098</c:v>
                </c:pt>
                <c:pt idx="124">
                  <c:v>87.354203988651889</c:v>
                </c:pt>
                <c:pt idx="125">
                  <c:v>87.636072701991324</c:v>
                </c:pt>
                <c:pt idx="126">
                  <c:v>90.775087096426589</c:v>
                </c:pt>
                <c:pt idx="127">
                  <c:v>92.18383473168997</c:v>
                </c:pt>
                <c:pt idx="128">
                  <c:v>93.540372681171107</c:v>
                </c:pt>
                <c:pt idx="129">
                  <c:v>96.417642969977976</c:v>
                </c:pt>
                <c:pt idx="130">
                  <c:v>97.449604396629624</c:v>
                </c:pt>
                <c:pt idx="131">
                  <c:v>98.069252557486251</c:v>
                </c:pt>
                <c:pt idx="132">
                  <c:v>99.07585977355329</c:v>
                </c:pt>
                <c:pt idx="133">
                  <c:v>105.42429195062013</c:v>
                </c:pt>
                <c:pt idx="134">
                  <c:v>106.45069725782639</c:v>
                </c:pt>
                <c:pt idx="135">
                  <c:v>107.58532419259809</c:v>
                </c:pt>
                <c:pt idx="136">
                  <c:v>113.63129696914848</c:v>
                </c:pt>
                <c:pt idx="137">
                  <c:v>116.79808036587387</c:v>
                </c:pt>
                <c:pt idx="138">
                  <c:v>118.52114977406801</c:v>
                </c:pt>
                <c:pt idx="139">
                  <c:v>122.03135022162016</c:v>
                </c:pt>
                <c:pt idx="140">
                  <c:v>124.08152582925416</c:v>
                </c:pt>
                <c:pt idx="141">
                  <c:v>127.30419261460221</c:v>
                </c:pt>
                <c:pt idx="142">
                  <c:v>133.3876153474063</c:v>
                </c:pt>
                <c:pt idx="143">
                  <c:v>136.00734082072043</c:v>
                </c:pt>
                <c:pt idx="144">
                  <c:v>139.97057274288269</c:v>
                </c:pt>
                <c:pt idx="145">
                  <c:v>143.49906751505051</c:v>
                </c:pt>
                <c:pt idx="146">
                  <c:v>156.57177380585392</c:v>
                </c:pt>
                <c:pt idx="147">
                  <c:v>157.3560372378559</c:v>
                </c:pt>
                <c:pt idx="148">
                  <c:v>158.24176231023571</c:v>
                </c:pt>
                <c:pt idx="149">
                  <c:v>168.81350768383916</c:v>
                </c:pt>
                <c:pt idx="150">
                  <c:v>173.36220250541916</c:v>
                </c:pt>
                <c:pt idx="151">
                  <c:v>175.78229099505927</c:v>
                </c:pt>
                <c:pt idx="152">
                  <c:v>185.59348192967076</c:v>
                </c:pt>
                <c:pt idx="153">
                  <c:v>194.19882038740454</c:v>
                </c:pt>
                <c:pt idx="154">
                  <c:v>200.37070905395646</c:v>
                </c:pt>
                <c:pt idx="155">
                  <c:v>215.14343077979291</c:v>
                </c:pt>
                <c:pt idx="156">
                  <c:v>226.53762622867364</c:v>
                </c:pt>
                <c:pt idx="157">
                  <c:v>236.97339654797406</c:v>
                </c:pt>
                <c:pt idx="158">
                  <c:v>248.47713661350483</c:v>
                </c:pt>
                <c:pt idx="159">
                  <c:v>262.55334326283469</c:v>
                </c:pt>
                <c:pt idx="160">
                  <c:v>285.72058239855238</c:v>
                </c:pt>
                <c:pt idx="161">
                  <c:v>298.07597199818593</c:v>
                </c:pt>
                <c:pt idx="162">
                  <c:v>319.26728312061323</c:v>
                </c:pt>
                <c:pt idx="163">
                  <c:v>349.94866474794719</c:v>
                </c:pt>
                <c:pt idx="164">
                  <c:v>379.66474019654061</c:v>
                </c:pt>
                <c:pt idx="165">
                  <c:v>391.38754759130887</c:v>
                </c:pt>
                <c:pt idx="166">
                  <c:v>477.45013088330825</c:v>
                </c:pt>
                <c:pt idx="167">
                  <c:v>502.37005779776348</c:v>
                </c:pt>
                <c:pt idx="168">
                  <c:v>525.72422481483522</c:v>
                </c:pt>
                <c:pt idx="169">
                  <c:v>704.78815948187253</c:v>
                </c:pt>
                <c:pt idx="170">
                  <c:v>768.18535005367528</c:v>
                </c:pt>
                <c:pt idx="171">
                  <c:v>799.22274089970676</c:v>
                </c:pt>
                <c:pt idx="172">
                  <c:v>1401.9123420325939</c:v>
                </c:pt>
                <c:pt idx="173">
                  <c:v>1496.3072121933599</c:v>
                </c:pt>
                <c:pt idx="174">
                  <c:v>1575.4637926546006</c:v>
                </c:pt>
                <c:pt idx="175">
                  <c:v>30.491181701826537</c:v>
                </c:pt>
                <c:pt idx="176">
                  <c:v>30.576934083161387</c:v>
                </c:pt>
                <c:pt idx="177">
                  <c:v>31.070991409967476</c:v>
                </c:pt>
                <c:pt idx="178">
                  <c:v>31.542781223315476</c:v>
                </c:pt>
                <c:pt idx="179">
                  <c:v>31.735354827536039</c:v>
                </c:pt>
                <c:pt idx="180">
                  <c:v>31.757259602231034</c:v>
                </c:pt>
                <c:pt idx="181">
                  <c:v>31.779007986258208</c:v>
                </c:pt>
                <c:pt idx="182">
                  <c:v>31.79074774680463</c:v>
                </c:pt>
                <c:pt idx="183">
                  <c:v>31.886645515743819</c:v>
                </c:pt>
                <c:pt idx="184">
                  <c:v>31.902124157575578</c:v>
                </c:pt>
                <c:pt idx="185">
                  <c:v>31.948043016999833</c:v>
                </c:pt>
                <c:pt idx="186">
                  <c:v>31.999776642718164</c:v>
                </c:pt>
                <c:pt idx="187">
                  <c:v>32.081560848805289</c:v>
                </c:pt>
                <c:pt idx="188">
                  <c:v>32.288466619956793</c:v>
                </c:pt>
                <c:pt idx="189">
                  <c:v>32.351154491413169</c:v>
                </c:pt>
                <c:pt idx="190">
                  <c:v>32.386113447560035</c:v>
                </c:pt>
                <c:pt idx="191">
                  <c:v>32.41865178089742</c:v>
                </c:pt>
                <c:pt idx="192">
                  <c:v>32.471359348943423</c:v>
                </c:pt>
                <c:pt idx="193">
                  <c:v>32.71128517367913</c:v>
                </c:pt>
                <c:pt idx="194">
                  <c:v>32.82910557323487</c:v>
                </c:pt>
                <c:pt idx="195">
                  <c:v>33.075389925325382</c:v>
                </c:pt>
                <c:pt idx="196">
                  <c:v>33.08860001658983</c:v>
                </c:pt>
                <c:pt idx="197">
                  <c:v>33.295365853397755</c:v>
                </c:pt>
                <c:pt idx="198">
                  <c:v>33.396844686482083</c:v>
                </c:pt>
                <c:pt idx="199">
                  <c:v>33.589014431087286</c:v>
                </c:pt>
                <c:pt idx="200">
                  <c:v>33.955460288336255</c:v>
                </c:pt>
                <c:pt idx="201">
                  <c:v>34.103263418229822</c:v>
                </c:pt>
                <c:pt idx="202">
                  <c:v>34.199023414281207</c:v>
                </c:pt>
                <c:pt idx="203">
                  <c:v>34.27614066406813</c:v>
                </c:pt>
                <c:pt idx="204">
                  <c:v>34.566811929577732</c:v>
                </c:pt>
                <c:pt idx="205">
                  <c:v>34.603656495828325</c:v>
                </c:pt>
                <c:pt idx="206">
                  <c:v>35.026756052320295</c:v>
                </c:pt>
                <c:pt idx="207">
                  <c:v>35.11717920810861</c:v>
                </c:pt>
                <c:pt idx="208">
                  <c:v>35.207274720263712</c:v>
                </c:pt>
                <c:pt idx="209">
                  <c:v>35.227742494845195</c:v>
                </c:pt>
                <c:pt idx="210">
                  <c:v>35.267573016342688</c:v>
                </c:pt>
                <c:pt idx="211">
                  <c:v>35.555460920547191</c:v>
                </c:pt>
                <c:pt idx="212">
                  <c:v>36.044778596435108</c:v>
                </c:pt>
                <c:pt idx="213">
                  <c:v>36.239508767788017</c:v>
                </c:pt>
                <c:pt idx="214">
                  <c:v>36.590180807251379</c:v>
                </c:pt>
                <c:pt idx="215">
                  <c:v>36.611700499593354</c:v>
                </c:pt>
                <c:pt idx="216">
                  <c:v>36.657186044228567</c:v>
                </c:pt>
                <c:pt idx="217">
                  <c:v>36.862201762702817</c:v>
                </c:pt>
                <c:pt idx="218">
                  <c:v>36.899635614279909</c:v>
                </c:pt>
                <c:pt idx="219">
                  <c:v>37.55164773079386</c:v>
                </c:pt>
                <c:pt idx="220">
                  <c:v>38.242454635025602</c:v>
                </c:pt>
                <c:pt idx="221">
                  <c:v>38.337832480209244</c:v>
                </c:pt>
                <c:pt idx="222">
                  <c:v>38.429391303899401</c:v>
                </c:pt>
                <c:pt idx="223">
                  <c:v>39.007873411914282</c:v>
                </c:pt>
                <c:pt idx="224">
                  <c:v>39.123617555261234</c:v>
                </c:pt>
                <c:pt idx="225">
                  <c:v>39.451272837973974</c:v>
                </c:pt>
                <c:pt idx="226">
                  <c:v>40.078643580808524</c:v>
                </c:pt>
                <c:pt idx="227">
                  <c:v>40.438227127252347</c:v>
                </c:pt>
                <c:pt idx="228">
                  <c:v>40.49326012792352</c:v>
                </c:pt>
                <c:pt idx="229">
                  <c:v>40.539193894428678</c:v>
                </c:pt>
                <c:pt idx="230">
                  <c:v>40.788385016998838</c:v>
                </c:pt>
                <c:pt idx="231">
                  <c:v>40.866236322438816</c:v>
                </c:pt>
                <c:pt idx="232">
                  <c:v>41.315464805191574</c:v>
                </c:pt>
                <c:pt idx="233">
                  <c:v>41.899292399580638</c:v>
                </c:pt>
                <c:pt idx="234">
                  <c:v>42.524109773759299</c:v>
                </c:pt>
                <c:pt idx="235">
                  <c:v>42.642838730920957</c:v>
                </c:pt>
                <c:pt idx="236">
                  <c:v>42.852937492664381</c:v>
                </c:pt>
                <c:pt idx="237">
                  <c:v>43.188441535369563</c:v>
                </c:pt>
                <c:pt idx="238">
                  <c:v>43.309967018322091</c:v>
                </c:pt>
                <c:pt idx="239">
                  <c:v>43.987808038074967</c:v>
                </c:pt>
                <c:pt idx="240">
                  <c:v>44.012452491421769</c:v>
                </c:pt>
                <c:pt idx="241">
                  <c:v>44.121335481236088</c:v>
                </c:pt>
                <c:pt idx="242">
                  <c:v>45.90448105870226</c:v>
                </c:pt>
                <c:pt idx="243">
                  <c:v>46.147027707543494</c:v>
                </c:pt>
                <c:pt idx="244">
                  <c:v>46.372694582956207</c:v>
                </c:pt>
                <c:pt idx="245">
                  <c:v>46.50603755011705</c:v>
                </c:pt>
                <c:pt idx="246">
                  <c:v>46.974613325285645</c:v>
                </c:pt>
                <c:pt idx="247">
                  <c:v>47.110625017825498</c:v>
                </c:pt>
                <c:pt idx="248">
                  <c:v>47.829466655932926</c:v>
                </c:pt>
                <c:pt idx="249">
                  <c:v>48.151310890021122</c:v>
                </c:pt>
                <c:pt idx="250">
                  <c:v>49.407346564503491</c:v>
                </c:pt>
                <c:pt idx="251">
                  <c:v>49.459725547188718</c:v>
                </c:pt>
                <c:pt idx="252">
                  <c:v>50.263345785001285</c:v>
                </c:pt>
                <c:pt idx="253">
                  <c:v>50.728465737783452</c:v>
                </c:pt>
                <c:pt idx="254">
                  <c:v>51.582307792237863</c:v>
                </c:pt>
                <c:pt idx="255">
                  <c:v>51.800228599066116</c:v>
                </c:pt>
                <c:pt idx="256">
                  <c:v>51.818339472630434</c:v>
                </c:pt>
                <c:pt idx="257">
                  <c:v>52.434210592970103</c:v>
                </c:pt>
                <c:pt idx="258">
                  <c:v>52.76649771662931</c:v>
                </c:pt>
                <c:pt idx="259">
                  <c:v>54.039404478895889</c:v>
                </c:pt>
                <c:pt idx="260">
                  <c:v>54.538928391168369</c:v>
                </c:pt>
                <c:pt idx="261">
                  <c:v>55.024822652153368</c:v>
                </c:pt>
                <c:pt idx="262">
                  <c:v>56.234068258193545</c:v>
                </c:pt>
                <c:pt idx="263">
                  <c:v>57.177236706600922</c:v>
                </c:pt>
                <c:pt idx="264">
                  <c:v>57.531308299683118</c:v>
                </c:pt>
                <c:pt idx="265">
                  <c:v>58.059427484387832</c:v>
                </c:pt>
                <c:pt idx="266">
                  <c:v>58.346280106834023</c:v>
                </c:pt>
                <c:pt idx="267">
                  <c:v>59.419258506479288</c:v>
                </c:pt>
                <c:pt idx="268">
                  <c:v>60.27146364829968</c:v>
                </c:pt>
                <c:pt idx="269">
                  <c:v>60.889383842480456</c:v>
                </c:pt>
                <c:pt idx="270">
                  <c:v>60.934543705517427</c:v>
                </c:pt>
                <c:pt idx="271">
                  <c:v>62.519895283304777</c:v>
                </c:pt>
                <c:pt idx="272">
                  <c:v>63.731385834642488</c:v>
                </c:pt>
                <c:pt idx="273">
                  <c:v>64.74518482069098</c:v>
                </c:pt>
                <c:pt idx="274">
                  <c:v>65.148079630302647</c:v>
                </c:pt>
                <c:pt idx="275">
                  <c:v>66.023300685369492</c:v>
                </c:pt>
                <c:pt idx="276">
                  <c:v>66.649548364436995</c:v>
                </c:pt>
                <c:pt idx="277">
                  <c:v>67.899725986407759</c:v>
                </c:pt>
                <c:pt idx="278">
                  <c:v>70.023829639456409</c:v>
                </c:pt>
                <c:pt idx="279">
                  <c:v>70.081615207418409</c:v>
                </c:pt>
                <c:pt idx="280">
                  <c:v>71.403814119480955</c:v>
                </c:pt>
                <c:pt idx="281">
                  <c:v>74.083833059698478</c:v>
                </c:pt>
                <c:pt idx="282">
                  <c:v>74.347598892740962</c:v>
                </c:pt>
                <c:pt idx="283">
                  <c:v>74.681508126832952</c:v>
                </c:pt>
                <c:pt idx="284">
                  <c:v>75.701534115164193</c:v>
                </c:pt>
                <c:pt idx="285">
                  <c:v>76.27663321366984</c:v>
                </c:pt>
                <c:pt idx="286">
                  <c:v>80.261277363121891</c:v>
                </c:pt>
                <c:pt idx="287">
                  <c:v>80.555368016707334</c:v>
                </c:pt>
                <c:pt idx="288">
                  <c:v>83.093322588285673</c:v>
                </c:pt>
                <c:pt idx="289">
                  <c:v>83.639343187991386</c:v>
                </c:pt>
                <c:pt idx="290">
                  <c:v>84.289782678739343</c:v>
                </c:pt>
                <c:pt idx="291">
                  <c:v>88.435490044715124</c:v>
                </c:pt>
                <c:pt idx="292">
                  <c:v>88.796139323493733</c:v>
                </c:pt>
                <c:pt idx="293">
                  <c:v>89.97139039781878</c:v>
                </c:pt>
                <c:pt idx="294">
                  <c:v>93.797535917241703</c:v>
                </c:pt>
                <c:pt idx="295">
                  <c:v>95.39481664863122</c:v>
                </c:pt>
                <c:pt idx="296">
                  <c:v>96.774241325410259</c:v>
                </c:pt>
                <c:pt idx="297">
                  <c:v>98.439154185995477</c:v>
                </c:pt>
                <c:pt idx="298">
                  <c:v>100.55433454067786</c:v>
                </c:pt>
                <c:pt idx="299">
                  <c:v>101.91792311140493</c:v>
                </c:pt>
                <c:pt idx="300">
                  <c:v>106.77148253078641</c:v>
                </c:pt>
                <c:pt idx="301">
                  <c:v>107.64400080087535</c:v>
                </c:pt>
                <c:pt idx="302">
                  <c:v>110.7693983030165</c:v>
                </c:pt>
                <c:pt idx="303">
                  <c:v>115.34823230971865</c:v>
                </c:pt>
                <c:pt idx="304">
                  <c:v>117.44980266420566</c:v>
                </c:pt>
                <c:pt idx="305">
                  <c:v>118.58456672568502</c:v>
                </c:pt>
                <c:pt idx="306">
                  <c:v>125.56431334127825</c:v>
                </c:pt>
                <c:pt idx="307">
                  <c:v>126.18717003863584</c:v>
                </c:pt>
                <c:pt idx="308">
                  <c:v>128.94778316091188</c:v>
                </c:pt>
                <c:pt idx="309">
                  <c:v>138.74477960902496</c:v>
                </c:pt>
                <c:pt idx="310">
                  <c:v>139.15550556560274</c:v>
                </c:pt>
                <c:pt idx="311">
                  <c:v>142.07203593825363</c:v>
                </c:pt>
                <c:pt idx="312">
                  <c:v>149.06575390366018</c:v>
                </c:pt>
                <c:pt idx="313">
                  <c:v>151.77096459750558</c:v>
                </c:pt>
                <c:pt idx="314">
                  <c:v>153.05678487150425</c:v>
                </c:pt>
                <c:pt idx="315">
                  <c:v>165.86618908887252</c:v>
                </c:pt>
                <c:pt idx="316">
                  <c:v>167.17084408799334</c:v>
                </c:pt>
                <c:pt idx="317">
                  <c:v>172.02586129692995</c:v>
                </c:pt>
                <c:pt idx="318">
                  <c:v>186.79056044453779</c:v>
                </c:pt>
                <c:pt idx="319">
                  <c:v>188.54877516626257</c:v>
                </c:pt>
                <c:pt idx="320">
                  <c:v>199.0370506272404</c:v>
                </c:pt>
                <c:pt idx="321">
                  <c:v>216.36591238635353</c:v>
                </c:pt>
                <c:pt idx="322">
                  <c:v>218.60793486940341</c:v>
                </c:pt>
                <c:pt idx="323">
                  <c:v>227.24741641263748</c:v>
                </c:pt>
                <c:pt idx="324">
                  <c:v>252.87460277359884</c:v>
                </c:pt>
                <c:pt idx="325">
                  <c:v>256.83606889312136</c:v>
                </c:pt>
                <c:pt idx="326">
                  <c:v>279.98857732682796</c:v>
                </c:pt>
                <c:pt idx="327">
                  <c:v>293.82957616121092</c:v>
                </c:pt>
                <c:pt idx="328">
                  <c:v>302.72646470762413</c:v>
                </c:pt>
                <c:pt idx="329">
                  <c:v>347.88207907358975</c:v>
                </c:pt>
                <c:pt idx="330">
                  <c:v>377.83395222623062</c:v>
                </c:pt>
                <c:pt idx="331">
                  <c:v>387.88028707191603</c:v>
                </c:pt>
                <c:pt idx="332">
                  <c:v>462.53494365605724</c:v>
                </c:pt>
                <c:pt idx="333">
                  <c:v>505.013893864213</c:v>
                </c:pt>
                <c:pt idx="334">
                  <c:v>510.94054232259799</c:v>
                </c:pt>
                <c:pt idx="335">
                  <c:v>689.6463300647265</c:v>
                </c:pt>
                <c:pt idx="336">
                  <c:v>736.98355087291873</c:v>
                </c:pt>
                <c:pt idx="337">
                  <c:v>764.56401291766088</c:v>
                </c:pt>
                <c:pt idx="338">
                  <c:v>1383.2769352845535</c:v>
                </c:pt>
                <c:pt idx="339">
                  <c:v>1521.0657807470729</c:v>
                </c:pt>
                <c:pt idx="340">
                  <c:v>1537.3477256393328</c:v>
                </c:pt>
                <c:pt idx="341">
                  <c:v>30.863641842460979</c:v>
                </c:pt>
                <c:pt idx="342">
                  <c:v>31.152431887834616</c:v>
                </c:pt>
                <c:pt idx="343">
                  <c:v>31.728564937446524</c:v>
                </c:pt>
                <c:pt idx="344">
                  <c:v>31.795832450730838</c:v>
                </c:pt>
                <c:pt idx="345">
                  <c:v>31.879993037794037</c:v>
                </c:pt>
                <c:pt idx="346">
                  <c:v>32.021007471258294</c:v>
                </c:pt>
                <c:pt idx="347">
                  <c:v>32.081728822870559</c:v>
                </c:pt>
                <c:pt idx="348">
                  <c:v>32.103428884166021</c:v>
                </c:pt>
                <c:pt idx="349">
                  <c:v>32.216934619785704</c:v>
                </c:pt>
                <c:pt idx="350">
                  <c:v>32.250745479427437</c:v>
                </c:pt>
                <c:pt idx="351">
                  <c:v>32.269110777284332</c:v>
                </c:pt>
                <c:pt idx="352">
                  <c:v>32.327138434854845</c:v>
                </c:pt>
                <c:pt idx="353">
                  <c:v>32.392810565402492</c:v>
                </c:pt>
                <c:pt idx="354">
                  <c:v>32.831661252130274</c:v>
                </c:pt>
                <c:pt idx="355">
                  <c:v>33.005637477106276</c:v>
                </c:pt>
                <c:pt idx="356">
                  <c:v>33.056191691229529</c:v>
                </c:pt>
                <c:pt idx="357">
                  <c:v>33.058549191794754</c:v>
                </c:pt>
                <c:pt idx="358">
                  <c:v>33.128441518589355</c:v>
                </c:pt>
                <c:pt idx="359">
                  <c:v>33.150535507171661</c:v>
                </c:pt>
                <c:pt idx="360">
                  <c:v>33.231485280379346</c:v>
                </c:pt>
                <c:pt idx="361">
                  <c:v>33.582100353413466</c:v>
                </c:pt>
                <c:pt idx="362">
                  <c:v>33.584226429812645</c:v>
                </c:pt>
                <c:pt idx="363">
                  <c:v>33.600852463321829</c:v>
                </c:pt>
                <c:pt idx="364">
                  <c:v>33.659278348977381</c:v>
                </c:pt>
                <c:pt idx="365">
                  <c:v>33.978826815986892</c:v>
                </c:pt>
                <c:pt idx="366">
                  <c:v>34.02342476404867</c:v>
                </c:pt>
                <c:pt idx="367">
                  <c:v>34.294499725486425</c:v>
                </c:pt>
                <c:pt idx="368">
                  <c:v>34.346570284241935</c:v>
                </c:pt>
                <c:pt idx="369">
                  <c:v>34.410265829159648</c:v>
                </c:pt>
                <c:pt idx="370">
                  <c:v>34.664165860740091</c:v>
                </c:pt>
                <c:pt idx="371">
                  <c:v>35.009892875695769</c:v>
                </c:pt>
                <c:pt idx="372">
                  <c:v>35.571899632649512</c:v>
                </c:pt>
                <c:pt idx="373">
                  <c:v>35.650032002579408</c:v>
                </c:pt>
                <c:pt idx="374">
                  <c:v>35.85828173611624</c:v>
                </c:pt>
                <c:pt idx="375">
                  <c:v>35.906185491553821</c:v>
                </c:pt>
                <c:pt idx="376">
                  <c:v>35.910794049978946</c:v>
                </c:pt>
                <c:pt idx="377">
                  <c:v>36.484991461280956</c:v>
                </c:pt>
                <c:pt idx="378">
                  <c:v>36.502191519893465</c:v>
                </c:pt>
                <c:pt idx="379">
                  <c:v>36.716239664008093</c:v>
                </c:pt>
                <c:pt idx="380">
                  <c:v>36.821863835989433</c:v>
                </c:pt>
                <c:pt idx="381">
                  <c:v>37.438848352224468</c:v>
                </c:pt>
                <c:pt idx="382">
                  <c:v>37.741554375067729</c:v>
                </c:pt>
                <c:pt idx="383">
                  <c:v>37.976941670664907</c:v>
                </c:pt>
                <c:pt idx="384">
                  <c:v>38.154728730114762</c:v>
                </c:pt>
                <c:pt idx="385">
                  <c:v>38.319570842458305</c:v>
                </c:pt>
                <c:pt idx="386">
                  <c:v>38.362740813536433</c:v>
                </c:pt>
                <c:pt idx="387">
                  <c:v>38.624393162251032</c:v>
                </c:pt>
                <c:pt idx="388">
                  <c:v>38.731365172833598</c:v>
                </c:pt>
                <c:pt idx="389">
                  <c:v>38.742900486450175</c:v>
                </c:pt>
                <c:pt idx="390">
                  <c:v>39.16837642543684</c:v>
                </c:pt>
                <c:pt idx="391">
                  <c:v>39.392542926298987</c:v>
                </c:pt>
                <c:pt idx="392">
                  <c:v>39.682136608923464</c:v>
                </c:pt>
                <c:pt idx="393">
                  <c:v>39.993997783855697</c:v>
                </c:pt>
                <c:pt idx="394">
                  <c:v>40.047288976552167</c:v>
                </c:pt>
                <c:pt idx="395">
                  <c:v>40.064056515785566</c:v>
                </c:pt>
                <c:pt idx="396">
                  <c:v>40.853469729709118</c:v>
                </c:pt>
                <c:pt idx="397">
                  <c:v>41.880998966054676</c:v>
                </c:pt>
                <c:pt idx="398">
                  <c:v>41.88803437288346</c:v>
                </c:pt>
                <c:pt idx="399">
                  <c:v>42.044252837961395</c:v>
                </c:pt>
                <c:pt idx="400">
                  <c:v>42.598351234625554</c:v>
                </c:pt>
                <c:pt idx="401">
                  <c:v>43.123731140376279</c:v>
                </c:pt>
                <c:pt idx="402">
                  <c:v>43.12806591383049</c:v>
                </c:pt>
                <c:pt idx="403">
                  <c:v>43.346527841658492</c:v>
                </c:pt>
                <c:pt idx="404">
                  <c:v>43.578521252053434</c:v>
                </c:pt>
                <c:pt idx="405">
                  <c:v>44.235706011929473</c:v>
                </c:pt>
                <c:pt idx="406">
                  <c:v>44.475679297138946</c:v>
                </c:pt>
                <c:pt idx="407">
                  <c:v>44.656759213139175</c:v>
                </c:pt>
                <c:pt idx="408">
                  <c:v>44.819716534681511</c:v>
                </c:pt>
                <c:pt idx="409">
                  <c:v>45.02750672824147</c:v>
                </c:pt>
                <c:pt idx="410">
                  <c:v>45.540355429127594</c:v>
                </c:pt>
                <c:pt idx="411">
                  <c:v>45.716151706368073</c:v>
                </c:pt>
                <c:pt idx="412">
                  <c:v>47.003416666321698</c:v>
                </c:pt>
                <c:pt idx="413">
                  <c:v>47.226133433904309</c:v>
                </c:pt>
                <c:pt idx="414">
                  <c:v>47.979798385846706</c:v>
                </c:pt>
                <c:pt idx="415">
                  <c:v>48.796718542050058</c:v>
                </c:pt>
                <c:pt idx="416">
                  <c:v>49.291141255855678</c:v>
                </c:pt>
                <c:pt idx="417">
                  <c:v>49.334739054058794</c:v>
                </c:pt>
                <c:pt idx="418">
                  <c:v>50.288713837624364</c:v>
                </c:pt>
                <c:pt idx="419">
                  <c:v>50.330797263526264</c:v>
                </c:pt>
                <c:pt idx="420">
                  <c:v>51.254342667659046</c:v>
                </c:pt>
                <c:pt idx="421">
                  <c:v>51.691266827698811</c:v>
                </c:pt>
                <c:pt idx="422">
                  <c:v>52.196384477287502</c:v>
                </c:pt>
                <c:pt idx="423">
                  <c:v>52.304542687663918</c:v>
                </c:pt>
                <c:pt idx="424">
                  <c:v>52.928951076126111</c:v>
                </c:pt>
                <c:pt idx="425">
                  <c:v>53.988670696213667</c:v>
                </c:pt>
                <c:pt idx="426">
                  <c:v>54.430274150871853</c:v>
                </c:pt>
                <c:pt idx="427">
                  <c:v>54.810539370231645</c:v>
                </c:pt>
                <c:pt idx="428">
                  <c:v>55.243087506978235</c:v>
                </c:pt>
                <c:pt idx="429">
                  <c:v>55.895075018332626</c:v>
                </c:pt>
                <c:pt idx="430">
                  <c:v>56.567189098035286</c:v>
                </c:pt>
                <c:pt idx="431">
                  <c:v>57.222496690538755</c:v>
                </c:pt>
                <c:pt idx="432">
                  <c:v>59.452280230666652</c:v>
                </c:pt>
                <c:pt idx="433">
                  <c:v>60.25963920081967</c:v>
                </c:pt>
                <c:pt idx="434">
                  <c:v>61.010929654613328</c:v>
                </c:pt>
                <c:pt idx="435">
                  <c:v>61.108439890765602</c:v>
                </c:pt>
                <c:pt idx="436">
                  <c:v>61.170085614114448</c:v>
                </c:pt>
                <c:pt idx="437">
                  <c:v>61.26529739858767</c:v>
                </c:pt>
                <c:pt idx="438">
                  <c:v>62.136173999666454</c:v>
                </c:pt>
                <c:pt idx="439">
                  <c:v>63.033704644823096</c:v>
                </c:pt>
                <c:pt idx="440">
                  <c:v>63.45963911078875</c:v>
                </c:pt>
                <c:pt idx="441">
                  <c:v>63.860698341604348</c:v>
                </c:pt>
                <c:pt idx="442">
                  <c:v>64.85690534386714</c:v>
                </c:pt>
                <c:pt idx="443">
                  <c:v>66.860124926594281</c:v>
                </c:pt>
                <c:pt idx="444">
                  <c:v>67.112754870150241</c:v>
                </c:pt>
                <c:pt idx="445">
                  <c:v>68.841293946182503</c:v>
                </c:pt>
                <c:pt idx="446">
                  <c:v>69.860562553119195</c:v>
                </c:pt>
                <c:pt idx="447">
                  <c:v>70.454562319113677</c:v>
                </c:pt>
                <c:pt idx="448">
                  <c:v>73.057585569271723</c:v>
                </c:pt>
                <c:pt idx="449">
                  <c:v>73.190460314846462</c:v>
                </c:pt>
                <c:pt idx="450">
                  <c:v>74.927091586025639</c:v>
                </c:pt>
                <c:pt idx="451">
                  <c:v>75.685953943690905</c:v>
                </c:pt>
                <c:pt idx="452">
                  <c:v>77.447258213010912</c:v>
                </c:pt>
                <c:pt idx="453">
                  <c:v>77.563975154745037</c:v>
                </c:pt>
                <c:pt idx="454">
                  <c:v>79.139358834771201</c:v>
                </c:pt>
                <c:pt idx="455">
                  <c:v>81.378694089752571</c:v>
                </c:pt>
                <c:pt idx="456">
                  <c:v>83.245346294046897</c:v>
                </c:pt>
                <c:pt idx="457">
                  <c:v>85.835867174637954</c:v>
                </c:pt>
                <c:pt idx="458">
                  <c:v>87.911538037237975</c:v>
                </c:pt>
                <c:pt idx="459">
                  <c:v>88.459378850904457</c:v>
                </c:pt>
                <c:pt idx="460">
                  <c:v>91.442461874209386</c:v>
                </c:pt>
                <c:pt idx="461">
                  <c:v>92.78981595796003</c:v>
                </c:pt>
                <c:pt idx="462">
                  <c:v>94.241966355613684</c:v>
                </c:pt>
                <c:pt idx="463">
                  <c:v>96.260762990198131</c:v>
                </c:pt>
                <c:pt idx="464">
                  <c:v>98.241045681539802</c:v>
                </c:pt>
                <c:pt idx="465">
                  <c:v>100.12078763113595</c:v>
                </c:pt>
                <c:pt idx="466">
                  <c:v>102.45069376712212</c:v>
                </c:pt>
                <c:pt idx="467">
                  <c:v>106.52903850708418</c:v>
                </c:pt>
                <c:pt idx="468">
                  <c:v>110.39431531838601</c:v>
                </c:pt>
                <c:pt idx="469">
                  <c:v>113.2874544139223</c:v>
                </c:pt>
                <c:pt idx="470">
                  <c:v>115.45053280872467</c:v>
                </c:pt>
                <c:pt idx="471">
                  <c:v>116.09361824673118</c:v>
                </c:pt>
                <c:pt idx="472">
                  <c:v>119.44757103745704</c:v>
                </c:pt>
                <c:pt idx="473">
                  <c:v>122.288079516564</c:v>
                </c:pt>
                <c:pt idx="474">
                  <c:v>126.60552870254513</c:v>
                </c:pt>
                <c:pt idx="475">
                  <c:v>129.73170011298777</c:v>
                </c:pt>
                <c:pt idx="476">
                  <c:v>138.60410830908799</c:v>
                </c:pt>
                <c:pt idx="477">
                  <c:v>138.68563734917686</c:v>
                </c:pt>
                <c:pt idx="478">
                  <c:v>142.54005818509543</c:v>
                </c:pt>
                <c:pt idx="479">
                  <c:v>149.46053936174874</c:v>
                </c:pt>
                <c:pt idx="480">
                  <c:v>152.50904852931149</c:v>
                </c:pt>
                <c:pt idx="481">
                  <c:v>153.50754140043531</c:v>
                </c:pt>
                <c:pt idx="482">
                  <c:v>170.1905056086097</c:v>
                </c:pt>
                <c:pt idx="483">
                  <c:v>172.26334871837707</c:v>
                </c:pt>
                <c:pt idx="484">
                  <c:v>172.80155468225374</c:v>
                </c:pt>
                <c:pt idx="485">
                  <c:v>181.07881405156232</c:v>
                </c:pt>
                <c:pt idx="486">
                  <c:v>192.59504948506546</c:v>
                </c:pt>
                <c:pt idx="487">
                  <c:v>199.90884202268708</c:v>
                </c:pt>
                <c:pt idx="488">
                  <c:v>215.49656654600523</c:v>
                </c:pt>
                <c:pt idx="489">
                  <c:v>219.77187151549813</c:v>
                </c:pt>
                <c:pt idx="490">
                  <c:v>229.3336211598409</c:v>
                </c:pt>
                <c:pt idx="491">
                  <c:v>250.70013435278841</c:v>
                </c:pt>
                <c:pt idx="492">
                  <c:v>264.01637287844335</c:v>
                </c:pt>
                <c:pt idx="493">
                  <c:v>278.8564217289192</c:v>
                </c:pt>
                <c:pt idx="494">
                  <c:v>308.181131737317</c:v>
                </c:pt>
                <c:pt idx="495">
                  <c:v>311.5524691325374</c:v>
                </c:pt>
                <c:pt idx="496">
                  <c:v>345.62809874333834</c:v>
                </c:pt>
                <c:pt idx="497">
                  <c:v>375.26314182287058</c:v>
                </c:pt>
                <c:pt idx="498">
                  <c:v>380.73684597742874</c:v>
                </c:pt>
                <c:pt idx="499">
                  <c:v>462.4327811301651</c:v>
                </c:pt>
                <c:pt idx="500">
                  <c:v>505.17140061349613</c:v>
                </c:pt>
                <c:pt idx="501">
                  <c:v>523.48680046298421</c:v>
                </c:pt>
                <c:pt idx="502">
                  <c:v>688.85406717379954</c:v>
                </c:pt>
                <c:pt idx="503">
                  <c:v>757.7908584455231</c:v>
                </c:pt>
                <c:pt idx="504">
                  <c:v>758.07613000356298</c:v>
                </c:pt>
                <c:pt idx="505">
                  <c:v>1375.3746395415574</c:v>
                </c:pt>
                <c:pt idx="506">
                  <c:v>1487.5698598117046</c:v>
                </c:pt>
                <c:pt idx="507">
                  <c:v>1528.3965195957378</c:v>
                </c:pt>
                <c:pt idx="508">
                  <c:v>30.580444902042441</c:v>
                </c:pt>
                <c:pt idx="509">
                  <c:v>30.865602303207631</c:v>
                </c:pt>
                <c:pt idx="510">
                  <c:v>31.595598513755622</c:v>
                </c:pt>
                <c:pt idx="511">
                  <c:v>31.90065427472533</c:v>
                </c:pt>
                <c:pt idx="512">
                  <c:v>32.382781861253036</c:v>
                </c:pt>
                <c:pt idx="513">
                  <c:v>32.510693774473012</c:v>
                </c:pt>
                <c:pt idx="514">
                  <c:v>32.653891524614203</c:v>
                </c:pt>
                <c:pt idx="515">
                  <c:v>32.720591574793843</c:v>
                </c:pt>
                <c:pt idx="516">
                  <c:v>32.853665945780733</c:v>
                </c:pt>
                <c:pt idx="517">
                  <c:v>33.039344091159599</c:v>
                </c:pt>
                <c:pt idx="518">
                  <c:v>33.169263247559932</c:v>
                </c:pt>
                <c:pt idx="519">
                  <c:v>33.179872095078771</c:v>
                </c:pt>
                <c:pt idx="520">
                  <c:v>33.371438727073496</c:v>
                </c:pt>
                <c:pt idx="521">
                  <c:v>33.383991084332578</c:v>
                </c:pt>
                <c:pt idx="522">
                  <c:v>33.405259377599059</c:v>
                </c:pt>
                <c:pt idx="523">
                  <c:v>33.434222796245919</c:v>
                </c:pt>
                <c:pt idx="524">
                  <c:v>33.438133198986137</c:v>
                </c:pt>
                <c:pt idx="525">
                  <c:v>33.629081378932909</c:v>
                </c:pt>
                <c:pt idx="526">
                  <c:v>33.899798422446473</c:v>
                </c:pt>
                <c:pt idx="527">
                  <c:v>34.006849656356579</c:v>
                </c:pt>
                <c:pt idx="528">
                  <c:v>34.449710476647439</c:v>
                </c:pt>
                <c:pt idx="529">
                  <c:v>34.784949832168564</c:v>
                </c:pt>
                <c:pt idx="530">
                  <c:v>34.793220515963981</c:v>
                </c:pt>
                <c:pt idx="531">
                  <c:v>35.144077519026702</c:v>
                </c:pt>
                <c:pt idx="532">
                  <c:v>35.18541677979011</c:v>
                </c:pt>
                <c:pt idx="533">
                  <c:v>35.272045325066493</c:v>
                </c:pt>
                <c:pt idx="534">
                  <c:v>35.586487918703575</c:v>
                </c:pt>
                <c:pt idx="535">
                  <c:v>35.687437584864178</c:v>
                </c:pt>
                <c:pt idx="536">
                  <c:v>36.020097281118893</c:v>
                </c:pt>
                <c:pt idx="537">
                  <c:v>36.103647373935473</c:v>
                </c:pt>
                <c:pt idx="538">
                  <c:v>36.281838889426368</c:v>
                </c:pt>
                <c:pt idx="539">
                  <c:v>36.318337519814428</c:v>
                </c:pt>
                <c:pt idx="540">
                  <c:v>36.569498365252791</c:v>
                </c:pt>
                <c:pt idx="541">
                  <c:v>37.070303344411592</c:v>
                </c:pt>
                <c:pt idx="542">
                  <c:v>37.273629417252991</c:v>
                </c:pt>
                <c:pt idx="543">
                  <c:v>37.324473365473814</c:v>
                </c:pt>
                <c:pt idx="544">
                  <c:v>37.432034576308119</c:v>
                </c:pt>
                <c:pt idx="545">
                  <c:v>37.48077645503065</c:v>
                </c:pt>
                <c:pt idx="546">
                  <c:v>37.671736853773993</c:v>
                </c:pt>
                <c:pt idx="547">
                  <c:v>37.720659327194113</c:v>
                </c:pt>
                <c:pt idx="548">
                  <c:v>37.943505977653786</c:v>
                </c:pt>
                <c:pt idx="549">
                  <c:v>38.176698535091084</c:v>
                </c:pt>
                <c:pt idx="550">
                  <c:v>38.371889334905347</c:v>
                </c:pt>
                <c:pt idx="551">
                  <c:v>38.752333491303823</c:v>
                </c:pt>
                <c:pt idx="552">
                  <c:v>39.14193703947975</c:v>
                </c:pt>
                <c:pt idx="553">
                  <c:v>39.931223022820994</c:v>
                </c:pt>
                <c:pt idx="554">
                  <c:v>39.992589703154223</c:v>
                </c:pt>
                <c:pt idx="555">
                  <c:v>40.416018075502869</c:v>
                </c:pt>
                <c:pt idx="556">
                  <c:v>40.768762310531208</c:v>
                </c:pt>
                <c:pt idx="557">
                  <c:v>40.924632204306803</c:v>
                </c:pt>
                <c:pt idx="558">
                  <c:v>41.586728532411541</c:v>
                </c:pt>
                <c:pt idx="559">
                  <c:v>42.125492546654165</c:v>
                </c:pt>
                <c:pt idx="560">
                  <c:v>42.209811638477866</c:v>
                </c:pt>
                <c:pt idx="561">
                  <c:v>42.306216075339492</c:v>
                </c:pt>
                <c:pt idx="562">
                  <c:v>42.500318063197817</c:v>
                </c:pt>
                <c:pt idx="563">
                  <c:v>42.535954885733261</c:v>
                </c:pt>
                <c:pt idx="564">
                  <c:v>42.780397278324827</c:v>
                </c:pt>
                <c:pt idx="565">
                  <c:v>43.515401889638113</c:v>
                </c:pt>
                <c:pt idx="566">
                  <c:v>43.922489528007148</c:v>
                </c:pt>
                <c:pt idx="567">
                  <c:v>44.048520176777586</c:v>
                </c:pt>
                <c:pt idx="568">
                  <c:v>44.742858338699953</c:v>
                </c:pt>
                <c:pt idx="569">
                  <c:v>45.08326076842215</c:v>
                </c:pt>
                <c:pt idx="570">
                  <c:v>45.579133484676696</c:v>
                </c:pt>
                <c:pt idx="571">
                  <c:v>45.653321943808258</c:v>
                </c:pt>
                <c:pt idx="572">
                  <c:v>45.879817172233274</c:v>
                </c:pt>
                <c:pt idx="573">
                  <c:v>45.91984888557392</c:v>
                </c:pt>
                <c:pt idx="574">
                  <c:v>46.361564490293453</c:v>
                </c:pt>
                <c:pt idx="575">
                  <c:v>46.387927623083094</c:v>
                </c:pt>
                <c:pt idx="576">
                  <c:v>47.463272606362516</c:v>
                </c:pt>
                <c:pt idx="577">
                  <c:v>48.142133221402986</c:v>
                </c:pt>
                <c:pt idx="578">
                  <c:v>48.951490652248118</c:v>
                </c:pt>
                <c:pt idx="579">
                  <c:v>49.819301054765234</c:v>
                </c:pt>
                <c:pt idx="580">
                  <c:v>49.983570772026241</c:v>
                </c:pt>
                <c:pt idx="581">
                  <c:v>50.542457277851888</c:v>
                </c:pt>
                <c:pt idx="582">
                  <c:v>50.620740912483562</c:v>
                </c:pt>
                <c:pt idx="583">
                  <c:v>50.662498217364991</c:v>
                </c:pt>
                <c:pt idx="584">
                  <c:v>50.74103956123151</c:v>
                </c:pt>
                <c:pt idx="585">
                  <c:v>51.144523433558007</c:v>
                </c:pt>
                <c:pt idx="586">
                  <c:v>53.67568856160679</c:v>
                </c:pt>
                <c:pt idx="587">
                  <c:v>53.926644176919467</c:v>
                </c:pt>
                <c:pt idx="588">
                  <c:v>54.703134177021802</c:v>
                </c:pt>
                <c:pt idx="589">
                  <c:v>54.819852882863017</c:v>
                </c:pt>
                <c:pt idx="590">
                  <c:v>55.3455047225954</c:v>
                </c:pt>
                <c:pt idx="591">
                  <c:v>55.492526042897452</c:v>
                </c:pt>
                <c:pt idx="592">
                  <c:v>57.237870065697031</c:v>
                </c:pt>
                <c:pt idx="593">
                  <c:v>57.290162690746733</c:v>
                </c:pt>
                <c:pt idx="594">
                  <c:v>58.553862777424527</c:v>
                </c:pt>
                <c:pt idx="595">
                  <c:v>58.865011663077873</c:v>
                </c:pt>
                <c:pt idx="596">
                  <c:v>60.16478260585307</c:v>
                </c:pt>
                <c:pt idx="597">
                  <c:v>60.204899110417195</c:v>
                </c:pt>
                <c:pt idx="598">
                  <c:v>60.625755407474088</c:v>
                </c:pt>
                <c:pt idx="599">
                  <c:v>60.897798625359243</c:v>
                </c:pt>
                <c:pt idx="600">
                  <c:v>63.093767353316849</c:v>
                </c:pt>
                <c:pt idx="601">
                  <c:v>64.187874617232524</c:v>
                </c:pt>
                <c:pt idx="602">
                  <c:v>64.545075919405221</c:v>
                </c:pt>
                <c:pt idx="603">
                  <c:v>64.890339475865275</c:v>
                </c:pt>
                <c:pt idx="604">
                  <c:v>65.479800688875287</c:v>
                </c:pt>
                <c:pt idx="605">
                  <c:v>66.333610240133766</c:v>
                </c:pt>
                <c:pt idx="606">
                  <c:v>66.711793872963597</c:v>
                </c:pt>
                <c:pt idx="607">
                  <c:v>68.971701206922233</c:v>
                </c:pt>
                <c:pt idx="608">
                  <c:v>69.897282901299562</c:v>
                </c:pt>
                <c:pt idx="609">
                  <c:v>70.145788120056352</c:v>
                </c:pt>
                <c:pt idx="610">
                  <c:v>71.574849630080891</c:v>
                </c:pt>
                <c:pt idx="611">
                  <c:v>71.693833556371871</c:v>
                </c:pt>
                <c:pt idx="612">
                  <c:v>71.890531937369943</c:v>
                </c:pt>
                <c:pt idx="613">
                  <c:v>74.28319727152369</c:v>
                </c:pt>
                <c:pt idx="614">
                  <c:v>75.217877487909817</c:v>
                </c:pt>
                <c:pt idx="615">
                  <c:v>76.428491475590661</c:v>
                </c:pt>
                <c:pt idx="616">
                  <c:v>76.540162039070495</c:v>
                </c:pt>
                <c:pt idx="617">
                  <c:v>79.227678971478412</c:v>
                </c:pt>
                <c:pt idx="618">
                  <c:v>80.019796840809221</c:v>
                </c:pt>
                <c:pt idx="619">
                  <c:v>80.86263832739607</c:v>
                </c:pt>
                <c:pt idx="620">
                  <c:v>86.627571224585864</c:v>
                </c:pt>
                <c:pt idx="621">
                  <c:v>87.074140869379903</c:v>
                </c:pt>
                <c:pt idx="622">
                  <c:v>87.645581026974</c:v>
                </c:pt>
                <c:pt idx="623">
                  <c:v>88.86652146005909</c:v>
                </c:pt>
                <c:pt idx="624">
                  <c:v>91.618233119039687</c:v>
                </c:pt>
                <c:pt idx="625">
                  <c:v>95.188117257814568</c:v>
                </c:pt>
                <c:pt idx="626">
                  <c:v>95.559441262337216</c:v>
                </c:pt>
                <c:pt idx="627">
                  <c:v>96.636308598888419</c:v>
                </c:pt>
                <c:pt idx="628">
                  <c:v>99.663401052091103</c:v>
                </c:pt>
                <c:pt idx="629">
                  <c:v>101.78436355134238</c:v>
                </c:pt>
                <c:pt idx="630">
                  <c:v>102.38618293542469</c:v>
                </c:pt>
                <c:pt idx="631">
                  <c:v>106.24356254600626</c:v>
                </c:pt>
                <c:pt idx="632">
                  <c:v>108.19120128915493</c:v>
                </c:pt>
                <c:pt idx="633">
                  <c:v>109.97199356013031</c:v>
                </c:pt>
                <c:pt idx="634">
                  <c:v>117.1651823729548</c:v>
                </c:pt>
                <c:pt idx="635">
                  <c:v>118.64952788840111</c:v>
                </c:pt>
                <c:pt idx="636">
                  <c:v>120.28077059347412</c:v>
                </c:pt>
                <c:pt idx="637">
                  <c:v>127.28963660179079</c:v>
                </c:pt>
                <c:pt idx="638">
                  <c:v>127.91700051185683</c:v>
                </c:pt>
                <c:pt idx="639">
                  <c:v>128.73833995623676</c:v>
                </c:pt>
                <c:pt idx="640">
                  <c:v>137.01714953396768</c:v>
                </c:pt>
                <c:pt idx="641">
                  <c:v>138.67295348948687</c:v>
                </c:pt>
                <c:pt idx="642">
                  <c:v>141.14355590759624</c:v>
                </c:pt>
                <c:pt idx="643">
                  <c:v>152.75625812180272</c:v>
                </c:pt>
                <c:pt idx="644">
                  <c:v>154.10490130708578</c:v>
                </c:pt>
                <c:pt idx="645">
                  <c:v>154.43581324869481</c:v>
                </c:pt>
                <c:pt idx="646">
                  <c:v>160.77728809876442</c:v>
                </c:pt>
                <c:pt idx="647">
                  <c:v>169.60401675035445</c:v>
                </c:pt>
                <c:pt idx="648">
                  <c:v>171.59316172216586</c:v>
                </c:pt>
                <c:pt idx="649">
                  <c:v>189.00051869652319</c:v>
                </c:pt>
                <c:pt idx="650">
                  <c:v>192.38882260565819</c:v>
                </c:pt>
                <c:pt idx="651">
                  <c:v>194.13919902688477</c:v>
                </c:pt>
                <c:pt idx="652">
                  <c:v>217.26292543968063</c:v>
                </c:pt>
                <c:pt idx="653">
                  <c:v>222.7966051305595</c:v>
                </c:pt>
                <c:pt idx="654">
                  <c:v>227.12606470658611</c:v>
                </c:pt>
                <c:pt idx="655">
                  <c:v>255.9531725943873</c:v>
                </c:pt>
                <c:pt idx="656">
                  <c:v>260.1294303922183</c:v>
                </c:pt>
                <c:pt idx="657">
                  <c:v>269.79545688463281</c:v>
                </c:pt>
                <c:pt idx="658">
                  <c:v>297.09565593264955</c:v>
                </c:pt>
                <c:pt idx="659">
                  <c:v>306.87817965728885</c:v>
                </c:pt>
                <c:pt idx="660">
                  <c:v>338.58956083089532</c:v>
                </c:pt>
                <c:pt idx="661">
                  <c:v>371.67663841602916</c:v>
                </c:pt>
                <c:pt idx="662">
                  <c:v>378.03679233345269</c:v>
                </c:pt>
                <c:pt idx="663">
                  <c:v>451.31936336463264</c:v>
                </c:pt>
                <c:pt idx="664">
                  <c:v>508.90768709116401</c:v>
                </c:pt>
                <c:pt idx="665">
                  <c:v>519.13655219845305</c:v>
                </c:pt>
                <c:pt idx="666">
                  <c:v>691.41202907726131</c:v>
                </c:pt>
                <c:pt idx="667">
                  <c:v>753.35227469989502</c:v>
                </c:pt>
                <c:pt idx="668">
                  <c:v>780.06110474943443</c:v>
                </c:pt>
                <c:pt idx="669">
                  <c:v>1406.0351799979917</c:v>
                </c:pt>
                <c:pt idx="670">
                  <c:v>1529.7672375063298</c:v>
                </c:pt>
                <c:pt idx="671">
                  <c:v>1560.6721996085309</c:v>
                </c:pt>
              </c:numCache>
            </c:numRef>
          </c:xVal>
          <c:yVal>
            <c:numRef>
              <c:f>summary!$AT$9:$AT$680</c:f>
              <c:numCache>
                <c:formatCode>0.000</c:formatCode>
                <c:ptCount val="672"/>
                <c:pt idx="1">
                  <c:v>0.17663408530850452</c:v>
                </c:pt>
                <c:pt idx="2">
                  <c:v>0.12135423023874557</c:v>
                </c:pt>
                <c:pt idx="3">
                  <c:v>0.15410111803365584</c:v>
                </c:pt>
                <c:pt idx="4">
                  <c:v>0.11219428492008897</c:v>
                </c:pt>
                <c:pt idx="5">
                  <c:v>0.25210885149289108</c:v>
                </c:pt>
                <c:pt idx="6">
                  <c:v>0.17081142952870879</c:v>
                </c:pt>
                <c:pt idx="7">
                  <c:v>0.12548291444979026</c:v>
                </c:pt>
                <c:pt idx="8">
                  <c:v>0.26691332491014785</c:v>
                </c:pt>
                <c:pt idx="9">
                  <c:v>0.22718151127818728</c:v>
                </c:pt>
                <c:pt idx="10">
                  <c:v>0.23983182536379369</c:v>
                </c:pt>
                <c:pt idx="11">
                  <c:v>0.21820639205590456</c:v>
                </c:pt>
                <c:pt idx="12">
                  <c:v>0.30900811822578161</c:v>
                </c:pt>
                <c:pt idx="13">
                  <c:v>0.26683299422228979</c:v>
                </c:pt>
                <c:pt idx="14">
                  <c:v>0.30218645764939445</c:v>
                </c:pt>
                <c:pt idx="15">
                  <c:v>0.23593145298441448</c:v>
                </c:pt>
                <c:pt idx="16">
                  <c:v>0.13955701149497396</c:v>
                </c:pt>
                <c:pt idx="17">
                  <c:v>0.28394364085595214</c:v>
                </c:pt>
                <c:pt idx="18">
                  <c:v>0.19139143580987514</c:v>
                </c:pt>
                <c:pt idx="19">
                  <c:v>0.17847265097290413</c:v>
                </c:pt>
                <c:pt idx="20">
                  <c:v>0.24099952736238789</c:v>
                </c:pt>
                <c:pt idx="21">
                  <c:v>0.14815458721141386</c:v>
                </c:pt>
                <c:pt idx="22">
                  <c:v>0.10947788238425074</c:v>
                </c:pt>
                <c:pt idx="23">
                  <c:v>0.37655201423830054</c:v>
                </c:pt>
                <c:pt idx="24">
                  <c:v>0.22951085314384881</c:v>
                </c:pt>
                <c:pt idx="25">
                  <c:v>0.40176109579826974</c:v>
                </c:pt>
                <c:pt idx="26">
                  <c:v>0.10624884315459236</c:v>
                </c:pt>
                <c:pt idx="27">
                  <c:v>0.22045476004941056</c:v>
                </c:pt>
                <c:pt idx="28">
                  <c:v>0.1657842667935385</c:v>
                </c:pt>
                <c:pt idx="29">
                  <c:v>0.19174414638539342</c:v>
                </c:pt>
                <c:pt idx="30">
                  <c:v>0.20784385552006396</c:v>
                </c:pt>
                <c:pt idx="31">
                  <c:v>0.10246581514324223</c:v>
                </c:pt>
                <c:pt idx="32">
                  <c:v>0.16923731020023322</c:v>
                </c:pt>
                <c:pt idx="33">
                  <c:v>0.15768735773217038</c:v>
                </c:pt>
                <c:pt idx="34">
                  <c:v>9.6599950981065941E-2</c:v>
                </c:pt>
                <c:pt idx="35">
                  <c:v>0.29387688600028627</c:v>
                </c:pt>
                <c:pt idx="36">
                  <c:v>0.14331521485505222</c:v>
                </c:pt>
                <c:pt idx="37">
                  <c:v>0.12133155191254873</c:v>
                </c:pt>
                <c:pt idx="38">
                  <c:v>6.3197597966251282E-2</c:v>
                </c:pt>
                <c:pt idx="39">
                  <c:v>9.1629668910366585E-2</c:v>
                </c:pt>
                <c:pt idx="40">
                  <c:v>0.16112815709246797</c:v>
                </c:pt>
                <c:pt idx="41">
                  <c:v>0.128270881892349</c:v>
                </c:pt>
                <c:pt idx="42">
                  <c:v>0.13681517035960766</c:v>
                </c:pt>
                <c:pt idx="43">
                  <c:v>7.5166045393143185E-2</c:v>
                </c:pt>
                <c:pt idx="44">
                  <c:v>3.93437804638005E-2</c:v>
                </c:pt>
                <c:pt idx="45">
                  <c:v>7.9594481051389263E-2</c:v>
                </c:pt>
                <c:pt idx="46">
                  <c:v>0.13589245720069879</c:v>
                </c:pt>
                <c:pt idx="47">
                  <c:v>5.4203441505308037E-2</c:v>
                </c:pt>
                <c:pt idx="48">
                  <c:v>4.2315963731374688E-2</c:v>
                </c:pt>
                <c:pt idx="49">
                  <c:v>7.1855383482059818E-2</c:v>
                </c:pt>
                <c:pt idx="50">
                  <c:v>0.15952637906515643</c:v>
                </c:pt>
                <c:pt idx="51">
                  <c:v>7.8287845544557913E-4</c:v>
                </c:pt>
                <c:pt idx="52">
                  <c:v>4.629032231424611E-2</c:v>
                </c:pt>
                <c:pt idx="53">
                  <c:v>9.7485706632525759E-3</c:v>
                </c:pt>
                <c:pt idx="54">
                  <c:v>2.2537780152529281E-2</c:v>
                </c:pt>
                <c:pt idx="55">
                  <c:v>0.13967665138154325</c:v>
                </c:pt>
                <c:pt idx="56">
                  <c:v>0.10027738167200284</c:v>
                </c:pt>
                <c:pt idx="57">
                  <c:v>3.1628475623628124E-3</c:v>
                </c:pt>
                <c:pt idx="58">
                  <c:v>1.6497612306300497E-2</c:v>
                </c:pt>
                <c:pt idx="59">
                  <c:v>0.22062265500382328</c:v>
                </c:pt>
                <c:pt idx="60">
                  <c:v>4.0481272884079116E-3</c:v>
                </c:pt>
                <c:pt idx="61">
                  <c:v>1.0377118308587624E-2</c:v>
                </c:pt>
                <c:pt idx="62">
                  <c:v>8.8301455101635701E-2</c:v>
                </c:pt>
                <c:pt idx="63">
                  <c:v>1.6466520330213782E-2</c:v>
                </c:pt>
                <c:pt idx="64">
                  <c:v>0.15370097990932469</c:v>
                </c:pt>
                <c:pt idx="65">
                  <c:v>7.668804438943902E-2</c:v>
                </c:pt>
                <c:pt idx="66">
                  <c:v>9.8262885536770216E-3</c:v>
                </c:pt>
                <c:pt idx="67">
                  <c:v>2.5889075335469591E-2</c:v>
                </c:pt>
                <c:pt idx="68">
                  <c:v>8.1476008139619027E-2</c:v>
                </c:pt>
                <c:pt idx="69">
                  <c:v>9.7009764260875941E-3</c:v>
                </c:pt>
                <c:pt idx="70">
                  <c:v>8.1048373151110884E-3</c:v>
                </c:pt>
                <c:pt idx="71">
                  <c:v>3.4803873215146691E-2</c:v>
                </c:pt>
                <c:pt idx="72">
                  <c:v>4.0183626641257927E-3</c:v>
                </c:pt>
                <c:pt idx="73">
                  <c:v>0.1192499367531388</c:v>
                </c:pt>
                <c:pt idx="74">
                  <c:v>4.810987180308806E-2</c:v>
                </c:pt>
                <c:pt idx="75">
                  <c:v>1.4551625060211426E-2</c:v>
                </c:pt>
                <c:pt idx="76">
                  <c:v>5.5531399021651164E-3</c:v>
                </c:pt>
                <c:pt idx="77">
                  <c:v>0.12789635331307356</c:v>
                </c:pt>
                <c:pt idx="78">
                  <c:v>1.6564441302414794E-2</c:v>
                </c:pt>
                <c:pt idx="79">
                  <c:v>7.5434839531472687E-3</c:v>
                </c:pt>
                <c:pt idx="80">
                  <c:v>8.2607483456534958E-2</c:v>
                </c:pt>
                <c:pt idx="81">
                  <c:v>8.6107919835561927E-3</c:v>
                </c:pt>
                <c:pt idx="82">
                  <c:v>2.7347290434992004E-2</c:v>
                </c:pt>
                <c:pt idx="83">
                  <c:v>1.9957028005243543E-2</c:v>
                </c:pt>
                <c:pt idx="84">
                  <c:v>1.9125783653438694E-3</c:v>
                </c:pt>
                <c:pt idx="85">
                  <c:v>9.5475510967967539E-2</c:v>
                </c:pt>
                <c:pt idx="86">
                  <c:v>5.6030619546418602E-2</c:v>
                </c:pt>
                <c:pt idx="87">
                  <c:v>3.6705788514662337E-2</c:v>
                </c:pt>
                <c:pt idx="88">
                  <c:v>8.4130298468054997E-3</c:v>
                </c:pt>
                <c:pt idx="89">
                  <c:v>6.2785987938052151E-2</c:v>
                </c:pt>
                <c:pt idx="90">
                  <c:v>1.0419996143959366E-2</c:v>
                </c:pt>
                <c:pt idx="91">
                  <c:v>1.5282703991099669E-2</c:v>
                </c:pt>
                <c:pt idx="92">
                  <c:v>9.8596808822127513E-2</c:v>
                </c:pt>
                <c:pt idx="93">
                  <c:v>1.2456433970627395E-3</c:v>
                </c:pt>
                <c:pt idx="94">
                  <c:v>1.3786300904552847E-2</c:v>
                </c:pt>
                <c:pt idx="95">
                  <c:v>0.10696653994883205</c:v>
                </c:pt>
                <c:pt idx="96">
                  <c:v>6.2433238550717637E-3</c:v>
                </c:pt>
                <c:pt idx="97">
                  <c:v>2.4781462723166042E-2</c:v>
                </c:pt>
                <c:pt idx="98">
                  <c:v>1.1728219107428193E-2</c:v>
                </c:pt>
                <c:pt idx="99">
                  <c:v>1.6883827217275615E-2</c:v>
                </c:pt>
                <c:pt idx="100">
                  <c:v>0.11278973620521619</c:v>
                </c:pt>
                <c:pt idx="101">
                  <c:v>4.0680845198360852E-3</c:v>
                </c:pt>
                <c:pt idx="102">
                  <c:v>0.10867605499605948</c:v>
                </c:pt>
                <c:pt idx="103">
                  <c:v>3.2847953548145889E-2</c:v>
                </c:pt>
                <c:pt idx="104">
                  <c:v>1.3390755865235119E-2</c:v>
                </c:pt>
                <c:pt idx="105">
                  <c:v>9.8792861574981128E-2</c:v>
                </c:pt>
                <c:pt idx="106">
                  <c:v>1.8326361647113813E-2</c:v>
                </c:pt>
                <c:pt idx="107">
                  <c:v>9.8750984245958248E-4</c:v>
                </c:pt>
                <c:pt idx="108">
                  <c:v>9.2709545908301133E-2</c:v>
                </c:pt>
                <c:pt idx="109">
                  <c:v>4.1490651190867617E-2</c:v>
                </c:pt>
                <c:pt idx="110">
                  <c:v>2.2864805029677387E-2</c:v>
                </c:pt>
                <c:pt idx="111">
                  <c:v>9.3394814935314693E-3</c:v>
                </c:pt>
                <c:pt idx="112">
                  <c:v>2.3830839269334769E-2</c:v>
                </c:pt>
                <c:pt idx="113">
                  <c:v>5.062638918927248E-2</c:v>
                </c:pt>
                <c:pt idx="114">
                  <c:v>2.0625195903184464E-2</c:v>
                </c:pt>
                <c:pt idx="115">
                  <c:v>2.2847404929174298E-2</c:v>
                </c:pt>
                <c:pt idx="116">
                  <c:v>2.2202599224454854E-2</c:v>
                </c:pt>
                <c:pt idx="117">
                  <c:v>1.3430619896450285E-2</c:v>
                </c:pt>
                <c:pt idx="118">
                  <c:v>4.1995314611149907E-2</c:v>
                </c:pt>
                <c:pt idx="119">
                  <c:v>8.7198460138689215E-3</c:v>
                </c:pt>
                <c:pt idx="120">
                  <c:v>6.0851253195529142E-2</c:v>
                </c:pt>
                <c:pt idx="121">
                  <c:v>9.2432105726364316E-2</c:v>
                </c:pt>
                <c:pt idx="122">
                  <c:v>4.1887949158737066E-2</c:v>
                </c:pt>
                <c:pt idx="123">
                  <c:v>2.5453515706005014E-2</c:v>
                </c:pt>
                <c:pt idx="124">
                  <c:v>9.3367751533625129E-2</c:v>
                </c:pt>
                <c:pt idx="125">
                  <c:v>3.4301998895493339E-2</c:v>
                </c:pt>
                <c:pt idx="126">
                  <c:v>1.3332493019613955E-3</c:v>
                </c:pt>
                <c:pt idx="127">
                  <c:v>4.977316533874411E-2</c:v>
                </c:pt>
                <c:pt idx="128">
                  <c:v>5.5693697150302278E-2</c:v>
                </c:pt>
                <c:pt idx="129">
                  <c:v>1.9840822073962344E-2</c:v>
                </c:pt>
                <c:pt idx="130">
                  <c:v>0.10976549954145977</c:v>
                </c:pt>
                <c:pt idx="131">
                  <c:v>5.1968865961971693E-2</c:v>
                </c:pt>
                <c:pt idx="132">
                  <c:v>5.1895063655947232E-2</c:v>
                </c:pt>
                <c:pt idx="133">
                  <c:v>5.8304028673342348E-2</c:v>
                </c:pt>
                <c:pt idx="134">
                  <c:v>9.9495488596983608E-2</c:v>
                </c:pt>
                <c:pt idx="135">
                  <c:v>0.1132627148961374</c:v>
                </c:pt>
                <c:pt idx="136">
                  <c:v>5.7720458220323463E-2</c:v>
                </c:pt>
                <c:pt idx="137">
                  <c:v>0.11237941761658894</c:v>
                </c:pt>
                <c:pt idx="138">
                  <c:v>0.11865812641320679</c:v>
                </c:pt>
                <c:pt idx="139">
                  <c:v>5.7831964456681595E-2</c:v>
                </c:pt>
                <c:pt idx="140">
                  <c:v>0.12755664646723436</c:v>
                </c:pt>
                <c:pt idx="141">
                  <c:v>0.14655505989572959</c:v>
                </c:pt>
                <c:pt idx="142">
                  <c:v>2.4183833708879797E-2</c:v>
                </c:pt>
                <c:pt idx="143">
                  <c:v>0.13567270293649075</c:v>
                </c:pt>
                <c:pt idx="144">
                  <c:v>0.14719280046816643</c:v>
                </c:pt>
                <c:pt idx="145">
                  <c:v>2.2709312559700472E-2</c:v>
                </c:pt>
                <c:pt idx="146">
                  <c:v>9.7598662357334831E-2</c:v>
                </c:pt>
                <c:pt idx="147">
                  <c:v>0.10285498875467605</c:v>
                </c:pt>
                <c:pt idx="148">
                  <c:v>1.4339181218511889E-5</c:v>
                </c:pt>
                <c:pt idx="149">
                  <c:v>8.8891563323180461E-2</c:v>
                </c:pt>
                <c:pt idx="150">
                  <c:v>0.20068398923905842</c:v>
                </c:pt>
                <c:pt idx="151">
                  <c:v>2.6616169246347993E-2</c:v>
                </c:pt>
                <c:pt idx="152">
                  <c:v>0.15528135844229898</c:v>
                </c:pt>
                <c:pt idx="153">
                  <c:v>1.3484787251036235E-2</c:v>
                </c:pt>
                <c:pt idx="154">
                  <c:v>0.11128377894100314</c:v>
                </c:pt>
                <c:pt idx="155">
                  <c:v>2.6215311039627407E-2</c:v>
                </c:pt>
                <c:pt idx="156">
                  <c:v>8.6258223165991285E-2</c:v>
                </c:pt>
                <c:pt idx="157">
                  <c:v>3.8055950733484618E-2</c:v>
                </c:pt>
                <c:pt idx="158">
                  <c:v>2.6230402116622063E-2</c:v>
                </c:pt>
                <c:pt idx="159">
                  <c:v>8.394771306940349E-2</c:v>
                </c:pt>
                <c:pt idx="160">
                  <c:v>0.11319088648314989</c:v>
                </c:pt>
                <c:pt idx="161">
                  <c:v>0.14062060068092147</c:v>
                </c:pt>
                <c:pt idx="162">
                  <c:v>0.12419384938981155</c:v>
                </c:pt>
                <c:pt idx="163">
                  <c:v>0.16145257074785735</c:v>
                </c:pt>
                <c:pt idx="164">
                  <c:v>0.19703529821373952</c:v>
                </c:pt>
                <c:pt idx="165">
                  <c:v>0.18999153962986837</c:v>
                </c:pt>
                <c:pt idx="166">
                  <c:v>0.27570571147705075</c:v>
                </c:pt>
                <c:pt idx="167">
                  <c:v>0.38259440128398314</c:v>
                </c:pt>
                <c:pt idx="168">
                  <c:v>0.27913528740038968</c:v>
                </c:pt>
                <c:pt idx="169">
                  <c:v>0.33598478657530639</c:v>
                </c:pt>
                <c:pt idx="170">
                  <c:v>0.4307945283748707</c:v>
                </c:pt>
                <c:pt idx="171">
                  <c:v>0.33692532445141726</c:v>
                </c:pt>
                <c:pt idx="172">
                  <c:v>0.37584173826742279</c:v>
                </c:pt>
                <c:pt idx="173">
                  <c:v>0.55628620824435926</c:v>
                </c:pt>
                <c:pt idx="174">
                  <c:v>0.45463656854989093</c:v>
                </c:pt>
                <c:pt idx="175">
                  <c:v>1.0009978027421838E-2</c:v>
                </c:pt>
                <c:pt idx="176">
                  <c:v>3.2412175937795967E-2</c:v>
                </c:pt>
                <c:pt idx="177">
                  <c:v>1.3020226984053753E-4</c:v>
                </c:pt>
                <c:pt idx="178">
                  <c:v>0.13902764495129352</c:v>
                </c:pt>
                <c:pt idx="179">
                  <c:v>0.10018166374998756</c:v>
                </c:pt>
                <c:pt idx="180">
                  <c:v>0.13278865938153667</c:v>
                </c:pt>
                <c:pt idx="181">
                  <c:v>2.1459568800845843E-2</c:v>
                </c:pt>
                <c:pt idx="182">
                  <c:v>1.9948706998992143E-2</c:v>
                </c:pt>
                <c:pt idx="183">
                  <c:v>7.9489516927738535E-2</c:v>
                </c:pt>
                <c:pt idx="184">
                  <c:v>0.10652898760970522</c:v>
                </c:pt>
                <c:pt idx="185">
                  <c:v>1.7269096915661558E-2</c:v>
                </c:pt>
                <c:pt idx="186">
                  <c:v>5.6117704296497629E-2</c:v>
                </c:pt>
                <c:pt idx="187">
                  <c:v>1.0805311848700644E-2</c:v>
                </c:pt>
                <c:pt idx="188">
                  <c:v>0.10985948941343725</c:v>
                </c:pt>
                <c:pt idx="189">
                  <c:v>7.7519079256160278E-2</c:v>
                </c:pt>
                <c:pt idx="190">
                  <c:v>2.5932472545867499E-2</c:v>
                </c:pt>
                <c:pt idx="191">
                  <c:v>0.16247884683534899</c:v>
                </c:pt>
                <c:pt idx="192">
                  <c:v>0.11420275598916177</c:v>
                </c:pt>
                <c:pt idx="193">
                  <c:v>1.5316254051663399E-2</c:v>
                </c:pt>
                <c:pt idx="194">
                  <c:v>1.1534905770648005E-2</c:v>
                </c:pt>
                <c:pt idx="195">
                  <c:v>0.11023155079406202</c:v>
                </c:pt>
                <c:pt idx="196">
                  <c:v>7.1621329236511502E-2</c:v>
                </c:pt>
                <c:pt idx="197">
                  <c:v>6.6382190529146901E-2</c:v>
                </c:pt>
                <c:pt idx="198">
                  <c:v>0.15484013179668848</c:v>
                </c:pt>
                <c:pt idx="199">
                  <c:v>0.1217457322769209</c:v>
                </c:pt>
                <c:pt idx="200">
                  <c:v>5.1088176318218957E-2</c:v>
                </c:pt>
                <c:pt idx="201">
                  <c:v>9.4287757857424381E-2</c:v>
                </c:pt>
                <c:pt idx="202">
                  <c:v>5.0386525449536389E-2</c:v>
                </c:pt>
                <c:pt idx="203">
                  <c:v>9.8584969871579414E-2</c:v>
                </c:pt>
                <c:pt idx="204">
                  <c:v>9.6654083477928671E-2</c:v>
                </c:pt>
                <c:pt idx="205">
                  <c:v>0.12868664316540301</c:v>
                </c:pt>
                <c:pt idx="206">
                  <c:v>7.3338254652900364E-2</c:v>
                </c:pt>
                <c:pt idx="207">
                  <c:v>0.1913216871878832</c:v>
                </c:pt>
                <c:pt idx="208">
                  <c:v>0.14506369259494159</c:v>
                </c:pt>
                <c:pt idx="209">
                  <c:v>0.10459143806171443</c:v>
                </c:pt>
                <c:pt idx="210">
                  <c:v>8.4778081706832681E-2</c:v>
                </c:pt>
                <c:pt idx="211">
                  <c:v>8.3668716715059058E-2</c:v>
                </c:pt>
                <c:pt idx="212">
                  <c:v>6.9630203062598983E-2</c:v>
                </c:pt>
                <c:pt idx="213">
                  <c:v>4.5506943169111649E-2</c:v>
                </c:pt>
                <c:pt idx="214">
                  <c:v>0.15754450242121565</c:v>
                </c:pt>
                <c:pt idx="215">
                  <c:v>9.4487798157279021E-2</c:v>
                </c:pt>
                <c:pt idx="216">
                  <c:v>6.7732777193455981E-2</c:v>
                </c:pt>
                <c:pt idx="217">
                  <c:v>4.3863351554668646E-2</c:v>
                </c:pt>
                <c:pt idx="218">
                  <c:v>0.10279915054160924</c:v>
                </c:pt>
                <c:pt idx="219">
                  <c:v>0.12069015579372294</c:v>
                </c:pt>
                <c:pt idx="220">
                  <c:v>9.8792124811716148E-2</c:v>
                </c:pt>
                <c:pt idx="221">
                  <c:v>3.0241754616482881E-2</c:v>
                </c:pt>
                <c:pt idx="222">
                  <c:v>8.644353384749387E-2</c:v>
                </c:pt>
                <c:pt idx="223">
                  <c:v>2.3516040180621756E-2</c:v>
                </c:pt>
                <c:pt idx="224">
                  <c:v>0.10094852616046532</c:v>
                </c:pt>
                <c:pt idx="225">
                  <c:v>8.5917184215365114E-5</c:v>
                </c:pt>
                <c:pt idx="226">
                  <c:v>1.604041823866292E-2</c:v>
                </c:pt>
                <c:pt idx="227">
                  <c:v>5.1934608714867873E-2</c:v>
                </c:pt>
                <c:pt idx="228">
                  <c:v>6.9413687739500615E-2</c:v>
                </c:pt>
                <c:pt idx="229">
                  <c:v>6.788726465252462E-2</c:v>
                </c:pt>
                <c:pt idx="230">
                  <c:v>9.9592808867766891E-2</c:v>
                </c:pt>
                <c:pt idx="231">
                  <c:v>9.5067371057470068E-2</c:v>
                </c:pt>
                <c:pt idx="232">
                  <c:v>7.3486582939846556E-2</c:v>
                </c:pt>
                <c:pt idx="233">
                  <c:v>9.8416302583153037E-2</c:v>
                </c:pt>
                <c:pt idx="234">
                  <c:v>9.7991929358952859E-2</c:v>
                </c:pt>
                <c:pt idx="235">
                  <c:v>4.8317622958582288E-2</c:v>
                </c:pt>
                <c:pt idx="236">
                  <c:v>9.852803522859975E-2</c:v>
                </c:pt>
                <c:pt idx="237">
                  <c:v>0.1108678316641329</c:v>
                </c:pt>
                <c:pt idx="238">
                  <c:v>6.1569232225783685E-2</c:v>
                </c:pt>
                <c:pt idx="239">
                  <c:v>0.10152601802137215</c:v>
                </c:pt>
                <c:pt idx="240">
                  <c:v>4.3819519793451507E-2</c:v>
                </c:pt>
                <c:pt idx="241">
                  <c:v>7.2331938814539018E-2</c:v>
                </c:pt>
                <c:pt idx="242">
                  <c:v>4.9664890357080882E-2</c:v>
                </c:pt>
                <c:pt idx="243">
                  <c:v>3.6631007909384554E-2</c:v>
                </c:pt>
                <c:pt idx="244">
                  <c:v>8.4501420229197419E-2</c:v>
                </c:pt>
                <c:pt idx="245">
                  <c:v>5.5612970518536142E-2</c:v>
                </c:pt>
                <c:pt idx="246">
                  <c:v>8.2129161022591116E-2</c:v>
                </c:pt>
                <c:pt idx="247">
                  <c:v>0.1259170280901494</c:v>
                </c:pt>
                <c:pt idx="248">
                  <c:v>7.2990007920643404E-2</c:v>
                </c:pt>
                <c:pt idx="249">
                  <c:v>7.7977942909344192E-2</c:v>
                </c:pt>
                <c:pt idx="250">
                  <c:v>5.0681451263613689E-2</c:v>
                </c:pt>
                <c:pt idx="251">
                  <c:v>1.0074058038169248E-2</c:v>
                </c:pt>
                <c:pt idx="252">
                  <c:v>0.10691103467393417</c:v>
                </c:pt>
                <c:pt idx="253">
                  <c:v>8.7082227347568819E-3</c:v>
                </c:pt>
                <c:pt idx="254">
                  <c:v>0.11505551512937535</c:v>
                </c:pt>
                <c:pt idx="255">
                  <c:v>2.4770846643643245E-2</c:v>
                </c:pt>
                <c:pt idx="256">
                  <c:v>1.7308078053460754E-2</c:v>
                </c:pt>
                <c:pt idx="257">
                  <c:v>6.9213383992302618E-2</c:v>
                </c:pt>
                <c:pt idx="258">
                  <c:v>4.3515246077005493E-2</c:v>
                </c:pt>
                <c:pt idx="259">
                  <c:v>1.9685623081521068E-3</c:v>
                </c:pt>
                <c:pt idx="260">
                  <c:v>9.7631519946261208E-2</c:v>
                </c:pt>
                <c:pt idx="261">
                  <c:v>1.5373604344767533E-2</c:v>
                </c:pt>
                <c:pt idx="262">
                  <c:v>9.9080305466605095E-2</c:v>
                </c:pt>
                <c:pt idx="263">
                  <c:v>2.4455542695242141E-3</c:v>
                </c:pt>
                <c:pt idx="264">
                  <c:v>2.3497192879177221E-2</c:v>
                </c:pt>
                <c:pt idx="265">
                  <c:v>3.6675225162894003E-2</c:v>
                </c:pt>
                <c:pt idx="266">
                  <c:v>0.10823668829739527</c:v>
                </c:pt>
                <c:pt idx="267">
                  <c:v>3.5773179213243085E-2</c:v>
                </c:pt>
                <c:pt idx="268">
                  <c:v>4.3183419866669849E-3</c:v>
                </c:pt>
                <c:pt idx="269">
                  <c:v>0.11092452388187203</c:v>
                </c:pt>
                <c:pt idx="270">
                  <c:v>1.6432806043181345E-2</c:v>
                </c:pt>
                <c:pt idx="271">
                  <c:v>4.239731997428077E-2</c:v>
                </c:pt>
                <c:pt idx="272">
                  <c:v>0.14360836080339512</c:v>
                </c:pt>
                <c:pt idx="273">
                  <c:v>2.0199152877749794E-2</c:v>
                </c:pt>
                <c:pt idx="274">
                  <c:v>2.1093463202439822E-2</c:v>
                </c:pt>
                <c:pt idx="275">
                  <c:v>1.5398004969939864E-2</c:v>
                </c:pt>
                <c:pt idx="276">
                  <c:v>0.13745474669226315</c:v>
                </c:pt>
                <c:pt idx="277">
                  <c:v>0.10100981504737884</c:v>
                </c:pt>
                <c:pt idx="278">
                  <c:v>1.2754076435898291E-2</c:v>
                </c:pt>
                <c:pt idx="279">
                  <c:v>8.2974447292149576E-5</c:v>
                </c:pt>
                <c:pt idx="280">
                  <c:v>0.10621438761510517</c:v>
                </c:pt>
                <c:pt idx="281">
                  <c:v>1.6881556267199199E-3</c:v>
                </c:pt>
                <c:pt idx="282">
                  <c:v>7.8355744435157238E-3</c:v>
                </c:pt>
                <c:pt idx="283">
                  <c:v>8.8863317986235396E-2</c:v>
                </c:pt>
                <c:pt idx="284">
                  <c:v>4.1476331536325149E-2</c:v>
                </c:pt>
                <c:pt idx="285">
                  <c:v>3.5315850452967895E-2</c:v>
                </c:pt>
                <c:pt idx="286">
                  <c:v>3.7798278997185929E-2</c:v>
                </c:pt>
                <c:pt idx="287">
                  <c:v>0.11799857712628201</c:v>
                </c:pt>
                <c:pt idx="288">
                  <c:v>8.1871351156460308E-3</c:v>
                </c:pt>
                <c:pt idx="289">
                  <c:v>5.8976798051446226E-2</c:v>
                </c:pt>
                <c:pt idx="290">
                  <c:v>0.12493780770333394</c:v>
                </c:pt>
                <c:pt idx="291">
                  <c:v>3.9834661856102051E-2</c:v>
                </c:pt>
                <c:pt idx="292">
                  <c:v>7.8536786457588825E-2</c:v>
                </c:pt>
                <c:pt idx="293">
                  <c:v>0.10942691875963774</c:v>
                </c:pt>
                <c:pt idx="294">
                  <c:v>4.2276679800002055E-2</c:v>
                </c:pt>
                <c:pt idx="295">
                  <c:v>7.9736010660711815E-2</c:v>
                </c:pt>
                <c:pt idx="296">
                  <c:v>9.3773819500340375E-2</c:v>
                </c:pt>
                <c:pt idx="297">
                  <c:v>7.2883857676909719E-2</c:v>
                </c:pt>
                <c:pt idx="298">
                  <c:v>0.10709561726771089</c:v>
                </c:pt>
                <c:pt idx="299">
                  <c:v>7.0788252436619806E-2</c:v>
                </c:pt>
                <c:pt idx="300">
                  <c:v>6.9068168426188917E-2</c:v>
                </c:pt>
                <c:pt idx="301">
                  <c:v>7.2448067710999056E-2</c:v>
                </c:pt>
                <c:pt idx="302">
                  <c:v>8.5541183128280199E-2</c:v>
                </c:pt>
                <c:pt idx="303">
                  <c:v>8.1839853185942238E-2</c:v>
                </c:pt>
                <c:pt idx="304">
                  <c:v>7.6639172280996565E-2</c:v>
                </c:pt>
                <c:pt idx="305">
                  <c:v>8.0462066779367208E-2</c:v>
                </c:pt>
                <c:pt idx="306">
                  <c:v>0.11295797370576892</c:v>
                </c:pt>
                <c:pt idx="307">
                  <c:v>0.12184847283119114</c:v>
                </c:pt>
                <c:pt idx="308">
                  <c:v>0.12242358627495092</c:v>
                </c:pt>
                <c:pt idx="309">
                  <c:v>7.7629789561929993E-2</c:v>
                </c:pt>
                <c:pt idx="310">
                  <c:v>7.267786462008953E-2</c:v>
                </c:pt>
                <c:pt idx="311">
                  <c:v>0.12678367458088108</c:v>
                </c:pt>
                <c:pt idx="312">
                  <c:v>8.5767636770253827E-2</c:v>
                </c:pt>
                <c:pt idx="313">
                  <c:v>7.7682382562557217E-2</c:v>
                </c:pt>
                <c:pt idx="314">
                  <c:v>7.0595983594403278E-2</c:v>
                </c:pt>
                <c:pt idx="315">
                  <c:v>5.581763712627489E-2</c:v>
                </c:pt>
                <c:pt idx="316">
                  <c:v>0.10683172256177777</c:v>
                </c:pt>
                <c:pt idx="317">
                  <c:v>6.371571242526336E-2</c:v>
                </c:pt>
                <c:pt idx="318">
                  <c:v>8.6176902874691916E-2</c:v>
                </c:pt>
                <c:pt idx="319">
                  <c:v>6.4081071133050352E-2</c:v>
                </c:pt>
                <c:pt idx="320">
                  <c:v>3.8860139158903031E-2</c:v>
                </c:pt>
                <c:pt idx="321">
                  <c:v>0.12871503887360355</c:v>
                </c:pt>
                <c:pt idx="322">
                  <c:v>9.9212397281569255E-3</c:v>
                </c:pt>
                <c:pt idx="323">
                  <c:v>7.7776732141698432E-2</c:v>
                </c:pt>
                <c:pt idx="324">
                  <c:v>0.14423517042494519</c:v>
                </c:pt>
                <c:pt idx="325">
                  <c:v>4.5478361247548851E-4</c:v>
                </c:pt>
                <c:pt idx="326">
                  <c:v>7.1304926909159613E-2</c:v>
                </c:pt>
                <c:pt idx="327">
                  <c:v>0.26095457277225392</c:v>
                </c:pt>
                <c:pt idx="328">
                  <c:v>5.8851027515329994E-2</c:v>
                </c:pt>
                <c:pt idx="329">
                  <c:v>2.8137533755367875E-2</c:v>
                </c:pt>
                <c:pt idx="330">
                  <c:v>0.30982891740296159</c:v>
                </c:pt>
                <c:pt idx="331">
                  <c:v>0.14022289009457223</c:v>
                </c:pt>
                <c:pt idx="332">
                  <c:v>0.18066702358845524</c:v>
                </c:pt>
                <c:pt idx="333">
                  <c:v>0.3865919269448333</c:v>
                </c:pt>
                <c:pt idx="334">
                  <c:v>0.22015775612917235</c:v>
                </c:pt>
                <c:pt idx="335">
                  <c:v>0.29434595565756949</c:v>
                </c:pt>
                <c:pt idx="336">
                  <c:v>0.48520058034638025</c:v>
                </c:pt>
                <c:pt idx="337">
                  <c:v>0.37067363045435564</c:v>
                </c:pt>
                <c:pt idx="338">
                  <c:v>0.40371366671743991</c:v>
                </c:pt>
                <c:pt idx="339">
                  <c:v>0.50734135831108296</c:v>
                </c:pt>
                <c:pt idx="340">
                  <c:v>0.44268143324963838</c:v>
                </c:pt>
                <c:pt idx="341">
                  <c:v>4.3718685528751196E-2</c:v>
                </c:pt>
                <c:pt idx="342">
                  <c:v>1.9345604716519339E-2</c:v>
                </c:pt>
                <c:pt idx="343">
                  <c:v>2.5641672810532336E-3</c:v>
                </c:pt>
                <c:pt idx="344">
                  <c:v>9.1573935182018788E-3</c:v>
                </c:pt>
                <c:pt idx="345">
                  <c:v>4.8923575960464365E-2</c:v>
                </c:pt>
                <c:pt idx="346">
                  <c:v>8.4665991351918872E-3</c:v>
                </c:pt>
                <c:pt idx="347">
                  <c:v>4.7730913897091526E-2</c:v>
                </c:pt>
                <c:pt idx="348">
                  <c:v>7.004580680177061E-2</c:v>
                </c:pt>
                <c:pt idx="349">
                  <c:v>0.10529618452558269</c:v>
                </c:pt>
                <c:pt idx="350">
                  <c:v>2.0199644655734966E-2</c:v>
                </c:pt>
                <c:pt idx="351">
                  <c:v>0.10421345038812939</c:v>
                </c:pt>
                <c:pt idx="352">
                  <c:v>2.2186026337164398E-2</c:v>
                </c:pt>
                <c:pt idx="353">
                  <c:v>6.2636926666697915E-2</c:v>
                </c:pt>
                <c:pt idx="354">
                  <c:v>5.7304604998263904E-2</c:v>
                </c:pt>
                <c:pt idx="355">
                  <c:v>7.2000975244540147E-2</c:v>
                </c:pt>
                <c:pt idx="356">
                  <c:v>5.3413346004897735E-2</c:v>
                </c:pt>
                <c:pt idx="357">
                  <c:v>0.11670763567168548</c:v>
                </c:pt>
                <c:pt idx="358">
                  <c:v>0.12537923113862118</c:v>
                </c:pt>
                <c:pt idx="359">
                  <c:v>8.1294391688670489E-2</c:v>
                </c:pt>
                <c:pt idx="360">
                  <c:v>0.11090449790049105</c:v>
                </c:pt>
                <c:pt idx="361">
                  <c:v>4.4949685870948435E-3</c:v>
                </c:pt>
                <c:pt idx="362">
                  <c:v>5.8473223333945411E-2</c:v>
                </c:pt>
                <c:pt idx="363">
                  <c:v>3.9824192909551866E-2</c:v>
                </c:pt>
                <c:pt idx="364">
                  <c:v>3.7753447219730826E-2</c:v>
                </c:pt>
                <c:pt idx="365">
                  <c:v>0.13320477800236621</c:v>
                </c:pt>
                <c:pt idx="366">
                  <c:v>2.4202009191176294E-2</c:v>
                </c:pt>
                <c:pt idx="367">
                  <c:v>2.8934694005408084E-2</c:v>
                </c:pt>
                <c:pt idx="368">
                  <c:v>5.9584803757458935E-2</c:v>
                </c:pt>
                <c:pt idx="369">
                  <c:v>1.7716569564109916E-2</c:v>
                </c:pt>
                <c:pt idx="370">
                  <c:v>4.5626463556911599E-2</c:v>
                </c:pt>
                <c:pt idx="371">
                  <c:v>0.10157730572419818</c:v>
                </c:pt>
                <c:pt idx="372">
                  <c:v>8.2033248031201697E-2</c:v>
                </c:pt>
                <c:pt idx="373">
                  <c:v>1.9965652567716159E-2</c:v>
                </c:pt>
                <c:pt idx="374">
                  <c:v>8.1015616948637612E-2</c:v>
                </c:pt>
                <c:pt idx="375">
                  <c:v>0.13226155476217341</c:v>
                </c:pt>
                <c:pt idx="376">
                  <c:v>7.7344421476205572E-2</c:v>
                </c:pt>
                <c:pt idx="377">
                  <c:v>6.463655705663568E-2</c:v>
                </c:pt>
                <c:pt idx="378">
                  <c:v>1.1377561037042292E-2</c:v>
                </c:pt>
                <c:pt idx="379">
                  <c:v>5.5698037474750502E-2</c:v>
                </c:pt>
                <c:pt idx="380">
                  <c:v>9.8611464082983352E-2</c:v>
                </c:pt>
                <c:pt idx="381">
                  <c:v>7.7969740025220682E-2</c:v>
                </c:pt>
                <c:pt idx="382">
                  <c:v>0.10567526124068326</c:v>
                </c:pt>
                <c:pt idx="383">
                  <c:v>4.9406309230981625E-2</c:v>
                </c:pt>
                <c:pt idx="384">
                  <c:v>7.7089351780176515E-4</c:v>
                </c:pt>
                <c:pt idx="385">
                  <c:v>3.5037027069228184E-2</c:v>
                </c:pt>
                <c:pt idx="386">
                  <c:v>2.9038346431046087E-2</c:v>
                </c:pt>
                <c:pt idx="387">
                  <c:v>6.3640100836072633E-2</c:v>
                </c:pt>
                <c:pt idx="388">
                  <c:v>0.10219642429504515</c:v>
                </c:pt>
                <c:pt idx="389">
                  <c:v>0.17770492049652947</c:v>
                </c:pt>
                <c:pt idx="390">
                  <c:v>8.8074782216352274E-2</c:v>
                </c:pt>
                <c:pt idx="391">
                  <c:v>3.813648285499957E-2</c:v>
                </c:pt>
                <c:pt idx="392">
                  <c:v>7.2732027002711752E-2</c:v>
                </c:pt>
                <c:pt idx="393">
                  <c:v>0.1395627912363358</c:v>
                </c:pt>
                <c:pt idx="394">
                  <c:v>0.1184956727114268</c:v>
                </c:pt>
                <c:pt idx="395">
                  <c:v>4.4412861846205853E-2</c:v>
                </c:pt>
                <c:pt idx="396">
                  <c:v>3.9241326194286767E-2</c:v>
                </c:pt>
                <c:pt idx="397">
                  <c:v>6.9207520109259305E-2</c:v>
                </c:pt>
                <c:pt idx="398">
                  <c:v>7.820012930577766E-2</c:v>
                </c:pt>
                <c:pt idx="399">
                  <c:v>0.11713215757671237</c:v>
                </c:pt>
                <c:pt idx="400">
                  <c:v>8.7835389646868697E-2</c:v>
                </c:pt>
                <c:pt idx="401">
                  <c:v>5.4255946784175391E-2</c:v>
                </c:pt>
                <c:pt idx="402">
                  <c:v>0.10110815257301249</c:v>
                </c:pt>
                <c:pt idx="403">
                  <c:v>8.658217420714677E-2</c:v>
                </c:pt>
                <c:pt idx="404">
                  <c:v>5.5237085602179437E-2</c:v>
                </c:pt>
                <c:pt idx="405">
                  <c:v>4.3577989323276341E-2</c:v>
                </c:pt>
                <c:pt idx="406">
                  <c:v>9.2073364410993064E-2</c:v>
                </c:pt>
                <c:pt idx="407">
                  <c:v>0.13518305609597506</c:v>
                </c:pt>
                <c:pt idx="408">
                  <c:v>1.0806456601810227E-2</c:v>
                </c:pt>
                <c:pt idx="409">
                  <c:v>6.0431326993542894E-2</c:v>
                </c:pt>
                <c:pt idx="410">
                  <c:v>0.10139527550968658</c:v>
                </c:pt>
                <c:pt idx="411">
                  <c:v>2.304608428419147E-2</c:v>
                </c:pt>
                <c:pt idx="412">
                  <c:v>2.0404125116384848E-2</c:v>
                </c:pt>
                <c:pt idx="413">
                  <c:v>6.7504125200558859E-2</c:v>
                </c:pt>
                <c:pt idx="414">
                  <c:v>5.0531534060733241E-2</c:v>
                </c:pt>
                <c:pt idx="415">
                  <c:v>3.7502641458188857E-3</c:v>
                </c:pt>
                <c:pt idx="416">
                  <c:v>1.884985870673277E-2</c:v>
                </c:pt>
                <c:pt idx="417">
                  <c:v>3.3150925545472332E-2</c:v>
                </c:pt>
                <c:pt idx="418">
                  <c:v>9.603786464638922E-2</c:v>
                </c:pt>
                <c:pt idx="419">
                  <c:v>2.4944977754184854E-2</c:v>
                </c:pt>
                <c:pt idx="420">
                  <c:v>3.4139241541298049E-3</c:v>
                </c:pt>
                <c:pt idx="421">
                  <c:v>0.10052672066371679</c:v>
                </c:pt>
                <c:pt idx="422">
                  <c:v>1.4609199534586672E-2</c:v>
                </c:pt>
                <c:pt idx="423">
                  <c:v>8.7287369918686141E-3</c:v>
                </c:pt>
                <c:pt idx="424">
                  <c:v>3.0386934799650989E-2</c:v>
                </c:pt>
                <c:pt idx="425">
                  <c:v>3.8530919850226345E-3</c:v>
                </c:pt>
                <c:pt idx="426">
                  <c:v>0.13054817350053255</c:v>
                </c:pt>
                <c:pt idx="427">
                  <c:v>1.6582172468438842E-2</c:v>
                </c:pt>
                <c:pt idx="428">
                  <c:v>0.1237761522105123</c:v>
                </c:pt>
                <c:pt idx="429">
                  <c:v>0.10313027329939828</c:v>
                </c:pt>
                <c:pt idx="430">
                  <c:v>1.4165172892924717E-2</c:v>
                </c:pt>
                <c:pt idx="431">
                  <c:v>6.8498274905382179E-3</c:v>
                </c:pt>
                <c:pt idx="432">
                  <c:v>3.9966164916621701E-2</c:v>
                </c:pt>
                <c:pt idx="433">
                  <c:v>2.833692263481169E-2</c:v>
                </c:pt>
                <c:pt idx="434">
                  <c:v>0.17489838482552281</c:v>
                </c:pt>
                <c:pt idx="435">
                  <c:v>1.3792748363195077E-2</c:v>
                </c:pt>
                <c:pt idx="436">
                  <c:v>0.13128492995592855</c:v>
                </c:pt>
                <c:pt idx="437">
                  <c:v>9.1981219555495652E-2</c:v>
                </c:pt>
                <c:pt idx="438">
                  <c:v>1.9465469647872751E-2</c:v>
                </c:pt>
                <c:pt idx="439">
                  <c:v>1.029984965310588E-2</c:v>
                </c:pt>
                <c:pt idx="440">
                  <c:v>7.8970862280587417E-2</c:v>
                </c:pt>
                <c:pt idx="441">
                  <c:v>3.5568948085724333E-2</c:v>
                </c:pt>
                <c:pt idx="442">
                  <c:v>6.3745062085421064E-2</c:v>
                </c:pt>
                <c:pt idx="443">
                  <c:v>1.088275114396328E-2</c:v>
                </c:pt>
                <c:pt idx="444">
                  <c:v>2.9069403411565005E-2</c:v>
                </c:pt>
                <c:pt idx="445">
                  <c:v>7.2418586323414955E-2</c:v>
                </c:pt>
                <c:pt idx="446">
                  <c:v>1.3866050483483073E-2</c:v>
                </c:pt>
                <c:pt idx="447">
                  <c:v>2.4354573589484309E-2</c:v>
                </c:pt>
                <c:pt idx="448">
                  <c:v>1.1130446139505127E-3</c:v>
                </c:pt>
                <c:pt idx="449">
                  <c:v>1.5986569124116414E-2</c:v>
                </c:pt>
                <c:pt idx="450">
                  <c:v>0.10914627628670458</c:v>
                </c:pt>
                <c:pt idx="451">
                  <c:v>7.4296091678376738E-2</c:v>
                </c:pt>
                <c:pt idx="452">
                  <c:v>1.2245026892294196E-2</c:v>
                </c:pt>
                <c:pt idx="453">
                  <c:v>1.1330721640832668E-2</c:v>
                </c:pt>
                <c:pt idx="454">
                  <c:v>1.9929171778730329E-2</c:v>
                </c:pt>
                <c:pt idx="455">
                  <c:v>8.0884518600630118E-2</c:v>
                </c:pt>
                <c:pt idx="456">
                  <c:v>2.3335349625949595E-4</c:v>
                </c:pt>
                <c:pt idx="457">
                  <c:v>4.1185533804335506E-3</c:v>
                </c:pt>
                <c:pt idx="458">
                  <c:v>9.8989438307188829E-2</c:v>
                </c:pt>
                <c:pt idx="459">
                  <c:v>2.0435950191073676E-3</c:v>
                </c:pt>
                <c:pt idx="460">
                  <c:v>5.9330373496311178E-3</c:v>
                </c:pt>
                <c:pt idx="461">
                  <c:v>2.4621341286234173E-2</c:v>
                </c:pt>
                <c:pt idx="462">
                  <c:v>8.8941751465360097E-2</c:v>
                </c:pt>
                <c:pt idx="463">
                  <c:v>1.4084909178526867E-2</c:v>
                </c:pt>
                <c:pt idx="464">
                  <c:v>5.8286848683377322E-2</c:v>
                </c:pt>
                <c:pt idx="465">
                  <c:v>6.8880974709037909E-2</c:v>
                </c:pt>
                <c:pt idx="466">
                  <c:v>3.5492384904634883E-2</c:v>
                </c:pt>
                <c:pt idx="467">
                  <c:v>9.7637768405892694E-2</c:v>
                </c:pt>
                <c:pt idx="468">
                  <c:v>2.4970445997238185E-2</c:v>
                </c:pt>
                <c:pt idx="469">
                  <c:v>0.1110882407482606</c:v>
                </c:pt>
                <c:pt idx="470">
                  <c:v>7.0882319505884167E-2</c:v>
                </c:pt>
                <c:pt idx="471">
                  <c:v>0.10889791419839542</c:v>
                </c:pt>
                <c:pt idx="472">
                  <c:v>3.9252898187810227E-2</c:v>
                </c:pt>
                <c:pt idx="473">
                  <c:v>0.11362037899916799</c:v>
                </c:pt>
                <c:pt idx="474">
                  <c:v>3.1492541119192224E-2</c:v>
                </c:pt>
                <c:pt idx="475">
                  <c:v>6.8972223993153309E-2</c:v>
                </c:pt>
                <c:pt idx="476">
                  <c:v>3.4775193763385094E-2</c:v>
                </c:pt>
                <c:pt idx="477">
                  <c:v>9.4604683723953698E-2</c:v>
                </c:pt>
                <c:pt idx="478">
                  <c:v>3.5004843273010983E-2</c:v>
                </c:pt>
                <c:pt idx="479">
                  <c:v>5.8522798218671838E-2</c:v>
                </c:pt>
                <c:pt idx="480">
                  <c:v>4.5641485727739031E-2</c:v>
                </c:pt>
                <c:pt idx="481">
                  <c:v>3.1129237236075545E-2</c:v>
                </c:pt>
                <c:pt idx="482">
                  <c:v>5.338191612009429E-2</c:v>
                </c:pt>
                <c:pt idx="483">
                  <c:v>5.8588947007750913E-2</c:v>
                </c:pt>
                <c:pt idx="484">
                  <c:v>7.348235722033751E-2</c:v>
                </c:pt>
                <c:pt idx="485">
                  <c:v>6.632450664217264E-2</c:v>
                </c:pt>
                <c:pt idx="486">
                  <c:v>1.3539439962347959E-3</c:v>
                </c:pt>
                <c:pt idx="487">
                  <c:v>9.9091113936836284E-2</c:v>
                </c:pt>
                <c:pt idx="488">
                  <c:v>0.1136925361865234</c:v>
                </c:pt>
                <c:pt idx="489">
                  <c:v>1.0160283769018407E-3</c:v>
                </c:pt>
                <c:pt idx="490">
                  <c:v>5.0938085724999041E-2</c:v>
                </c:pt>
                <c:pt idx="491">
                  <c:v>0.1282292207209858</c:v>
                </c:pt>
                <c:pt idx="492">
                  <c:v>5.1268135597840304E-2</c:v>
                </c:pt>
                <c:pt idx="493">
                  <c:v>4.2932352242659205E-2</c:v>
                </c:pt>
                <c:pt idx="494">
                  <c:v>0.20872112303809057</c:v>
                </c:pt>
                <c:pt idx="495">
                  <c:v>8.534596892719816E-2</c:v>
                </c:pt>
                <c:pt idx="496">
                  <c:v>0.1094979243308354</c:v>
                </c:pt>
                <c:pt idx="497">
                  <c:v>0.31141091615016164</c:v>
                </c:pt>
                <c:pt idx="498">
                  <c:v>0.11295253990074121</c:v>
                </c:pt>
                <c:pt idx="499">
                  <c:v>0.16467880684149078</c:v>
                </c:pt>
                <c:pt idx="500">
                  <c:v>0.33113984284713238</c:v>
                </c:pt>
                <c:pt idx="501">
                  <c:v>0.23021366637966997</c:v>
                </c:pt>
                <c:pt idx="502">
                  <c:v>0.33215515987640126</c:v>
                </c:pt>
                <c:pt idx="503">
                  <c:v>0.29151876202477056</c:v>
                </c:pt>
                <c:pt idx="504">
                  <c:v>0.36977881635369525</c:v>
                </c:pt>
                <c:pt idx="505">
                  <c:v>0.4280502190839135</c:v>
                </c:pt>
                <c:pt idx="506">
                  <c:v>0.4610592183985156</c:v>
                </c:pt>
                <c:pt idx="507">
                  <c:v>0.42243722390311123</c:v>
                </c:pt>
                <c:pt idx="508">
                  <c:v>0.21724158788198544</c:v>
                </c:pt>
                <c:pt idx="509">
                  <c:v>0.23032199014144178</c:v>
                </c:pt>
                <c:pt idx="510">
                  <c:v>0.18776253102625545</c:v>
                </c:pt>
                <c:pt idx="511">
                  <c:v>0.2063614816703559</c:v>
                </c:pt>
                <c:pt idx="512">
                  <c:v>3.9614876747787631E-2</c:v>
                </c:pt>
                <c:pt idx="513">
                  <c:v>3.3689036404849979E-3</c:v>
                </c:pt>
                <c:pt idx="514">
                  <c:v>0.12014929520692141</c:v>
                </c:pt>
                <c:pt idx="515">
                  <c:v>0.21155986978756211</c:v>
                </c:pt>
                <c:pt idx="516">
                  <c:v>2.5853427736995008E-2</c:v>
                </c:pt>
                <c:pt idx="517">
                  <c:v>1.0003784834038812E-2</c:v>
                </c:pt>
                <c:pt idx="518">
                  <c:v>3.9417301031118561E-2</c:v>
                </c:pt>
                <c:pt idx="519">
                  <c:v>6.0365808683889906E-3</c:v>
                </c:pt>
                <c:pt idx="520">
                  <c:v>0.10752911916175674</c:v>
                </c:pt>
                <c:pt idx="521">
                  <c:v>1.2681827488862076E-2</c:v>
                </c:pt>
                <c:pt idx="522">
                  <c:v>9.1559180591978595E-2</c:v>
                </c:pt>
                <c:pt idx="523">
                  <c:v>5.2855947841324739E-2</c:v>
                </c:pt>
                <c:pt idx="524">
                  <c:v>0.18794039439658322</c:v>
                </c:pt>
                <c:pt idx="525">
                  <c:v>4.5563997092716309E-2</c:v>
                </c:pt>
                <c:pt idx="526">
                  <c:v>0.19506828737221912</c:v>
                </c:pt>
                <c:pt idx="527">
                  <c:v>1.5741121887066487E-2</c:v>
                </c:pt>
                <c:pt idx="528">
                  <c:v>3.5665734825140995E-2</c:v>
                </c:pt>
                <c:pt idx="529">
                  <c:v>1.8904062701152143E-2</c:v>
                </c:pt>
                <c:pt idx="530">
                  <c:v>0.17218116113083315</c:v>
                </c:pt>
                <c:pt idx="531">
                  <c:v>0.18598148659631344</c:v>
                </c:pt>
                <c:pt idx="532">
                  <c:v>0.24317567590116182</c:v>
                </c:pt>
                <c:pt idx="533">
                  <c:v>1.4558243821059311E-2</c:v>
                </c:pt>
                <c:pt idx="534">
                  <c:v>8.8485031458336028E-2</c:v>
                </c:pt>
                <c:pt idx="535">
                  <c:v>1.2714665986111928E-2</c:v>
                </c:pt>
                <c:pt idx="536">
                  <c:v>1.2434664403959177E-2</c:v>
                </c:pt>
                <c:pt idx="537">
                  <c:v>4.1152023069037272E-2</c:v>
                </c:pt>
                <c:pt idx="538">
                  <c:v>4.2167878513342414E-3</c:v>
                </c:pt>
                <c:pt idx="539">
                  <c:v>2.6766579626461302E-2</c:v>
                </c:pt>
                <c:pt idx="540">
                  <c:v>0.17685339030875449</c:v>
                </c:pt>
                <c:pt idx="541">
                  <c:v>0.19056594297904894</c:v>
                </c:pt>
                <c:pt idx="542">
                  <c:v>6.0247629291621335E-2</c:v>
                </c:pt>
                <c:pt idx="543">
                  <c:v>0.21799186382009494</c:v>
                </c:pt>
                <c:pt idx="544">
                  <c:v>3.0684197379982233E-2</c:v>
                </c:pt>
                <c:pt idx="545">
                  <c:v>0.21122113049977859</c:v>
                </c:pt>
                <c:pt idx="546">
                  <c:v>5.4287356468302583E-3</c:v>
                </c:pt>
                <c:pt idx="547">
                  <c:v>7.9735176161798236E-3</c:v>
                </c:pt>
                <c:pt idx="548">
                  <c:v>0.22944528949469573</c:v>
                </c:pt>
                <c:pt idx="549">
                  <c:v>9.3862585839396107E-2</c:v>
                </c:pt>
                <c:pt idx="550">
                  <c:v>2.6468809930415386E-2</c:v>
                </c:pt>
                <c:pt idx="551">
                  <c:v>0.22658585334946252</c:v>
                </c:pt>
                <c:pt idx="552">
                  <c:v>0.13402323700183838</c:v>
                </c:pt>
                <c:pt idx="553">
                  <c:v>0.10414774778982291</c:v>
                </c:pt>
                <c:pt idx="554">
                  <c:v>0.17732113491288357</c:v>
                </c:pt>
                <c:pt idx="555">
                  <c:v>9.4758872292368818E-2</c:v>
                </c:pt>
                <c:pt idx="556">
                  <c:v>7.2849194967962522E-2</c:v>
                </c:pt>
                <c:pt idx="557">
                  <c:v>7.3983458726316981E-2</c:v>
                </c:pt>
                <c:pt idx="558">
                  <c:v>8.53398579344717E-2</c:v>
                </c:pt>
                <c:pt idx="559">
                  <c:v>0.10490194048418955</c:v>
                </c:pt>
                <c:pt idx="560">
                  <c:v>4.2094976489088942E-2</c:v>
                </c:pt>
                <c:pt idx="561">
                  <c:v>0.1424466583943518</c:v>
                </c:pt>
                <c:pt idx="562">
                  <c:v>3.2512894957075031E-2</c:v>
                </c:pt>
                <c:pt idx="563">
                  <c:v>8.0098499124410499E-2</c:v>
                </c:pt>
                <c:pt idx="564">
                  <c:v>8.5261905881050148E-2</c:v>
                </c:pt>
                <c:pt idx="565">
                  <c:v>5.6534770524889089E-2</c:v>
                </c:pt>
                <c:pt idx="566">
                  <c:v>6.032161314607995E-2</c:v>
                </c:pt>
                <c:pt idx="567">
                  <c:v>8.7141510008616641E-2</c:v>
                </c:pt>
                <c:pt idx="568">
                  <c:v>6.40812193814147E-2</c:v>
                </c:pt>
                <c:pt idx="569">
                  <c:v>9.421688318237513E-2</c:v>
                </c:pt>
                <c:pt idx="570">
                  <c:v>2.6167610818288924E-2</c:v>
                </c:pt>
                <c:pt idx="571">
                  <c:v>6.5121566377079637E-2</c:v>
                </c:pt>
                <c:pt idx="572">
                  <c:v>4.9318685623654622E-3</c:v>
                </c:pt>
                <c:pt idx="573">
                  <c:v>5.0154899497084921E-3</c:v>
                </c:pt>
                <c:pt idx="574">
                  <c:v>7.2925305395545523E-2</c:v>
                </c:pt>
                <c:pt idx="575">
                  <c:v>1.9202200871579679E-2</c:v>
                </c:pt>
                <c:pt idx="576">
                  <c:v>6.7085532812885512E-2</c:v>
                </c:pt>
                <c:pt idx="577">
                  <c:v>2.4867105783086536E-3</c:v>
                </c:pt>
                <c:pt idx="578">
                  <c:v>5.1682503024940325E-2</c:v>
                </c:pt>
                <c:pt idx="579">
                  <c:v>1.5018323908796517E-2</c:v>
                </c:pt>
                <c:pt idx="580">
                  <c:v>7.8664569341860419E-2</c:v>
                </c:pt>
                <c:pt idx="581">
                  <c:v>5.5247573811137617E-2</c:v>
                </c:pt>
                <c:pt idx="582">
                  <c:v>7.4353337850771944E-2</c:v>
                </c:pt>
                <c:pt idx="583">
                  <c:v>7.6097494292289621E-3</c:v>
                </c:pt>
                <c:pt idx="584">
                  <c:v>0.1337837942801999</c:v>
                </c:pt>
                <c:pt idx="585">
                  <c:v>9.7746808720268526E-3</c:v>
                </c:pt>
                <c:pt idx="586">
                  <c:v>1.3203042944046275E-2</c:v>
                </c:pt>
                <c:pt idx="587">
                  <c:v>0.15122036769792471</c:v>
                </c:pt>
                <c:pt idx="588">
                  <c:v>2.7571011461416828E-2</c:v>
                </c:pt>
                <c:pt idx="589">
                  <c:v>2.4761661517298309E-2</c:v>
                </c:pt>
                <c:pt idx="590">
                  <c:v>1.7201723475607965E-2</c:v>
                </c:pt>
                <c:pt idx="591">
                  <c:v>0.14766441619326709</c:v>
                </c:pt>
                <c:pt idx="592">
                  <c:v>0.14678320646713641</c:v>
                </c:pt>
                <c:pt idx="593">
                  <c:v>2.4981197173030701E-2</c:v>
                </c:pt>
                <c:pt idx="594">
                  <c:v>2.846553239402265E-2</c:v>
                </c:pt>
                <c:pt idx="595">
                  <c:v>0.13891575468979842</c:v>
                </c:pt>
                <c:pt idx="596">
                  <c:v>2.9766535604763542E-2</c:v>
                </c:pt>
                <c:pt idx="597">
                  <c:v>3.349401003827965E-3</c:v>
                </c:pt>
                <c:pt idx="598">
                  <c:v>0.14577656446491913</c:v>
                </c:pt>
                <c:pt idx="599">
                  <c:v>5.307876074305231E-2</c:v>
                </c:pt>
                <c:pt idx="600">
                  <c:v>4.4049451344609303E-2</c:v>
                </c:pt>
                <c:pt idx="601">
                  <c:v>0.17617175621197334</c:v>
                </c:pt>
                <c:pt idx="602">
                  <c:v>1.5102014238217462E-2</c:v>
                </c:pt>
                <c:pt idx="603">
                  <c:v>4.1722088934714685E-2</c:v>
                </c:pt>
                <c:pt idx="604">
                  <c:v>4.4491938118484945E-5</c:v>
                </c:pt>
                <c:pt idx="605">
                  <c:v>2.79961640807979E-3</c:v>
                </c:pt>
                <c:pt idx="606">
                  <c:v>0.15768352344202713</c:v>
                </c:pt>
                <c:pt idx="607">
                  <c:v>0.1722662656305948</c:v>
                </c:pt>
                <c:pt idx="608">
                  <c:v>1.2876676436893926E-2</c:v>
                </c:pt>
                <c:pt idx="609">
                  <c:v>1.5950291440282781E-2</c:v>
                </c:pt>
                <c:pt idx="610">
                  <c:v>1.9585165349661433E-2</c:v>
                </c:pt>
                <c:pt idx="611">
                  <c:v>0.14972602686181785</c:v>
                </c:pt>
                <c:pt idx="612">
                  <c:v>0.11991270642927494</c:v>
                </c:pt>
                <c:pt idx="613">
                  <c:v>2.0785769851307482E-2</c:v>
                </c:pt>
                <c:pt idx="614">
                  <c:v>0.11133698004148009</c:v>
                </c:pt>
                <c:pt idx="615">
                  <c:v>5.3416611815030435E-2</c:v>
                </c:pt>
                <c:pt idx="616">
                  <c:v>3.1953865442735253E-3</c:v>
                </c:pt>
                <c:pt idx="617">
                  <c:v>2.5969282112261224E-2</c:v>
                </c:pt>
                <c:pt idx="618">
                  <c:v>1.7154695111661386E-3</c:v>
                </c:pt>
                <c:pt idx="619">
                  <c:v>5.0158102800459944E-2</c:v>
                </c:pt>
                <c:pt idx="620">
                  <c:v>5.6960476559674227E-2</c:v>
                </c:pt>
                <c:pt idx="621">
                  <c:v>1.7211097537828915E-2</c:v>
                </c:pt>
                <c:pt idx="622">
                  <c:v>6.2705205522342961E-2</c:v>
                </c:pt>
                <c:pt idx="623">
                  <c:v>1.631946212425732E-2</c:v>
                </c:pt>
                <c:pt idx="624">
                  <c:v>6.4555443118501209E-3</c:v>
                </c:pt>
                <c:pt idx="625">
                  <c:v>1.8672574579693256E-3</c:v>
                </c:pt>
                <c:pt idx="626">
                  <c:v>6.267143089145065E-2</c:v>
                </c:pt>
                <c:pt idx="627">
                  <c:v>2.2684168386929635E-2</c:v>
                </c:pt>
                <c:pt idx="628">
                  <c:v>4.2960689853616021E-2</c:v>
                </c:pt>
                <c:pt idx="629">
                  <c:v>6.0981274082743647E-2</c:v>
                </c:pt>
                <c:pt idx="630">
                  <c:v>3.6377928115143086E-2</c:v>
                </c:pt>
                <c:pt idx="631">
                  <c:v>4.5891348723159989E-2</c:v>
                </c:pt>
                <c:pt idx="632">
                  <c:v>5.0320880786052784E-2</c:v>
                </c:pt>
                <c:pt idx="633">
                  <c:v>4.9802936758206108E-2</c:v>
                </c:pt>
                <c:pt idx="634">
                  <c:v>4.7607713087086348E-2</c:v>
                </c:pt>
                <c:pt idx="635">
                  <c:v>2.5354094093364456E-2</c:v>
                </c:pt>
                <c:pt idx="636">
                  <c:v>6.3366400512842452E-2</c:v>
                </c:pt>
                <c:pt idx="637">
                  <c:v>5.980015969463362E-2</c:v>
                </c:pt>
                <c:pt idx="638">
                  <c:v>5.6025982615929629E-2</c:v>
                </c:pt>
                <c:pt idx="639">
                  <c:v>3.2917793242773788E-2</c:v>
                </c:pt>
                <c:pt idx="640">
                  <c:v>1.7993550888250526E-2</c:v>
                </c:pt>
                <c:pt idx="641">
                  <c:v>6.0231242870126746E-2</c:v>
                </c:pt>
                <c:pt idx="642">
                  <c:v>3.2991320481602936E-2</c:v>
                </c:pt>
                <c:pt idx="643">
                  <c:v>2.9324668683823409E-2</c:v>
                </c:pt>
                <c:pt idx="644">
                  <c:v>1.5900458743438796E-2</c:v>
                </c:pt>
                <c:pt idx="645">
                  <c:v>8.1550818323863877E-2</c:v>
                </c:pt>
                <c:pt idx="646">
                  <c:v>1.987276534689113E-4</c:v>
                </c:pt>
                <c:pt idx="647">
                  <c:v>7.0482371454423584E-2</c:v>
                </c:pt>
                <c:pt idx="648">
                  <c:v>7.3354584900092251E-2</c:v>
                </c:pt>
                <c:pt idx="649">
                  <c:v>2.9031622305130154E-2</c:v>
                </c:pt>
                <c:pt idx="650">
                  <c:v>3.3707988293740831E-2</c:v>
                </c:pt>
                <c:pt idx="651">
                  <c:v>5.087454275089047E-2</c:v>
                </c:pt>
                <c:pt idx="652">
                  <c:v>4.5254777376229474E-2</c:v>
                </c:pt>
                <c:pt idx="653">
                  <c:v>7.3870237669387981E-2</c:v>
                </c:pt>
                <c:pt idx="654">
                  <c:v>5.1886401923939861E-2</c:v>
                </c:pt>
                <c:pt idx="655">
                  <c:v>5.9001238602477031E-2</c:v>
                </c:pt>
                <c:pt idx="656">
                  <c:v>2.9431810144174637E-2</c:v>
                </c:pt>
                <c:pt idx="657">
                  <c:v>7.6514713097956433E-2</c:v>
                </c:pt>
                <c:pt idx="658">
                  <c:v>0.13327411521166233</c:v>
                </c:pt>
                <c:pt idx="659">
                  <c:v>1.3204275900935911E-2</c:v>
                </c:pt>
                <c:pt idx="660">
                  <c:v>7.3107842149323116E-2</c:v>
                </c:pt>
                <c:pt idx="661">
                  <c:v>0.23203929009464072</c:v>
                </c:pt>
                <c:pt idx="662">
                  <c:v>0.12345584725662924</c:v>
                </c:pt>
                <c:pt idx="663">
                  <c:v>0.24269304718220511</c:v>
                </c:pt>
                <c:pt idx="664">
                  <c:v>0.16633214067836666</c:v>
                </c:pt>
                <c:pt idx="665">
                  <c:v>0.27464456251298824</c:v>
                </c:pt>
                <c:pt idx="666">
                  <c:v>0.24447716186898652</c:v>
                </c:pt>
                <c:pt idx="667">
                  <c:v>0.31756304241688826</c:v>
                </c:pt>
                <c:pt idx="668">
                  <c:v>0.4130664794148815</c:v>
                </c:pt>
                <c:pt idx="669">
                  <c:v>0.36564642981770723</c:v>
                </c:pt>
                <c:pt idx="670">
                  <c:v>0.49285374944412369</c:v>
                </c:pt>
                <c:pt idx="671">
                  <c:v>0.41927734510525627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E-D841-9964-69C5ED8117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summary!$AB$10:$AB$680</c:f>
              <c:numCache>
                <c:formatCode>General</c:formatCode>
                <c:ptCount val="671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  <c:pt idx="174">
                  <c:v>30.491181701826537</c:v>
                </c:pt>
                <c:pt idx="175">
                  <c:v>30.576934083161387</c:v>
                </c:pt>
                <c:pt idx="176">
                  <c:v>31.070991409967476</c:v>
                </c:pt>
                <c:pt idx="177">
                  <c:v>31.542781223315476</c:v>
                </c:pt>
                <c:pt idx="178">
                  <c:v>31.735354827536039</c:v>
                </c:pt>
                <c:pt idx="179">
                  <c:v>31.757259602231034</c:v>
                </c:pt>
                <c:pt idx="180">
                  <c:v>31.779007986258208</c:v>
                </c:pt>
                <c:pt idx="181">
                  <c:v>31.79074774680463</c:v>
                </c:pt>
                <c:pt idx="182">
                  <c:v>31.886645515743819</c:v>
                </c:pt>
                <c:pt idx="183">
                  <c:v>31.902124157575578</c:v>
                </c:pt>
                <c:pt idx="184">
                  <c:v>31.948043016999833</c:v>
                </c:pt>
                <c:pt idx="185">
                  <c:v>31.999776642718164</c:v>
                </c:pt>
                <c:pt idx="186">
                  <c:v>32.081560848805289</c:v>
                </c:pt>
                <c:pt idx="187">
                  <c:v>32.288466619956793</c:v>
                </c:pt>
                <c:pt idx="188">
                  <c:v>32.351154491413169</c:v>
                </c:pt>
                <c:pt idx="189">
                  <c:v>32.386113447560035</c:v>
                </c:pt>
                <c:pt idx="190">
                  <c:v>32.41865178089742</c:v>
                </c:pt>
                <c:pt idx="191">
                  <c:v>32.471359348943423</c:v>
                </c:pt>
                <c:pt idx="192">
                  <c:v>32.71128517367913</c:v>
                </c:pt>
                <c:pt idx="193">
                  <c:v>32.82910557323487</c:v>
                </c:pt>
                <c:pt idx="194">
                  <c:v>33.075389925325382</c:v>
                </c:pt>
                <c:pt idx="195">
                  <c:v>33.08860001658983</c:v>
                </c:pt>
                <c:pt idx="196">
                  <c:v>33.295365853397755</c:v>
                </c:pt>
                <c:pt idx="197">
                  <c:v>33.396844686482083</c:v>
                </c:pt>
                <c:pt idx="198">
                  <c:v>33.589014431087286</c:v>
                </c:pt>
                <c:pt idx="199">
                  <c:v>33.955460288336255</c:v>
                </c:pt>
                <c:pt idx="200">
                  <c:v>34.103263418229822</c:v>
                </c:pt>
                <c:pt idx="201">
                  <c:v>34.199023414281207</c:v>
                </c:pt>
                <c:pt idx="202">
                  <c:v>34.27614066406813</c:v>
                </c:pt>
                <c:pt idx="203">
                  <c:v>34.566811929577732</c:v>
                </c:pt>
                <c:pt idx="204">
                  <c:v>34.603656495828325</c:v>
                </c:pt>
                <c:pt idx="205">
                  <c:v>35.026756052320295</c:v>
                </c:pt>
                <c:pt idx="206">
                  <c:v>35.11717920810861</c:v>
                </c:pt>
                <c:pt idx="207">
                  <c:v>35.207274720263712</c:v>
                </c:pt>
                <c:pt idx="208">
                  <c:v>35.227742494845195</c:v>
                </c:pt>
                <c:pt idx="209">
                  <c:v>35.267573016342688</c:v>
                </c:pt>
                <c:pt idx="210">
                  <c:v>35.555460920547191</c:v>
                </c:pt>
                <c:pt idx="211">
                  <c:v>36.044778596435108</c:v>
                </c:pt>
                <c:pt idx="212">
                  <c:v>36.239508767788017</c:v>
                </c:pt>
                <c:pt idx="213">
                  <c:v>36.590180807251379</c:v>
                </c:pt>
                <c:pt idx="214">
                  <c:v>36.611700499593354</c:v>
                </c:pt>
                <c:pt idx="215">
                  <c:v>36.657186044228567</c:v>
                </c:pt>
                <c:pt idx="216">
                  <c:v>36.862201762702817</c:v>
                </c:pt>
                <c:pt idx="217">
                  <c:v>36.899635614279909</c:v>
                </c:pt>
                <c:pt idx="218">
                  <c:v>37.55164773079386</c:v>
                </c:pt>
                <c:pt idx="219">
                  <c:v>38.242454635025602</c:v>
                </c:pt>
                <c:pt idx="220">
                  <c:v>38.337832480209244</c:v>
                </c:pt>
                <c:pt idx="221">
                  <c:v>38.429391303899401</c:v>
                </c:pt>
                <c:pt idx="222">
                  <c:v>39.007873411914282</c:v>
                </c:pt>
                <c:pt idx="223">
                  <c:v>39.123617555261234</c:v>
                </c:pt>
                <c:pt idx="224">
                  <c:v>39.451272837973974</c:v>
                </c:pt>
                <c:pt idx="225">
                  <c:v>40.078643580808524</c:v>
                </c:pt>
                <c:pt idx="226">
                  <c:v>40.438227127252347</c:v>
                </c:pt>
                <c:pt idx="227">
                  <c:v>40.49326012792352</c:v>
                </c:pt>
                <c:pt idx="228">
                  <c:v>40.539193894428678</c:v>
                </c:pt>
                <c:pt idx="229">
                  <c:v>40.788385016998838</c:v>
                </c:pt>
                <c:pt idx="230">
                  <c:v>40.866236322438816</c:v>
                </c:pt>
                <c:pt idx="231">
                  <c:v>41.315464805191574</c:v>
                </c:pt>
                <c:pt idx="232">
                  <c:v>41.899292399580638</c:v>
                </c:pt>
                <c:pt idx="233">
                  <c:v>42.524109773759299</c:v>
                </c:pt>
                <c:pt idx="234">
                  <c:v>42.642838730920957</c:v>
                </c:pt>
                <c:pt idx="235">
                  <c:v>42.852937492664381</c:v>
                </c:pt>
                <c:pt idx="236">
                  <c:v>43.188441535369563</c:v>
                </c:pt>
                <c:pt idx="237">
                  <c:v>43.309967018322091</c:v>
                </c:pt>
                <c:pt idx="238">
                  <c:v>43.987808038074967</c:v>
                </c:pt>
                <c:pt idx="239">
                  <c:v>44.012452491421769</c:v>
                </c:pt>
                <c:pt idx="240">
                  <c:v>44.121335481236088</c:v>
                </c:pt>
                <c:pt idx="241">
                  <c:v>45.90448105870226</c:v>
                </c:pt>
                <c:pt idx="242">
                  <c:v>46.147027707543494</c:v>
                </c:pt>
                <c:pt idx="243">
                  <c:v>46.372694582956207</c:v>
                </c:pt>
                <c:pt idx="244">
                  <c:v>46.50603755011705</c:v>
                </c:pt>
                <c:pt idx="245">
                  <c:v>46.974613325285645</c:v>
                </c:pt>
                <c:pt idx="246">
                  <c:v>47.110625017825498</c:v>
                </c:pt>
                <c:pt idx="247">
                  <c:v>47.829466655932926</c:v>
                </c:pt>
                <c:pt idx="248">
                  <c:v>48.151310890021122</c:v>
                </c:pt>
                <c:pt idx="249">
                  <c:v>49.407346564503491</c:v>
                </c:pt>
                <c:pt idx="250">
                  <c:v>49.459725547188718</c:v>
                </c:pt>
                <c:pt idx="251">
                  <c:v>50.263345785001285</c:v>
                </c:pt>
                <c:pt idx="252">
                  <c:v>50.728465737783452</c:v>
                </c:pt>
                <c:pt idx="253">
                  <c:v>51.582307792237863</c:v>
                </c:pt>
                <c:pt idx="254">
                  <c:v>51.800228599066116</c:v>
                </c:pt>
                <c:pt idx="255">
                  <c:v>51.818339472630434</c:v>
                </c:pt>
                <c:pt idx="256">
                  <c:v>52.434210592970103</c:v>
                </c:pt>
                <c:pt idx="257">
                  <c:v>52.76649771662931</c:v>
                </c:pt>
                <c:pt idx="258">
                  <c:v>54.039404478895889</c:v>
                </c:pt>
                <c:pt idx="259">
                  <c:v>54.538928391168369</c:v>
                </c:pt>
                <c:pt idx="260">
                  <c:v>55.024822652153368</c:v>
                </c:pt>
                <c:pt idx="261">
                  <c:v>56.234068258193545</c:v>
                </c:pt>
                <c:pt idx="262">
                  <c:v>57.177236706600922</c:v>
                </c:pt>
                <c:pt idx="263">
                  <c:v>57.531308299683118</c:v>
                </c:pt>
                <c:pt idx="264">
                  <c:v>58.059427484387832</c:v>
                </c:pt>
                <c:pt idx="265">
                  <c:v>58.346280106834023</c:v>
                </c:pt>
                <c:pt idx="266">
                  <c:v>59.419258506479288</c:v>
                </c:pt>
                <c:pt idx="267">
                  <c:v>60.27146364829968</c:v>
                </c:pt>
                <c:pt idx="268">
                  <c:v>60.889383842480456</c:v>
                </c:pt>
                <c:pt idx="269">
                  <c:v>60.934543705517427</c:v>
                </c:pt>
                <c:pt idx="270">
                  <c:v>62.519895283304777</c:v>
                </c:pt>
                <c:pt idx="271">
                  <c:v>63.731385834642488</c:v>
                </c:pt>
                <c:pt idx="272">
                  <c:v>64.74518482069098</c:v>
                </c:pt>
                <c:pt idx="273">
                  <c:v>65.148079630302647</c:v>
                </c:pt>
                <c:pt idx="274">
                  <c:v>66.023300685369492</c:v>
                </c:pt>
                <c:pt idx="275">
                  <c:v>66.649548364436995</c:v>
                </c:pt>
                <c:pt idx="276">
                  <c:v>67.899725986407759</c:v>
                </c:pt>
                <c:pt idx="277">
                  <c:v>70.023829639456409</c:v>
                </c:pt>
                <c:pt idx="278">
                  <c:v>70.081615207418409</c:v>
                </c:pt>
                <c:pt idx="279">
                  <c:v>71.403814119480955</c:v>
                </c:pt>
                <c:pt idx="280">
                  <c:v>74.083833059698478</c:v>
                </c:pt>
                <c:pt idx="281">
                  <c:v>74.347598892740962</c:v>
                </c:pt>
                <c:pt idx="282">
                  <c:v>74.681508126832952</c:v>
                </c:pt>
                <c:pt idx="283">
                  <c:v>75.701534115164193</c:v>
                </c:pt>
                <c:pt idx="284">
                  <c:v>76.27663321366984</c:v>
                </c:pt>
                <c:pt idx="285">
                  <c:v>80.261277363121891</c:v>
                </c:pt>
                <c:pt idx="286">
                  <c:v>80.555368016707334</c:v>
                </c:pt>
                <c:pt idx="287">
                  <c:v>83.093322588285673</c:v>
                </c:pt>
                <c:pt idx="288">
                  <c:v>83.639343187991386</c:v>
                </c:pt>
                <c:pt idx="289">
                  <c:v>84.289782678739343</c:v>
                </c:pt>
                <c:pt idx="290">
                  <c:v>88.435490044715124</c:v>
                </c:pt>
                <c:pt idx="291">
                  <c:v>88.796139323493733</c:v>
                </c:pt>
                <c:pt idx="292">
                  <c:v>89.97139039781878</c:v>
                </c:pt>
                <c:pt idx="293">
                  <c:v>93.797535917241703</c:v>
                </c:pt>
                <c:pt idx="294">
                  <c:v>95.39481664863122</c:v>
                </c:pt>
                <c:pt idx="295">
                  <c:v>96.774241325410259</c:v>
                </c:pt>
                <c:pt idx="296">
                  <c:v>98.439154185995477</c:v>
                </c:pt>
                <c:pt idx="297">
                  <c:v>100.55433454067786</c:v>
                </c:pt>
                <c:pt idx="298">
                  <c:v>101.91792311140493</c:v>
                </c:pt>
                <c:pt idx="299">
                  <c:v>106.77148253078641</c:v>
                </c:pt>
                <c:pt idx="300">
                  <c:v>107.64400080087535</c:v>
                </c:pt>
                <c:pt idx="301">
                  <c:v>110.7693983030165</c:v>
                </c:pt>
                <c:pt idx="302">
                  <c:v>115.34823230971865</c:v>
                </c:pt>
                <c:pt idx="303">
                  <c:v>117.44980266420566</c:v>
                </c:pt>
                <c:pt idx="304">
                  <c:v>118.58456672568502</c:v>
                </c:pt>
                <c:pt idx="305">
                  <c:v>125.56431334127825</c:v>
                </c:pt>
                <c:pt idx="306">
                  <c:v>126.18717003863584</c:v>
                </c:pt>
                <c:pt idx="307">
                  <c:v>128.94778316091188</c:v>
                </c:pt>
                <c:pt idx="308">
                  <c:v>138.74477960902496</c:v>
                </c:pt>
                <c:pt idx="309">
                  <c:v>139.15550556560274</c:v>
                </c:pt>
                <c:pt idx="310">
                  <c:v>142.07203593825363</c:v>
                </c:pt>
                <c:pt idx="311">
                  <c:v>149.06575390366018</c:v>
                </c:pt>
                <c:pt idx="312">
                  <c:v>151.77096459750558</c:v>
                </c:pt>
                <c:pt idx="313">
                  <c:v>153.05678487150425</c:v>
                </c:pt>
                <c:pt idx="314">
                  <c:v>165.86618908887252</c:v>
                </c:pt>
                <c:pt idx="315">
                  <c:v>167.17084408799334</c:v>
                </c:pt>
                <c:pt idx="316">
                  <c:v>172.02586129692995</c:v>
                </c:pt>
                <c:pt idx="317">
                  <c:v>186.79056044453779</c:v>
                </c:pt>
                <c:pt idx="318">
                  <c:v>188.54877516626257</c:v>
                </c:pt>
                <c:pt idx="319">
                  <c:v>199.0370506272404</c:v>
                </c:pt>
                <c:pt idx="320">
                  <c:v>216.36591238635353</c:v>
                </c:pt>
                <c:pt idx="321">
                  <c:v>218.60793486940341</c:v>
                </c:pt>
                <c:pt idx="322">
                  <c:v>227.24741641263748</c:v>
                </c:pt>
                <c:pt idx="323">
                  <c:v>252.87460277359884</c:v>
                </c:pt>
                <c:pt idx="324">
                  <c:v>256.83606889312136</c:v>
                </c:pt>
                <c:pt idx="325">
                  <c:v>279.98857732682796</c:v>
                </c:pt>
                <c:pt idx="326">
                  <c:v>293.82957616121092</c:v>
                </c:pt>
                <c:pt idx="327">
                  <c:v>302.72646470762413</c:v>
                </c:pt>
                <c:pt idx="328">
                  <c:v>347.88207907358975</c:v>
                </c:pt>
                <c:pt idx="329">
                  <c:v>377.83395222623062</c:v>
                </c:pt>
                <c:pt idx="330">
                  <c:v>387.88028707191603</c:v>
                </c:pt>
                <c:pt idx="331">
                  <c:v>462.53494365605724</c:v>
                </c:pt>
                <c:pt idx="332">
                  <c:v>505.013893864213</c:v>
                </c:pt>
                <c:pt idx="333">
                  <c:v>510.94054232259799</c:v>
                </c:pt>
                <c:pt idx="334">
                  <c:v>689.6463300647265</c:v>
                </c:pt>
                <c:pt idx="335">
                  <c:v>736.98355087291873</c:v>
                </c:pt>
                <c:pt idx="336">
                  <c:v>764.56401291766088</c:v>
                </c:pt>
                <c:pt idx="337">
                  <c:v>1383.2769352845535</c:v>
                </c:pt>
                <c:pt idx="338">
                  <c:v>1521.0657807470729</c:v>
                </c:pt>
                <c:pt idx="339">
                  <c:v>1537.3477256393328</c:v>
                </c:pt>
                <c:pt idx="340">
                  <c:v>30.863641842460979</c:v>
                </c:pt>
                <c:pt idx="341">
                  <c:v>31.152431887834616</c:v>
                </c:pt>
                <c:pt idx="342">
                  <c:v>31.728564937446524</c:v>
                </c:pt>
                <c:pt idx="343">
                  <c:v>31.795832450730838</c:v>
                </c:pt>
                <c:pt idx="344">
                  <c:v>31.879993037794037</c:v>
                </c:pt>
                <c:pt idx="345">
                  <c:v>32.021007471258294</c:v>
                </c:pt>
                <c:pt idx="346">
                  <c:v>32.081728822870559</c:v>
                </c:pt>
                <c:pt idx="347">
                  <c:v>32.103428884166021</c:v>
                </c:pt>
                <c:pt idx="348">
                  <c:v>32.216934619785704</c:v>
                </c:pt>
                <c:pt idx="349">
                  <c:v>32.250745479427437</c:v>
                </c:pt>
                <c:pt idx="350">
                  <c:v>32.269110777284332</c:v>
                </c:pt>
                <c:pt idx="351">
                  <c:v>32.327138434854845</c:v>
                </c:pt>
                <c:pt idx="352">
                  <c:v>32.392810565402492</c:v>
                </c:pt>
                <c:pt idx="353">
                  <c:v>32.831661252130274</c:v>
                </c:pt>
                <c:pt idx="354">
                  <c:v>33.005637477106276</c:v>
                </c:pt>
                <c:pt idx="355">
                  <c:v>33.056191691229529</c:v>
                </c:pt>
                <c:pt idx="356">
                  <c:v>33.058549191794754</c:v>
                </c:pt>
                <c:pt idx="357">
                  <c:v>33.128441518589355</c:v>
                </c:pt>
                <c:pt idx="358">
                  <c:v>33.150535507171661</c:v>
                </c:pt>
                <c:pt idx="359">
                  <c:v>33.231485280379346</c:v>
                </c:pt>
                <c:pt idx="360">
                  <c:v>33.582100353413466</c:v>
                </c:pt>
                <c:pt idx="361">
                  <c:v>33.584226429812645</c:v>
                </c:pt>
                <c:pt idx="362">
                  <c:v>33.600852463321829</c:v>
                </c:pt>
                <c:pt idx="363">
                  <c:v>33.659278348977381</c:v>
                </c:pt>
                <c:pt idx="364">
                  <c:v>33.978826815986892</c:v>
                </c:pt>
                <c:pt idx="365">
                  <c:v>34.02342476404867</c:v>
                </c:pt>
                <c:pt idx="366">
                  <c:v>34.294499725486425</c:v>
                </c:pt>
                <c:pt idx="367">
                  <c:v>34.346570284241935</c:v>
                </c:pt>
                <c:pt idx="368">
                  <c:v>34.410265829159648</c:v>
                </c:pt>
                <c:pt idx="369">
                  <c:v>34.664165860740091</c:v>
                </c:pt>
                <c:pt idx="370">
                  <c:v>35.009892875695769</c:v>
                </c:pt>
                <c:pt idx="371">
                  <c:v>35.571899632649512</c:v>
                </c:pt>
                <c:pt idx="372">
                  <c:v>35.650032002579408</c:v>
                </c:pt>
                <c:pt idx="373">
                  <c:v>35.85828173611624</c:v>
                </c:pt>
                <c:pt idx="374">
                  <c:v>35.906185491553821</c:v>
                </c:pt>
                <c:pt idx="375">
                  <c:v>35.910794049978946</c:v>
                </c:pt>
                <c:pt idx="376">
                  <c:v>36.484991461280956</c:v>
                </c:pt>
                <c:pt idx="377">
                  <c:v>36.502191519893465</c:v>
                </c:pt>
                <c:pt idx="378">
                  <c:v>36.716239664008093</c:v>
                </c:pt>
                <c:pt idx="379">
                  <c:v>36.821863835989433</c:v>
                </c:pt>
                <c:pt idx="380">
                  <c:v>37.438848352224468</c:v>
                </c:pt>
                <c:pt idx="381">
                  <c:v>37.741554375067729</c:v>
                </c:pt>
                <c:pt idx="382">
                  <c:v>37.976941670664907</c:v>
                </c:pt>
                <c:pt idx="383">
                  <c:v>38.154728730114762</c:v>
                </c:pt>
                <c:pt idx="384">
                  <c:v>38.319570842458305</c:v>
                </c:pt>
                <c:pt idx="385">
                  <c:v>38.362740813536433</c:v>
                </c:pt>
                <c:pt idx="386">
                  <c:v>38.624393162251032</c:v>
                </c:pt>
                <c:pt idx="387">
                  <c:v>38.731365172833598</c:v>
                </c:pt>
                <c:pt idx="388">
                  <c:v>38.742900486450175</c:v>
                </c:pt>
                <c:pt idx="389">
                  <c:v>39.16837642543684</c:v>
                </c:pt>
                <c:pt idx="390">
                  <c:v>39.392542926298987</c:v>
                </c:pt>
                <c:pt idx="391">
                  <c:v>39.682136608923464</c:v>
                </c:pt>
                <c:pt idx="392">
                  <c:v>39.993997783855697</c:v>
                </c:pt>
                <c:pt idx="393">
                  <c:v>40.047288976552167</c:v>
                </c:pt>
                <c:pt idx="394">
                  <c:v>40.064056515785566</c:v>
                </c:pt>
                <c:pt idx="395">
                  <c:v>40.853469729709118</c:v>
                </c:pt>
                <c:pt idx="396">
                  <c:v>41.880998966054676</c:v>
                </c:pt>
                <c:pt idx="397">
                  <c:v>41.88803437288346</c:v>
                </c:pt>
                <c:pt idx="398">
                  <c:v>42.044252837961395</c:v>
                </c:pt>
                <c:pt idx="399">
                  <c:v>42.598351234625554</c:v>
                </c:pt>
                <c:pt idx="400">
                  <c:v>43.123731140376279</c:v>
                </c:pt>
                <c:pt idx="401">
                  <c:v>43.12806591383049</c:v>
                </c:pt>
                <c:pt idx="402">
                  <c:v>43.346527841658492</c:v>
                </c:pt>
                <c:pt idx="403">
                  <c:v>43.578521252053434</c:v>
                </c:pt>
                <c:pt idx="404">
                  <c:v>44.235706011929473</c:v>
                </c:pt>
                <c:pt idx="405">
                  <c:v>44.475679297138946</c:v>
                </c:pt>
                <c:pt idx="406">
                  <c:v>44.656759213139175</c:v>
                </c:pt>
                <c:pt idx="407">
                  <c:v>44.819716534681511</c:v>
                </c:pt>
                <c:pt idx="408">
                  <c:v>45.02750672824147</c:v>
                </c:pt>
                <c:pt idx="409">
                  <c:v>45.540355429127594</c:v>
                </c:pt>
                <c:pt idx="410">
                  <c:v>45.716151706368073</c:v>
                </c:pt>
                <c:pt idx="411">
                  <c:v>47.003416666321698</c:v>
                </c:pt>
                <c:pt idx="412">
                  <c:v>47.226133433904309</c:v>
                </c:pt>
                <c:pt idx="413">
                  <c:v>47.979798385846706</c:v>
                </c:pt>
                <c:pt idx="414">
                  <c:v>48.796718542050058</c:v>
                </c:pt>
                <c:pt idx="415">
                  <c:v>49.291141255855678</c:v>
                </c:pt>
                <c:pt idx="416">
                  <c:v>49.334739054058794</c:v>
                </c:pt>
                <c:pt idx="417">
                  <c:v>50.288713837624364</c:v>
                </c:pt>
                <c:pt idx="418">
                  <c:v>50.330797263526264</c:v>
                </c:pt>
                <c:pt idx="419">
                  <c:v>51.254342667659046</c:v>
                </c:pt>
                <c:pt idx="420">
                  <c:v>51.691266827698811</c:v>
                </c:pt>
                <c:pt idx="421">
                  <c:v>52.196384477287502</c:v>
                </c:pt>
                <c:pt idx="422">
                  <c:v>52.304542687663918</c:v>
                </c:pt>
                <c:pt idx="423">
                  <c:v>52.928951076126111</c:v>
                </c:pt>
                <c:pt idx="424">
                  <c:v>53.988670696213667</c:v>
                </c:pt>
                <c:pt idx="425">
                  <c:v>54.430274150871853</c:v>
                </c:pt>
                <c:pt idx="426">
                  <c:v>54.810539370231645</c:v>
                </c:pt>
                <c:pt idx="427">
                  <c:v>55.243087506978235</c:v>
                </c:pt>
                <c:pt idx="428">
                  <c:v>55.895075018332626</c:v>
                </c:pt>
                <c:pt idx="429">
                  <c:v>56.567189098035286</c:v>
                </c:pt>
                <c:pt idx="430">
                  <c:v>57.222496690538755</c:v>
                </c:pt>
                <c:pt idx="431">
                  <c:v>59.452280230666652</c:v>
                </c:pt>
                <c:pt idx="432">
                  <c:v>60.25963920081967</c:v>
                </c:pt>
                <c:pt idx="433">
                  <c:v>61.010929654613328</c:v>
                </c:pt>
                <c:pt idx="434">
                  <c:v>61.108439890765602</c:v>
                </c:pt>
                <c:pt idx="435">
                  <c:v>61.170085614114448</c:v>
                </c:pt>
                <c:pt idx="436">
                  <c:v>61.26529739858767</c:v>
                </c:pt>
                <c:pt idx="437">
                  <c:v>62.136173999666454</c:v>
                </c:pt>
                <c:pt idx="438">
                  <c:v>63.033704644823096</c:v>
                </c:pt>
                <c:pt idx="439">
                  <c:v>63.45963911078875</c:v>
                </c:pt>
                <c:pt idx="440">
                  <c:v>63.860698341604348</c:v>
                </c:pt>
                <c:pt idx="441">
                  <c:v>64.85690534386714</c:v>
                </c:pt>
                <c:pt idx="442">
                  <c:v>66.860124926594281</c:v>
                </c:pt>
                <c:pt idx="443">
                  <c:v>67.112754870150241</c:v>
                </c:pt>
                <c:pt idx="444">
                  <c:v>68.841293946182503</c:v>
                </c:pt>
                <c:pt idx="445">
                  <c:v>69.860562553119195</c:v>
                </c:pt>
                <c:pt idx="446">
                  <c:v>70.454562319113677</c:v>
                </c:pt>
                <c:pt idx="447">
                  <c:v>73.057585569271723</c:v>
                </c:pt>
                <c:pt idx="448">
                  <c:v>73.190460314846462</c:v>
                </c:pt>
                <c:pt idx="449">
                  <c:v>74.927091586025639</c:v>
                </c:pt>
                <c:pt idx="450">
                  <c:v>75.685953943690905</c:v>
                </c:pt>
                <c:pt idx="451">
                  <c:v>77.447258213010912</c:v>
                </c:pt>
                <c:pt idx="452">
                  <c:v>77.563975154745037</c:v>
                </c:pt>
                <c:pt idx="453">
                  <c:v>79.139358834771201</c:v>
                </c:pt>
                <c:pt idx="454">
                  <c:v>81.378694089752571</c:v>
                </c:pt>
                <c:pt idx="455">
                  <c:v>83.245346294046897</c:v>
                </c:pt>
                <c:pt idx="456">
                  <c:v>85.835867174637954</c:v>
                </c:pt>
                <c:pt idx="457">
                  <c:v>87.911538037237975</c:v>
                </c:pt>
                <c:pt idx="458">
                  <c:v>88.459378850904457</c:v>
                </c:pt>
                <c:pt idx="459">
                  <c:v>91.442461874209386</c:v>
                </c:pt>
                <c:pt idx="460">
                  <c:v>92.78981595796003</c:v>
                </c:pt>
                <c:pt idx="461">
                  <c:v>94.241966355613684</c:v>
                </c:pt>
                <c:pt idx="462">
                  <c:v>96.260762990198131</c:v>
                </c:pt>
                <c:pt idx="463">
                  <c:v>98.241045681539802</c:v>
                </c:pt>
                <c:pt idx="464">
                  <c:v>100.12078763113595</c:v>
                </c:pt>
                <c:pt idx="465">
                  <c:v>102.45069376712212</c:v>
                </c:pt>
                <c:pt idx="466">
                  <c:v>106.52903850708418</c:v>
                </c:pt>
                <c:pt idx="467">
                  <c:v>110.39431531838601</c:v>
                </c:pt>
                <c:pt idx="468">
                  <c:v>113.2874544139223</c:v>
                </c:pt>
                <c:pt idx="469">
                  <c:v>115.45053280872467</c:v>
                </c:pt>
                <c:pt idx="470">
                  <c:v>116.09361824673118</c:v>
                </c:pt>
                <c:pt idx="471">
                  <c:v>119.44757103745704</c:v>
                </c:pt>
                <c:pt idx="472">
                  <c:v>122.288079516564</c:v>
                </c:pt>
                <c:pt idx="473">
                  <c:v>126.60552870254513</c:v>
                </c:pt>
                <c:pt idx="474">
                  <c:v>129.73170011298777</c:v>
                </c:pt>
                <c:pt idx="475">
                  <c:v>138.60410830908799</c:v>
                </c:pt>
                <c:pt idx="476">
                  <c:v>138.68563734917686</c:v>
                </c:pt>
                <c:pt idx="477">
                  <c:v>142.54005818509543</c:v>
                </c:pt>
                <c:pt idx="478">
                  <c:v>149.46053936174874</c:v>
                </c:pt>
                <c:pt idx="479">
                  <c:v>152.50904852931149</c:v>
                </c:pt>
                <c:pt idx="480">
                  <c:v>153.50754140043531</c:v>
                </c:pt>
                <c:pt idx="481">
                  <c:v>170.1905056086097</c:v>
                </c:pt>
                <c:pt idx="482">
                  <c:v>172.26334871837707</c:v>
                </c:pt>
                <c:pt idx="483">
                  <c:v>172.80155468225374</c:v>
                </c:pt>
                <c:pt idx="484">
                  <c:v>181.07881405156232</c:v>
                </c:pt>
                <c:pt idx="485">
                  <c:v>192.59504948506546</c:v>
                </c:pt>
                <c:pt idx="486">
                  <c:v>199.90884202268708</c:v>
                </c:pt>
                <c:pt idx="487">
                  <c:v>215.49656654600523</c:v>
                </c:pt>
                <c:pt idx="488">
                  <c:v>219.77187151549813</c:v>
                </c:pt>
                <c:pt idx="489">
                  <c:v>229.3336211598409</c:v>
                </c:pt>
                <c:pt idx="490">
                  <c:v>250.70013435278841</c:v>
                </c:pt>
                <c:pt idx="491">
                  <c:v>264.01637287844335</c:v>
                </c:pt>
                <c:pt idx="492">
                  <c:v>278.8564217289192</c:v>
                </c:pt>
                <c:pt idx="493">
                  <c:v>308.181131737317</c:v>
                </c:pt>
                <c:pt idx="494">
                  <c:v>311.5524691325374</c:v>
                </c:pt>
                <c:pt idx="495">
                  <c:v>345.62809874333834</c:v>
                </c:pt>
                <c:pt idx="496">
                  <c:v>375.26314182287058</c:v>
                </c:pt>
                <c:pt idx="497">
                  <c:v>380.73684597742874</c:v>
                </c:pt>
                <c:pt idx="498">
                  <c:v>462.4327811301651</c:v>
                </c:pt>
                <c:pt idx="499">
                  <c:v>505.17140061349613</c:v>
                </c:pt>
                <c:pt idx="500">
                  <c:v>523.48680046298421</c:v>
                </c:pt>
                <c:pt idx="501">
                  <c:v>688.85406717379954</c:v>
                </c:pt>
                <c:pt idx="502">
                  <c:v>757.7908584455231</c:v>
                </c:pt>
                <c:pt idx="503">
                  <c:v>758.07613000356298</c:v>
                </c:pt>
                <c:pt idx="504">
                  <c:v>1375.3746395415574</c:v>
                </c:pt>
                <c:pt idx="505">
                  <c:v>1487.5698598117046</c:v>
                </c:pt>
                <c:pt idx="506">
                  <c:v>1528.3965195957378</c:v>
                </c:pt>
                <c:pt idx="507">
                  <c:v>30.580444902042441</c:v>
                </c:pt>
                <c:pt idx="508">
                  <c:v>30.865602303207631</c:v>
                </c:pt>
                <c:pt idx="509">
                  <c:v>31.595598513755622</c:v>
                </c:pt>
                <c:pt idx="510">
                  <c:v>31.90065427472533</c:v>
                </c:pt>
                <c:pt idx="511">
                  <c:v>32.382781861253036</c:v>
                </c:pt>
                <c:pt idx="512">
                  <c:v>32.510693774473012</c:v>
                </c:pt>
                <c:pt idx="513">
                  <c:v>32.653891524614203</c:v>
                </c:pt>
                <c:pt idx="514">
                  <c:v>32.720591574793843</c:v>
                </c:pt>
                <c:pt idx="515">
                  <c:v>32.853665945780733</c:v>
                </c:pt>
                <c:pt idx="516">
                  <c:v>33.039344091159599</c:v>
                </c:pt>
                <c:pt idx="517">
                  <c:v>33.169263247559932</c:v>
                </c:pt>
                <c:pt idx="518">
                  <c:v>33.179872095078771</c:v>
                </c:pt>
                <c:pt idx="519">
                  <c:v>33.371438727073496</c:v>
                </c:pt>
                <c:pt idx="520">
                  <c:v>33.383991084332578</c:v>
                </c:pt>
                <c:pt idx="521">
                  <c:v>33.405259377599059</c:v>
                </c:pt>
                <c:pt idx="522">
                  <c:v>33.434222796245919</c:v>
                </c:pt>
                <c:pt idx="523">
                  <c:v>33.438133198986137</c:v>
                </c:pt>
                <c:pt idx="524">
                  <c:v>33.629081378932909</c:v>
                </c:pt>
                <c:pt idx="525">
                  <c:v>33.899798422446473</c:v>
                </c:pt>
                <c:pt idx="526">
                  <c:v>34.006849656356579</c:v>
                </c:pt>
                <c:pt idx="527">
                  <c:v>34.449710476647439</c:v>
                </c:pt>
                <c:pt idx="528">
                  <c:v>34.784949832168564</c:v>
                </c:pt>
                <c:pt idx="529">
                  <c:v>34.793220515963981</c:v>
                </c:pt>
                <c:pt idx="530">
                  <c:v>35.144077519026702</c:v>
                </c:pt>
                <c:pt idx="531">
                  <c:v>35.18541677979011</c:v>
                </c:pt>
                <c:pt idx="532">
                  <c:v>35.272045325066493</c:v>
                </c:pt>
                <c:pt idx="533">
                  <c:v>35.586487918703575</c:v>
                </c:pt>
                <c:pt idx="534">
                  <c:v>35.687437584864178</c:v>
                </c:pt>
                <c:pt idx="535">
                  <c:v>36.020097281118893</c:v>
                </c:pt>
                <c:pt idx="536">
                  <c:v>36.103647373935473</c:v>
                </c:pt>
                <c:pt idx="537">
                  <c:v>36.281838889426368</c:v>
                </c:pt>
                <c:pt idx="538">
                  <c:v>36.318337519814428</c:v>
                </c:pt>
                <c:pt idx="539">
                  <c:v>36.569498365252791</c:v>
                </c:pt>
                <c:pt idx="540">
                  <c:v>37.070303344411592</c:v>
                </c:pt>
                <c:pt idx="541">
                  <c:v>37.273629417252991</c:v>
                </c:pt>
                <c:pt idx="542">
                  <c:v>37.324473365473814</c:v>
                </c:pt>
                <c:pt idx="543">
                  <c:v>37.432034576308119</c:v>
                </c:pt>
                <c:pt idx="544">
                  <c:v>37.48077645503065</c:v>
                </c:pt>
                <c:pt idx="545">
                  <c:v>37.671736853773993</c:v>
                </c:pt>
                <c:pt idx="546">
                  <c:v>37.720659327194113</c:v>
                </c:pt>
                <c:pt idx="547">
                  <c:v>37.943505977653786</c:v>
                </c:pt>
                <c:pt idx="548">
                  <c:v>38.176698535091084</c:v>
                </c:pt>
                <c:pt idx="549">
                  <c:v>38.371889334905347</c:v>
                </c:pt>
                <c:pt idx="550">
                  <c:v>38.752333491303823</c:v>
                </c:pt>
                <c:pt idx="551">
                  <c:v>39.14193703947975</c:v>
                </c:pt>
                <c:pt idx="552">
                  <c:v>39.931223022820994</c:v>
                </c:pt>
                <c:pt idx="553">
                  <c:v>39.992589703154223</c:v>
                </c:pt>
                <c:pt idx="554">
                  <c:v>40.416018075502869</c:v>
                </c:pt>
                <c:pt idx="555">
                  <c:v>40.768762310531208</c:v>
                </c:pt>
                <c:pt idx="556">
                  <c:v>40.924632204306803</c:v>
                </c:pt>
                <c:pt idx="557">
                  <c:v>41.586728532411541</c:v>
                </c:pt>
                <c:pt idx="558">
                  <c:v>42.125492546654165</c:v>
                </c:pt>
                <c:pt idx="559">
                  <c:v>42.209811638477866</c:v>
                </c:pt>
                <c:pt idx="560">
                  <c:v>42.306216075339492</c:v>
                </c:pt>
                <c:pt idx="561">
                  <c:v>42.500318063197817</c:v>
                </c:pt>
                <c:pt idx="562">
                  <c:v>42.535954885733261</c:v>
                </c:pt>
                <c:pt idx="563">
                  <c:v>42.780397278324827</c:v>
                </c:pt>
                <c:pt idx="564">
                  <c:v>43.515401889638113</c:v>
                </c:pt>
                <c:pt idx="565">
                  <c:v>43.922489528007148</c:v>
                </c:pt>
                <c:pt idx="566">
                  <c:v>44.048520176777586</c:v>
                </c:pt>
                <c:pt idx="567">
                  <c:v>44.742858338699953</c:v>
                </c:pt>
                <c:pt idx="568">
                  <c:v>45.08326076842215</c:v>
                </c:pt>
                <c:pt idx="569">
                  <c:v>45.579133484676696</c:v>
                </c:pt>
                <c:pt idx="570">
                  <c:v>45.653321943808258</c:v>
                </c:pt>
                <c:pt idx="571">
                  <c:v>45.879817172233274</c:v>
                </c:pt>
                <c:pt idx="572">
                  <c:v>45.91984888557392</c:v>
                </c:pt>
                <c:pt idx="573">
                  <c:v>46.361564490293453</c:v>
                </c:pt>
                <c:pt idx="574">
                  <c:v>46.387927623083094</c:v>
                </c:pt>
                <c:pt idx="575">
                  <c:v>47.463272606362516</c:v>
                </c:pt>
                <c:pt idx="576">
                  <c:v>48.142133221402986</c:v>
                </c:pt>
                <c:pt idx="577">
                  <c:v>48.951490652248118</c:v>
                </c:pt>
                <c:pt idx="578">
                  <c:v>49.819301054765234</c:v>
                </c:pt>
                <c:pt idx="579">
                  <c:v>49.983570772026241</c:v>
                </c:pt>
                <c:pt idx="580">
                  <c:v>50.542457277851888</c:v>
                </c:pt>
                <c:pt idx="581">
                  <c:v>50.620740912483562</c:v>
                </c:pt>
                <c:pt idx="582">
                  <c:v>50.662498217364991</c:v>
                </c:pt>
                <c:pt idx="583">
                  <c:v>50.74103956123151</c:v>
                </c:pt>
                <c:pt idx="584">
                  <c:v>51.144523433558007</c:v>
                </c:pt>
                <c:pt idx="585">
                  <c:v>53.67568856160679</c:v>
                </c:pt>
                <c:pt idx="586">
                  <c:v>53.926644176919467</c:v>
                </c:pt>
                <c:pt idx="587">
                  <c:v>54.703134177021802</c:v>
                </c:pt>
                <c:pt idx="588">
                  <c:v>54.819852882863017</c:v>
                </c:pt>
                <c:pt idx="589">
                  <c:v>55.3455047225954</c:v>
                </c:pt>
                <c:pt idx="590">
                  <c:v>55.492526042897452</c:v>
                </c:pt>
                <c:pt idx="591">
                  <c:v>57.237870065697031</c:v>
                </c:pt>
                <c:pt idx="592">
                  <c:v>57.290162690746733</c:v>
                </c:pt>
                <c:pt idx="593">
                  <c:v>58.553862777424527</c:v>
                </c:pt>
                <c:pt idx="594">
                  <c:v>58.865011663077873</c:v>
                </c:pt>
                <c:pt idx="595">
                  <c:v>60.16478260585307</c:v>
                </c:pt>
                <c:pt idx="596">
                  <c:v>60.204899110417195</c:v>
                </c:pt>
                <c:pt idx="597">
                  <c:v>60.625755407474088</c:v>
                </c:pt>
                <c:pt idx="598">
                  <c:v>60.897798625359243</c:v>
                </c:pt>
                <c:pt idx="599">
                  <c:v>63.093767353316849</c:v>
                </c:pt>
                <c:pt idx="600">
                  <c:v>64.187874617232524</c:v>
                </c:pt>
                <c:pt idx="601">
                  <c:v>64.545075919405221</c:v>
                </c:pt>
                <c:pt idx="602">
                  <c:v>64.890339475865275</c:v>
                </c:pt>
                <c:pt idx="603">
                  <c:v>65.479800688875287</c:v>
                </c:pt>
                <c:pt idx="604">
                  <c:v>66.333610240133766</c:v>
                </c:pt>
                <c:pt idx="605">
                  <c:v>66.711793872963597</c:v>
                </c:pt>
                <c:pt idx="606">
                  <c:v>68.971701206922233</c:v>
                </c:pt>
                <c:pt idx="607">
                  <c:v>69.897282901299562</c:v>
                </c:pt>
                <c:pt idx="608">
                  <c:v>70.145788120056352</c:v>
                </c:pt>
                <c:pt idx="609">
                  <c:v>71.574849630080891</c:v>
                </c:pt>
                <c:pt idx="610">
                  <c:v>71.693833556371871</c:v>
                </c:pt>
                <c:pt idx="611">
                  <c:v>71.890531937369943</c:v>
                </c:pt>
                <c:pt idx="612">
                  <c:v>74.28319727152369</c:v>
                </c:pt>
                <c:pt idx="613">
                  <c:v>75.217877487909817</c:v>
                </c:pt>
                <c:pt idx="614">
                  <c:v>76.428491475590661</c:v>
                </c:pt>
                <c:pt idx="615">
                  <c:v>76.540162039070495</c:v>
                </c:pt>
                <c:pt idx="616">
                  <c:v>79.227678971478412</c:v>
                </c:pt>
                <c:pt idx="617">
                  <c:v>80.019796840809221</c:v>
                </c:pt>
                <c:pt idx="618">
                  <c:v>80.86263832739607</c:v>
                </c:pt>
                <c:pt idx="619">
                  <c:v>86.627571224585864</c:v>
                </c:pt>
                <c:pt idx="620">
                  <c:v>87.074140869379903</c:v>
                </c:pt>
                <c:pt idx="621">
                  <c:v>87.645581026974</c:v>
                </c:pt>
                <c:pt idx="622">
                  <c:v>88.86652146005909</c:v>
                </c:pt>
                <c:pt idx="623">
                  <c:v>91.618233119039687</c:v>
                </c:pt>
                <c:pt idx="624">
                  <c:v>95.188117257814568</c:v>
                </c:pt>
                <c:pt idx="625">
                  <c:v>95.559441262337216</c:v>
                </c:pt>
                <c:pt idx="626">
                  <c:v>96.636308598888419</c:v>
                </c:pt>
                <c:pt idx="627">
                  <c:v>99.663401052091103</c:v>
                </c:pt>
                <c:pt idx="628">
                  <c:v>101.78436355134238</c:v>
                </c:pt>
                <c:pt idx="629">
                  <c:v>102.38618293542469</c:v>
                </c:pt>
                <c:pt idx="630">
                  <c:v>106.24356254600626</c:v>
                </c:pt>
                <c:pt idx="631">
                  <c:v>108.19120128915493</c:v>
                </c:pt>
                <c:pt idx="632">
                  <c:v>109.97199356013031</c:v>
                </c:pt>
                <c:pt idx="633">
                  <c:v>117.1651823729548</c:v>
                </c:pt>
                <c:pt idx="634">
                  <c:v>118.64952788840111</c:v>
                </c:pt>
                <c:pt idx="635">
                  <c:v>120.28077059347412</c:v>
                </c:pt>
                <c:pt idx="636">
                  <c:v>127.28963660179079</c:v>
                </c:pt>
                <c:pt idx="637">
                  <c:v>127.91700051185683</c:v>
                </c:pt>
                <c:pt idx="638">
                  <c:v>128.73833995623676</c:v>
                </c:pt>
                <c:pt idx="639">
                  <c:v>137.01714953396768</c:v>
                </c:pt>
                <c:pt idx="640">
                  <c:v>138.67295348948687</c:v>
                </c:pt>
                <c:pt idx="641">
                  <c:v>141.14355590759624</c:v>
                </c:pt>
                <c:pt idx="642">
                  <c:v>152.75625812180272</c:v>
                </c:pt>
                <c:pt idx="643">
                  <c:v>154.10490130708578</c:v>
                </c:pt>
                <c:pt idx="644">
                  <c:v>154.43581324869481</c:v>
                </c:pt>
                <c:pt idx="645">
                  <c:v>160.77728809876442</c:v>
                </c:pt>
                <c:pt idx="646">
                  <c:v>169.60401675035445</c:v>
                </c:pt>
                <c:pt idx="647">
                  <c:v>171.59316172216586</c:v>
                </c:pt>
                <c:pt idx="648">
                  <c:v>189.00051869652319</c:v>
                </c:pt>
                <c:pt idx="649">
                  <c:v>192.38882260565819</c:v>
                </c:pt>
                <c:pt idx="650">
                  <c:v>194.13919902688477</c:v>
                </c:pt>
                <c:pt idx="651">
                  <c:v>217.26292543968063</c:v>
                </c:pt>
                <c:pt idx="652">
                  <c:v>222.7966051305595</c:v>
                </c:pt>
                <c:pt idx="653">
                  <c:v>227.12606470658611</c:v>
                </c:pt>
                <c:pt idx="654">
                  <c:v>255.9531725943873</c:v>
                </c:pt>
                <c:pt idx="655">
                  <c:v>260.1294303922183</c:v>
                </c:pt>
                <c:pt idx="656">
                  <c:v>269.79545688463281</c:v>
                </c:pt>
                <c:pt idx="657">
                  <c:v>297.09565593264955</c:v>
                </c:pt>
                <c:pt idx="658">
                  <c:v>306.87817965728885</c:v>
                </c:pt>
                <c:pt idx="659">
                  <c:v>338.58956083089532</c:v>
                </c:pt>
                <c:pt idx="660">
                  <c:v>371.67663841602916</c:v>
                </c:pt>
                <c:pt idx="661">
                  <c:v>378.03679233345269</c:v>
                </c:pt>
                <c:pt idx="662">
                  <c:v>451.31936336463264</c:v>
                </c:pt>
                <c:pt idx="663">
                  <c:v>508.90768709116401</c:v>
                </c:pt>
                <c:pt idx="664">
                  <c:v>519.13655219845305</c:v>
                </c:pt>
                <c:pt idx="665">
                  <c:v>691.41202907726131</c:v>
                </c:pt>
                <c:pt idx="666">
                  <c:v>753.35227469989502</c:v>
                </c:pt>
                <c:pt idx="667">
                  <c:v>780.06110474943443</c:v>
                </c:pt>
                <c:pt idx="668">
                  <c:v>1406.0351799979917</c:v>
                </c:pt>
                <c:pt idx="669">
                  <c:v>1529.7672375063298</c:v>
                </c:pt>
                <c:pt idx="670">
                  <c:v>1560.6721996085309</c:v>
                </c:pt>
              </c:numCache>
            </c:numRef>
          </c:xVal>
          <c:yVal>
            <c:numRef>
              <c:f>summary!$AH$10:$AH$680</c:f>
              <c:numCache>
                <c:formatCode>0.000</c:formatCode>
                <c:ptCount val="671"/>
                <c:pt idx="0">
                  <c:v>3.0110076339903553E-2</c:v>
                </c:pt>
                <c:pt idx="1">
                  <c:v>2.3068952635983422E-2</c:v>
                </c:pt>
                <c:pt idx="2">
                  <c:v>2.1108949558484122E-2</c:v>
                </c:pt>
                <c:pt idx="3">
                  <c:v>8.1881190663981671E-3</c:v>
                </c:pt>
                <c:pt idx="4">
                  <c:v>0.2017536086173651</c:v>
                </c:pt>
                <c:pt idx="5">
                  <c:v>0.11735641918107192</c:v>
                </c:pt>
                <c:pt idx="6">
                  <c:v>7.9079434121222508E-2</c:v>
                </c:pt>
                <c:pt idx="7">
                  <c:v>0.23484371813497451</c:v>
                </c:pt>
                <c:pt idx="8">
                  <c:v>0.19576404318352031</c:v>
                </c:pt>
                <c:pt idx="9">
                  <c:v>0.2138001796345369</c:v>
                </c:pt>
                <c:pt idx="10">
                  <c:v>0.19388259044306347</c:v>
                </c:pt>
                <c:pt idx="11">
                  <c:v>0.2922697054462946</c:v>
                </c:pt>
                <c:pt idx="12">
                  <c:v>0.2495652020374961</c:v>
                </c:pt>
                <c:pt idx="13">
                  <c:v>0.29231090945693416</c:v>
                </c:pt>
                <c:pt idx="14">
                  <c:v>0.2290934999915456</c:v>
                </c:pt>
                <c:pt idx="15">
                  <c:v>0.13561807445637761</c:v>
                </c:pt>
                <c:pt idx="16">
                  <c:v>0.28275812002469025</c:v>
                </c:pt>
                <c:pt idx="17">
                  <c:v>0.19259565389115446</c:v>
                </c:pt>
                <c:pt idx="18">
                  <c:v>0.18826461435085504</c:v>
                </c:pt>
                <c:pt idx="19">
                  <c:v>0.25103178621031463</c:v>
                </c:pt>
                <c:pt idx="20">
                  <c:v>0.17092615989079099</c:v>
                </c:pt>
                <c:pt idx="21">
                  <c:v>0.1340444576375254</c:v>
                </c:pt>
                <c:pt idx="22">
                  <c:v>0.39387159738677741</c:v>
                </c:pt>
                <c:pt idx="23">
                  <c:v>0.25211315984131283</c:v>
                </c:pt>
                <c:pt idx="24">
                  <c:v>0.42190117987212278</c:v>
                </c:pt>
                <c:pt idx="25">
                  <c:v>0.13795102620199787</c:v>
                </c:pt>
                <c:pt idx="26">
                  <c:v>0.24980742881392073</c:v>
                </c:pt>
                <c:pt idx="27">
                  <c:v>0.19743225851576984</c:v>
                </c:pt>
                <c:pt idx="28">
                  <c:v>0.22404525082585819</c:v>
                </c:pt>
                <c:pt idx="29">
                  <c:v>0.24294805279732914</c:v>
                </c:pt>
                <c:pt idx="30">
                  <c:v>0.14240624785118311</c:v>
                </c:pt>
                <c:pt idx="31">
                  <c:v>0.20798568403528067</c:v>
                </c:pt>
                <c:pt idx="32">
                  <c:v>0.19932991427520341</c:v>
                </c:pt>
                <c:pt idx="33">
                  <c:v>0.14142905203434142</c:v>
                </c:pt>
                <c:pt idx="34">
                  <c:v>0.32941456370240141</c:v>
                </c:pt>
                <c:pt idx="35">
                  <c:v>0.19043910482783413</c:v>
                </c:pt>
                <c:pt idx="36">
                  <c:v>0.17916649127248668</c:v>
                </c:pt>
                <c:pt idx="37">
                  <c:v>0.12855768281444868</c:v>
                </c:pt>
                <c:pt idx="38">
                  <c:v>0.15603946913538388</c:v>
                </c:pt>
                <c:pt idx="39">
                  <c:v>0.22177772830512613</c:v>
                </c:pt>
                <c:pt idx="40">
                  <c:v>0.19184399696040244</c:v>
                </c:pt>
                <c:pt idx="41">
                  <c:v>0.2017561701605432</c:v>
                </c:pt>
                <c:pt idx="42">
                  <c:v>0.14693621938608131</c:v>
                </c:pt>
                <c:pt idx="43">
                  <c:v>0.11629303240934812</c:v>
                </c:pt>
                <c:pt idx="44">
                  <c:v>0.15341821949707318</c:v>
                </c:pt>
                <c:pt idx="45">
                  <c:v>0.20546903831796035</c:v>
                </c:pt>
                <c:pt idx="46">
                  <c:v>0.132925822088371</c:v>
                </c:pt>
                <c:pt idx="47">
                  <c:v>0.12497934637603593</c:v>
                </c:pt>
                <c:pt idx="48">
                  <c:v>0.1523824786456954</c:v>
                </c:pt>
                <c:pt idx="49">
                  <c:v>0.23253515634039701</c:v>
                </c:pt>
                <c:pt idx="50">
                  <c:v>8.7662039953062793E-2</c:v>
                </c:pt>
                <c:pt idx="51">
                  <c:v>0.12951799807537023</c:v>
                </c:pt>
                <c:pt idx="52">
                  <c:v>9.6031364765819527E-2</c:v>
                </c:pt>
                <c:pt idx="53">
                  <c:v>0.10696524614396105</c:v>
                </c:pt>
                <c:pt idx="54">
                  <c:v>0.21390853065731952</c:v>
                </c:pt>
                <c:pt idx="55">
                  <c:v>0.1775179001927695</c:v>
                </c:pt>
                <c:pt idx="56">
                  <c:v>8.2912519651503411E-2</c:v>
                </c:pt>
                <c:pt idx="57">
                  <c:v>7.0380153919995858E-2</c:v>
                </c:pt>
                <c:pt idx="58">
                  <c:v>0.28680001208678385</c:v>
                </c:pt>
                <c:pt idx="59">
                  <c:v>8.5820774230718003E-2</c:v>
                </c:pt>
                <c:pt idx="60">
                  <c:v>7.2325247106677329E-2</c:v>
                </c:pt>
                <c:pt idx="61">
                  <c:v>0.16103661849549419</c:v>
                </c:pt>
                <c:pt idx="62">
                  <c:v>6.4088626829603562E-2</c:v>
                </c:pt>
                <c:pt idx="63">
                  <c:v>0.22014681380530951</c:v>
                </c:pt>
                <c:pt idx="64">
                  <c:v>0.14628662029498243</c:v>
                </c:pt>
                <c:pt idx="65">
                  <c:v>8.0327268312424885E-2</c:v>
                </c:pt>
                <c:pt idx="66">
                  <c:v>9.4791094673617848E-2</c:v>
                </c:pt>
                <c:pt idx="67">
                  <c:v>0.14518378056167144</c:v>
                </c:pt>
                <c:pt idx="68">
                  <c:v>7.593799203689254E-2</c:v>
                </c:pt>
                <c:pt idx="69">
                  <c:v>5.8805309902137948E-2</c:v>
                </c:pt>
                <c:pt idx="70">
                  <c:v>3.1838928680554233E-2</c:v>
                </c:pt>
                <c:pt idx="71">
                  <c:v>6.1707273555416844E-2</c:v>
                </c:pt>
                <c:pt idx="72">
                  <c:v>0.16755741937117818</c:v>
                </c:pt>
                <c:pt idx="73">
                  <c:v>9.6527411000470589E-2</c:v>
                </c:pt>
                <c:pt idx="74">
                  <c:v>6.4257371663991286E-2</c:v>
                </c:pt>
                <c:pt idx="75">
                  <c:v>5.4977609909306654E-2</c:v>
                </c:pt>
                <c:pt idx="76">
                  <c:v>0.16941368106468796</c:v>
                </c:pt>
                <c:pt idx="77">
                  <c:v>5.8555788750922329E-2</c:v>
                </c:pt>
                <c:pt idx="78">
                  <c:v>4.8221039797224523E-2</c:v>
                </c:pt>
                <c:pt idx="79">
                  <c:v>0.11604318696081393</c:v>
                </c:pt>
                <c:pt idx="80">
                  <c:v>4.3603030218227881E-2</c:v>
                </c:pt>
                <c:pt idx="81">
                  <c:v>5.2946268595825087E-3</c:v>
                </c:pt>
                <c:pt idx="82">
                  <c:v>5.0866488407141329E-2</c:v>
                </c:pt>
                <c:pt idx="83">
                  <c:v>2.6544471565413456E-2</c:v>
                </c:pt>
                <c:pt idx="84">
                  <c:v>0.11896691695565657</c:v>
                </c:pt>
                <c:pt idx="85">
                  <c:v>8.0170337675422212E-2</c:v>
                </c:pt>
                <c:pt idx="86">
                  <c:v>1.1353873033898449E-2</c:v>
                </c:pt>
                <c:pt idx="87">
                  <c:v>2.422243332725282E-2</c:v>
                </c:pt>
                <c:pt idx="88">
                  <c:v>7.5860701102518177E-2</c:v>
                </c:pt>
                <c:pt idx="89">
                  <c:v>1.8897194035524388E-2</c:v>
                </c:pt>
                <c:pt idx="90">
                  <c:v>2.2603391851856634E-2</c:v>
                </c:pt>
                <c:pt idx="91">
                  <c:v>0.10276305053524495</c:v>
                </c:pt>
                <c:pt idx="92">
                  <c:v>6.5280991924429461E-5</c:v>
                </c:pt>
                <c:pt idx="93">
                  <c:v>1.3670714614117384E-2</c:v>
                </c:pt>
                <c:pt idx="94">
                  <c:v>0.10246768987135928</c:v>
                </c:pt>
                <c:pt idx="95">
                  <c:v>2.1385722512585676E-9</c:v>
                </c:pt>
                <c:pt idx="96">
                  <c:v>1.7512192514159138E-2</c:v>
                </c:pt>
                <c:pt idx="97">
                  <c:v>2.4275379213868273E-2</c:v>
                </c:pt>
                <c:pt idx="98">
                  <c:v>4.0922738377288295E-3</c:v>
                </c:pt>
                <c:pt idx="99">
                  <c:v>0.10072986604896031</c:v>
                </c:pt>
                <c:pt idx="100">
                  <c:v>1.3326684049402845E-2</c:v>
                </c:pt>
                <c:pt idx="101">
                  <c:v>9.1984149614502075E-2</c:v>
                </c:pt>
                <c:pt idx="102">
                  <c:v>1.1786095896942902E-2</c:v>
                </c:pt>
                <c:pt idx="103">
                  <c:v>9.0865520200809364E-3</c:v>
                </c:pt>
                <c:pt idx="104">
                  <c:v>7.8173083176626121E-2</c:v>
                </c:pt>
                <c:pt idx="105">
                  <c:v>4.2466604512777333E-2</c:v>
                </c:pt>
                <c:pt idx="106">
                  <c:v>2.4874323050961357E-2</c:v>
                </c:pt>
                <c:pt idx="107">
                  <c:v>6.8767159550697066E-2</c:v>
                </c:pt>
                <c:pt idx="108">
                  <c:v>1.5483437948634694E-2</c:v>
                </c:pt>
                <c:pt idx="109">
                  <c:v>5.147484754665349E-2</c:v>
                </c:pt>
                <c:pt idx="110">
                  <c:v>1.9848891175467891E-2</c:v>
                </c:pt>
                <c:pt idx="111">
                  <c:v>5.4177685933357325E-2</c:v>
                </c:pt>
                <c:pt idx="112">
                  <c:v>2.2153840667179583E-2</c:v>
                </c:pt>
                <c:pt idx="113">
                  <c:v>5.1546796231693733E-2</c:v>
                </c:pt>
                <c:pt idx="114">
                  <c:v>5.3913262460304638E-2</c:v>
                </c:pt>
                <c:pt idx="115">
                  <c:v>7.3757230519786374E-3</c:v>
                </c:pt>
                <c:pt idx="116">
                  <c:v>4.4007866929496119E-2</c:v>
                </c:pt>
                <c:pt idx="117">
                  <c:v>7.1941668174567694E-2</c:v>
                </c:pt>
                <c:pt idx="118">
                  <c:v>3.7170799715062403E-2</c:v>
                </c:pt>
                <c:pt idx="119">
                  <c:v>3.4732094474868205E-2</c:v>
                </c:pt>
                <c:pt idx="120">
                  <c:v>0.12212183659452899</c:v>
                </c:pt>
                <c:pt idx="121">
                  <c:v>6.9134882966584196E-2</c:v>
                </c:pt>
                <c:pt idx="122">
                  <c:v>2.7456133558243093E-3</c:v>
                </c:pt>
                <c:pt idx="123">
                  <c:v>0.11721170703210908</c:v>
                </c:pt>
                <c:pt idx="124">
                  <c:v>5.6557367551147174E-2</c:v>
                </c:pt>
                <c:pt idx="125">
                  <c:v>1.675115691692115E-2</c:v>
                </c:pt>
                <c:pt idx="126">
                  <c:v>6.7086136058086165E-2</c:v>
                </c:pt>
                <c:pt idx="127">
                  <c:v>7.1418894026655591E-2</c:v>
                </c:pt>
                <c:pt idx="128">
                  <c:v>8.6589687686160349E-3</c:v>
                </c:pt>
                <c:pt idx="129">
                  <c:v>0.12100937224825892</c:v>
                </c:pt>
                <c:pt idx="130">
                  <c:v>6.1815646276172816E-2</c:v>
                </c:pt>
                <c:pt idx="131">
                  <c:v>6.0415967065008486E-2</c:v>
                </c:pt>
                <c:pt idx="132">
                  <c:v>5.8367669296216521E-2</c:v>
                </c:pt>
                <c:pt idx="133">
                  <c:v>9.8130303420643147E-2</c:v>
                </c:pt>
                <c:pt idx="134">
                  <c:v>0.11028187466770344</c:v>
                </c:pt>
                <c:pt idx="135">
                  <c:v>4.6903254285666204E-2</c:v>
                </c:pt>
                <c:pt idx="136">
                  <c:v>9.6715894067009381E-2</c:v>
                </c:pt>
                <c:pt idx="137">
                  <c:v>0.10060073297467859</c:v>
                </c:pt>
                <c:pt idx="138">
                  <c:v>3.6407638314443838E-2</c:v>
                </c:pt>
                <c:pt idx="139">
                  <c:v>0.10207786370584723</c:v>
                </c:pt>
                <c:pt idx="140">
                  <c:v>0.11652734776113603</c:v>
                </c:pt>
                <c:pt idx="141">
                  <c:v>9.2650707435612822E-3</c:v>
                </c:pt>
                <c:pt idx="142">
                  <c:v>9.5564478435844286E-2</c:v>
                </c:pt>
                <c:pt idx="143">
                  <c:v>0.10223410834050244</c:v>
                </c:pt>
                <c:pt idx="144">
                  <c:v>2.0746786413855623E-2</c:v>
                </c:pt>
                <c:pt idx="145">
                  <c:v>3.8814570796738772E-2</c:v>
                </c:pt>
                <c:pt idx="146">
                  <c:v>4.3118617027042339E-2</c:v>
                </c:pt>
                <c:pt idx="147">
                  <c:v>5.4831316401646943E-2</c:v>
                </c:pt>
                <c:pt idx="148">
                  <c:v>2.0956407009783785E-2</c:v>
                </c:pt>
                <c:pt idx="149">
                  <c:v>0.12224153966207188</c:v>
                </c:pt>
                <c:pt idx="150">
                  <c:v>9.166472148567438E-2</c:v>
                </c:pt>
                <c:pt idx="151">
                  <c:v>7.1606273948516472E-2</c:v>
                </c:pt>
                <c:pt idx="152">
                  <c:v>8.9229493095048434E-2</c:v>
                </c:pt>
                <c:pt idx="153">
                  <c:v>2.2814093027207785E-2</c:v>
                </c:pt>
                <c:pt idx="154">
                  <c:v>0.10948767658395295</c:v>
                </c:pt>
                <c:pt idx="155">
                  <c:v>0.16788863880311528</c:v>
                </c:pt>
                <c:pt idx="156">
                  <c:v>5.7817947462877516E-2</c:v>
                </c:pt>
                <c:pt idx="157">
                  <c:v>0.11896292749040045</c:v>
                </c:pt>
                <c:pt idx="158">
                  <c:v>0.17388315263731438</c:v>
                </c:pt>
                <c:pt idx="159">
                  <c:v>0.20356483552471166</c:v>
                </c:pt>
                <c:pt idx="160">
                  <c:v>0.22950794567149352</c:v>
                </c:pt>
                <c:pt idx="161">
                  <c:v>0.21653493652784858</c:v>
                </c:pt>
                <c:pt idx="162">
                  <c:v>0.25139522829436378</c:v>
                </c:pt>
                <c:pt idx="163">
                  <c:v>0.28385386260002765</c:v>
                </c:pt>
                <c:pt idx="164">
                  <c:v>0.27769430377033427</c:v>
                </c:pt>
                <c:pt idx="165">
                  <c:v>0.35337579195758945</c:v>
                </c:pt>
                <c:pt idx="166">
                  <c:v>0.44832802020500517</c:v>
                </c:pt>
                <c:pt idx="167">
                  <c:v>0.35528092587765286</c:v>
                </c:pt>
                <c:pt idx="168">
                  <c:v>0.4006991542296629</c:v>
                </c:pt>
                <c:pt idx="169">
                  <c:v>0.48450438758523562</c:v>
                </c:pt>
                <c:pt idx="170">
                  <c:v>0.39849673414642672</c:v>
                </c:pt>
                <c:pt idx="171">
                  <c:v>0.41895336316382387</c:v>
                </c:pt>
                <c:pt idx="172">
                  <c:v>0.58569191329920034</c:v>
                </c:pt>
                <c:pt idx="173">
                  <c:v>0.48958391455348055</c:v>
                </c:pt>
                <c:pt idx="174">
                  <c:v>0.2400216338967425</c:v>
                </c:pt>
                <c:pt idx="175">
                  <c:v>0.17336869021256471</c:v>
                </c:pt>
                <c:pt idx="176">
                  <c:v>0.14047454155013653</c:v>
                </c:pt>
                <c:pt idx="177">
                  <c:v>6.2681176812851763E-2</c:v>
                </c:pt>
                <c:pt idx="178">
                  <c:v>3.6070103164045367E-2</c:v>
                </c:pt>
                <c:pt idx="179">
                  <c:v>7.2620133409241325E-2</c:v>
                </c:pt>
                <c:pt idx="180">
                  <c:v>4.4639884718907813E-2</c:v>
                </c:pt>
                <c:pt idx="181">
                  <c:v>8.7845424310976694E-2</c:v>
                </c:pt>
                <c:pt idx="182">
                  <c:v>2.5372588917427757E-2</c:v>
                </c:pt>
                <c:pt idx="183">
                  <c:v>5.5090236799892819E-2</c:v>
                </c:pt>
                <c:pt idx="184">
                  <c:v>3.581454354637114E-2</c:v>
                </c:pt>
                <c:pt idx="185">
                  <c:v>8.8161026819775674E-3</c:v>
                </c:pt>
                <c:pt idx="186">
                  <c:v>5.5441351085138771E-2</c:v>
                </c:pt>
                <c:pt idx="187">
                  <c:v>0.14336427088258108</c:v>
                </c:pt>
                <c:pt idx="188">
                  <c:v>0.10579772714069964</c:v>
                </c:pt>
                <c:pt idx="189">
                  <c:v>5.0657053200607947E-2</c:v>
                </c:pt>
                <c:pt idx="190">
                  <c:v>0.1439378517515893</c:v>
                </c:pt>
                <c:pt idx="191">
                  <c:v>9.7346805131991232E-2</c:v>
                </c:pt>
                <c:pt idx="192">
                  <c:v>9.5168231439890002E-3</c:v>
                </c:pt>
                <c:pt idx="193">
                  <c:v>1.1535104781831141E-2</c:v>
                </c:pt>
                <c:pt idx="194">
                  <c:v>0.12022987168745247</c:v>
                </c:pt>
                <c:pt idx="195">
                  <c:v>5.8974764770086029E-2</c:v>
                </c:pt>
                <c:pt idx="196">
                  <c:v>4.4879041159903502E-2</c:v>
                </c:pt>
                <c:pt idx="197">
                  <c:v>0.17509269623151269</c:v>
                </c:pt>
                <c:pt idx="198">
                  <c:v>0.14866216916375599</c:v>
                </c:pt>
                <c:pt idx="199">
                  <c:v>7.221721190777762E-3</c:v>
                </c:pt>
                <c:pt idx="200">
                  <c:v>4.432885272363872E-2</c:v>
                </c:pt>
                <c:pt idx="201">
                  <c:v>7.3876606713619539E-5</c:v>
                </c:pt>
                <c:pt idx="202">
                  <c:v>4.3790813911873609E-2</c:v>
                </c:pt>
                <c:pt idx="203">
                  <c:v>0.14739733162508598</c:v>
                </c:pt>
                <c:pt idx="204">
                  <c:v>0.17826749112171741</c:v>
                </c:pt>
                <c:pt idx="205">
                  <c:v>4.2940408535012938E-3</c:v>
                </c:pt>
                <c:pt idx="206">
                  <c:v>0.24445040866096238</c:v>
                </c:pt>
                <c:pt idx="207">
                  <c:v>6.8349431817763304E-2</c:v>
                </c:pt>
                <c:pt idx="208">
                  <c:v>0.1648354202201569</c:v>
                </c:pt>
                <c:pt idx="209">
                  <c:v>1.120128993023369E-2</c:v>
                </c:pt>
                <c:pt idx="210">
                  <c:v>0.14909855920212575</c:v>
                </c:pt>
                <c:pt idx="211">
                  <c:v>0.14048462078579782</c:v>
                </c:pt>
                <c:pt idx="212">
                  <c:v>3.5664560021254128E-2</c:v>
                </c:pt>
                <c:pt idx="213">
                  <c:v>6.518594546721368E-2</c:v>
                </c:pt>
                <c:pt idx="214">
                  <c:v>7.0381347198103048E-3</c:v>
                </c:pt>
                <c:pt idx="215">
                  <c:v>1.7823539715639079E-2</c:v>
                </c:pt>
                <c:pt idx="216">
                  <c:v>0.1213501516599754</c:v>
                </c:pt>
                <c:pt idx="217">
                  <c:v>1.3265236721761883E-2</c:v>
                </c:pt>
                <c:pt idx="218">
                  <c:v>0.19352425085123587</c:v>
                </c:pt>
                <c:pt idx="219">
                  <c:v>7.6147713048594044E-3</c:v>
                </c:pt>
                <c:pt idx="220">
                  <c:v>0.11062664229576114</c:v>
                </c:pt>
                <c:pt idx="221">
                  <c:v>0.16207225322105093</c:v>
                </c:pt>
                <c:pt idx="222">
                  <c:v>0.1032437195453276</c:v>
                </c:pt>
                <c:pt idx="223">
                  <c:v>1.1405523466297486E-2</c:v>
                </c:pt>
                <c:pt idx="224">
                  <c:v>8.0221150432525909E-2</c:v>
                </c:pt>
                <c:pt idx="225">
                  <c:v>6.3019904045581568E-2</c:v>
                </c:pt>
                <c:pt idx="226">
                  <c:v>2.814648652415051E-2</c:v>
                </c:pt>
                <c:pt idx="227">
                  <c:v>1.1706671308535432E-2</c:v>
                </c:pt>
                <c:pt idx="228">
                  <c:v>0.13837807389810416</c:v>
                </c:pt>
                <c:pt idx="229">
                  <c:v>1.7856485131048195E-2</c:v>
                </c:pt>
                <c:pt idx="230">
                  <c:v>1.4124678620818645E-2</c:v>
                </c:pt>
                <c:pt idx="231">
                  <c:v>0.13962849865807417</c:v>
                </c:pt>
                <c:pt idx="232">
                  <c:v>2.3897209068963903E-2</c:v>
                </c:pt>
                <c:pt idx="233">
                  <c:v>2.7951934812891432E-2</c:v>
                </c:pt>
                <c:pt idx="234">
                  <c:v>1.772047028357546E-2</c:v>
                </c:pt>
                <c:pt idx="235">
                  <c:v>3.08900975788923E-2</c:v>
                </c:pt>
                <c:pt idx="236">
                  <c:v>0.16355811288832137</c:v>
                </c:pt>
                <c:pt idx="237">
                  <c:v>0.11638563288488098</c:v>
                </c:pt>
                <c:pt idx="238">
                  <c:v>4.2478650334408591E-2</c:v>
                </c:pt>
                <c:pt idx="239">
                  <c:v>9.4906462080225962E-2</c:v>
                </c:pt>
                <c:pt idx="240">
                  <c:v>1.5878986652867716E-2</c:v>
                </c:pt>
                <c:pt idx="241">
                  <c:v>8.0465915411407057E-3</c:v>
                </c:pt>
                <c:pt idx="242">
                  <c:v>2.6358092956490567E-3</c:v>
                </c:pt>
                <c:pt idx="243">
                  <c:v>4.520285854991412E-2</c:v>
                </c:pt>
                <c:pt idx="244">
                  <c:v>1.8383503263281885E-2</c:v>
                </c:pt>
                <c:pt idx="245">
                  <c:v>0.11139241769195131</c:v>
                </c:pt>
                <c:pt idx="246">
                  <c:v>0.15293003441371789</c:v>
                </c:pt>
                <c:pt idx="247">
                  <c:v>4.531545760395031E-2</c:v>
                </c:pt>
                <c:pt idx="248">
                  <c:v>9.9678742748990079E-2</c:v>
                </c:pt>
                <c:pt idx="249">
                  <c:v>3.4952437905726566E-2</c:v>
                </c:pt>
                <c:pt idx="250">
                  <c:v>4.695441923553657E-3</c:v>
                </c:pt>
                <c:pt idx="251">
                  <c:v>0.1152902399319695</c:v>
                </c:pt>
                <c:pt idx="252">
                  <c:v>2.2121115737392776E-3</c:v>
                </c:pt>
                <c:pt idx="253">
                  <c:v>0.11613672090256597</c:v>
                </c:pt>
                <c:pt idx="254">
                  <c:v>2.4843490730944589E-2</c:v>
                </c:pt>
                <c:pt idx="255">
                  <c:v>1.7488740394005175E-2</c:v>
                </c:pt>
                <c:pt idx="256">
                  <c:v>6.5733573363253292E-2</c:v>
                </c:pt>
                <c:pt idx="257">
                  <c:v>4.936399321330686E-2</c:v>
                </c:pt>
                <c:pt idx="258">
                  <c:v>1.438400174181906E-2</c:v>
                </c:pt>
                <c:pt idx="259">
                  <c:v>8.4190372692028365E-2</c:v>
                </c:pt>
                <c:pt idx="260">
                  <c:v>3.2884060630013354E-2</c:v>
                </c:pt>
                <c:pt idx="261">
                  <c:v>7.8605559685682183E-2</c:v>
                </c:pt>
                <c:pt idx="262">
                  <c:v>2.4131450006831531E-2</c:v>
                </c:pt>
                <c:pt idx="263">
                  <c:v>3.8762159830165533E-3</c:v>
                </c:pt>
                <c:pt idx="264">
                  <c:v>6.7801659608623138E-2</c:v>
                </c:pt>
                <c:pt idx="265">
                  <c:v>8.0531248543945208E-2</c:v>
                </c:pt>
                <c:pt idx="266">
                  <c:v>2.2893182148747511E-3</c:v>
                </c:pt>
                <c:pt idx="267">
                  <c:v>4.1844729003133914E-2</c:v>
                </c:pt>
                <c:pt idx="268">
                  <c:v>7.6130002411645387E-2</c:v>
                </c:pt>
                <c:pt idx="269">
                  <c:v>5.633837526901278E-2</c:v>
                </c:pt>
                <c:pt idx="270">
                  <c:v>8.7487069419578969E-2</c:v>
                </c:pt>
                <c:pt idx="271">
                  <c:v>0.10436358642551782</c:v>
                </c:pt>
                <c:pt idx="272">
                  <c:v>2.6512194198752122E-2</c:v>
                </c:pt>
                <c:pt idx="273">
                  <c:v>7.044910318140056E-2</c:v>
                </c:pt>
                <c:pt idx="274">
                  <c:v>6.5798911375407332E-2</c:v>
                </c:pt>
                <c:pt idx="275">
                  <c:v>9.393404047232555E-2</c:v>
                </c:pt>
                <c:pt idx="276">
                  <c:v>5.4415365521661839E-2</c:v>
                </c:pt>
                <c:pt idx="277">
                  <c:v>6.6860133004117583E-2</c:v>
                </c:pt>
                <c:pt idx="278">
                  <c:v>5.3368574796700451E-2</c:v>
                </c:pt>
                <c:pt idx="279">
                  <c:v>5.7940444694733681E-2</c:v>
                </c:pt>
                <c:pt idx="280">
                  <c:v>5.6047266824317425E-2</c:v>
                </c:pt>
                <c:pt idx="281">
                  <c:v>4.5975487270394147E-2</c:v>
                </c:pt>
                <c:pt idx="282">
                  <c:v>3.9495433305036458E-2</c:v>
                </c:pt>
                <c:pt idx="283">
                  <c:v>9.7643680501263486E-2</c:v>
                </c:pt>
                <c:pt idx="284">
                  <c:v>9.0945131081978867E-2</c:v>
                </c:pt>
                <c:pt idx="285">
                  <c:v>9.1122700716840088E-2</c:v>
                </c:pt>
                <c:pt idx="286">
                  <c:v>7.2884377261715816E-2</c:v>
                </c:pt>
                <c:pt idx="287">
                  <c:v>5.7453068418032674E-2</c:v>
                </c:pt>
                <c:pt idx="288">
                  <c:v>0.11014183978001368</c:v>
                </c:pt>
                <c:pt idx="289">
                  <c:v>8.3253608350887326E-2</c:v>
                </c:pt>
                <c:pt idx="290">
                  <c:v>8.4315703752180116E-2</c:v>
                </c:pt>
                <c:pt idx="291">
                  <c:v>0.12417855920004697</c:v>
                </c:pt>
                <c:pt idx="292">
                  <c:v>7.3099973717598007E-2</c:v>
                </c:pt>
                <c:pt idx="293">
                  <c:v>7.9313881444542308E-2</c:v>
                </c:pt>
                <c:pt idx="294">
                  <c:v>0.1156314650616211</c:v>
                </c:pt>
                <c:pt idx="295">
                  <c:v>6.5468300005088437E-2</c:v>
                </c:pt>
                <c:pt idx="296">
                  <c:v>0.10375935990950458</c:v>
                </c:pt>
                <c:pt idx="297">
                  <c:v>0.13546421984076989</c:v>
                </c:pt>
                <c:pt idx="298">
                  <c:v>4.8877923235328059E-2</c:v>
                </c:pt>
                <c:pt idx="299">
                  <c:v>8.6485407059151517E-2</c:v>
                </c:pt>
                <c:pt idx="300">
                  <c:v>5.8545772623418944E-2</c:v>
                </c:pt>
                <c:pt idx="301">
                  <c:v>9.6779769628899684E-2</c:v>
                </c:pt>
                <c:pt idx="302">
                  <c:v>7.844117095610656E-2</c:v>
                </c:pt>
                <c:pt idx="303">
                  <c:v>7.741284091675979E-2</c:v>
                </c:pt>
                <c:pt idx="304">
                  <c:v>7.9520347909784753E-2</c:v>
                </c:pt>
                <c:pt idx="305">
                  <c:v>0.10148891937180547</c:v>
                </c:pt>
                <c:pt idx="306">
                  <c:v>0.109377784265907</c:v>
                </c:pt>
                <c:pt idx="307">
                  <c:v>0.13527885687776242</c:v>
                </c:pt>
                <c:pt idx="308">
                  <c:v>4.9241710576762188E-2</c:v>
                </c:pt>
                <c:pt idx="309">
                  <c:v>9.7534427006072871E-2</c:v>
                </c:pt>
                <c:pt idx="310">
                  <c:v>9.2961022275920832E-2</c:v>
                </c:pt>
                <c:pt idx="311">
                  <c:v>4.5309304531903662E-2</c:v>
                </c:pt>
                <c:pt idx="312">
                  <c:v>3.4685874206327495E-2</c:v>
                </c:pt>
                <c:pt idx="313">
                  <c:v>0.10881099817076458</c:v>
                </c:pt>
                <c:pt idx="314">
                  <c:v>0.10512375351009602</c:v>
                </c:pt>
                <c:pt idx="315">
                  <c:v>4.7892832076700136E-2</c:v>
                </c:pt>
                <c:pt idx="316">
                  <c:v>3.162115608354733E-3</c:v>
                </c:pt>
                <c:pt idx="317">
                  <c:v>0.14716985334907262</c:v>
                </c:pt>
                <c:pt idx="318">
                  <c:v>8.0523579977233375E-3</c:v>
                </c:pt>
                <c:pt idx="319">
                  <c:v>3.7528962768562657E-2</c:v>
                </c:pt>
                <c:pt idx="320">
                  <c:v>0.19964218495489966</c:v>
                </c:pt>
                <c:pt idx="321">
                  <c:v>7.3190703336690671E-2</c:v>
                </c:pt>
                <c:pt idx="322">
                  <c:v>1.4355103676721976E-2</c:v>
                </c:pt>
                <c:pt idx="323">
                  <c:v>0.2238179270936845</c:v>
                </c:pt>
                <c:pt idx="324">
                  <c:v>9.434941356647325E-2</c:v>
                </c:pt>
                <c:pt idx="325">
                  <c:v>0.16277587930177473</c:v>
                </c:pt>
                <c:pt idx="326">
                  <c:v>0.33527660706883372</c:v>
                </c:pt>
                <c:pt idx="327">
                  <c:v>0.15454867209336082</c:v>
                </c:pt>
                <c:pt idx="328">
                  <c:v>0.13051898303595455</c:v>
                </c:pt>
                <c:pt idx="329">
                  <c:v>0.38327584937010789</c:v>
                </c:pt>
                <c:pt idx="330">
                  <c:v>0.23187715272380829</c:v>
                </c:pt>
                <c:pt idx="331">
                  <c:v>0.26759472988610167</c:v>
                </c:pt>
                <c:pt idx="332">
                  <c:v>0.45090751307304794</c:v>
                </c:pt>
                <c:pt idx="333">
                  <c:v>0.30176111733690242</c:v>
                </c:pt>
                <c:pt idx="334">
                  <c:v>0.36243791381764801</c:v>
                </c:pt>
                <c:pt idx="335">
                  <c:v>0.53365781221318043</c:v>
                </c:pt>
                <c:pt idx="336">
                  <c:v>0.42904711710976812</c:v>
                </c:pt>
                <c:pt idx="337">
                  <c:v>0.4440600037644446</c:v>
                </c:pt>
                <c:pt idx="338">
                  <c:v>0.53867469018673586</c:v>
                </c:pt>
                <c:pt idx="339">
                  <c:v>0.47787618906277562</c:v>
                </c:pt>
                <c:pt idx="340">
                  <c:v>0.23473329478130464</c:v>
                </c:pt>
                <c:pt idx="341">
                  <c:v>0.16582984191730207</c:v>
                </c:pt>
                <c:pt idx="342">
                  <c:v>8.528137965766093E-2</c:v>
                </c:pt>
                <c:pt idx="343">
                  <c:v>6.6697575597635728E-2</c:v>
                </c:pt>
                <c:pt idx="344">
                  <c:v>1.7090731158243062E-2</c:v>
                </c:pt>
                <c:pt idx="345">
                  <c:v>6.7093035869235068E-2</c:v>
                </c:pt>
                <c:pt idx="346">
                  <c:v>0.10381826251743835</c:v>
                </c:pt>
                <c:pt idx="347">
                  <c:v>0.12560568453884385</c:v>
                </c:pt>
                <c:pt idx="348">
                  <c:v>0.15370421590453023</c:v>
                </c:pt>
                <c:pt idx="349">
                  <c:v>6.2504400727826634E-2</c:v>
                </c:pt>
                <c:pt idx="350">
                  <c:v>6.8185881069230195E-2</c:v>
                </c:pt>
                <c:pt idx="351">
                  <c:v>1.3359496131002962E-2</c:v>
                </c:pt>
                <c:pt idx="352">
                  <c:v>9.676137278890623E-2</c:v>
                </c:pt>
                <c:pt idx="353">
                  <c:v>6.4868300266059789E-2</c:v>
                </c:pt>
                <c:pt idx="354">
                  <c:v>7.0597803602742495E-2</c:v>
                </c:pt>
                <c:pt idx="355">
                  <c:v>5.6852190678171106E-2</c:v>
                </c:pt>
                <c:pt idx="356">
                  <c:v>0.11253133240040776</c:v>
                </c:pt>
                <c:pt idx="357">
                  <c:v>0.1313737807274431</c:v>
                </c:pt>
                <c:pt idx="358">
                  <c:v>8.8474881739824582E-2</c:v>
                </c:pt>
                <c:pt idx="359">
                  <c:v>0.12090789971398344</c:v>
                </c:pt>
                <c:pt idx="360">
                  <c:v>2.0242806036058398E-2</c:v>
                </c:pt>
                <c:pt idx="361">
                  <c:v>8.173010834589059E-2</c:v>
                </c:pt>
                <c:pt idx="362">
                  <c:v>1.3538952709868875E-2</c:v>
                </c:pt>
                <c:pt idx="363">
                  <c:v>6.3993425193872078E-2</c:v>
                </c:pt>
                <c:pt idx="364">
                  <c:v>9.1071321176116646E-2</c:v>
                </c:pt>
                <c:pt idx="365">
                  <c:v>1.51692424886985E-2</c:v>
                </c:pt>
                <c:pt idx="366">
                  <c:v>7.3128437868989177E-2</c:v>
                </c:pt>
                <c:pt idx="367">
                  <c:v>1.0039889129773473E-2</c:v>
                </c:pt>
                <c:pt idx="368">
                  <c:v>3.1378326021496088E-2</c:v>
                </c:pt>
                <c:pt idx="369">
                  <c:v>1.0496427925708389E-2</c:v>
                </c:pt>
                <c:pt idx="370">
                  <c:v>3.551853204591629E-2</c:v>
                </c:pt>
                <c:pt idx="371">
                  <c:v>8.5928168953671672E-3</c:v>
                </c:pt>
                <c:pt idx="372">
                  <c:v>5.0179194496299297E-2</c:v>
                </c:pt>
                <c:pt idx="373">
                  <c:v>4.3121577485623975E-3</c:v>
                </c:pt>
                <c:pt idx="374">
                  <c:v>5.140094642461622E-2</c:v>
                </c:pt>
                <c:pt idx="375">
                  <c:v>0.14327609397285926</c:v>
                </c:pt>
                <c:pt idx="376">
                  <c:v>1.6118978603061218E-2</c:v>
                </c:pt>
                <c:pt idx="377">
                  <c:v>6.5441873886457905E-2</c:v>
                </c:pt>
                <c:pt idx="378">
                  <c:v>0.12850711879229712</c:v>
                </c:pt>
                <c:pt idx="379">
                  <c:v>0.16854689420313526</c:v>
                </c:pt>
                <c:pt idx="380">
                  <c:v>7.6348758394097571E-3</c:v>
                </c:pt>
                <c:pt idx="381">
                  <c:v>1.7488481880618745E-2</c:v>
                </c:pt>
                <c:pt idx="382">
                  <c:v>0.12527135136068213</c:v>
                </c:pt>
                <c:pt idx="383">
                  <c:v>8.0438167840882424E-2</c:v>
                </c:pt>
                <c:pt idx="384">
                  <c:v>4.7321947467680606E-2</c:v>
                </c:pt>
                <c:pt idx="385">
                  <c:v>0.10624624853577168</c:v>
                </c:pt>
                <c:pt idx="386">
                  <c:v>2.0473890863623848E-2</c:v>
                </c:pt>
                <c:pt idx="387">
                  <c:v>1.528573702700604E-2</c:v>
                </c:pt>
                <c:pt idx="388">
                  <c:v>8.487128576318928E-2</c:v>
                </c:pt>
                <c:pt idx="389">
                  <c:v>3.6000241643156538E-3</c:v>
                </c:pt>
                <c:pt idx="390">
                  <c:v>0.11205912777149885</c:v>
                </c:pt>
                <c:pt idx="391">
                  <c:v>8.4713456662764246E-3</c:v>
                </c:pt>
                <c:pt idx="392">
                  <c:v>5.4906851875662625E-2</c:v>
                </c:pt>
                <c:pt idx="393">
                  <c:v>3.5691913983793185E-2</c:v>
                </c:pt>
                <c:pt idx="394">
                  <c:v>0.11507821808187003</c:v>
                </c:pt>
                <c:pt idx="395">
                  <c:v>0.10616369341330298</c:v>
                </c:pt>
                <c:pt idx="396">
                  <c:v>1.8356861246763467E-3</c:v>
                </c:pt>
                <c:pt idx="397">
                  <c:v>1.0314205384441258E-2</c:v>
                </c:pt>
                <c:pt idx="398">
                  <c:v>4.801453556421028E-2</c:v>
                </c:pt>
                <c:pt idx="399">
                  <c:v>0.14061759555806605</c:v>
                </c:pt>
                <c:pt idx="400">
                  <c:v>2.5757052075942436E-3</c:v>
                </c:pt>
                <c:pt idx="401">
                  <c:v>4.1787395054545658E-2</c:v>
                </c:pt>
                <c:pt idx="402">
                  <c:v>0.1342541640400288</c:v>
                </c:pt>
                <c:pt idx="403">
                  <c:v>0.10283799601746063</c:v>
                </c:pt>
                <c:pt idx="404">
                  <c:v>3.5689900289592735E-3</c:v>
                </c:pt>
                <c:pt idx="405">
                  <c:v>4.483813721112944E-2</c:v>
                </c:pt>
                <c:pt idx="406">
                  <c:v>8.7739619989918138E-2</c:v>
                </c:pt>
                <c:pt idx="407">
                  <c:v>5.0845842044817645E-2</c:v>
                </c:pt>
                <c:pt idx="408">
                  <c:v>1.9293348845101557E-2</c:v>
                </c:pt>
                <c:pt idx="409">
                  <c:v>0.13251207245776744</c:v>
                </c:pt>
                <c:pt idx="410">
                  <c:v>5.5479622720421222E-2</c:v>
                </c:pt>
                <c:pt idx="411">
                  <c:v>2.8460810529385427E-3</c:v>
                </c:pt>
                <c:pt idx="412">
                  <c:v>4.508371160573784E-2</c:v>
                </c:pt>
                <c:pt idx="413">
                  <c:v>6.4807874174409807E-2</c:v>
                </c:pt>
                <c:pt idx="414">
                  <c:v>1.2428617260998007E-2</c:v>
                </c:pt>
                <c:pt idx="415">
                  <c:v>1.3787908217050306E-2</c:v>
                </c:pt>
                <c:pt idx="416">
                  <c:v>2.8355415647412976E-2</c:v>
                </c:pt>
                <c:pt idx="417">
                  <c:v>9.390527865814767E-2</c:v>
                </c:pt>
                <c:pt idx="418">
                  <c:v>2.7672588034759932E-2</c:v>
                </c:pt>
                <c:pt idx="419">
                  <c:v>5.6919438184345238E-3</c:v>
                </c:pt>
                <c:pt idx="420">
                  <c:v>8.964777710986381E-2</c:v>
                </c:pt>
                <c:pt idx="421">
                  <c:v>3.0260565062735219E-2</c:v>
                </c:pt>
                <c:pt idx="422">
                  <c:v>2.4996301582322803E-2</c:v>
                </c:pt>
                <c:pt idx="423">
                  <c:v>5.1082184845458248E-2</c:v>
                </c:pt>
                <c:pt idx="424">
                  <c:v>3.0409784138376944E-2</c:v>
                </c:pt>
                <c:pt idx="425">
                  <c:v>0.10535300102938551</c:v>
                </c:pt>
                <c:pt idx="426">
                  <c:v>4.8186762221581449E-2</c:v>
                </c:pt>
                <c:pt idx="427">
                  <c:v>9.4492615403969138E-2</c:v>
                </c:pt>
                <c:pt idx="428">
                  <c:v>7.0131490639092006E-2</c:v>
                </c:pt>
                <c:pt idx="429">
                  <c:v>2.5361296048103124E-2</c:v>
                </c:pt>
                <c:pt idx="430">
                  <c:v>3.5996956938958054E-2</c:v>
                </c:pt>
                <c:pt idx="431">
                  <c:v>1.0225768327964601E-2</c:v>
                </c:pt>
                <c:pt idx="432">
                  <c:v>2.5237378302009235E-2</c:v>
                </c:pt>
                <c:pt idx="433">
                  <c:v>0.12738404322401148</c:v>
                </c:pt>
                <c:pt idx="434">
                  <c:v>4.3298376223614141E-2</c:v>
                </c:pt>
                <c:pt idx="435">
                  <c:v>8.0830140273965081E-2</c:v>
                </c:pt>
                <c:pt idx="436">
                  <c:v>3.8979239032739636E-2</c:v>
                </c:pt>
                <c:pt idx="437">
                  <c:v>4.0242298705288955E-2</c:v>
                </c:pt>
                <c:pt idx="438">
                  <c:v>7.4183341884664744E-2</c:v>
                </c:pt>
                <c:pt idx="439">
                  <c:v>1.9792009861837448E-2</c:v>
                </c:pt>
                <c:pt idx="440">
                  <c:v>2.727627599161507E-2</c:v>
                </c:pt>
                <c:pt idx="441">
                  <c:v>8.1421985106195467E-4</c:v>
                </c:pt>
                <c:pt idx="442">
                  <c:v>5.8847287584799755E-2</c:v>
                </c:pt>
                <c:pt idx="443">
                  <c:v>3.9707082748366013E-2</c:v>
                </c:pt>
                <c:pt idx="444">
                  <c:v>4.954092663180143E-3</c:v>
                </c:pt>
                <c:pt idx="445">
                  <c:v>5.864152159339104E-2</c:v>
                </c:pt>
                <c:pt idx="446">
                  <c:v>4.7733860840089008E-2</c:v>
                </c:pt>
                <c:pt idx="447">
                  <c:v>7.5852285771962139E-2</c:v>
                </c:pt>
                <c:pt idx="448">
                  <c:v>5.7482294451939142E-2</c:v>
                </c:pt>
                <c:pt idx="449">
                  <c:v>4.2794670933721746E-2</c:v>
                </c:pt>
                <c:pt idx="450">
                  <c:v>5.555952198144011E-3</c:v>
                </c:pt>
                <c:pt idx="451">
                  <c:v>6.0289508540737592E-2</c:v>
                </c:pt>
                <c:pt idx="452">
                  <c:v>6.1203146179221964E-2</c:v>
                </c:pt>
                <c:pt idx="453">
                  <c:v>9.3653631155260306E-2</c:v>
                </c:pt>
                <c:pt idx="454">
                  <c:v>1.6271592153743523E-2</c:v>
                </c:pt>
                <c:pt idx="455">
                  <c:v>6.8551954327223524E-2</c:v>
                </c:pt>
                <c:pt idx="456">
                  <c:v>6.9497867697272495E-2</c:v>
                </c:pt>
                <c:pt idx="457">
                  <c:v>4.2885604493967291E-2</c:v>
                </c:pt>
                <c:pt idx="458">
                  <c:v>6.3650988174102349E-2</c:v>
                </c:pt>
                <c:pt idx="459">
                  <c:v>6.3262016876701327E-2</c:v>
                </c:pt>
                <c:pt idx="460">
                  <c:v>8.0838214731689798E-2</c:v>
                </c:pt>
                <c:pt idx="461">
                  <c:v>4.1089421260698762E-2</c:v>
                </c:pt>
                <c:pt idx="462">
                  <c:v>6.3975128406576681E-2</c:v>
                </c:pt>
                <c:pt idx="463">
                  <c:v>0.10683657536703949</c:v>
                </c:pt>
                <c:pt idx="464">
                  <c:v>2.9133460927248955E-2</c:v>
                </c:pt>
                <c:pt idx="465">
                  <c:v>7.5578076640125433E-2</c:v>
                </c:pt>
                <c:pt idx="466">
                  <c:v>0.13248886561691309</c:v>
                </c:pt>
                <c:pt idx="467">
                  <c:v>5.082825535943937E-2</c:v>
                </c:pt>
                <c:pt idx="468">
                  <c:v>9.2927510715825459E-2</c:v>
                </c:pt>
                <c:pt idx="469">
                  <c:v>5.5176672842047997E-2</c:v>
                </c:pt>
                <c:pt idx="470">
                  <c:v>0.12649219997120703</c:v>
                </c:pt>
                <c:pt idx="471">
                  <c:v>5.0211938325003369E-2</c:v>
                </c:pt>
                <c:pt idx="472">
                  <c:v>0.12048349630634325</c:v>
                </c:pt>
                <c:pt idx="473">
                  <c:v>3.1748624566218644E-2</c:v>
                </c:pt>
                <c:pt idx="474">
                  <c:v>6.3909601986627346E-2</c:v>
                </c:pt>
                <c:pt idx="475">
                  <c:v>5.0776580791759146E-2</c:v>
                </c:pt>
                <c:pt idx="476">
                  <c:v>7.6345682374946239E-2</c:v>
                </c:pt>
                <c:pt idx="477">
                  <c:v>1.2821288367035029E-2</c:v>
                </c:pt>
                <c:pt idx="478">
                  <c:v>8.6201762998560194E-2</c:v>
                </c:pt>
                <c:pt idx="479">
                  <c:v>1.1463070050229781E-2</c:v>
                </c:pt>
                <c:pt idx="480">
                  <c:v>3.6555643196316476E-3</c:v>
                </c:pt>
                <c:pt idx="481">
                  <c:v>1.4310323088373125E-3</c:v>
                </c:pt>
                <c:pt idx="482">
                  <c:v>0.10661933796583623</c:v>
                </c:pt>
                <c:pt idx="483">
                  <c:v>1.824791471110174E-2</c:v>
                </c:pt>
                <c:pt idx="484">
                  <c:v>0.12023511758246341</c:v>
                </c:pt>
                <c:pt idx="485">
                  <c:v>6.4116058243020149E-2</c:v>
                </c:pt>
                <c:pt idx="486">
                  <c:v>2.2546362383792699E-2</c:v>
                </c:pt>
                <c:pt idx="487">
                  <c:v>0.18230881295292051</c:v>
                </c:pt>
                <c:pt idx="488">
                  <c:v>7.8339848250744928E-2</c:v>
                </c:pt>
                <c:pt idx="489">
                  <c:v>3.6346505135646523E-2</c:v>
                </c:pt>
                <c:pt idx="490">
                  <c:v>0.20659402169424324</c:v>
                </c:pt>
                <c:pt idx="491">
                  <c:v>0.13971538201329559</c:v>
                </c:pt>
                <c:pt idx="492">
                  <c:v>0.13506586118439262</c:v>
                </c:pt>
                <c:pt idx="493">
                  <c:v>0.28833226771806347</c:v>
                </c:pt>
                <c:pt idx="494">
                  <c:v>0.17772016829392573</c:v>
                </c:pt>
                <c:pt idx="495">
                  <c:v>0.20195235288549646</c:v>
                </c:pt>
                <c:pt idx="496">
                  <c:v>0.38376886978769836</c:v>
                </c:pt>
                <c:pt idx="497">
                  <c:v>0.2062876455404582</c:v>
                </c:pt>
                <c:pt idx="498">
                  <c:v>0.25235263029005139</c:v>
                </c:pt>
                <c:pt idx="499">
                  <c:v>0.40050525767587503</c:v>
                </c:pt>
                <c:pt idx="500">
                  <c:v>0.30952797626039935</c:v>
                </c:pt>
                <c:pt idx="501">
                  <c:v>0.39579430105884683</c:v>
                </c:pt>
                <c:pt idx="502">
                  <c:v>0.35656035373354411</c:v>
                </c:pt>
                <c:pt idx="503">
                  <c:v>0.42762676240562036</c:v>
                </c:pt>
                <c:pt idx="504">
                  <c:v>0.46609016990835311</c:v>
                </c:pt>
                <c:pt idx="505">
                  <c:v>0.49509758626558409</c:v>
                </c:pt>
                <c:pt idx="506">
                  <c:v>0.45825464207678551</c:v>
                </c:pt>
                <c:pt idx="507">
                  <c:v>0.51206835904645631</c:v>
                </c:pt>
                <c:pt idx="508">
                  <c:v>0.46949571624738345</c:v>
                </c:pt>
                <c:pt idx="509">
                  <c:v>0.31092372753532233</c:v>
                </c:pt>
                <c:pt idx="510">
                  <c:v>0.297491541610999</c:v>
                </c:pt>
                <c:pt idx="511">
                  <c:v>8.0550979498491049E-2</c:v>
                </c:pt>
                <c:pt idx="512">
                  <c:v>2.7726232675938479E-2</c:v>
                </c:pt>
                <c:pt idx="513">
                  <c:v>0.14552752031870361</c:v>
                </c:pt>
                <c:pt idx="514">
                  <c:v>0.23443716854413835</c:v>
                </c:pt>
                <c:pt idx="515">
                  <c:v>1.443491788422265E-2</c:v>
                </c:pt>
                <c:pt idx="516">
                  <c:v>1.2523388718174626E-2</c:v>
                </c:pt>
                <c:pt idx="517">
                  <c:v>3.5808958710744292E-2</c:v>
                </c:pt>
                <c:pt idx="518">
                  <c:v>2.0709393952732897E-3</c:v>
                </c:pt>
                <c:pt idx="519">
                  <c:v>9.4215374487808076E-2</c:v>
                </c:pt>
                <c:pt idx="520">
                  <c:v>1.0996197216689325E-6</c:v>
                </c:pt>
                <c:pt idx="521">
                  <c:v>7.6965932632398426E-2</c:v>
                </c:pt>
                <c:pt idx="522">
                  <c:v>6.6594944449491614E-2</c:v>
                </c:pt>
                <c:pt idx="523">
                  <c:v>0.17052768051436809</c:v>
                </c:pt>
                <c:pt idx="524">
                  <c:v>2.283378056578601E-2</c:v>
                </c:pt>
                <c:pt idx="525">
                  <c:v>0.15839511947303461</c:v>
                </c:pt>
                <c:pt idx="526">
                  <c:v>4.9109043800736323E-2</c:v>
                </c:pt>
                <c:pt idx="527">
                  <c:v>1.1431239008620376E-2</c:v>
                </c:pt>
                <c:pt idx="528">
                  <c:v>7.0519079895646736E-2</c:v>
                </c:pt>
                <c:pt idx="529">
                  <c:v>0.11032546648474094</c:v>
                </c:pt>
                <c:pt idx="530">
                  <c:v>0.11609528478319353</c:v>
                </c:pt>
                <c:pt idx="531">
                  <c:v>0.16911409372498717</c:v>
                </c:pt>
                <c:pt idx="532">
                  <c:v>7.4553625097808426E-2</c:v>
                </c:pt>
                <c:pt idx="533">
                  <c:v>1.7635309603681835E-2</c:v>
                </c:pt>
                <c:pt idx="534">
                  <c:v>7.8146146486237855E-2</c:v>
                </c:pt>
                <c:pt idx="535">
                  <c:v>5.8083747688915117E-2</c:v>
                </c:pt>
                <c:pt idx="536">
                  <c:v>0.1086381345177304</c:v>
                </c:pt>
                <c:pt idx="537">
                  <c:v>6.7878332777719846E-2</c:v>
                </c:pt>
                <c:pt idx="538">
                  <c:v>9.6895142433387343E-2</c:v>
                </c:pt>
                <c:pt idx="539">
                  <c:v>9.0152294297891566E-2</c:v>
                </c:pt>
                <c:pt idx="540">
                  <c:v>0.10019973486252377</c:v>
                </c:pt>
                <c:pt idx="541">
                  <c:v>2.0830436978657864E-2</c:v>
                </c:pt>
                <c:pt idx="542">
                  <c:v>0.12471150891028669</c:v>
                </c:pt>
                <c:pt idx="543">
                  <c:v>0.10512031030920677</c:v>
                </c:pt>
                <c:pt idx="544">
                  <c:v>0.11811346223755247</c:v>
                </c:pt>
                <c:pt idx="545">
                  <c:v>8.2099964497756028E-2</c:v>
                </c:pt>
                <c:pt idx="546">
                  <c:v>8.4482361365175437E-2</c:v>
                </c:pt>
                <c:pt idx="547">
                  <c:v>0.13456750202337869</c:v>
                </c:pt>
                <c:pt idx="548">
                  <c:v>9.5891558087862153E-3</c:v>
                </c:pt>
                <c:pt idx="549">
                  <c:v>5.2367381798048743E-2</c:v>
                </c:pt>
                <c:pt idx="550">
                  <c:v>0.13333441215210623</c:v>
                </c:pt>
                <c:pt idx="551">
                  <c:v>4.9148959354776152E-2</c:v>
                </c:pt>
                <c:pt idx="552">
                  <c:v>0.16815207353388995</c:v>
                </c:pt>
                <c:pt idx="553">
                  <c:v>9.3575886788069523E-2</c:v>
                </c:pt>
                <c:pt idx="554">
                  <c:v>0.15704425559019769</c:v>
                </c:pt>
                <c:pt idx="555">
                  <c:v>0.13465857896958863</c:v>
                </c:pt>
                <c:pt idx="556">
                  <c:v>3.456538826740939E-3</c:v>
                </c:pt>
                <c:pt idx="557">
                  <c:v>0.14124662553753994</c:v>
                </c:pt>
                <c:pt idx="558">
                  <c:v>4.1797571207317259E-2</c:v>
                </c:pt>
                <c:pt idx="559">
                  <c:v>1.6746183347370169E-2</c:v>
                </c:pt>
                <c:pt idx="560">
                  <c:v>7.8793930971141637E-2</c:v>
                </c:pt>
                <c:pt idx="561">
                  <c:v>8.4941329092178219E-2</c:v>
                </c:pt>
                <c:pt idx="562">
                  <c:v>2.1873110567875009E-2</c:v>
                </c:pt>
                <c:pt idx="563">
                  <c:v>0.1327792732145561</c:v>
                </c:pt>
                <c:pt idx="564">
                  <c:v>8.0805640076084401E-3</c:v>
                </c:pt>
                <c:pt idx="565">
                  <c:v>0.10016005457369045</c:v>
                </c:pt>
                <c:pt idx="566">
                  <c:v>4.2229230059093202E-2</c:v>
                </c:pt>
                <c:pt idx="567">
                  <c:v>9.7096075585698355E-2</c:v>
                </c:pt>
                <c:pt idx="568">
                  <c:v>5.8888715629933273E-2</c:v>
                </c:pt>
                <c:pt idx="569">
                  <c:v>5.3351514810537494E-2</c:v>
                </c:pt>
                <c:pt idx="570">
                  <c:v>9.0605798332578882E-2</c:v>
                </c:pt>
                <c:pt idx="571">
                  <c:v>3.0067004574661219E-2</c:v>
                </c:pt>
                <c:pt idx="572">
                  <c:v>2.0015761148098072E-2</c:v>
                </c:pt>
                <c:pt idx="573">
                  <c:v>5.0381783205131786E-2</c:v>
                </c:pt>
                <c:pt idx="574">
                  <c:v>1.9759683071693445E-3</c:v>
                </c:pt>
                <c:pt idx="575">
                  <c:v>5.4942757455152882E-2</c:v>
                </c:pt>
                <c:pt idx="576">
                  <c:v>3.0735132281280416E-3</c:v>
                </c:pt>
                <c:pt idx="577">
                  <c:v>5.3012571470771763E-2</c:v>
                </c:pt>
                <c:pt idx="578">
                  <c:v>6.7851505179336632E-3</c:v>
                </c:pt>
                <c:pt idx="579">
                  <c:v>6.9751171694700034E-2</c:v>
                </c:pt>
                <c:pt idx="580">
                  <c:v>7.0106988267202283E-2</c:v>
                </c:pt>
                <c:pt idx="581">
                  <c:v>9.0135497162375774E-2</c:v>
                </c:pt>
                <c:pt idx="582">
                  <c:v>7.2895706501311429E-3</c:v>
                </c:pt>
                <c:pt idx="583">
                  <c:v>0.12025296920285654</c:v>
                </c:pt>
                <c:pt idx="584">
                  <c:v>2.8660598633126862E-2</c:v>
                </c:pt>
                <c:pt idx="585">
                  <c:v>2.2885261491146069E-2</c:v>
                </c:pt>
                <c:pt idx="586">
                  <c:v>0.11879878754734233</c:v>
                </c:pt>
                <c:pt idx="587">
                  <c:v>1.4302343364697202E-2</c:v>
                </c:pt>
                <c:pt idx="588">
                  <c:v>6.9614585843853646E-2</c:v>
                </c:pt>
                <c:pt idx="589">
                  <c:v>2.8879127678211304E-2</c:v>
                </c:pt>
                <c:pt idx="590">
                  <c:v>0.10697541688398868</c:v>
                </c:pt>
                <c:pt idx="591">
                  <c:v>9.8039240683577583E-2</c:v>
                </c:pt>
                <c:pt idx="592">
                  <c:v>3.0976068065133956E-2</c:v>
                </c:pt>
                <c:pt idx="593">
                  <c:v>3.3088190986491961E-2</c:v>
                </c:pt>
                <c:pt idx="594">
                  <c:v>8.3182342973658938E-2</c:v>
                </c:pt>
                <c:pt idx="595">
                  <c:v>3.8163605821856024E-2</c:v>
                </c:pt>
                <c:pt idx="596">
                  <c:v>7.3751226703882206E-2</c:v>
                </c:pt>
                <c:pt idx="597">
                  <c:v>8.4503275758812474E-2</c:v>
                </c:pt>
                <c:pt idx="598">
                  <c:v>1.5765995963643295E-2</c:v>
                </c:pt>
                <c:pt idx="599">
                  <c:v>3.2004877253223964E-2</c:v>
                </c:pt>
                <c:pt idx="600">
                  <c:v>0.1083386802576841</c:v>
                </c:pt>
                <c:pt idx="601">
                  <c:v>6.6802152534286841E-2</c:v>
                </c:pt>
                <c:pt idx="602">
                  <c:v>3.8691391682665145E-2</c:v>
                </c:pt>
                <c:pt idx="603">
                  <c:v>8.5163880664882605E-2</c:v>
                </c:pt>
                <c:pt idx="604">
                  <c:v>8.9708694968410871E-2</c:v>
                </c:pt>
                <c:pt idx="605">
                  <c:v>8.4162488456647533E-2</c:v>
                </c:pt>
                <c:pt idx="606">
                  <c:v>9.7645819101963738E-2</c:v>
                </c:pt>
                <c:pt idx="607">
                  <c:v>7.6895914999093956E-2</c:v>
                </c:pt>
                <c:pt idx="608">
                  <c:v>7.371791721844842E-2</c:v>
                </c:pt>
                <c:pt idx="609">
                  <c:v>0.11325772715428936</c:v>
                </c:pt>
                <c:pt idx="610">
                  <c:v>7.1572487616708411E-2</c:v>
                </c:pt>
                <c:pt idx="611">
                  <c:v>3.8962738257058989E-2</c:v>
                </c:pt>
                <c:pt idx="612">
                  <c:v>6.9444285880100987E-2</c:v>
                </c:pt>
                <c:pt idx="613">
                  <c:v>2.9643332699432919E-2</c:v>
                </c:pt>
                <c:pt idx="614">
                  <c:v>3.3137192115244754E-2</c:v>
                </c:pt>
                <c:pt idx="615">
                  <c:v>9.4868981904855071E-2</c:v>
                </c:pt>
                <c:pt idx="616">
                  <c:v>6.121040949944976E-2</c:v>
                </c:pt>
                <c:pt idx="617">
                  <c:v>8.6910861306207329E-2</c:v>
                </c:pt>
                <c:pt idx="618">
                  <c:v>3.3362093043700927E-2</c:v>
                </c:pt>
                <c:pt idx="619">
                  <c:v>1.8887379355130504E-2</c:v>
                </c:pt>
                <c:pt idx="620">
                  <c:v>6.1165271067748203E-2</c:v>
                </c:pt>
                <c:pt idx="621">
                  <c:v>1.1211884202485809E-2</c:v>
                </c:pt>
                <c:pt idx="622">
                  <c:v>5.9336037419216253E-2</c:v>
                </c:pt>
                <c:pt idx="623">
                  <c:v>7.9195116041479371E-2</c:v>
                </c:pt>
                <c:pt idx="624">
                  <c:v>6.7885108107975434E-2</c:v>
                </c:pt>
                <c:pt idx="625">
                  <c:v>1.5439865690980224E-3</c:v>
                </c:pt>
                <c:pt idx="626">
                  <c:v>8.7346752353278018E-2</c:v>
                </c:pt>
                <c:pt idx="627">
                  <c:v>0.10300004609646379</c:v>
                </c:pt>
                <c:pt idx="628">
                  <c:v>1.0687445842484539E-2</c:v>
                </c:pt>
                <c:pt idx="629">
                  <c:v>9.0705870889989867E-2</c:v>
                </c:pt>
                <c:pt idx="630">
                  <c:v>9.3095625675279639E-2</c:v>
                </c:pt>
                <c:pt idx="631">
                  <c:v>9.388911920288423E-2</c:v>
                </c:pt>
                <c:pt idx="632">
                  <c:v>1.3534835341631595E-2</c:v>
                </c:pt>
                <c:pt idx="633">
                  <c:v>7.397766034558842E-2</c:v>
                </c:pt>
                <c:pt idx="634">
                  <c:v>4.8507993799625004E-2</c:v>
                </c:pt>
                <c:pt idx="635">
                  <c:v>4.4843962262651027E-2</c:v>
                </c:pt>
                <c:pt idx="636">
                  <c:v>6.8528248838029632E-2</c:v>
                </c:pt>
                <c:pt idx="637">
                  <c:v>4.9186982493205529E-2</c:v>
                </c:pt>
                <c:pt idx="638">
                  <c:v>3.9072516013449639E-2</c:v>
                </c:pt>
                <c:pt idx="639">
                  <c:v>2.4208007833572961E-2</c:v>
                </c:pt>
                <c:pt idx="640">
                  <c:v>5.1072416248050798E-2</c:v>
                </c:pt>
                <c:pt idx="641">
                  <c:v>2.0599652427217039E-2</c:v>
                </c:pt>
                <c:pt idx="642">
                  <c:v>2.1552353986182887E-3</c:v>
                </c:pt>
                <c:pt idx="643">
                  <c:v>1.2470512778883993E-2</c:v>
                </c:pt>
                <c:pt idx="644">
                  <c:v>5.0944623080587094E-2</c:v>
                </c:pt>
                <c:pt idx="645">
                  <c:v>3.4910986301991784E-2</c:v>
                </c:pt>
                <c:pt idx="646">
                  <c:v>2.3769974337087739E-2</c:v>
                </c:pt>
                <c:pt idx="647">
                  <c:v>2.4602752336533161E-2</c:v>
                </c:pt>
                <c:pt idx="648">
                  <c:v>3.177300589618684E-2</c:v>
                </c:pt>
                <c:pt idx="649">
                  <c:v>2.9747040560311033E-2</c:v>
                </c:pt>
                <c:pt idx="650">
                  <c:v>1.4837190403927324E-2</c:v>
                </c:pt>
                <c:pt idx="651">
                  <c:v>3.345920612109328E-2</c:v>
                </c:pt>
                <c:pt idx="652">
                  <c:v>0.14592436741954293</c:v>
                </c:pt>
                <c:pt idx="653">
                  <c:v>3.1869118604935111E-2</c:v>
                </c:pt>
                <c:pt idx="654">
                  <c:v>0.14304777584670503</c:v>
                </c:pt>
                <c:pt idx="655">
                  <c:v>0.11719232985229018</c:v>
                </c:pt>
                <c:pt idx="656">
                  <c:v>0.16215937196934255</c:v>
                </c:pt>
                <c:pt idx="657">
                  <c:v>0.21800853978512647</c:v>
                </c:pt>
                <c:pt idx="658">
                  <c:v>0.11100716086050798</c:v>
                </c:pt>
                <c:pt idx="659">
                  <c:v>0.1678685629818514</c:v>
                </c:pt>
                <c:pt idx="660">
                  <c:v>0.31187909699308286</c:v>
                </c:pt>
                <c:pt idx="661">
                  <c:v>0.21475641858647149</c:v>
                </c:pt>
                <c:pt idx="662">
                  <c:v>0.32167911946122624</c:v>
                </c:pt>
                <c:pt idx="663">
                  <c:v>0.25194626158406547</c:v>
                </c:pt>
                <c:pt idx="664">
                  <c:v>0.34886228443922124</c:v>
                </c:pt>
                <c:pt idx="665">
                  <c:v>0.3156562436258174</c:v>
                </c:pt>
                <c:pt idx="666">
                  <c:v>0.37970040049970294</c:v>
                </c:pt>
                <c:pt idx="667">
                  <c:v>0.46571611904524651</c:v>
                </c:pt>
                <c:pt idx="668">
                  <c:v>0.40657747453774529</c:v>
                </c:pt>
                <c:pt idx="669">
                  <c:v>0.52376628403469661</c:v>
                </c:pt>
                <c:pt idx="670">
                  <c:v>0.45418979644939861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1-F447-A063-B436ED0D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47295"/>
        <c:axId val="1187048975"/>
      </c:scatterChart>
      <c:valAx>
        <c:axId val="11870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48975"/>
        <c:crosses val="autoZero"/>
        <c:crossBetween val="midCat"/>
      </c:valAx>
      <c:valAx>
        <c:axId val="1187048975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4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summary!$I$10:$I$313</c:f>
              <c:numCache>
                <c:formatCode>General</c:formatCode>
                <c:ptCount val="30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summary!$H$10:$H$313</c:f>
              <c:numCache>
                <c:formatCode>General</c:formatCode>
                <c:ptCount val="304"/>
                <c:pt idx="0">
                  <c:v>3894.5016708868829</c:v>
                </c:pt>
                <c:pt idx="1">
                  <c:v>3610.5691693255089</c:v>
                </c:pt>
                <c:pt idx="2">
                  <c:v>3728.34019575919</c:v>
                </c:pt>
                <c:pt idx="3">
                  <c:v>3424.7300253969092</c:v>
                </c:pt>
                <c:pt idx="4">
                  <c:v>3841.1668389139418</c:v>
                </c:pt>
                <c:pt idx="5">
                  <c:v>3451.5564925867934</c:v>
                </c:pt>
                <c:pt idx="6">
                  <c:v>3221.8326370562017</c:v>
                </c:pt>
                <c:pt idx="7">
                  <c:v>3791.2795541121436</c:v>
                </c:pt>
                <c:pt idx="8">
                  <c:v>3579.4154970930126</c:v>
                </c:pt>
                <c:pt idx="9">
                  <c:v>3602.3600177802064</c:v>
                </c:pt>
                <c:pt idx="10">
                  <c:v>3484.8513617350509</c:v>
                </c:pt>
                <c:pt idx="11">
                  <c:v>3897.0456035957004</c:v>
                </c:pt>
                <c:pt idx="12">
                  <c:v>3668.5749376828007</c:v>
                </c:pt>
                <c:pt idx="13">
                  <c:v>3789.2988898626545</c:v>
                </c:pt>
                <c:pt idx="14">
                  <c:v>3426.2485682034107</c:v>
                </c:pt>
                <c:pt idx="15">
                  <c:v>3015.9475876730867</c:v>
                </c:pt>
                <c:pt idx="16">
                  <c:v>3602.2311469144202</c:v>
                </c:pt>
                <c:pt idx="17">
                  <c:v>3168.6454369926241</c:v>
                </c:pt>
                <c:pt idx="18">
                  <c:v>3045.7521110796847</c:v>
                </c:pt>
                <c:pt idx="19">
                  <c:v>3286.3595698133045</c:v>
                </c:pt>
                <c:pt idx="20">
                  <c:v>2826.3152279499791</c:v>
                </c:pt>
                <c:pt idx="21">
                  <c:v>2696.9888059293103</c:v>
                </c:pt>
                <c:pt idx="22">
                  <c:v>3850.1928179083061</c:v>
                </c:pt>
                <c:pt idx="23">
                  <c:v>3101.4017408767959</c:v>
                </c:pt>
                <c:pt idx="24">
                  <c:v>3942.5772333676359</c:v>
                </c:pt>
                <c:pt idx="25">
                  <c:v>2624.0622534461381</c:v>
                </c:pt>
                <c:pt idx="26">
                  <c:v>2987.3391292863698</c:v>
                </c:pt>
                <c:pt idx="27">
                  <c:v>2788.9562544374953</c:v>
                </c:pt>
                <c:pt idx="28">
                  <c:v>2859.062137198352</c:v>
                </c:pt>
                <c:pt idx="29">
                  <c:v>2872.8369587583188</c:v>
                </c:pt>
                <c:pt idx="30">
                  <c:v>2533.8259796114185</c:v>
                </c:pt>
                <c:pt idx="31">
                  <c:v>2715.7368199547991</c:v>
                </c:pt>
                <c:pt idx="32">
                  <c:v>2649.5357520109037</c:v>
                </c:pt>
                <c:pt idx="33">
                  <c:v>2468.5580611968835</c:v>
                </c:pt>
                <c:pt idx="34">
                  <c:v>3149.2678014492139</c:v>
                </c:pt>
                <c:pt idx="35">
                  <c:v>2544.7245306015097</c:v>
                </c:pt>
                <c:pt idx="36">
                  <c:v>2348.5863572495596</c:v>
                </c:pt>
                <c:pt idx="37">
                  <c:v>2149.3342789832573</c:v>
                </c:pt>
                <c:pt idx="38">
                  <c:v>2199.5301448498431</c:v>
                </c:pt>
                <c:pt idx="39">
                  <c:v>2358.1999850691109</c:v>
                </c:pt>
                <c:pt idx="40">
                  <c:v>2258.7222792399079</c:v>
                </c:pt>
                <c:pt idx="41">
                  <c:v>2239.6109587441665</c:v>
                </c:pt>
                <c:pt idx="42">
                  <c:v>2046.3813446168429</c:v>
                </c:pt>
                <c:pt idx="43">
                  <c:v>1919.2976221094905</c:v>
                </c:pt>
                <c:pt idx="44">
                  <c:v>2000.764015590574</c:v>
                </c:pt>
                <c:pt idx="45">
                  <c:v>2123.3816674752479</c:v>
                </c:pt>
                <c:pt idx="46">
                  <c:v>1869.4695738670769</c:v>
                </c:pt>
                <c:pt idx="47">
                  <c:v>1724.5522009877125</c:v>
                </c:pt>
                <c:pt idx="48">
                  <c:v>1747.6140745105768</c:v>
                </c:pt>
                <c:pt idx="49">
                  <c:v>1919.6023610865448</c:v>
                </c:pt>
                <c:pt idx="50">
                  <c:v>1607.1654729364827</c:v>
                </c:pt>
                <c:pt idx="51">
                  <c:v>1630.3290945831129</c:v>
                </c:pt>
                <c:pt idx="52">
                  <c:v>1511.3972417823647</c:v>
                </c:pt>
                <c:pt idx="53">
                  <c:v>1466.4472041478716</c:v>
                </c:pt>
                <c:pt idx="54">
                  <c:v>1660.0998017164957</c:v>
                </c:pt>
                <c:pt idx="55">
                  <c:v>1562.8783963182111</c:v>
                </c:pt>
                <c:pt idx="56">
                  <c:v>1399.6391510190506</c:v>
                </c:pt>
                <c:pt idx="57">
                  <c:v>1366.9058799491313</c:v>
                </c:pt>
                <c:pt idx="58">
                  <c:v>1755.2481559228754</c:v>
                </c:pt>
                <c:pt idx="59">
                  <c:v>1291.9270351400298</c:v>
                </c:pt>
                <c:pt idx="60">
                  <c:v>1267.5228471081448</c:v>
                </c:pt>
                <c:pt idx="61">
                  <c:v>1355.5199078711498</c:v>
                </c:pt>
                <c:pt idx="62">
                  <c:v>1205.588105772257</c:v>
                </c:pt>
                <c:pt idx="63">
                  <c:v>1431.6100820930526</c:v>
                </c:pt>
                <c:pt idx="64">
                  <c:v>1254.7026254174177</c:v>
                </c:pt>
                <c:pt idx="65">
                  <c:v>1109.0446118400616</c:v>
                </c:pt>
                <c:pt idx="66">
                  <c:v>1120.965884934478</c:v>
                </c:pt>
                <c:pt idx="67">
                  <c:v>1169.5184701153387</c:v>
                </c:pt>
                <c:pt idx="68">
                  <c:v>1054.3254515546369</c:v>
                </c:pt>
                <c:pt idx="69">
                  <c:v>1029.7424024055495</c:v>
                </c:pt>
                <c:pt idx="70">
                  <c:v>981.57524646969659</c:v>
                </c:pt>
                <c:pt idx="71">
                  <c:v>952.61086501437092</c:v>
                </c:pt>
                <c:pt idx="72">
                  <c:v>1044.3621589029103</c:v>
                </c:pt>
                <c:pt idx="73">
                  <c:v>929.10040029384254</c:v>
                </c:pt>
                <c:pt idx="74">
                  <c:v>893.75407043790312</c:v>
                </c:pt>
                <c:pt idx="75">
                  <c:v>879.32911599319903</c:v>
                </c:pt>
                <c:pt idx="76">
                  <c:v>982.61273544029052</c:v>
                </c:pt>
                <c:pt idx="77">
                  <c:v>831.52286770434932</c:v>
                </c:pt>
                <c:pt idx="78">
                  <c:v>810.72883059655692</c:v>
                </c:pt>
                <c:pt idx="79">
                  <c:v>840.35503506491068</c:v>
                </c:pt>
                <c:pt idx="80">
                  <c:v>769.27129622194764</c:v>
                </c:pt>
                <c:pt idx="81">
                  <c:v>718.16934351252382</c:v>
                </c:pt>
                <c:pt idx="82">
                  <c:v>751.17752537816364</c:v>
                </c:pt>
                <c:pt idx="83">
                  <c:v>713.38391053959072</c:v>
                </c:pt>
                <c:pt idx="84">
                  <c:v>772.21387718692154</c:v>
                </c:pt>
                <c:pt idx="85">
                  <c:v>737.15275284306779</c:v>
                </c:pt>
                <c:pt idx="86">
                  <c:v>664.11210679869646</c:v>
                </c:pt>
                <c:pt idx="87">
                  <c:v>639.50806670480085</c:v>
                </c:pt>
                <c:pt idx="88">
                  <c:v>663.40185886042843</c:v>
                </c:pt>
                <c:pt idx="89">
                  <c:v>594.98567683440274</c:v>
                </c:pt>
                <c:pt idx="90">
                  <c:v>590.95531543507298</c:v>
                </c:pt>
                <c:pt idx="91">
                  <c:v>626.74358921377177</c:v>
                </c:pt>
                <c:pt idx="92">
                  <c:v>543.56851229333165</c:v>
                </c:pt>
                <c:pt idx="93">
                  <c:v>543.95547465915047</c:v>
                </c:pt>
                <c:pt idx="94">
                  <c:v>567.46726742618443</c:v>
                </c:pt>
                <c:pt idx="95">
                  <c:v>502.33090128497213</c:v>
                </c:pt>
                <c:pt idx="96">
                  <c:v>504.53530740074336</c:v>
                </c:pt>
                <c:pt idx="97">
                  <c:v>455.85036816055799</c:v>
                </c:pt>
                <c:pt idx="98">
                  <c:v>465.16170634286186</c:v>
                </c:pt>
                <c:pt idx="99">
                  <c:v>511.23408181518681</c:v>
                </c:pt>
                <c:pt idx="100">
                  <c:v>429.68636653616352</c:v>
                </c:pt>
                <c:pt idx="101">
                  <c:v>470.32522268630908</c:v>
                </c:pt>
                <c:pt idx="102">
                  <c:v>410.42072678951524</c:v>
                </c:pt>
                <c:pt idx="103">
                  <c:v>394.383911496179</c:v>
                </c:pt>
                <c:pt idx="104">
                  <c:v>430.89247614134331</c:v>
                </c:pt>
                <c:pt idx="105">
                  <c:v>374.73688548156065</c:v>
                </c:pt>
                <c:pt idx="106">
                  <c:v>362.64069150912661</c:v>
                </c:pt>
                <c:pt idx="107">
                  <c:v>393.90947156366667</c:v>
                </c:pt>
                <c:pt idx="108">
                  <c:v>364.81030830397441</c:v>
                </c:pt>
                <c:pt idx="109">
                  <c:v>332.49048871581908</c:v>
                </c:pt>
                <c:pt idx="110">
                  <c:v>321.35607225821417</c:v>
                </c:pt>
                <c:pt idx="111">
                  <c:v>307.60615217178861</c:v>
                </c:pt>
                <c:pt idx="112">
                  <c:v>323.16769917700469</c:v>
                </c:pt>
                <c:pt idx="113">
                  <c:v>289.72916939212138</c:v>
                </c:pt>
                <c:pt idx="114">
                  <c:v>276.1489695051626</c:v>
                </c:pt>
                <c:pt idx="115">
                  <c:v>280.76378026407082</c:v>
                </c:pt>
                <c:pt idx="116">
                  <c:v>268.041712302885</c:v>
                </c:pt>
                <c:pt idx="117">
                  <c:v>237.50795517479722</c:v>
                </c:pt>
                <c:pt idx="118">
                  <c:v>239.95307871158712</c:v>
                </c:pt>
                <c:pt idx="119">
                  <c:v>253.96479824914735</c:v>
                </c:pt>
                <c:pt idx="120">
                  <c:v>213.66461315871834</c:v>
                </c:pt>
                <c:pt idx="121">
                  <c:v>217.1778548019482</c:v>
                </c:pt>
                <c:pt idx="122">
                  <c:v>216.17476120708866</c:v>
                </c:pt>
                <c:pt idx="123">
                  <c:v>186.58718174809414</c:v>
                </c:pt>
                <c:pt idx="124">
                  <c:v>196.07053356230574</c:v>
                </c:pt>
                <c:pt idx="125">
                  <c:v>190.3639220311432</c:v>
                </c:pt>
                <c:pt idx="126">
                  <c:v>176.09824490983894</c:v>
                </c:pt>
                <c:pt idx="127">
                  <c:v>170.54829605750962</c:v>
                </c:pt>
                <c:pt idx="128">
                  <c:v>173.98115319884226</c:v>
                </c:pt>
                <c:pt idx="129">
                  <c:v>150.77784257687256</c:v>
                </c:pt>
                <c:pt idx="130">
                  <c:v>157.28222763142614</c:v>
                </c:pt>
                <c:pt idx="131">
                  <c:v>154.47535093730914</c:v>
                </c:pt>
                <c:pt idx="132">
                  <c:v>137.720607733626</c:v>
                </c:pt>
                <c:pt idx="133">
                  <c:v>130.35416301960279</c:v>
                </c:pt>
                <c:pt idx="134">
                  <c:v>126.40493793845273</c:v>
                </c:pt>
                <c:pt idx="135">
                  <c:v>121.14267933326624</c:v>
                </c:pt>
                <c:pt idx="136">
                  <c:v>109.93940366689407</c:v>
                </c:pt>
                <c:pt idx="137">
                  <c:v>106.65059769206943</c:v>
                </c:pt>
                <c:pt idx="138">
                  <c:v>107.380247526145</c:v>
                </c:pt>
                <c:pt idx="139">
                  <c:v>97.968645976708771</c:v>
                </c:pt>
                <c:pt idx="140">
                  <c:v>92.311886273726046</c:v>
                </c:pt>
                <c:pt idx="141">
                  <c:v>95.647100928820336</c:v>
                </c:pt>
                <c:pt idx="142">
                  <c:v>83.535253933805436</c:v>
                </c:pt>
                <c:pt idx="143">
                  <c:v>78.884798918860767</c:v>
                </c:pt>
                <c:pt idx="144">
                  <c:v>84.953668584426168</c:v>
                </c:pt>
                <c:pt idx="145">
                  <c:v>68.701770314313023</c:v>
                </c:pt>
                <c:pt idx="146">
                  <c:v>67.824517373735233</c:v>
                </c:pt>
                <c:pt idx="147">
                  <c:v>74.124572640952181</c:v>
                </c:pt>
                <c:pt idx="148">
                  <c:v>61.347800237059474</c:v>
                </c:pt>
                <c:pt idx="149">
                  <c:v>53.316909683407964</c:v>
                </c:pt>
                <c:pt idx="150">
                  <c:v>64.326226174531499</c:v>
                </c:pt>
                <c:pt idx="151">
                  <c:v>49.706292439880741</c:v>
                </c:pt>
                <c:pt idx="152">
                  <c:v>54.173008042259518</c:v>
                </c:pt>
                <c:pt idx="153">
                  <c:v>45.770829432081491</c:v>
                </c:pt>
                <c:pt idx="154">
                  <c:v>46.702794502792337</c:v>
                </c:pt>
                <c:pt idx="155">
                  <c:v>45.909461582433664</c:v>
                </c:pt>
                <c:pt idx="156">
                  <c:v>37.671678128084899</c:v>
                </c:pt>
                <c:pt idx="157">
                  <c:v>37.308974851918713</c:v>
                </c:pt>
                <c:pt idx="158">
                  <c:v>36.421142456046034</c:v>
                </c:pt>
                <c:pt idx="159">
                  <c:v>33.038420663784336</c:v>
                </c:pt>
                <c:pt idx="160">
                  <c:v>31.957917163701861</c:v>
                </c:pt>
                <c:pt idx="161">
                  <c:v>28.250599754129777</c:v>
                </c:pt>
                <c:pt idx="162">
                  <c:v>25.693526431035068</c:v>
                </c:pt>
                <c:pt idx="163">
                  <c:v>23.755288369145479</c:v>
                </c:pt>
                <c:pt idx="164">
                  <c:v>22.508662488028644</c:v>
                </c:pt>
                <c:pt idx="165">
                  <c:v>18.808814934391563</c:v>
                </c:pt>
                <c:pt idx="166">
                  <c:v>20.501717028850269</c:v>
                </c:pt>
                <c:pt idx="167">
                  <c:v>16.450299834004134</c:v>
                </c:pt>
                <c:pt idx="168">
                  <c:v>11.83297172489068</c:v>
                </c:pt>
                <c:pt idx="169">
                  <c:v>12.269489576085888</c:v>
                </c:pt>
                <c:pt idx="170">
                  <c:v>9.9817760092730321</c:v>
                </c:pt>
                <c:pt idx="171">
                  <c:v>5.1095162324989474</c:v>
                </c:pt>
                <c:pt idx="172">
                  <c:v>6.6282582123781673</c:v>
                </c:pt>
                <c:pt idx="173">
                  <c:v>5.0607090545701787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8-3341-AE5E-D1C41EC1FB8E}"/>
            </c:ext>
          </c:extLst>
        </c:ser>
        <c:ser>
          <c:idx val="4"/>
          <c:order val="1"/>
          <c:tx>
            <c:v>EOS 400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summary!$AB$10:$AB$183</c:f>
              <c:numCache>
                <c:formatCode>General</c:formatCode>
                <c:ptCount val="17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summary!$AE$10:$AE$183</c:f>
              <c:numCache>
                <c:formatCode>0.0000E+00</c:formatCode>
                <c:ptCount val="174"/>
                <c:pt idx="0">
                  <c:v>3777.237928270597</c:v>
                </c:pt>
                <c:pt idx="1">
                  <c:v>3693.8612184816211</c:v>
                </c:pt>
                <c:pt idx="2">
                  <c:v>3649.6388506300405</c:v>
                </c:pt>
                <c:pt idx="3">
                  <c:v>3396.6879281786905</c:v>
                </c:pt>
                <c:pt idx="4">
                  <c:v>3066.1975678616968</c:v>
                </c:pt>
                <c:pt idx="5">
                  <c:v>3046.4941820156273</c:v>
                </c:pt>
                <c:pt idx="6">
                  <c:v>2967.0519352845113</c:v>
                </c:pt>
                <c:pt idx="7">
                  <c:v>2900.9213671353396</c:v>
                </c:pt>
                <c:pt idx="8">
                  <c:v>2878.6946471483343</c:v>
                </c:pt>
                <c:pt idx="9">
                  <c:v>2832.1747988705247</c:v>
                </c:pt>
                <c:pt idx="10">
                  <c:v>2809.199352412822</c:v>
                </c:pt>
                <c:pt idx="11">
                  <c:v>2758.0572329220076</c:v>
                </c:pt>
                <c:pt idx="12">
                  <c:v>2753.0262921702979</c:v>
                </c:pt>
                <c:pt idx="13">
                  <c:v>2681.6454851627509</c:v>
                </c:pt>
                <c:pt idx="14">
                  <c:v>2641.3172918726696</c:v>
                </c:pt>
                <c:pt idx="15">
                  <c:v>2606.9305831715055</c:v>
                </c:pt>
                <c:pt idx="16">
                  <c:v>2583.6710399185149</c:v>
                </c:pt>
                <c:pt idx="17">
                  <c:v>2558.3780971058068</c:v>
                </c:pt>
                <c:pt idx="18">
                  <c:v>2472.3447644789653</c:v>
                </c:pt>
                <c:pt idx="19">
                  <c:v>2461.3788568737095</c:v>
                </c:pt>
                <c:pt idx="20">
                  <c:v>2343.2240193956236</c:v>
                </c:pt>
                <c:pt idx="21">
                  <c:v>2335.4724041840386</c:v>
                </c:pt>
                <c:pt idx="22">
                  <c:v>2333.7112224716639</c:v>
                </c:pt>
                <c:pt idx="23">
                  <c:v>2319.4975480469984</c:v>
                </c:pt>
                <c:pt idx="24">
                  <c:v>2279.1992468728608</c:v>
                </c:pt>
                <c:pt idx="25">
                  <c:v>2262.0701727653163</c:v>
                </c:pt>
                <c:pt idx="26">
                  <c:v>2241.0796224041251</c:v>
                </c:pt>
                <c:pt idx="27">
                  <c:v>2238.3263222222186</c:v>
                </c:pt>
                <c:pt idx="28">
                  <c:v>2218.5028435430331</c:v>
                </c:pt>
                <c:pt idx="29">
                  <c:v>2174.8868136237843</c:v>
                </c:pt>
                <c:pt idx="30">
                  <c:v>2172.9933291471079</c:v>
                </c:pt>
                <c:pt idx="31">
                  <c:v>2150.9024397967023</c:v>
                </c:pt>
                <c:pt idx="32">
                  <c:v>2121.4040176934836</c:v>
                </c:pt>
                <c:pt idx="33">
                  <c:v>2119.4322347100765</c:v>
                </c:pt>
                <c:pt idx="34">
                  <c:v>2111.8531226528003</c:v>
                </c:pt>
                <c:pt idx="35">
                  <c:v>2060.1094689603278</c:v>
                </c:pt>
                <c:pt idx="36">
                  <c:v>1927.7983801707251</c:v>
                </c:pt>
                <c:pt idx="37">
                  <c:v>1873.0208444835059</c:v>
                </c:pt>
                <c:pt idx="38">
                  <c:v>1856.3166287001995</c:v>
                </c:pt>
                <c:pt idx="39">
                  <c:v>1835.2037494913011</c:v>
                </c:pt>
                <c:pt idx="40">
                  <c:v>1825.3999691670138</c:v>
                </c:pt>
                <c:pt idx="41">
                  <c:v>1787.7556290583611</c:v>
                </c:pt>
                <c:pt idx="42">
                  <c:v>1745.6938064166384</c:v>
                </c:pt>
                <c:pt idx="43">
                  <c:v>1696.0966815383267</c:v>
                </c:pt>
                <c:pt idx="44">
                  <c:v>1693.8103626848538</c:v>
                </c:pt>
                <c:pt idx="45">
                  <c:v>1687.0924782771217</c:v>
                </c:pt>
                <c:pt idx="46">
                  <c:v>1620.968793891599</c:v>
                </c:pt>
                <c:pt idx="47">
                  <c:v>1509.018794116914</c:v>
                </c:pt>
                <c:pt idx="48">
                  <c:v>1481.3083101205521</c:v>
                </c:pt>
                <c:pt idx="49">
                  <c:v>1473.2273259398899</c:v>
                </c:pt>
                <c:pt idx="50">
                  <c:v>1466.2780690367417</c:v>
                </c:pt>
                <c:pt idx="51">
                  <c:v>1419.1721340486772</c:v>
                </c:pt>
                <c:pt idx="52">
                  <c:v>1366.255701950709</c:v>
                </c:pt>
                <c:pt idx="53">
                  <c:v>1309.588317999071</c:v>
                </c:pt>
                <c:pt idx="54">
                  <c:v>1304.9902923868126</c:v>
                </c:pt>
                <c:pt idx="55">
                  <c:v>1285.4395051471593</c:v>
                </c:pt>
                <c:pt idx="56">
                  <c:v>1283.59154240517</c:v>
                </c:pt>
                <c:pt idx="57">
                  <c:v>1270.7028337241641</c:v>
                </c:pt>
                <c:pt idx="58">
                  <c:v>1251.8429635888897</c:v>
                </c:pt>
                <c:pt idx="59">
                  <c:v>1181.0528567347164</c:v>
                </c:pt>
                <c:pt idx="60">
                  <c:v>1175.848943977689</c:v>
                </c:pt>
                <c:pt idx="61">
                  <c:v>1137.231565604256</c:v>
                </c:pt>
                <c:pt idx="62">
                  <c:v>1128.3236195512102</c:v>
                </c:pt>
                <c:pt idx="63">
                  <c:v>1116.4456839087095</c:v>
                </c:pt>
                <c:pt idx="64">
                  <c:v>1071.1564188698624</c:v>
                </c:pt>
                <c:pt idx="65">
                  <c:v>1019.9580877343359</c:v>
                </c:pt>
                <c:pt idx="66">
                  <c:v>1014.7083016097581</c:v>
                </c:pt>
                <c:pt idx="67">
                  <c:v>999.72335718729164</c:v>
                </c:pt>
                <c:pt idx="68">
                  <c:v>974.26209381018771</c:v>
                </c:pt>
                <c:pt idx="69">
                  <c:v>969.18808131271908</c:v>
                </c:pt>
                <c:pt idx="70">
                  <c:v>950.32294220275048</c:v>
                </c:pt>
                <c:pt idx="71">
                  <c:v>893.82784577506686</c:v>
                </c:pt>
                <c:pt idx="72">
                  <c:v>869.37153066822634</c:v>
                </c:pt>
                <c:pt idx="73">
                  <c:v>839.41674409397706</c:v>
                </c:pt>
                <c:pt idx="74">
                  <c:v>836.32378295756973</c:v>
                </c:pt>
                <c:pt idx="75">
                  <c:v>830.98570287222947</c:v>
                </c:pt>
                <c:pt idx="76">
                  <c:v>816.14469486830853</c:v>
                </c:pt>
                <c:pt idx="77">
                  <c:v>782.83239032149231</c:v>
                </c:pt>
                <c:pt idx="78">
                  <c:v>771.63464339160305</c:v>
                </c:pt>
                <c:pt idx="79">
                  <c:v>742.8375586174119</c:v>
                </c:pt>
                <c:pt idx="80">
                  <c:v>735.72873664676672</c:v>
                </c:pt>
                <c:pt idx="81">
                  <c:v>714.36690481663368</c:v>
                </c:pt>
                <c:pt idx="82">
                  <c:v>712.96776249181016</c:v>
                </c:pt>
                <c:pt idx="83">
                  <c:v>694.44751161104909</c:v>
                </c:pt>
                <c:pt idx="84">
                  <c:v>680.34597298761946</c:v>
                </c:pt>
                <c:pt idx="85">
                  <c:v>678.05496772927199</c:v>
                </c:pt>
                <c:pt idx="86">
                  <c:v>671.65235133956367</c:v>
                </c:pt>
                <c:pt idx="87">
                  <c:v>624.01762519680346</c:v>
                </c:pt>
                <c:pt idx="88">
                  <c:v>613.07572873456252</c:v>
                </c:pt>
                <c:pt idx="89">
                  <c:v>583.74211705090522</c:v>
                </c:pt>
                <c:pt idx="90">
                  <c:v>577.59772087335648</c:v>
                </c:pt>
                <c:pt idx="91">
                  <c:v>562.33750608275614</c:v>
                </c:pt>
                <c:pt idx="92">
                  <c:v>543.60399698499305</c:v>
                </c:pt>
                <c:pt idx="93">
                  <c:v>536.51921460229846</c:v>
                </c:pt>
                <c:pt idx="94">
                  <c:v>509.32020745541047</c:v>
                </c:pt>
                <c:pt idx="95">
                  <c:v>502.33090235924305</c:v>
                </c:pt>
                <c:pt idx="96">
                  <c:v>495.69978796735109</c:v>
                </c:pt>
                <c:pt idx="97">
                  <c:v>466.916308712437</c:v>
                </c:pt>
                <c:pt idx="98">
                  <c:v>463.25813726168167</c:v>
                </c:pt>
                <c:pt idx="99">
                  <c:v>459.73754123427983</c:v>
                </c:pt>
                <c:pt idx="100">
                  <c:v>435.41266098332687</c:v>
                </c:pt>
                <c:pt idx="101">
                  <c:v>427.06275703525762</c:v>
                </c:pt>
                <c:pt idx="102">
                  <c:v>405.58346874548101</c:v>
                </c:pt>
                <c:pt idx="103">
                  <c:v>397.96750142387202</c:v>
                </c:pt>
                <c:pt idx="104">
                  <c:v>397.20828276376369</c:v>
                </c:pt>
                <c:pt idx="105">
                  <c:v>390.65068859365601</c:v>
                </c:pt>
                <c:pt idx="106">
                  <c:v>371.66113322114865</c:v>
                </c:pt>
                <c:pt idx="107">
                  <c:v>366.82143608411724</c:v>
                </c:pt>
                <c:pt idx="108">
                  <c:v>359.16179053232753</c:v>
                </c:pt>
                <c:pt idx="109">
                  <c:v>349.60538593317818</c:v>
                </c:pt>
                <c:pt idx="110">
                  <c:v>327.73463396504326</c:v>
                </c:pt>
                <c:pt idx="111">
                  <c:v>324.27154167532029</c:v>
                </c:pt>
                <c:pt idx="112">
                  <c:v>316.00829346065831</c:v>
                </c:pt>
                <c:pt idx="113">
                  <c:v>304.66377984915493</c:v>
                </c:pt>
                <c:pt idx="114">
                  <c:v>291.03706137623709</c:v>
                </c:pt>
                <c:pt idx="115">
                  <c:v>282.83461615032519</c:v>
                </c:pt>
                <c:pt idx="116">
                  <c:v>279.83765630946465</c:v>
                </c:pt>
                <c:pt idx="117">
                  <c:v>254.59467367480258</c:v>
                </c:pt>
                <c:pt idx="118">
                  <c:v>248.87232654138813</c:v>
                </c:pt>
                <c:pt idx="119">
                  <c:v>245.14406888306712</c:v>
                </c:pt>
                <c:pt idx="120">
                  <c:v>239.75772813292059</c:v>
                </c:pt>
                <c:pt idx="121">
                  <c:v>232.19242037661471</c:v>
                </c:pt>
                <c:pt idx="122">
                  <c:v>215.58122889552635</c:v>
                </c:pt>
                <c:pt idx="123">
                  <c:v>208.45738383109864</c:v>
                </c:pt>
                <c:pt idx="124">
                  <c:v>207.15976679493861</c:v>
                </c:pt>
                <c:pt idx="125">
                  <c:v>193.55273796040743</c:v>
                </c:pt>
                <c:pt idx="126">
                  <c:v>187.91199572745057</c:v>
                </c:pt>
                <c:pt idx="127">
                  <c:v>182.72866674006758</c:v>
                </c:pt>
                <c:pt idx="128">
                  <c:v>172.47465582696569</c:v>
                </c:pt>
                <c:pt idx="129">
                  <c:v>169.02337465604671</c:v>
                </c:pt>
                <c:pt idx="130">
                  <c:v>167.00473018021887</c:v>
                </c:pt>
                <c:pt idx="131">
                  <c:v>163.80812865189324</c:v>
                </c:pt>
                <c:pt idx="132">
                  <c:v>145.75903862109624</c:v>
                </c:pt>
                <c:pt idx="133">
                  <c:v>143.1458565888604</c:v>
                </c:pt>
                <c:pt idx="134">
                  <c:v>140.34511146156001</c:v>
                </c:pt>
                <c:pt idx="135">
                  <c:v>126.82466522688135</c:v>
                </c:pt>
                <c:pt idx="136">
                  <c:v>120.57229138573157</c:v>
                </c:pt>
                <c:pt idx="137">
                  <c:v>117.37972599207917</c:v>
                </c:pt>
                <c:pt idx="138">
                  <c:v>111.28970874019234</c:v>
                </c:pt>
                <c:pt idx="139">
                  <c:v>107.96907606816565</c:v>
                </c:pt>
                <c:pt idx="140">
                  <c:v>103.06874554803096</c:v>
                </c:pt>
                <c:pt idx="141">
                  <c:v>94.76092377229827</c:v>
                </c:pt>
                <c:pt idx="142">
                  <c:v>91.518256906995362</c:v>
                </c:pt>
                <c:pt idx="143">
                  <c:v>86.949515997950328</c:v>
                </c:pt>
                <c:pt idx="144">
                  <c:v>83.191152967231602</c:v>
                </c:pt>
                <c:pt idx="145">
                  <c:v>71.368400042039212</c:v>
                </c:pt>
                <c:pt idx="146">
                  <c:v>70.749016763417302</c:v>
                </c:pt>
                <c:pt idx="147">
                  <c:v>70.060224745339269</c:v>
                </c:pt>
                <c:pt idx="148">
                  <c:v>62.633429707982202</c:v>
                </c:pt>
                <c:pt idx="149">
                  <c:v>59.834450813131383</c:v>
                </c:pt>
                <c:pt idx="150">
                  <c:v>58.429780568018572</c:v>
                </c:pt>
                <c:pt idx="151">
                  <c:v>53.265574833295915</c:v>
                </c:pt>
                <c:pt idx="152">
                  <c:v>49.339177995214719</c:v>
                </c:pt>
                <c:pt idx="153">
                  <c:v>46.815049392677459</c:v>
                </c:pt>
                <c:pt idx="154">
                  <c:v>41.589414042703794</c:v>
                </c:pt>
                <c:pt idx="155">
                  <c:v>38.201784569174961</c:v>
                </c:pt>
                <c:pt idx="156">
                  <c:v>35.493579021236854</c:v>
                </c:pt>
                <c:pt idx="157">
                  <c:v>32.870589981868733</c:v>
                </c:pt>
                <c:pt idx="158">
                  <c:v>30.088119383136011</c:v>
                </c:pt>
                <c:pt idx="159">
                  <c:v>26.312959995364842</c:v>
                </c:pt>
                <c:pt idx="160">
                  <c:v>24.623321247520884</c:v>
                </c:pt>
                <c:pt idx="161">
                  <c:v>22.133357929495631</c:v>
                </c:pt>
                <c:pt idx="162">
                  <c:v>19.234296488217737</c:v>
                </c:pt>
                <c:pt idx="163">
                  <c:v>17.012258008386024</c:v>
                </c:pt>
                <c:pt idx="164">
                  <c:v>16.258135129614089</c:v>
                </c:pt>
                <c:pt idx="165">
                  <c:v>12.162235061167209</c:v>
                </c:pt>
                <c:pt idx="166">
                  <c:v>11.310222822502586</c:v>
                </c:pt>
                <c:pt idx="167">
                  <c:v>10.605822078014146</c:v>
                </c:pt>
                <c:pt idx="168">
                  <c:v>7.0915099627034692</c:v>
                </c:pt>
                <c:pt idx="169">
                  <c:v>6.3248680430409632</c:v>
                </c:pt>
                <c:pt idx="170">
                  <c:v>6.0040708685965765</c:v>
                </c:pt>
                <c:pt idx="171">
                  <c:v>2.9688672227533628</c:v>
                </c:pt>
                <c:pt idx="172">
                  <c:v>2.7461409781292607</c:v>
                </c:pt>
                <c:pt idx="173">
                  <c:v>2.5830673052174671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B8-3341-AE5E-D1C41EC1FB8E}"/>
            </c:ext>
          </c:extLst>
        </c:ser>
        <c:ser>
          <c:idx val="1"/>
          <c:order val="2"/>
          <c:tx>
            <c:v>MD 500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summary!$N$10:$N$313</c:f>
              <c:numCache>
                <c:formatCode>General</c:formatCode>
                <c:ptCount val="304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summary!$M$10:$M$313</c:f>
              <c:numCache>
                <c:formatCode>General</c:formatCode>
                <c:ptCount val="304"/>
                <c:pt idx="0">
                  <c:v>3778.7709992123528</c:v>
                </c:pt>
                <c:pt idx="1">
                  <c:v>3903.5432346718967</c:v>
                </c:pt>
                <c:pt idx="2">
                  <c:v>3559.2012420660685</c:v>
                </c:pt>
                <c:pt idx="3">
                  <c:v>3911.7538240120875</c:v>
                </c:pt>
                <c:pt idx="4">
                  <c:v>3660.4633266597439</c:v>
                </c:pt>
                <c:pt idx="5">
                  <c:v>3788.5352430047978</c:v>
                </c:pt>
                <c:pt idx="6">
                  <c:v>3349.1281721026762</c:v>
                </c:pt>
                <c:pt idx="7">
                  <c:v>3208.8289870594449</c:v>
                </c:pt>
                <c:pt idx="8">
                  <c:v>3516.6071268908481</c:v>
                </c:pt>
                <c:pt idx="9">
                  <c:v>3616.6273402912852</c:v>
                </c:pt>
                <c:pt idx="10">
                  <c:v>3270.9456953386548</c:v>
                </c:pt>
                <c:pt idx="11">
                  <c:v>3385.5652834406237</c:v>
                </c:pt>
                <c:pt idx="12">
                  <c:v>3132.1914539508548</c:v>
                </c:pt>
                <c:pt idx="13">
                  <c:v>2786.8266201459487</c:v>
                </c:pt>
                <c:pt idx="14">
                  <c:v>2850.3613553812625</c:v>
                </c:pt>
                <c:pt idx="15">
                  <c:v>2981.9972404891059</c:v>
                </c:pt>
                <c:pt idx="16">
                  <c:v>3639.5808328680846</c:v>
                </c:pt>
                <c:pt idx="17">
                  <c:v>3421.0558423213056</c:v>
                </c:pt>
                <c:pt idx="18">
                  <c:v>2996.7708402460298</c:v>
                </c:pt>
                <c:pt idx="19">
                  <c:v>2879.6882548347894</c:v>
                </c:pt>
                <c:pt idx="20">
                  <c:v>3187.0449780344093</c:v>
                </c:pt>
                <c:pt idx="21">
                  <c:v>2642.4207381426095</c:v>
                </c:pt>
                <c:pt idx="22">
                  <c:v>2596.8336016776061</c:v>
                </c:pt>
                <c:pt idx="23">
                  <c:v>3241.1308831980446</c:v>
                </c:pt>
                <c:pt idx="24">
                  <c:v>3055.8488492672541</c:v>
                </c:pt>
                <c:pt idx="25">
                  <c:v>2456.8641423536005</c:v>
                </c:pt>
                <c:pt idx="26">
                  <c:v>2323.8934253786279</c:v>
                </c:pt>
                <c:pt idx="27">
                  <c:v>2397.1689496368854</c:v>
                </c:pt>
                <c:pt idx="28">
                  <c:v>2273.8636923389977</c:v>
                </c:pt>
                <c:pt idx="29">
                  <c:v>2684.3909296677321</c:v>
                </c:pt>
                <c:pt idx="30">
                  <c:v>2772.6959143527038</c:v>
                </c:pt>
                <c:pt idx="31">
                  <c:v>2157.1784886014243</c:v>
                </c:pt>
                <c:pt idx="32">
                  <c:v>2837.5727724568187</c:v>
                </c:pt>
                <c:pt idx="33">
                  <c:v>1986.198546112581</c:v>
                </c:pt>
                <c:pt idx="34">
                  <c:v>2534.859432224559</c:v>
                </c:pt>
                <c:pt idx="35">
                  <c:v>2084.1523297229896</c:v>
                </c:pt>
                <c:pt idx="36">
                  <c:v>2398.7418532243728</c:v>
                </c:pt>
                <c:pt idx="37">
                  <c:v>2253.8926489115188</c:v>
                </c:pt>
                <c:pt idx="38">
                  <c:v>1968.9934112733001</c:v>
                </c:pt>
                <c:pt idx="39">
                  <c:v>1720.9324555277401</c:v>
                </c:pt>
                <c:pt idx="40">
                  <c:v>1816.4435330844879</c:v>
                </c:pt>
                <c:pt idx="41">
                  <c:v>1854.1153718276319</c:v>
                </c:pt>
                <c:pt idx="42">
                  <c:v>2031.7000041746107</c:v>
                </c:pt>
                <c:pt idx="43">
                  <c:v>1755.4564455034508</c:v>
                </c:pt>
                <c:pt idx="44">
                  <c:v>2075.4795851383578</c:v>
                </c:pt>
                <c:pt idx="45">
                  <c:v>1562.9997947091545</c:v>
                </c:pt>
                <c:pt idx="46">
                  <c:v>1756.4194348078888</c:v>
                </c:pt>
                <c:pt idx="47">
                  <c:v>1849.8247387105334</c:v>
                </c:pt>
                <c:pt idx="48">
                  <c:v>1647.6288946034738</c:v>
                </c:pt>
                <c:pt idx="49">
                  <c:v>1447.2693649393946</c:v>
                </c:pt>
                <c:pt idx="50">
                  <c:v>1550.5166458634676</c:v>
                </c:pt>
                <c:pt idx="51">
                  <c:v>1450.2708059381225</c:v>
                </c:pt>
                <c:pt idx="52">
                  <c:v>1361.2298934067369</c:v>
                </c:pt>
                <c:pt idx="53">
                  <c:v>1333.1741215877621</c:v>
                </c:pt>
                <c:pt idx="54">
                  <c:v>1524.0244824624208</c:v>
                </c:pt>
                <c:pt idx="55">
                  <c:v>1266.9248201626478</c:v>
                </c:pt>
                <c:pt idx="56">
                  <c:v>1264.4775576886548</c:v>
                </c:pt>
                <c:pt idx="57">
                  <c:v>1443.7199681889888</c:v>
                </c:pt>
                <c:pt idx="58">
                  <c:v>1165.3557081960064</c:v>
                </c:pt>
                <c:pt idx="59">
                  <c:v>1113.4515037914446</c:v>
                </c:pt>
                <c:pt idx="60">
                  <c:v>1156.2248611752855</c:v>
                </c:pt>
                <c:pt idx="61">
                  <c:v>1086.8205149116732</c:v>
                </c:pt>
                <c:pt idx="62">
                  <c:v>1311.0862899666813</c:v>
                </c:pt>
                <c:pt idx="63">
                  <c:v>1231.6091152634917</c:v>
                </c:pt>
                <c:pt idx="64">
                  <c:v>1001.0244289535444</c:v>
                </c:pt>
                <c:pt idx="65">
                  <c:v>1151.242688958278</c:v>
                </c:pt>
                <c:pt idx="66">
                  <c:v>1018.9408484542797</c:v>
                </c:pt>
                <c:pt idx="67">
                  <c:v>925.69985616412725</c:v>
                </c:pt>
                <c:pt idx="68">
                  <c:v>923.06881777647777</c:v>
                </c:pt>
                <c:pt idx="69">
                  <c:v>869.93092102623234</c:v>
                </c:pt>
                <c:pt idx="70">
                  <c:v>886.34958030354187</c:v>
                </c:pt>
                <c:pt idx="71">
                  <c:v>990.38507266152965</c:v>
                </c:pt>
                <c:pt idx="72">
                  <c:v>1031.4288614316386</c:v>
                </c:pt>
                <c:pt idx="73">
                  <c:v>804.83471057587406</c:v>
                </c:pt>
                <c:pt idx="74">
                  <c:v>919.08449640843833</c:v>
                </c:pt>
                <c:pt idx="75">
                  <c:v>750.79958793593175</c:v>
                </c:pt>
                <c:pt idx="76">
                  <c:v>778.71017891229508</c:v>
                </c:pt>
                <c:pt idx="77">
                  <c:v>842.77192690847323</c:v>
                </c:pt>
                <c:pt idx="78">
                  <c:v>727.81591859688092</c:v>
                </c:pt>
                <c:pt idx="79">
                  <c:v>793.3672603651363</c:v>
                </c:pt>
                <c:pt idx="80">
                  <c:v>677.49518964851086</c:v>
                </c:pt>
                <c:pt idx="81">
                  <c:v>681.83372367567938</c:v>
                </c:pt>
                <c:pt idx="82">
                  <c:v>722.37208259070246</c:v>
                </c:pt>
                <c:pt idx="83">
                  <c:v>633.77813835563086</c:v>
                </c:pt>
                <c:pt idx="84">
                  <c:v>620.6429349863671</c:v>
                </c:pt>
                <c:pt idx="85">
                  <c:v>673.17792784044525</c:v>
                </c:pt>
                <c:pt idx="86">
                  <c:v>584.98609278125036</c:v>
                </c:pt>
                <c:pt idx="87">
                  <c:v>624.46335333341256</c:v>
                </c:pt>
                <c:pt idx="88">
                  <c:v>541.37456486953704</c:v>
                </c:pt>
                <c:pt idx="89">
                  <c:v>544.79254195687838</c:v>
                </c:pt>
                <c:pt idx="90">
                  <c:v>501.94588256558302</c:v>
                </c:pt>
                <c:pt idx="91">
                  <c:v>576.63253710298443</c:v>
                </c:pt>
                <c:pt idx="92">
                  <c:v>510.6257156994983</c:v>
                </c:pt>
                <c:pt idx="93">
                  <c:v>474.08806836858668</c:v>
                </c:pt>
                <c:pt idx="94">
                  <c:v>522.96261025229239</c:v>
                </c:pt>
                <c:pt idx="95">
                  <c:v>456.65022596468884</c:v>
                </c:pt>
                <c:pt idx="96">
                  <c:v>419.78076405947797</c:v>
                </c:pt>
                <c:pt idx="97">
                  <c:v>489.30980904746542</c:v>
                </c:pt>
                <c:pt idx="98">
                  <c:v>412.92133585000664</c:v>
                </c:pt>
                <c:pt idx="99">
                  <c:v>390.83650964354393</c:v>
                </c:pt>
                <c:pt idx="100">
                  <c:v>381.7076555129114</c:v>
                </c:pt>
                <c:pt idx="101">
                  <c:v>440.23251532641638</c:v>
                </c:pt>
                <c:pt idx="102">
                  <c:v>405.84863200597209</c:v>
                </c:pt>
                <c:pt idx="103">
                  <c:v>337.5787019626614</c:v>
                </c:pt>
                <c:pt idx="104">
                  <c:v>341.32439045615564</c:v>
                </c:pt>
                <c:pt idx="105">
                  <c:v>367.34129673399121</c:v>
                </c:pt>
                <c:pt idx="106">
                  <c:v>304.10058819629535</c:v>
                </c:pt>
                <c:pt idx="107">
                  <c:v>304.83723012445137</c:v>
                </c:pt>
                <c:pt idx="108">
                  <c:v>328.98188899677291</c:v>
                </c:pt>
                <c:pt idx="109">
                  <c:v>280.14267622758598</c:v>
                </c:pt>
                <c:pt idx="110">
                  <c:v>277.62415601534707</c:v>
                </c:pt>
                <c:pt idx="111">
                  <c:v>250.87910515335372</c:v>
                </c:pt>
                <c:pt idx="112">
                  <c:v>293.13811927174413</c:v>
                </c:pt>
                <c:pt idx="113">
                  <c:v>241.82504713223796</c:v>
                </c:pt>
                <c:pt idx="114">
                  <c:v>227.41909072046283</c:v>
                </c:pt>
                <c:pt idx="115">
                  <c:v>271.26598207248202</c:v>
                </c:pt>
                <c:pt idx="116">
                  <c:v>208.97798350375746</c:v>
                </c:pt>
                <c:pt idx="117">
                  <c:v>199.99479732948078</c:v>
                </c:pt>
                <c:pt idx="118">
                  <c:v>236.51094879600095</c:v>
                </c:pt>
                <c:pt idx="119">
                  <c:v>187.58937832629479</c:v>
                </c:pt>
                <c:pt idx="120">
                  <c:v>175.76314347957009</c:v>
                </c:pt>
                <c:pt idx="121">
                  <c:v>204.20706684372252</c:v>
                </c:pt>
                <c:pt idx="122">
                  <c:v>167.43159860814001</c:v>
                </c:pt>
                <c:pt idx="123">
                  <c:v>156.39395569797639</c:v>
                </c:pt>
                <c:pt idx="124">
                  <c:v>182.06442503077849</c:v>
                </c:pt>
                <c:pt idx="125">
                  <c:v>146.18910259285317</c:v>
                </c:pt>
                <c:pt idx="126">
                  <c:v>166.19294367359177</c:v>
                </c:pt>
                <c:pt idx="127">
                  <c:v>135.33937320452046</c:v>
                </c:pt>
                <c:pt idx="128">
                  <c:v>149.58256390489086</c:v>
                </c:pt>
                <c:pt idx="129">
                  <c:v>123.81650450555432</c:v>
                </c:pt>
                <c:pt idx="130">
                  <c:v>121.44096856686571</c:v>
                </c:pt>
                <c:pt idx="131">
                  <c:v>107.37744313733909</c:v>
                </c:pt>
                <c:pt idx="132">
                  <c:v>105.67426213082854</c:v>
                </c:pt>
                <c:pt idx="133">
                  <c:v>130.43711984299549</c:v>
                </c:pt>
                <c:pt idx="134">
                  <c:v>94.440977098826991</c:v>
                </c:pt>
                <c:pt idx="135">
                  <c:v>109.23239060735325</c:v>
                </c:pt>
                <c:pt idx="136">
                  <c:v>86.975376298641223</c:v>
                </c:pt>
                <c:pt idx="137">
                  <c:v>83.643172609881006</c:v>
                </c:pt>
                <c:pt idx="138">
                  <c:v>81.913309989714833</c:v>
                </c:pt>
                <c:pt idx="139">
                  <c:v>93.728219505578181</c:v>
                </c:pt>
                <c:pt idx="140">
                  <c:v>81.34554914582742</c:v>
                </c:pt>
                <c:pt idx="141">
                  <c:v>68.549342247808525</c:v>
                </c:pt>
                <c:pt idx="142">
                  <c:v>68.220111125014881</c:v>
                </c:pt>
                <c:pt idx="143">
                  <c:v>69.908441765079573</c:v>
                </c:pt>
                <c:pt idx="144">
                  <c:v>59.176136053418269</c:v>
                </c:pt>
                <c:pt idx="145">
                  <c:v>55.774208854053974</c:v>
                </c:pt>
                <c:pt idx="146">
                  <c:v>58.537893333993871</c:v>
                </c:pt>
                <c:pt idx="147">
                  <c:v>49.715958288561175</c:v>
                </c:pt>
                <c:pt idx="148">
                  <c:v>43.922432260413615</c:v>
                </c:pt>
                <c:pt idx="149">
                  <c:v>47.075016140862111</c:v>
                </c:pt>
                <c:pt idx="150">
                  <c:v>39.37317779970207</c:v>
                </c:pt>
                <c:pt idx="151">
                  <c:v>37.244032881441072</c:v>
                </c:pt>
                <c:pt idx="152">
                  <c:v>43.560543497872494</c:v>
                </c:pt>
                <c:pt idx="153">
                  <c:v>32.726973184522301</c:v>
                </c:pt>
                <c:pt idx="154">
                  <c:v>25.832608000405216</c:v>
                </c:pt>
                <c:pt idx="155">
                  <c:v>32.25831873466624</c:v>
                </c:pt>
                <c:pt idx="156">
                  <c:v>24.930331060668966</c:v>
                </c:pt>
                <c:pt idx="157">
                  <c:v>20.337267170474245</c:v>
                </c:pt>
                <c:pt idx="158">
                  <c:v>24.001546380080278</c:v>
                </c:pt>
                <c:pt idx="159">
                  <c:v>18.57314028526217</c:v>
                </c:pt>
                <c:pt idx="160">
                  <c:v>13.596314952926718</c:v>
                </c:pt>
                <c:pt idx="161">
                  <c:v>17.049977832733166</c:v>
                </c:pt>
                <c:pt idx="162">
                  <c:v>13.281396340168378</c:v>
                </c:pt>
                <c:pt idx="163">
                  <c:v>6.578996714218408</c:v>
                </c:pt>
                <c:pt idx="164">
                  <c:v>7.0929708272268037</c:v>
                </c:pt>
                <c:pt idx="165">
                  <c:v>6.1897784533349958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8-3341-AE5E-D1C41EC1FB8E}"/>
            </c:ext>
          </c:extLst>
        </c:ser>
        <c:ser>
          <c:idx val="5"/>
          <c:order val="3"/>
          <c:tx>
            <c:v>EOS 500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summary!$AB$184:$AB$349</c:f>
              <c:numCache>
                <c:formatCode>General</c:formatCode>
                <c:ptCount val="166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summary!$AE$184:$AE$349</c:f>
              <c:numCache>
                <c:formatCode>0.0000E+00</c:formatCode>
                <c:ptCount val="166"/>
                <c:pt idx="0">
                  <c:v>4685.757788564928</c:v>
                </c:pt>
                <c:pt idx="1">
                  <c:v>4580.2954124550815</c:v>
                </c:pt>
                <c:pt idx="2">
                  <c:v>4059.178404829976</c:v>
                </c:pt>
                <c:pt idx="3">
                  <c:v>3666.5604909208369</c:v>
                </c:pt>
                <c:pt idx="4">
                  <c:v>3528.4300368389222</c:v>
                </c:pt>
                <c:pt idx="5">
                  <c:v>3513.4113082321769</c:v>
                </c:pt>
                <c:pt idx="6">
                  <c:v>3498.6328676141861</c:v>
                </c:pt>
                <c:pt idx="7">
                  <c:v>3490.7099309690434</c:v>
                </c:pt>
                <c:pt idx="8">
                  <c:v>3427.3816998761499</c:v>
                </c:pt>
                <c:pt idx="9">
                  <c:v>3417.3864836976718</c:v>
                </c:pt>
                <c:pt idx="10">
                  <c:v>3388.0931223821763</c:v>
                </c:pt>
                <c:pt idx="11">
                  <c:v>3355.7177922652727</c:v>
                </c:pt>
                <c:pt idx="12">
                  <c:v>3305.8443800152154</c:v>
                </c:pt>
                <c:pt idx="13">
                  <c:v>3186.3579866193404</c:v>
                </c:pt>
                <c:pt idx="14">
                  <c:v>3151.9231083102841</c:v>
                </c:pt>
                <c:pt idx="15">
                  <c:v>3133.0564333446287</c:v>
                </c:pt>
                <c:pt idx="16">
                  <c:v>3115.7073865087923</c:v>
                </c:pt>
                <c:pt idx="17">
                  <c:v>3088.0269858931933</c:v>
                </c:pt>
                <c:pt idx="18">
                  <c:v>2968.251102156345</c:v>
                </c:pt>
                <c:pt idx="19">
                  <c:v>2912.9057605933172</c:v>
                </c:pt>
                <c:pt idx="20">
                  <c:v>2803.8669692631925</c:v>
                </c:pt>
                <c:pt idx="21">
                  <c:v>2798.256879598167</c:v>
                </c:pt>
                <c:pt idx="22">
                  <c:v>2713.3770037727159</c:v>
                </c:pt>
                <c:pt idx="23">
                  <c:v>2673.6325380196749</c:v>
                </c:pt>
                <c:pt idx="24">
                  <c:v>2601.5597306986165</c:v>
                </c:pt>
                <c:pt idx="25">
                  <c:v>2474.6069301932976</c:v>
                </c:pt>
                <c:pt idx="26">
                  <c:v>2426.9089547776694</c:v>
                </c:pt>
                <c:pt idx="27">
                  <c:v>2396.9918549291669</c:v>
                </c:pt>
                <c:pt idx="28">
                  <c:v>2373.4380341511805</c:v>
                </c:pt>
                <c:pt idx="29">
                  <c:v>2288.7188695961245</c:v>
                </c:pt>
                <c:pt idx="30">
                  <c:v>2278.414370057611</c:v>
                </c:pt>
                <c:pt idx="31">
                  <c:v>2166.441501159773</c:v>
                </c:pt>
                <c:pt idx="32">
                  <c:v>2143.9269486245294</c:v>
                </c:pt>
                <c:pt idx="33">
                  <c:v>2121.9540882166434</c:v>
                </c:pt>
                <c:pt idx="34">
                  <c:v>2117.0248125147955</c:v>
                </c:pt>
                <c:pt idx="35">
                  <c:v>2107.4975242269888</c:v>
                </c:pt>
                <c:pt idx="36">
                  <c:v>2041.0928990107818</c:v>
                </c:pt>
                <c:pt idx="37">
                  <c:v>1937.2553948372868</c:v>
                </c:pt>
                <c:pt idx="38">
                  <c:v>1898.7701275754896</c:v>
                </c:pt>
                <c:pt idx="39">
                  <c:v>1833.1130647265295</c:v>
                </c:pt>
                <c:pt idx="40">
                  <c:v>1829.2279073812647</c:v>
                </c:pt>
                <c:pt idx="41">
                  <c:v>1821.0684728604851</c:v>
                </c:pt>
                <c:pt idx="42">
                  <c:v>1785.1529005404491</c:v>
                </c:pt>
                <c:pt idx="43">
                  <c:v>1778.7429908077968</c:v>
                </c:pt>
                <c:pt idx="44">
                  <c:v>1673.8239532674233</c:v>
                </c:pt>
                <c:pt idx="45">
                  <c:v>1574.9016806954069</c:v>
                </c:pt>
                <c:pt idx="46">
                  <c:v>1562.1126502720736</c:v>
                </c:pt>
                <c:pt idx="47">
                  <c:v>1550.0194752436755</c:v>
                </c:pt>
                <c:pt idx="48">
                  <c:v>1477.5215590942546</c:v>
                </c:pt>
                <c:pt idx="49">
                  <c:v>1463.7762296432643</c:v>
                </c:pt>
                <c:pt idx="50">
                  <c:v>1426.1324167675189</c:v>
                </c:pt>
                <c:pt idx="51">
                  <c:v>1358.8748789077938</c:v>
                </c:pt>
                <c:pt idx="52">
                  <c:v>1322.9160545556933</c:v>
                </c:pt>
                <c:pt idx="53">
                  <c:v>1317.5670903492887</c:v>
                </c:pt>
                <c:pt idx="54">
                  <c:v>1313.132910005716</c:v>
                </c:pt>
                <c:pt idx="55">
                  <c:v>1289.5476443760381</c:v>
                </c:pt>
                <c:pt idx="56">
                  <c:v>1282.3378968142447</c:v>
                </c:pt>
                <c:pt idx="57">
                  <c:v>1242.1355165480777</c:v>
                </c:pt>
                <c:pt idx="58">
                  <c:v>1193.2044571944768</c:v>
                </c:pt>
                <c:pt idx="59">
                  <c:v>1144.574627642739</c:v>
                </c:pt>
                <c:pt idx="60">
                  <c:v>1135.7360128816977</c:v>
                </c:pt>
                <c:pt idx="61">
                  <c:v>1120.3925066680367</c:v>
                </c:pt>
                <c:pt idx="62">
                  <c:v>1096.6474905459804</c:v>
                </c:pt>
                <c:pt idx="63">
                  <c:v>1088.2675089167619</c:v>
                </c:pt>
                <c:pt idx="64">
                  <c:v>1043.5465956472631</c:v>
                </c:pt>
                <c:pt idx="65">
                  <c:v>1041.9823183535218</c:v>
                </c:pt>
                <c:pt idx="66">
                  <c:v>1035.1205965869469</c:v>
                </c:pt>
                <c:pt idx="67">
                  <c:v>933.14858479637269</c:v>
                </c:pt>
                <c:pt idx="68">
                  <c:v>920.63578440605875</c:v>
                </c:pt>
                <c:pt idx="69">
                  <c:v>909.25428539757763</c:v>
                </c:pt>
                <c:pt idx="70">
                  <c:v>902.64379070546056</c:v>
                </c:pt>
                <c:pt idx="71">
                  <c:v>880.06368497174299</c:v>
                </c:pt>
                <c:pt idx="72">
                  <c:v>873.69241015759621</c:v>
                </c:pt>
                <c:pt idx="73">
                  <c:v>841.3061637811627</c:v>
                </c:pt>
                <c:pt idx="74">
                  <c:v>827.4713093263565</c:v>
                </c:pt>
                <c:pt idx="75">
                  <c:v>777.0418639129075</c:v>
                </c:pt>
                <c:pt idx="76">
                  <c:v>775.05379049193232</c:v>
                </c:pt>
                <c:pt idx="77">
                  <c:v>745.60854924726709</c:v>
                </c:pt>
                <c:pt idx="78">
                  <c:v>729.42592861396076</c:v>
                </c:pt>
                <c:pt idx="79">
                  <c:v>701.22818827487708</c:v>
                </c:pt>
                <c:pt idx="80">
                  <c:v>694.32653511280319</c:v>
                </c:pt>
                <c:pt idx="81">
                  <c:v>693.7581366609212</c:v>
                </c:pt>
                <c:pt idx="82">
                  <c:v>674.88798430416045</c:v>
                </c:pt>
                <c:pt idx="83">
                  <c:v>665.06395807616047</c:v>
                </c:pt>
                <c:pt idx="84">
                  <c:v>629.57026404425869</c:v>
                </c:pt>
                <c:pt idx="85">
                  <c:v>616.50282720751079</c:v>
                </c:pt>
                <c:pt idx="86">
                  <c:v>604.22281092398362</c:v>
                </c:pt>
                <c:pt idx="87">
                  <c:v>575.37706194144175</c:v>
                </c:pt>
                <c:pt idx="88">
                  <c:v>554.43871811665645</c:v>
                </c:pt>
                <c:pt idx="89">
                  <c:v>546.90427551543985</c:v>
                </c:pt>
                <c:pt idx="90">
                  <c:v>535.97864643724461</c:v>
                </c:pt>
                <c:pt idx="91">
                  <c:v>530.19559893901828</c:v>
                </c:pt>
                <c:pt idx="92">
                  <c:v>509.45673094756398</c:v>
                </c:pt>
                <c:pt idx="93">
                  <c:v>493.92615511308941</c:v>
                </c:pt>
                <c:pt idx="94">
                  <c:v>483.14946547258501</c:v>
                </c:pt>
                <c:pt idx="95">
                  <c:v>482.37715776176697</c:v>
                </c:pt>
                <c:pt idx="96">
                  <c:v>456.50615290575342</c:v>
                </c:pt>
                <c:pt idx="97">
                  <c:v>438.24368250208664</c:v>
                </c:pt>
                <c:pt idx="98">
                  <c:v>423.86878649487016</c:v>
                </c:pt>
                <c:pt idx="99">
                  <c:v>418.37059123848042</c:v>
                </c:pt>
                <c:pt idx="100">
                  <c:v>406.82360370931997</c:v>
                </c:pt>
                <c:pt idx="101">
                  <c:v>398.8796964145111</c:v>
                </c:pt>
                <c:pt idx="102">
                  <c:v>383.7642303489007</c:v>
                </c:pt>
                <c:pt idx="103">
                  <c:v>360.14925887524231</c:v>
                </c:pt>
                <c:pt idx="104">
                  <c:v>359.54038671815317</c:v>
                </c:pt>
                <c:pt idx="105">
                  <c:v>346.05737864648364</c:v>
                </c:pt>
                <c:pt idx="106">
                  <c:v>321.14459500436499</c:v>
                </c:pt>
                <c:pt idx="107">
                  <c:v>318.85227031758029</c:v>
                </c:pt>
                <c:pt idx="108">
                  <c:v>315.98860674133596</c:v>
                </c:pt>
                <c:pt idx="109">
                  <c:v>307.49683819992129</c:v>
                </c:pt>
                <c:pt idx="110">
                  <c:v>302.87272127568656</c:v>
                </c:pt>
                <c:pt idx="111">
                  <c:v>273.73988676835143</c:v>
                </c:pt>
                <c:pt idx="112">
                  <c:v>271.77292999695248</c:v>
                </c:pt>
                <c:pt idx="113">
                  <c:v>255.7186381103204</c:v>
                </c:pt>
                <c:pt idx="114">
                  <c:v>252.46744777351245</c:v>
                </c:pt>
                <c:pt idx="115">
                  <c:v>248.68211024210078</c:v>
                </c:pt>
                <c:pt idx="116">
                  <c:v>226.59810925158826</c:v>
                </c:pt>
                <c:pt idx="117">
                  <c:v>224.8298631093611</c:v>
                </c:pt>
                <c:pt idx="118">
                  <c:v>219.22200465508911</c:v>
                </c:pt>
                <c:pt idx="119">
                  <c:v>202.46782003912193</c:v>
                </c:pt>
                <c:pt idx="120">
                  <c:v>196.0868932639487</c:v>
                </c:pt>
                <c:pt idx="121">
                  <c:v>190.83797732843854</c:v>
                </c:pt>
                <c:pt idx="122">
                  <c:v>184.80419410834571</c:v>
                </c:pt>
                <c:pt idx="123">
                  <c:v>177.5797408944147</c:v>
                </c:pt>
                <c:pt idx="124">
                  <c:v>173.16549404023996</c:v>
                </c:pt>
                <c:pt idx="125">
                  <c:v>158.83232663820814</c:v>
                </c:pt>
                <c:pt idx="126">
                  <c:v>156.46304938166099</c:v>
                </c:pt>
                <c:pt idx="127">
                  <c:v>148.43748656497363</c:v>
                </c:pt>
                <c:pt idx="128">
                  <c:v>137.84913243757458</c:v>
                </c:pt>
                <c:pt idx="129">
                  <c:v>133.40149187171207</c:v>
                </c:pt>
                <c:pt idx="130">
                  <c:v>131.0979966378041</c:v>
                </c:pt>
                <c:pt idx="131">
                  <c:v>118.27506380625512</c:v>
                </c:pt>
                <c:pt idx="132">
                  <c:v>117.23267877663321</c:v>
                </c:pt>
                <c:pt idx="133">
                  <c:v>112.79173537620736</c:v>
                </c:pt>
                <c:pt idx="134">
                  <c:v>99.091412359714056</c:v>
                </c:pt>
                <c:pt idx="135">
                  <c:v>98.578471978961517</c:v>
                </c:pt>
                <c:pt idx="136">
                  <c:v>95.060696192195806</c:v>
                </c:pt>
                <c:pt idx="137">
                  <c:v>87.432986589676688</c:v>
                </c:pt>
                <c:pt idx="138">
                  <c:v>84.754544755841991</c:v>
                </c:pt>
                <c:pt idx="139">
                  <c:v>83.529558384407693</c:v>
                </c:pt>
                <c:pt idx="140">
                  <c:v>72.794199688278056</c:v>
                </c:pt>
                <c:pt idx="141">
                  <c:v>71.832364385051065</c:v>
                </c:pt>
                <c:pt idx="142">
                  <c:v>68.435831003206985</c:v>
                </c:pt>
                <c:pt idx="143">
                  <c:v>59.620026642650629</c:v>
                </c:pt>
                <c:pt idx="144">
                  <c:v>58.699628620994162</c:v>
                </c:pt>
                <c:pt idx="145">
                  <c:v>53.681060646524145</c:v>
                </c:pt>
                <c:pt idx="146">
                  <c:v>46.851260406138479</c:v>
                </c:pt>
                <c:pt idx="147">
                  <c:v>46.077212334363807</c:v>
                </c:pt>
                <c:pt idx="148">
                  <c:v>43.291921191581579</c:v>
                </c:pt>
                <c:pt idx="149">
                  <c:v>36.538783610312613</c:v>
                </c:pt>
                <c:pt idx="150">
                  <c:v>35.658341564051696</c:v>
                </c:pt>
                <c:pt idx="151">
                  <c:v>31.181602680420291</c:v>
                </c:pt>
                <c:pt idx="152">
                  <c:v>28.955712271831459</c:v>
                </c:pt>
                <c:pt idx="153">
                  <c:v>27.669062937219351</c:v>
                </c:pt>
                <c:pt idx="154">
                  <c:v>22.460962275025864</c:v>
                </c:pt>
                <c:pt idx="155">
                  <c:v>19.894484222385373</c:v>
                </c:pt>
                <c:pt idx="156">
                  <c:v>19.149556877859126</c:v>
                </c:pt>
                <c:pt idx="157">
                  <c:v>14.895121655369707</c:v>
                </c:pt>
                <c:pt idx="158">
                  <c:v>13.179068791930863</c:v>
                </c:pt>
                <c:pt idx="159">
                  <c:v>12.968488720326423</c:v>
                </c:pt>
                <c:pt idx="160">
                  <c:v>8.6684949257802657</c:v>
                </c:pt>
                <c:pt idx="161">
                  <c:v>7.9511239642335614</c:v>
                </c:pt>
                <c:pt idx="162">
                  <c:v>7.5830515292269105</c:v>
                </c:pt>
                <c:pt idx="163">
                  <c:v>3.6575274085363132</c:v>
                </c:pt>
                <c:pt idx="164">
                  <c:v>3.2721669643668498</c:v>
                </c:pt>
                <c:pt idx="165">
                  <c:v>3.2318307149123866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B8-3341-AE5E-D1C41EC1FB8E}"/>
            </c:ext>
          </c:extLst>
        </c:ser>
        <c:ser>
          <c:idx val="2"/>
          <c:order val="4"/>
          <c:tx>
            <c:v>MD 600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summary!$S$10:$S$313</c:f>
              <c:numCache>
                <c:formatCode>General</c:formatCode>
                <c:ptCount val="304"/>
                <c:pt idx="0">
                  <c:v>30.863641842460979</c:v>
                </c:pt>
                <c:pt idx="1">
                  <c:v>31.152431887834616</c:v>
                </c:pt>
                <c:pt idx="2">
                  <c:v>31.728564937446524</c:v>
                </c:pt>
                <c:pt idx="3">
                  <c:v>31.795832450730838</c:v>
                </c:pt>
                <c:pt idx="4">
                  <c:v>31.879993037794037</c:v>
                </c:pt>
                <c:pt idx="5">
                  <c:v>32.021007471258294</c:v>
                </c:pt>
                <c:pt idx="6">
                  <c:v>32.081728822870559</c:v>
                </c:pt>
                <c:pt idx="7">
                  <c:v>32.103428884166021</c:v>
                </c:pt>
                <c:pt idx="8">
                  <c:v>32.216934619785704</c:v>
                </c:pt>
                <c:pt idx="9">
                  <c:v>32.250745479427437</c:v>
                </c:pt>
                <c:pt idx="10">
                  <c:v>32.269110777284332</c:v>
                </c:pt>
                <c:pt idx="11">
                  <c:v>32.327138434854845</c:v>
                </c:pt>
                <c:pt idx="12">
                  <c:v>32.392810565402492</c:v>
                </c:pt>
                <c:pt idx="13">
                  <c:v>32.831661252130274</c:v>
                </c:pt>
                <c:pt idx="14">
                  <c:v>33.005637477106276</c:v>
                </c:pt>
                <c:pt idx="15">
                  <c:v>33.056191691229529</c:v>
                </c:pt>
                <c:pt idx="16">
                  <c:v>33.058549191794754</c:v>
                </c:pt>
                <c:pt idx="17">
                  <c:v>33.128441518589355</c:v>
                </c:pt>
                <c:pt idx="18">
                  <c:v>33.150535507171661</c:v>
                </c:pt>
                <c:pt idx="19">
                  <c:v>33.231485280379346</c:v>
                </c:pt>
                <c:pt idx="20">
                  <c:v>33.582100353413466</c:v>
                </c:pt>
                <c:pt idx="21">
                  <c:v>33.584226429812645</c:v>
                </c:pt>
                <c:pt idx="22">
                  <c:v>33.600852463321829</c:v>
                </c:pt>
                <c:pt idx="23">
                  <c:v>33.659278348977381</c:v>
                </c:pt>
                <c:pt idx="24">
                  <c:v>33.978826815986892</c:v>
                </c:pt>
                <c:pt idx="25">
                  <c:v>34.02342476404867</c:v>
                </c:pt>
                <c:pt idx="26">
                  <c:v>34.294499725486425</c:v>
                </c:pt>
                <c:pt idx="27">
                  <c:v>34.346570284241935</c:v>
                </c:pt>
                <c:pt idx="28">
                  <c:v>34.410265829159648</c:v>
                </c:pt>
                <c:pt idx="29">
                  <c:v>34.664165860740091</c:v>
                </c:pt>
                <c:pt idx="30">
                  <c:v>35.009892875695769</c:v>
                </c:pt>
                <c:pt idx="31">
                  <c:v>35.571899632649512</c:v>
                </c:pt>
                <c:pt idx="32">
                  <c:v>35.650032002579408</c:v>
                </c:pt>
                <c:pt idx="33">
                  <c:v>35.85828173611624</c:v>
                </c:pt>
                <c:pt idx="34">
                  <c:v>35.906185491553821</c:v>
                </c:pt>
                <c:pt idx="35">
                  <c:v>35.910794049978946</c:v>
                </c:pt>
                <c:pt idx="36">
                  <c:v>36.484991461280956</c:v>
                </c:pt>
                <c:pt idx="37">
                  <c:v>36.502191519893465</c:v>
                </c:pt>
                <c:pt idx="38">
                  <c:v>36.716239664008093</c:v>
                </c:pt>
                <c:pt idx="39">
                  <c:v>36.821863835989433</c:v>
                </c:pt>
                <c:pt idx="40">
                  <c:v>37.438848352224468</c:v>
                </c:pt>
                <c:pt idx="41">
                  <c:v>37.741554375067729</c:v>
                </c:pt>
                <c:pt idx="42">
                  <c:v>37.976941670664907</c:v>
                </c:pt>
                <c:pt idx="43">
                  <c:v>38.154728730114762</c:v>
                </c:pt>
                <c:pt idx="44">
                  <c:v>38.319570842458305</c:v>
                </c:pt>
                <c:pt idx="45">
                  <c:v>38.362740813536433</c:v>
                </c:pt>
                <c:pt idx="46">
                  <c:v>38.624393162251032</c:v>
                </c:pt>
                <c:pt idx="47">
                  <c:v>38.731365172833598</c:v>
                </c:pt>
                <c:pt idx="48">
                  <c:v>38.742900486450175</c:v>
                </c:pt>
                <c:pt idx="49">
                  <c:v>39.16837642543684</c:v>
                </c:pt>
                <c:pt idx="50">
                  <c:v>39.392542926298987</c:v>
                </c:pt>
                <c:pt idx="51">
                  <c:v>39.682136608923464</c:v>
                </c:pt>
                <c:pt idx="52">
                  <c:v>39.993997783855697</c:v>
                </c:pt>
                <c:pt idx="53">
                  <c:v>40.047288976552167</c:v>
                </c:pt>
                <c:pt idx="54">
                  <c:v>40.064056515785566</c:v>
                </c:pt>
                <c:pt idx="55">
                  <c:v>40.853469729709118</c:v>
                </c:pt>
                <c:pt idx="56">
                  <c:v>41.880998966054676</c:v>
                </c:pt>
                <c:pt idx="57">
                  <c:v>41.88803437288346</c:v>
                </c:pt>
                <c:pt idx="58">
                  <c:v>42.044252837961395</c:v>
                </c:pt>
                <c:pt idx="59">
                  <c:v>42.598351234625554</c:v>
                </c:pt>
                <c:pt idx="60">
                  <c:v>43.123731140376279</c:v>
                </c:pt>
                <c:pt idx="61">
                  <c:v>43.12806591383049</c:v>
                </c:pt>
                <c:pt idx="62">
                  <c:v>43.346527841658492</c:v>
                </c:pt>
                <c:pt idx="63">
                  <c:v>43.578521252053434</c:v>
                </c:pt>
                <c:pt idx="64">
                  <c:v>44.235706011929473</c:v>
                </c:pt>
                <c:pt idx="65">
                  <c:v>44.475679297138946</c:v>
                </c:pt>
                <c:pt idx="66">
                  <c:v>44.656759213139175</c:v>
                </c:pt>
                <c:pt idx="67">
                  <c:v>44.819716534681511</c:v>
                </c:pt>
                <c:pt idx="68">
                  <c:v>45.02750672824147</c:v>
                </c:pt>
                <c:pt idx="69">
                  <c:v>45.540355429127594</c:v>
                </c:pt>
                <c:pt idx="70">
                  <c:v>45.716151706368073</c:v>
                </c:pt>
                <c:pt idx="71">
                  <c:v>47.003416666321698</c:v>
                </c:pt>
                <c:pt idx="72">
                  <c:v>47.226133433904309</c:v>
                </c:pt>
                <c:pt idx="73">
                  <c:v>47.979798385846706</c:v>
                </c:pt>
                <c:pt idx="74">
                  <c:v>48.796718542050058</c:v>
                </c:pt>
                <c:pt idx="75">
                  <c:v>49.291141255855678</c:v>
                </c:pt>
                <c:pt idx="76">
                  <c:v>49.334739054058794</c:v>
                </c:pt>
                <c:pt idx="77">
                  <c:v>50.288713837624364</c:v>
                </c:pt>
                <c:pt idx="78">
                  <c:v>50.330797263526264</c:v>
                </c:pt>
                <c:pt idx="79">
                  <c:v>51.254342667659046</c:v>
                </c:pt>
                <c:pt idx="80">
                  <c:v>51.691266827698811</c:v>
                </c:pt>
                <c:pt idx="81">
                  <c:v>52.196384477287502</c:v>
                </c:pt>
                <c:pt idx="82">
                  <c:v>52.304542687663918</c:v>
                </c:pt>
                <c:pt idx="83">
                  <c:v>52.928951076126111</c:v>
                </c:pt>
                <c:pt idx="84">
                  <c:v>53.988670696213667</c:v>
                </c:pt>
                <c:pt idx="85">
                  <c:v>54.430274150871853</c:v>
                </c:pt>
                <c:pt idx="86">
                  <c:v>54.810539370231645</c:v>
                </c:pt>
                <c:pt idx="87">
                  <c:v>55.243087506978235</c:v>
                </c:pt>
                <c:pt idx="88">
                  <c:v>55.895075018332626</c:v>
                </c:pt>
                <c:pt idx="89">
                  <c:v>56.567189098035286</c:v>
                </c:pt>
                <c:pt idx="90">
                  <c:v>57.222496690538755</c:v>
                </c:pt>
                <c:pt idx="91">
                  <c:v>59.452280230666652</c:v>
                </c:pt>
                <c:pt idx="92">
                  <c:v>60.25963920081967</c:v>
                </c:pt>
                <c:pt idx="93">
                  <c:v>61.010929654613328</c:v>
                </c:pt>
                <c:pt idx="94">
                  <c:v>61.108439890765602</c:v>
                </c:pt>
                <c:pt idx="95">
                  <c:v>61.170085614114448</c:v>
                </c:pt>
                <c:pt idx="96">
                  <c:v>61.26529739858767</c:v>
                </c:pt>
                <c:pt idx="97">
                  <c:v>62.136173999666454</c:v>
                </c:pt>
                <c:pt idx="98">
                  <c:v>63.033704644823096</c:v>
                </c:pt>
                <c:pt idx="99">
                  <c:v>63.45963911078875</c:v>
                </c:pt>
                <c:pt idx="100">
                  <c:v>63.860698341604348</c:v>
                </c:pt>
                <c:pt idx="101">
                  <c:v>64.85690534386714</c:v>
                </c:pt>
                <c:pt idx="102">
                  <c:v>66.860124926594281</c:v>
                </c:pt>
                <c:pt idx="103">
                  <c:v>67.112754870150241</c:v>
                </c:pt>
                <c:pt idx="104">
                  <c:v>68.841293946182503</c:v>
                </c:pt>
                <c:pt idx="105">
                  <c:v>69.860562553119195</c:v>
                </c:pt>
                <c:pt idx="106">
                  <c:v>70.454562319113677</c:v>
                </c:pt>
                <c:pt idx="107">
                  <c:v>73.057585569271723</c:v>
                </c:pt>
                <c:pt idx="108">
                  <c:v>73.190460314846462</c:v>
                </c:pt>
                <c:pt idx="109">
                  <c:v>74.927091586025639</c:v>
                </c:pt>
                <c:pt idx="110">
                  <c:v>75.685953943690905</c:v>
                </c:pt>
                <c:pt idx="111">
                  <c:v>77.447258213010912</c:v>
                </c:pt>
                <c:pt idx="112">
                  <c:v>77.563975154745037</c:v>
                </c:pt>
                <c:pt idx="113">
                  <c:v>79.139358834771201</c:v>
                </c:pt>
                <c:pt idx="114">
                  <c:v>81.378694089752571</c:v>
                </c:pt>
                <c:pt idx="115">
                  <c:v>83.245346294046897</c:v>
                </c:pt>
                <c:pt idx="116">
                  <c:v>85.835867174637954</c:v>
                </c:pt>
                <c:pt idx="117">
                  <c:v>87.911538037237975</c:v>
                </c:pt>
                <c:pt idx="118">
                  <c:v>88.459378850904457</c:v>
                </c:pt>
                <c:pt idx="119">
                  <c:v>91.442461874209386</c:v>
                </c:pt>
                <c:pt idx="120">
                  <c:v>92.78981595796003</c:v>
                </c:pt>
                <c:pt idx="121">
                  <c:v>94.241966355613684</c:v>
                </c:pt>
                <c:pt idx="122">
                  <c:v>96.260762990198131</c:v>
                </c:pt>
                <c:pt idx="123">
                  <c:v>98.241045681539802</c:v>
                </c:pt>
                <c:pt idx="124">
                  <c:v>100.12078763113595</c:v>
                </c:pt>
                <c:pt idx="125">
                  <c:v>102.45069376712212</c:v>
                </c:pt>
                <c:pt idx="126">
                  <c:v>106.52903850708418</c:v>
                </c:pt>
                <c:pt idx="127">
                  <c:v>110.39431531838601</c:v>
                </c:pt>
                <c:pt idx="128">
                  <c:v>113.2874544139223</c:v>
                </c:pt>
                <c:pt idx="129">
                  <c:v>115.45053280872467</c:v>
                </c:pt>
                <c:pt idx="130">
                  <c:v>116.09361824673118</c:v>
                </c:pt>
                <c:pt idx="131">
                  <c:v>119.44757103745704</c:v>
                </c:pt>
                <c:pt idx="132">
                  <c:v>122.288079516564</c:v>
                </c:pt>
                <c:pt idx="133">
                  <c:v>126.60552870254513</c:v>
                </c:pt>
                <c:pt idx="134">
                  <c:v>129.73170011298777</c:v>
                </c:pt>
                <c:pt idx="135">
                  <c:v>138.60410830908799</c:v>
                </c:pt>
                <c:pt idx="136">
                  <c:v>138.68563734917686</c:v>
                </c:pt>
                <c:pt idx="137">
                  <c:v>142.54005818509543</c:v>
                </c:pt>
                <c:pt idx="138">
                  <c:v>149.46053936174874</c:v>
                </c:pt>
                <c:pt idx="139">
                  <c:v>152.50904852931149</c:v>
                </c:pt>
                <c:pt idx="140">
                  <c:v>153.50754140043531</c:v>
                </c:pt>
                <c:pt idx="141">
                  <c:v>170.1905056086097</c:v>
                </c:pt>
                <c:pt idx="142">
                  <c:v>172.26334871837707</c:v>
                </c:pt>
                <c:pt idx="143">
                  <c:v>172.80155468225374</c:v>
                </c:pt>
                <c:pt idx="144">
                  <c:v>181.07881405156232</c:v>
                </c:pt>
                <c:pt idx="145">
                  <c:v>192.59504948506546</c:v>
                </c:pt>
                <c:pt idx="146">
                  <c:v>199.90884202268708</c:v>
                </c:pt>
                <c:pt idx="147">
                  <c:v>215.49656654600523</c:v>
                </c:pt>
                <c:pt idx="148">
                  <c:v>219.77187151549813</c:v>
                </c:pt>
                <c:pt idx="149">
                  <c:v>229.3336211598409</c:v>
                </c:pt>
                <c:pt idx="150">
                  <c:v>250.70013435278841</c:v>
                </c:pt>
                <c:pt idx="151">
                  <c:v>264.01637287844335</c:v>
                </c:pt>
                <c:pt idx="152">
                  <c:v>278.8564217289192</c:v>
                </c:pt>
                <c:pt idx="153">
                  <c:v>308.181131737317</c:v>
                </c:pt>
                <c:pt idx="154">
                  <c:v>311.5524691325374</c:v>
                </c:pt>
                <c:pt idx="155">
                  <c:v>345.62809874333834</c:v>
                </c:pt>
                <c:pt idx="156">
                  <c:v>375.26314182287058</c:v>
                </c:pt>
                <c:pt idx="157">
                  <c:v>380.73684597742874</c:v>
                </c:pt>
                <c:pt idx="158">
                  <c:v>462.4327811301651</c:v>
                </c:pt>
                <c:pt idx="159">
                  <c:v>505.17140061349613</c:v>
                </c:pt>
                <c:pt idx="160">
                  <c:v>523.48680046298421</c:v>
                </c:pt>
                <c:pt idx="161">
                  <c:v>688.85406717379954</c:v>
                </c:pt>
                <c:pt idx="162">
                  <c:v>757.7908584455231</c:v>
                </c:pt>
                <c:pt idx="163">
                  <c:v>758.07613000356298</c:v>
                </c:pt>
                <c:pt idx="164">
                  <c:v>1375.3746395415574</c:v>
                </c:pt>
                <c:pt idx="165">
                  <c:v>1487.5698598117046</c:v>
                </c:pt>
                <c:pt idx="166">
                  <c:v>1528.3965195957378</c:v>
                </c:pt>
              </c:numCache>
            </c:numRef>
          </c:xVal>
          <c:yVal>
            <c:numRef>
              <c:f>summary!$R$10:$R$313</c:f>
              <c:numCache>
                <c:formatCode>General</c:formatCode>
                <c:ptCount val="304"/>
                <c:pt idx="0">
                  <c:v>3993.7362859247378</c:v>
                </c:pt>
                <c:pt idx="1">
                  <c:v>3947.9688475853113</c:v>
                </c:pt>
                <c:pt idx="2">
                  <c:v>3747.1506278443753</c:v>
                </c:pt>
                <c:pt idx="3">
                  <c:v>3761.5690772602493</c:v>
                </c:pt>
                <c:pt idx="4">
                  <c:v>3880.3349470620387</c:v>
                </c:pt>
                <c:pt idx="5">
                  <c:v>3599.748067177637</c:v>
                </c:pt>
                <c:pt idx="6">
                  <c:v>3440.4737964336405</c:v>
                </c:pt>
                <c:pt idx="7">
                  <c:v>3360.2536749933229</c:v>
                </c:pt>
                <c:pt idx="8">
                  <c:v>3210.6471681882635</c:v>
                </c:pt>
                <c:pt idx="9">
                  <c:v>3464.9160827286141</c:v>
                </c:pt>
                <c:pt idx="10">
                  <c:v>3937.8086385177348</c:v>
                </c:pt>
                <c:pt idx="11">
                  <c:v>3583.4790434200031</c:v>
                </c:pt>
                <c:pt idx="12">
                  <c:v>3272.6930383095369</c:v>
                </c:pt>
                <c:pt idx="13">
                  <c:v>3129.4792954596633</c:v>
                </c:pt>
                <c:pt idx="14">
                  <c:v>3027.0601185914343</c:v>
                </c:pt>
                <c:pt idx="15">
                  <c:v>3408.8721828178768</c:v>
                </c:pt>
                <c:pt idx="16">
                  <c:v>2888.801601469967</c:v>
                </c:pt>
                <c:pt idx="17">
                  <c:v>3659.8743824757817</c:v>
                </c:pt>
                <c:pt idx="18">
                  <c:v>3475.7300256104481</c:v>
                </c:pt>
                <c:pt idx="19">
                  <c:v>3559.4751129270526</c:v>
                </c:pt>
                <c:pt idx="20">
                  <c:v>3031.8226152864113</c:v>
                </c:pt>
                <c:pt idx="21">
                  <c:v>3233.8397116347705</c:v>
                </c:pt>
                <c:pt idx="22">
                  <c:v>2922.8499813021776</c:v>
                </c:pt>
                <c:pt idx="23">
                  <c:v>3138.5348738811222</c:v>
                </c:pt>
                <c:pt idx="24">
                  <c:v>2574.9579163332269</c:v>
                </c:pt>
                <c:pt idx="25">
                  <c:v>2835.4691484933769</c:v>
                </c:pt>
                <c:pt idx="26">
                  <c:v>2905.8821259977531</c:v>
                </c:pt>
                <c:pt idx="27">
                  <c:v>2648.5571680583698</c:v>
                </c:pt>
                <c:pt idx="28">
                  <c:v>2739.129036436248</c:v>
                </c:pt>
                <c:pt idx="29">
                  <c:v>2596.3253230397099</c:v>
                </c:pt>
                <c:pt idx="30">
                  <c:v>2378.2499122442114</c:v>
                </c:pt>
                <c:pt idx="31">
                  <c:v>2287.6001864520781</c:v>
                </c:pt>
                <c:pt idx="32">
                  <c:v>2407.9904667046098</c:v>
                </c:pt>
                <c:pt idx="33">
                  <c:v>2225.6318739645335</c:v>
                </c:pt>
                <c:pt idx="34">
                  <c:v>2114.9001242749823</c:v>
                </c:pt>
                <c:pt idx="35">
                  <c:v>2594.1802049831172</c:v>
                </c:pt>
                <c:pt idx="36">
                  <c:v>2126.2270648869285</c:v>
                </c:pt>
                <c:pt idx="37">
                  <c:v>2234.503443213378</c:v>
                </c:pt>
                <c:pt idx="38">
                  <c:v>2344.8139035624126</c:v>
                </c:pt>
                <c:pt idx="39">
                  <c:v>2431.9653112661922</c:v>
                </c:pt>
                <c:pt idx="40">
                  <c:v>1919.7249092115926</c:v>
                </c:pt>
                <c:pt idx="41">
                  <c:v>1820.4433230867965</c:v>
                </c:pt>
                <c:pt idx="42">
                  <c:v>2072.7755835990083</c:v>
                </c:pt>
                <c:pt idx="43">
                  <c:v>1940.6643279652462</c:v>
                </c:pt>
                <c:pt idx="44">
                  <c:v>1846.1996333927366</c:v>
                </c:pt>
                <c:pt idx="45">
                  <c:v>1960.5081690854938</c:v>
                </c:pt>
                <c:pt idx="46">
                  <c:v>1748.863104813742</c:v>
                </c:pt>
                <c:pt idx="47">
                  <c:v>1671.9620368464125</c:v>
                </c:pt>
                <c:pt idx="48">
                  <c:v>1563.1895552571161</c:v>
                </c:pt>
                <c:pt idx="49">
                  <c:v>1630.8229675684884</c:v>
                </c:pt>
                <c:pt idx="50">
                  <c:v>1809.8591542227775</c:v>
                </c:pt>
                <c:pt idx="51">
                  <c:v>1583.6124834438822</c:v>
                </c:pt>
                <c:pt idx="52">
                  <c:v>1452.4762801660672</c:v>
                </c:pt>
                <c:pt idx="53">
                  <c:v>1473.322436211118</c:v>
                </c:pt>
                <c:pt idx="54">
                  <c:v>1722.1068295124028</c:v>
                </c:pt>
                <c:pt idx="55">
                  <c:v>1606.3961406576975</c:v>
                </c:pt>
                <c:pt idx="56">
                  <c:v>1331.8715662244811</c:v>
                </c:pt>
                <c:pt idx="57">
                  <c:v>1320.0510763780255</c:v>
                </c:pt>
                <c:pt idx="58">
                  <c:v>1258.9301631838457</c:v>
                </c:pt>
                <c:pt idx="59">
                  <c:v>1478.7965041520924</c:v>
                </c:pt>
                <c:pt idx="60">
                  <c:v>1230.8949011661691</c:v>
                </c:pt>
                <c:pt idx="61">
                  <c:v>1178.1478482067591</c:v>
                </c:pt>
                <c:pt idx="62">
                  <c:v>1397.8918908006949</c:v>
                </c:pt>
                <c:pt idx="63">
                  <c:v>1329.1459778484409</c:v>
                </c:pt>
                <c:pt idx="64">
                  <c:v>1148.6842135160832</c:v>
                </c:pt>
                <c:pt idx="65">
                  <c:v>1079.54069726631</c:v>
                </c:pt>
                <c:pt idx="66">
                  <c:v>1025.6780798985635</c:v>
                </c:pt>
                <c:pt idx="67">
                  <c:v>1164.0099238724906</c:v>
                </c:pt>
                <c:pt idx="68">
                  <c:v>1070.6068755788378</c:v>
                </c:pt>
                <c:pt idx="69">
                  <c:v>1220.7823685929627</c:v>
                </c:pt>
                <c:pt idx="70">
                  <c:v>1109.9208481177736</c:v>
                </c:pt>
                <c:pt idx="71">
                  <c:v>978.39406400164899</c:v>
                </c:pt>
                <c:pt idx="72">
                  <c:v>922.33280040277043</c:v>
                </c:pt>
                <c:pt idx="73">
                  <c:v>990.26708662524288</c:v>
                </c:pt>
                <c:pt idx="74">
                  <c:v>899.07757258446418</c:v>
                </c:pt>
                <c:pt idx="75">
                  <c:v>854.31009521507485</c:v>
                </c:pt>
                <c:pt idx="76">
                  <c:v>840.38062852883081</c:v>
                </c:pt>
                <c:pt idx="77">
                  <c:v>910.25472333345408</c:v>
                </c:pt>
                <c:pt idx="78">
                  <c:v>800.94449018130535</c:v>
                </c:pt>
                <c:pt idx="79">
                  <c:v>783.44019372997445</c:v>
                </c:pt>
                <c:pt idx="80">
                  <c:v>848.16312924521162</c:v>
                </c:pt>
                <c:pt idx="81">
                  <c:v>732.3897454137591</c:v>
                </c:pt>
                <c:pt idx="82">
                  <c:v>732.5658942100282</c:v>
                </c:pt>
                <c:pt idx="83">
                  <c:v>694.75345213338062</c:v>
                </c:pt>
                <c:pt idx="84">
                  <c:v>676.769337156853</c:v>
                </c:pt>
                <c:pt idx="85">
                  <c:v>764.96626473064703</c:v>
                </c:pt>
                <c:pt idx="86">
                  <c:v>642.56213121485314</c:v>
                </c:pt>
                <c:pt idx="87">
                  <c:v>730.56497300704029</c:v>
                </c:pt>
                <c:pt idx="88">
                  <c:v>692.70149686280934</c:v>
                </c:pt>
                <c:pt idx="89">
                  <c:v>611.45784444061962</c:v>
                </c:pt>
                <c:pt idx="90">
                  <c:v>589.73552389194333</c:v>
                </c:pt>
                <c:pt idx="91">
                  <c:v>555.64638447439074</c:v>
                </c:pt>
                <c:pt idx="92">
                  <c:v>531.57985948260045</c:v>
                </c:pt>
                <c:pt idx="93">
                  <c:v>607.93833955559433</c:v>
                </c:pt>
                <c:pt idx="94">
                  <c:v>506.7218113694758</c:v>
                </c:pt>
                <c:pt idx="95">
                  <c:v>573.89569754514787</c:v>
                </c:pt>
                <c:pt idx="96">
                  <c:v>547.05672249176814</c:v>
                </c:pt>
                <c:pt idx="97">
                  <c:v>490.222764018254</c:v>
                </c:pt>
                <c:pt idx="98">
                  <c:v>460.34350093864845</c:v>
                </c:pt>
                <c:pt idx="99">
                  <c:v>497.2704091180758</c:v>
                </c:pt>
                <c:pt idx="100">
                  <c:v>468.15850345677154</c:v>
                </c:pt>
                <c:pt idx="101">
                  <c:v>465.76925581595208</c:v>
                </c:pt>
                <c:pt idx="102">
                  <c:v>412.29205653504772</c:v>
                </c:pt>
                <c:pt idx="103">
                  <c:v>416.58690722158667</c:v>
                </c:pt>
                <c:pt idx="104">
                  <c:v>412.88092522966201</c:v>
                </c:pt>
                <c:pt idx="105">
                  <c:v>376.48723778526244</c:v>
                </c:pt>
                <c:pt idx="106">
                  <c:v>373.84595795275118</c:v>
                </c:pt>
                <c:pt idx="107">
                  <c:v>338.11050565205107</c:v>
                </c:pt>
                <c:pt idx="108">
                  <c:v>342.71956627207283</c:v>
                </c:pt>
                <c:pt idx="109">
                  <c:v>361.11901934021381</c:v>
                </c:pt>
                <c:pt idx="110">
                  <c:v>340.6339986497988</c:v>
                </c:pt>
                <c:pt idx="111">
                  <c:v>305.13023405333962</c:v>
                </c:pt>
                <c:pt idx="112">
                  <c:v>303.95512270966424</c:v>
                </c:pt>
                <c:pt idx="113">
                  <c:v>283.40198176715739</c:v>
                </c:pt>
                <c:pt idx="114">
                  <c:v>298.21615995720595</c:v>
                </c:pt>
                <c:pt idx="115">
                  <c:v>262.62884589479046</c:v>
                </c:pt>
                <c:pt idx="116">
                  <c:v>247.23520010937148</c:v>
                </c:pt>
                <c:pt idx="117">
                  <c:v>263.82610052752659</c:v>
                </c:pt>
                <c:pt idx="118">
                  <c:v>234.58519654656806</c:v>
                </c:pt>
                <c:pt idx="119">
                  <c:v>220.2587001471282</c:v>
                </c:pt>
                <c:pt idx="120">
                  <c:v>210.73934472003441</c:v>
                </c:pt>
                <c:pt idx="121">
                  <c:v>230.65595356248846</c:v>
                </c:pt>
                <c:pt idx="122">
                  <c:v>199.74122873205374</c:v>
                </c:pt>
                <c:pt idx="123">
                  <c:v>184.81422843697413</c:v>
                </c:pt>
                <c:pt idx="124">
                  <c:v>203.37544494105754</c:v>
                </c:pt>
                <c:pt idx="125">
                  <c:v>175.89868409220892</c:v>
                </c:pt>
                <c:pt idx="126">
                  <c:v>155.45659989974504</c:v>
                </c:pt>
                <c:pt idx="127">
                  <c:v>156.96625160065113</c:v>
                </c:pt>
                <c:pt idx="128">
                  <c:v>173.49599314307235</c:v>
                </c:pt>
                <c:pt idx="129">
                  <c:v>160.9658139392356</c:v>
                </c:pt>
                <c:pt idx="130">
                  <c:v>133.66172822437525</c:v>
                </c:pt>
                <c:pt idx="131">
                  <c:v>136.2200017096971</c:v>
                </c:pt>
                <c:pt idx="132">
                  <c:v>122.42763665891748</c:v>
                </c:pt>
                <c:pt idx="133">
                  <c:v>133.21187752177394</c:v>
                </c:pt>
                <c:pt idx="134">
                  <c:v>116.12697928070791</c:v>
                </c:pt>
                <c:pt idx="135">
                  <c:v>115.94213058131984</c:v>
                </c:pt>
                <c:pt idx="136">
                  <c:v>102.14438440329855</c:v>
                </c:pt>
                <c:pt idx="137">
                  <c:v>103.5187578522581</c:v>
                </c:pt>
                <c:pt idx="138">
                  <c:v>105.75913343542942</c:v>
                </c:pt>
                <c:pt idx="139">
                  <c:v>92.310272355938991</c:v>
                </c:pt>
                <c:pt idx="140">
                  <c:v>92.675691288990635</c:v>
                </c:pt>
                <c:pt idx="141">
                  <c:v>77.500033820462718</c:v>
                </c:pt>
                <c:pt idx="142">
                  <c:v>85.139879238358816</c:v>
                </c:pt>
                <c:pt idx="143">
                  <c:v>74.312841925795823</c:v>
                </c:pt>
                <c:pt idx="144">
                  <c:v>79.604110603690671</c:v>
                </c:pt>
                <c:pt idx="145">
                  <c:v>67.647278178780297</c:v>
                </c:pt>
                <c:pt idx="146">
                  <c:v>58.2840064658347</c:v>
                </c:pt>
                <c:pt idx="147">
                  <c:v>64.618751745663673</c:v>
                </c:pt>
                <c:pt idx="148">
                  <c:v>55.56776060299832</c:v>
                </c:pt>
                <c:pt idx="149">
                  <c:v>49.689715494334784</c:v>
                </c:pt>
                <c:pt idx="150">
                  <c:v>52.526386182097362</c:v>
                </c:pt>
                <c:pt idx="151">
                  <c:v>44.736798533374454</c:v>
                </c:pt>
                <c:pt idx="152">
                  <c:v>40.942453451091431</c:v>
                </c:pt>
                <c:pt idx="153">
                  <c:v>42.831111129439449</c:v>
                </c:pt>
                <c:pt idx="154">
                  <c:v>36.475940396918318</c:v>
                </c:pt>
                <c:pt idx="155">
                  <c:v>32.273576230004998</c:v>
                </c:pt>
                <c:pt idx="156">
                  <c:v>37.121525947391227</c:v>
                </c:pt>
                <c:pt idx="157">
                  <c:v>28.2307471098825</c:v>
                </c:pt>
                <c:pt idx="158">
                  <c:v>22.825147783225024</c:v>
                </c:pt>
                <c:pt idx="159">
                  <c:v>25.230464161453682</c:v>
                </c:pt>
                <c:pt idx="160">
                  <c:v>20.877964298796211</c:v>
                </c:pt>
                <c:pt idx="161">
                  <c:v>16.634701638611052</c:v>
                </c:pt>
                <c:pt idx="162">
                  <c:v>13.833710674696976</c:v>
                </c:pt>
                <c:pt idx="163">
                  <c:v>15.543922119810444</c:v>
                </c:pt>
                <c:pt idx="164">
                  <c:v>8.1038441239491465</c:v>
                </c:pt>
                <c:pt idx="165">
                  <c:v>7.8258379003645926</c:v>
                </c:pt>
                <c:pt idx="166">
                  <c:v>7.0699211459687472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B8-3341-AE5E-D1C41EC1FB8E}"/>
            </c:ext>
          </c:extLst>
        </c:ser>
        <c:ser>
          <c:idx val="6"/>
          <c:order val="5"/>
          <c:tx>
            <c:v>EOS 600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summary!$AB$351:$AB$516</c:f>
              <c:numCache>
                <c:formatCode>General</c:formatCode>
                <c:ptCount val="166"/>
                <c:pt idx="0">
                  <c:v>31.152431887834616</c:v>
                </c:pt>
                <c:pt idx="1">
                  <c:v>31.728564937446524</c:v>
                </c:pt>
                <c:pt idx="2">
                  <c:v>31.795832450730838</c:v>
                </c:pt>
                <c:pt idx="3">
                  <c:v>31.879993037794037</c:v>
                </c:pt>
                <c:pt idx="4">
                  <c:v>32.021007471258294</c:v>
                </c:pt>
                <c:pt idx="5">
                  <c:v>32.081728822870559</c:v>
                </c:pt>
                <c:pt idx="6">
                  <c:v>32.103428884166021</c:v>
                </c:pt>
                <c:pt idx="7">
                  <c:v>32.216934619785704</c:v>
                </c:pt>
                <c:pt idx="8">
                  <c:v>32.250745479427437</c:v>
                </c:pt>
                <c:pt idx="9">
                  <c:v>32.269110777284332</c:v>
                </c:pt>
                <c:pt idx="10">
                  <c:v>32.327138434854845</c:v>
                </c:pt>
                <c:pt idx="11">
                  <c:v>32.392810565402492</c:v>
                </c:pt>
                <c:pt idx="12">
                  <c:v>32.831661252130274</c:v>
                </c:pt>
                <c:pt idx="13">
                  <c:v>33.005637477106276</c:v>
                </c:pt>
                <c:pt idx="14">
                  <c:v>33.056191691229529</c:v>
                </c:pt>
                <c:pt idx="15">
                  <c:v>33.058549191794754</c:v>
                </c:pt>
                <c:pt idx="16">
                  <c:v>33.128441518589355</c:v>
                </c:pt>
                <c:pt idx="17">
                  <c:v>33.150535507171661</c:v>
                </c:pt>
                <c:pt idx="18">
                  <c:v>33.231485280379346</c:v>
                </c:pt>
                <c:pt idx="19">
                  <c:v>33.582100353413466</c:v>
                </c:pt>
                <c:pt idx="20">
                  <c:v>33.584226429812645</c:v>
                </c:pt>
                <c:pt idx="21">
                  <c:v>33.600852463321829</c:v>
                </c:pt>
                <c:pt idx="22">
                  <c:v>33.659278348977381</c:v>
                </c:pt>
                <c:pt idx="23">
                  <c:v>33.978826815986892</c:v>
                </c:pt>
                <c:pt idx="24">
                  <c:v>34.02342476404867</c:v>
                </c:pt>
                <c:pt idx="25">
                  <c:v>34.294499725486425</c:v>
                </c:pt>
                <c:pt idx="26">
                  <c:v>34.346570284241935</c:v>
                </c:pt>
                <c:pt idx="27">
                  <c:v>34.410265829159648</c:v>
                </c:pt>
                <c:pt idx="28">
                  <c:v>34.664165860740091</c:v>
                </c:pt>
                <c:pt idx="29">
                  <c:v>35.009892875695769</c:v>
                </c:pt>
                <c:pt idx="30">
                  <c:v>35.571899632649512</c:v>
                </c:pt>
                <c:pt idx="31">
                  <c:v>35.650032002579408</c:v>
                </c:pt>
                <c:pt idx="32">
                  <c:v>35.85828173611624</c:v>
                </c:pt>
                <c:pt idx="33">
                  <c:v>35.906185491553821</c:v>
                </c:pt>
                <c:pt idx="34">
                  <c:v>35.910794049978946</c:v>
                </c:pt>
                <c:pt idx="35">
                  <c:v>36.484991461280956</c:v>
                </c:pt>
                <c:pt idx="36">
                  <c:v>36.502191519893465</c:v>
                </c:pt>
                <c:pt idx="37">
                  <c:v>36.716239664008093</c:v>
                </c:pt>
                <c:pt idx="38">
                  <c:v>36.821863835989433</c:v>
                </c:pt>
                <c:pt idx="39">
                  <c:v>37.438848352224468</c:v>
                </c:pt>
                <c:pt idx="40">
                  <c:v>37.741554375067729</c:v>
                </c:pt>
                <c:pt idx="41">
                  <c:v>37.976941670664907</c:v>
                </c:pt>
                <c:pt idx="42">
                  <c:v>38.154728730114762</c:v>
                </c:pt>
                <c:pt idx="43">
                  <c:v>38.319570842458305</c:v>
                </c:pt>
                <c:pt idx="44">
                  <c:v>38.362740813536433</c:v>
                </c:pt>
                <c:pt idx="45">
                  <c:v>38.624393162251032</c:v>
                </c:pt>
                <c:pt idx="46">
                  <c:v>38.731365172833598</c:v>
                </c:pt>
                <c:pt idx="47">
                  <c:v>38.742900486450175</c:v>
                </c:pt>
                <c:pt idx="48">
                  <c:v>39.16837642543684</c:v>
                </c:pt>
                <c:pt idx="49">
                  <c:v>39.392542926298987</c:v>
                </c:pt>
                <c:pt idx="50">
                  <c:v>39.682136608923464</c:v>
                </c:pt>
                <c:pt idx="51">
                  <c:v>39.993997783855697</c:v>
                </c:pt>
                <c:pt idx="52">
                  <c:v>40.047288976552167</c:v>
                </c:pt>
                <c:pt idx="53">
                  <c:v>40.064056515785566</c:v>
                </c:pt>
                <c:pt idx="54">
                  <c:v>40.853469729709118</c:v>
                </c:pt>
                <c:pt idx="55">
                  <c:v>41.880998966054676</c:v>
                </c:pt>
                <c:pt idx="56">
                  <c:v>41.88803437288346</c:v>
                </c:pt>
                <c:pt idx="57">
                  <c:v>42.044252837961395</c:v>
                </c:pt>
                <c:pt idx="58">
                  <c:v>42.598351234625554</c:v>
                </c:pt>
                <c:pt idx="59">
                  <c:v>43.123731140376279</c:v>
                </c:pt>
                <c:pt idx="60">
                  <c:v>43.12806591383049</c:v>
                </c:pt>
                <c:pt idx="61">
                  <c:v>43.346527841658492</c:v>
                </c:pt>
                <c:pt idx="62">
                  <c:v>43.578521252053434</c:v>
                </c:pt>
                <c:pt idx="63">
                  <c:v>44.235706011929473</c:v>
                </c:pt>
                <c:pt idx="64">
                  <c:v>44.475679297138946</c:v>
                </c:pt>
                <c:pt idx="65">
                  <c:v>44.656759213139175</c:v>
                </c:pt>
                <c:pt idx="66">
                  <c:v>44.819716534681511</c:v>
                </c:pt>
                <c:pt idx="67">
                  <c:v>45.02750672824147</c:v>
                </c:pt>
                <c:pt idx="68">
                  <c:v>45.540355429127594</c:v>
                </c:pt>
                <c:pt idx="69">
                  <c:v>45.716151706368073</c:v>
                </c:pt>
                <c:pt idx="70">
                  <c:v>47.003416666321698</c:v>
                </c:pt>
                <c:pt idx="71">
                  <c:v>47.226133433904309</c:v>
                </c:pt>
                <c:pt idx="72">
                  <c:v>47.979798385846706</c:v>
                </c:pt>
                <c:pt idx="73">
                  <c:v>48.796718542050058</c:v>
                </c:pt>
                <c:pt idx="74">
                  <c:v>49.291141255855678</c:v>
                </c:pt>
                <c:pt idx="75">
                  <c:v>49.334739054058794</c:v>
                </c:pt>
                <c:pt idx="76">
                  <c:v>50.288713837624364</c:v>
                </c:pt>
                <c:pt idx="77">
                  <c:v>50.330797263526264</c:v>
                </c:pt>
                <c:pt idx="78">
                  <c:v>51.254342667659046</c:v>
                </c:pt>
                <c:pt idx="79">
                  <c:v>51.691266827698811</c:v>
                </c:pt>
                <c:pt idx="80">
                  <c:v>52.196384477287502</c:v>
                </c:pt>
                <c:pt idx="81">
                  <c:v>52.304542687663918</c:v>
                </c:pt>
                <c:pt idx="82">
                  <c:v>52.928951076126111</c:v>
                </c:pt>
                <c:pt idx="83">
                  <c:v>53.988670696213667</c:v>
                </c:pt>
                <c:pt idx="84">
                  <c:v>54.430274150871853</c:v>
                </c:pt>
                <c:pt idx="85">
                  <c:v>54.810539370231645</c:v>
                </c:pt>
                <c:pt idx="86">
                  <c:v>55.243087506978235</c:v>
                </c:pt>
                <c:pt idx="87">
                  <c:v>55.895075018332626</c:v>
                </c:pt>
                <c:pt idx="88">
                  <c:v>56.567189098035286</c:v>
                </c:pt>
                <c:pt idx="89">
                  <c:v>57.222496690538755</c:v>
                </c:pt>
                <c:pt idx="90">
                  <c:v>59.452280230666652</c:v>
                </c:pt>
                <c:pt idx="91">
                  <c:v>60.25963920081967</c:v>
                </c:pt>
                <c:pt idx="92">
                  <c:v>61.010929654613328</c:v>
                </c:pt>
                <c:pt idx="93">
                  <c:v>61.108439890765602</c:v>
                </c:pt>
                <c:pt idx="94">
                  <c:v>61.170085614114448</c:v>
                </c:pt>
                <c:pt idx="95">
                  <c:v>61.26529739858767</c:v>
                </c:pt>
                <c:pt idx="96">
                  <c:v>62.136173999666454</c:v>
                </c:pt>
                <c:pt idx="97">
                  <c:v>63.033704644823096</c:v>
                </c:pt>
                <c:pt idx="98">
                  <c:v>63.45963911078875</c:v>
                </c:pt>
                <c:pt idx="99">
                  <c:v>63.860698341604348</c:v>
                </c:pt>
                <c:pt idx="100">
                  <c:v>64.85690534386714</c:v>
                </c:pt>
                <c:pt idx="101">
                  <c:v>66.860124926594281</c:v>
                </c:pt>
                <c:pt idx="102">
                  <c:v>67.112754870150241</c:v>
                </c:pt>
                <c:pt idx="103">
                  <c:v>68.841293946182503</c:v>
                </c:pt>
                <c:pt idx="104">
                  <c:v>69.860562553119195</c:v>
                </c:pt>
                <c:pt idx="105">
                  <c:v>70.454562319113677</c:v>
                </c:pt>
                <c:pt idx="106">
                  <c:v>73.057585569271723</c:v>
                </c:pt>
                <c:pt idx="107">
                  <c:v>73.190460314846462</c:v>
                </c:pt>
                <c:pt idx="108">
                  <c:v>74.927091586025639</c:v>
                </c:pt>
                <c:pt idx="109">
                  <c:v>75.685953943690905</c:v>
                </c:pt>
                <c:pt idx="110">
                  <c:v>77.447258213010912</c:v>
                </c:pt>
                <c:pt idx="111">
                  <c:v>77.563975154745037</c:v>
                </c:pt>
                <c:pt idx="112">
                  <c:v>79.139358834771201</c:v>
                </c:pt>
                <c:pt idx="113">
                  <c:v>81.378694089752571</c:v>
                </c:pt>
                <c:pt idx="114">
                  <c:v>83.245346294046897</c:v>
                </c:pt>
                <c:pt idx="115">
                  <c:v>85.835867174637954</c:v>
                </c:pt>
                <c:pt idx="116">
                  <c:v>87.911538037237975</c:v>
                </c:pt>
                <c:pt idx="117">
                  <c:v>88.459378850904457</c:v>
                </c:pt>
                <c:pt idx="118">
                  <c:v>91.442461874209386</c:v>
                </c:pt>
                <c:pt idx="119">
                  <c:v>92.78981595796003</c:v>
                </c:pt>
                <c:pt idx="120">
                  <c:v>94.241966355613684</c:v>
                </c:pt>
                <c:pt idx="121">
                  <c:v>96.260762990198131</c:v>
                </c:pt>
                <c:pt idx="122">
                  <c:v>98.241045681539802</c:v>
                </c:pt>
                <c:pt idx="123">
                  <c:v>100.12078763113595</c:v>
                </c:pt>
                <c:pt idx="124">
                  <c:v>102.45069376712212</c:v>
                </c:pt>
                <c:pt idx="125">
                  <c:v>106.52903850708418</c:v>
                </c:pt>
                <c:pt idx="126">
                  <c:v>110.39431531838601</c:v>
                </c:pt>
                <c:pt idx="127">
                  <c:v>113.2874544139223</c:v>
                </c:pt>
                <c:pt idx="128">
                  <c:v>115.45053280872467</c:v>
                </c:pt>
                <c:pt idx="129">
                  <c:v>116.09361824673118</c:v>
                </c:pt>
                <c:pt idx="130">
                  <c:v>119.44757103745704</c:v>
                </c:pt>
                <c:pt idx="131">
                  <c:v>122.288079516564</c:v>
                </c:pt>
                <c:pt idx="132">
                  <c:v>126.60552870254513</c:v>
                </c:pt>
                <c:pt idx="133">
                  <c:v>129.73170011298777</c:v>
                </c:pt>
                <c:pt idx="134">
                  <c:v>138.60410830908799</c:v>
                </c:pt>
                <c:pt idx="135">
                  <c:v>138.68563734917686</c:v>
                </c:pt>
                <c:pt idx="136">
                  <c:v>142.54005818509543</c:v>
                </c:pt>
                <c:pt idx="137">
                  <c:v>149.46053936174874</c:v>
                </c:pt>
                <c:pt idx="138">
                  <c:v>152.50904852931149</c:v>
                </c:pt>
                <c:pt idx="139">
                  <c:v>153.50754140043531</c:v>
                </c:pt>
                <c:pt idx="140">
                  <c:v>170.1905056086097</c:v>
                </c:pt>
                <c:pt idx="141">
                  <c:v>172.26334871837707</c:v>
                </c:pt>
                <c:pt idx="142">
                  <c:v>172.80155468225374</c:v>
                </c:pt>
                <c:pt idx="143">
                  <c:v>181.07881405156232</c:v>
                </c:pt>
                <c:pt idx="144">
                  <c:v>192.59504948506546</c:v>
                </c:pt>
                <c:pt idx="145">
                  <c:v>199.90884202268708</c:v>
                </c:pt>
                <c:pt idx="146">
                  <c:v>215.49656654600523</c:v>
                </c:pt>
                <c:pt idx="147">
                  <c:v>219.77187151549813</c:v>
                </c:pt>
                <c:pt idx="148">
                  <c:v>229.3336211598409</c:v>
                </c:pt>
                <c:pt idx="149">
                  <c:v>250.70013435278841</c:v>
                </c:pt>
                <c:pt idx="150">
                  <c:v>264.01637287844335</c:v>
                </c:pt>
                <c:pt idx="151">
                  <c:v>278.8564217289192</c:v>
                </c:pt>
                <c:pt idx="152">
                  <c:v>308.181131737317</c:v>
                </c:pt>
                <c:pt idx="153">
                  <c:v>311.5524691325374</c:v>
                </c:pt>
                <c:pt idx="154">
                  <c:v>345.62809874333834</c:v>
                </c:pt>
                <c:pt idx="155">
                  <c:v>375.26314182287058</c:v>
                </c:pt>
                <c:pt idx="156">
                  <c:v>380.73684597742874</c:v>
                </c:pt>
                <c:pt idx="157">
                  <c:v>462.4327811301651</c:v>
                </c:pt>
                <c:pt idx="158">
                  <c:v>505.17140061349613</c:v>
                </c:pt>
                <c:pt idx="159">
                  <c:v>523.48680046298421</c:v>
                </c:pt>
                <c:pt idx="160">
                  <c:v>688.85406717379954</c:v>
                </c:pt>
                <c:pt idx="161">
                  <c:v>757.7908584455231</c:v>
                </c:pt>
                <c:pt idx="162">
                  <c:v>758.07613000356298</c:v>
                </c:pt>
                <c:pt idx="163">
                  <c:v>1375.3746395415574</c:v>
                </c:pt>
                <c:pt idx="164">
                  <c:v>1487.5698598117046</c:v>
                </c:pt>
                <c:pt idx="165">
                  <c:v>1528.3965195957378</c:v>
                </c:pt>
              </c:numCache>
            </c:numRef>
          </c:xVal>
          <c:yVal>
            <c:numRef>
              <c:f>summary!$AE$351:$AE$516</c:f>
              <c:numCache>
                <c:formatCode>0.0000E+00</c:formatCode>
                <c:ptCount val="166"/>
                <c:pt idx="0">
                  <c:v>4602.6598974748167</c:v>
                </c:pt>
                <c:pt idx="1">
                  <c:v>4066.712803172014</c:v>
                </c:pt>
                <c:pt idx="2">
                  <c:v>4012.4566151565436</c:v>
                </c:pt>
                <c:pt idx="3">
                  <c:v>3946.6527084462114</c:v>
                </c:pt>
                <c:pt idx="4">
                  <c:v>3841.2660933689958</c:v>
                </c:pt>
                <c:pt idx="5">
                  <c:v>3797.6578082161559</c:v>
                </c:pt>
                <c:pt idx="6">
                  <c:v>3782.3206380650249</c:v>
                </c:pt>
                <c:pt idx="7">
                  <c:v>3704.137173720741</c:v>
                </c:pt>
                <c:pt idx="8">
                  <c:v>3681.4885860517747</c:v>
                </c:pt>
                <c:pt idx="9">
                  <c:v>3669.3056870183773</c:v>
                </c:pt>
                <c:pt idx="10">
                  <c:v>3631.3525178361028</c:v>
                </c:pt>
                <c:pt idx="11">
                  <c:v>3589.3633094130641</c:v>
                </c:pt>
                <c:pt idx="12">
                  <c:v>3332.4832980739579</c:v>
                </c:pt>
                <c:pt idx="13">
                  <c:v>3240.7639143374467</c:v>
                </c:pt>
                <c:pt idx="14">
                  <c:v>3215.0703314828015</c:v>
                </c:pt>
                <c:pt idx="15">
                  <c:v>3213.8822947238141</c:v>
                </c:pt>
                <c:pt idx="16">
                  <c:v>3179.0628478624221</c:v>
                </c:pt>
                <c:pt idx="17">
                  <c:v>3168.2152226350063</c:v>
                </c:pt>
                <c:pt idx="18">
                  <c:v>3129.1064529388486</c:v>
                </c:pt>
                <c:pt idx="19">
                  <c:v>2970.4500181494332</c:v>
                </c:pt>
                <c:pt idx="20">
                  <c:v>2969.5376416296172</c:v>
                </c:pt>
                <c:pt idx="21">
                  <c:v>2962.422308977069</c:v>
                </c:pt>
                <c:pt idx="22">
                  <c:v>2937.6892772110518</c:v>
                </c:pt>
                <c:pt idx="23">
                  <c:v>2809.4627357465943</c:v>
                </c:pt>
                <c:pt idx="24">
                  <c:v>2792.4572294106574</c:v>
                </c:pt>
                <c:pt idx="25">
                  <c:v>2693.3795054921202</c:v>
                </c:pt>
                <c:pt idx="26">
                  <c:v>2675.1483883795427</c:v>
                </c:pt>
                <c:pt idx="27">
                  <c:v>2653.179752516005</c:v>
                </c:pt>
                <c:pt idx="28">
                  <c:v>2569.0731814147321</c:v>
                </c:pt>
                <c:pt idx="29">
                  <c:v>2462.721857965455</c:v>
                </c:pt>
                <c:pt idx="30">
                  <c:v>2307.2571159840686</c:v>
                </c:pt>
                <c:pt idx="31">
                  <c:v>2287.1594447306047</c:v>
                </c:pt>
                <c:pt idx="32">
                  <c:v>2235.2291496952971</c:v>
                </c:pt>
                <c:pt idx="33">
                  <c:v>2223.6079922562549</c:v>
                </c:pt>
                <c:pt idx="34">
                  <c:v>2222.4961981514248</c:v>
                </c:pt>
                <c:pt idx="35">
                  <c:v>2091.9544563227664</c:v>
                </c:pt>
                <c:pt idx="36">
                  <c:v>2088.2733506837521</c:v>
                </c:pt>
                <c:pt idx="37">
                  <c:v>2043.4886247114878</c:v>
                </c:pt>
                <c:pt idx="38">
                  <c:v>2022.0651112425144</c:v>
                </c:pt>
                <c:pt idx="39">
                  <c:v>1905.0680478839399</c:v>
                </c:pt>
                <c:pt idx="40">
                  <c:v>1852.2801131572933</c:v>
                </c:pt>
                <c:pt idx="41">
                  <c:v>1813.116185174134</c:v>
                </c:pt>
                <c:pt idx="42">
                  <c:v>1784.5608450295645</c:v>
                </c:pt>
                <c:pt idx="43">
                  <c:v>1758.8338713264743</c:v>
                </c:pt>
                <c:pt idx="44">
                  <c:v>1752.2115308964258</c:v>
                </c:pt>
                <c:pt idx="45">
                  <c:v>1713.0570724703671</c:v>
                </c:pt>
                <c:pt idx="46">
                  <c:v>1697.5192088607841</c:v>
                </c:pt>
                <c:pt idx="47">
                  <c:v>1695.8594627033756</c:v>
                </c:pt>
                <c:pt idx="48">
                  <c:v>1636.6939696594559</c:v>
                </c:pt>
                <c:pt idx="49">
                  <c:v>1607.0479160113105</c:v>
                </c:pt>
                <c:pt idx="50">
                  <c:v>1570.1971546951986</c:v>
                </c:pt>
                <c:pt idx="51">
                  <c:v>1532.2271801340589</c:v>
                </c:pt>
                <c:pt idx="52">
                  <c:v>1525.9081338747578</c:v>
                </c:pt>
                <c:pt idx="53">
                  <c:v>1523.9298442254967</c:v>
                </c:pt>
                <c:pt idx="54">
                  <c:v>1435.8551932806006</c:v>
                </c:pt>
                <c:pt idx="55">
                  <c:v>1334.3164643784503</c:v>
                </c:pt>
                <c:pt idx="56">
                  <c:v>1333.6663542977412</c:v>
                </c:pt>
                <c:pt idx="57">
                  <c:v>1319.3771102768935</c:v>
                </c:pt>
                <c:pt idx="58">
                  <c:v>1270.8516954185516</c:v>
                </c:pt>
                <c:pt idx="59">
                  <c:v>1227.7244787592342</c:v>
                </c:pt>
                <c:pt idx="60">
                  <c:v>1227.3795777724379</c:v>
                </c:pt>
                <c:pt idx="61">
                  <c:v>1210.2190835829124</c:v>
                </c:pt>
                <c:pt idx="62">
                  <c:v>1192.4592690718391</c:v>
                </c:pt>
                <c:pt idx="63">
                  <c:v>1144.5845710116214</c:v>
                </c:pt>
                <c:pt idx="64">
                  <c:v>1127.9452911753351</c:v>
                </c:pt>
                <c:pt idx="65">
                  <c:v>1115.6706848608524</c:v>
                </c:pt>
                <c:pt idx="66">
                  <c:v>1104.8248591446697</c:v>
                </c:pt>
                <c:pt idx="67">
                  <c:v>1091.2624675053446</c:v>
                </c:pt>
                <c:pt idx="68">
                  <c:v>1059.0139669108071</c:v>
                </c:pt>
                <c:pt idx="69">
                  <c:v>1048.3428582146696</c:v>
                </c:pt>
                <c:pt idx="70">
                  <c:v>975.60947519378635</c:v>
                </c:pt>
                <c:pt idx="71">
                  <c:v>963.91498638064149</c:v>
                </c:pt>
                <c:pt idx="72">
                  <c:v>926.08998187617476</c:v>
                </c:pt>
                <c:pt idx="73">
                  <c:v>887.90328154686472</c:v>
                </c:pt>
                <c:pt idx="74">
                  <c:v>866.08924439679981</c:v>
                </c:pt>
                <c:pt idx="75">
                  <c:v>864.20997055279997</c:v>
                </c:pt>
                <c:pt idx="76">
                  <c:v>824.77699988893096</c:v>
                </c:pt>
                <c:pt idx="77">
                  <c:v>823.10869709680344</c:v>
                </c:pt>
                <c:pt idx="78">
                  <c:v>787.89949129778893</c:v>
                </c:pt>
                <c:pt idx="79">
                  <c:v>772.12719008183228</c:v>
                </c:pt>
                <c:pt idx="80">
                  <c:v>754.55227295613224</c:v>
                </c:pt>
                <c:pt idx="81">
                  <c:v>750.87733223062605</c:v>
                </c:pt>
                <c:pt idx="82">
                  <c:v>730.2429763972782</c:v>
                </c:pt>
                <c:pt idx="83">
                  <c:v>697.34974661126535</c:v>
                </c:pt>
                <c:pt idx="84">
                  <c:v>684.37477305503398</c:v>
                </c:pt>
                <c:pt idx="85">
                  <c:v>673.52511984429589</c:v>
                </c:pt>
                <c:pt idx="86">
                  <c:v>661.53197798507495</c:v>
                </c:pt>
                <c:pt idx="87">
                  <c:v>644.1213083198902</c:v>
                </c:pt>
                <c:pt idx="88">
                  <c:v>626.96520785441317</c:v>
                </c:pt>
                <c:pt idx="89">
                  <c:v>610.96420815085548</c:v>
                </c:pt>
                <c:pt idx="90">
                  <c:v>561.32829567429701</c:v>
                </c:pt>
                <c:pt idx="91">
                  <c:v>544.99554149409175</c:v>
                </c:pt>
                <c:pt idx="92">
                  <c:v>530.49669583211073</c:v>
                </c:pt>
                <c:pt idx="93">
                  <c:v>528.6620429988626</c:v>
                </c:pt>
                <c:pt idx="94">
                  <c:v>527.50762780994853</c:v>
                </c:pt>
                <c:pt idx="95">
                  <c:v>525.7328677412944</c:v>
                </c:pt>
                <c:pt idx="96">
                  <c:v>509.95045492000895</c:v>
                </c:pt>
                <c:pt idx="97">
                  <c:v>494.49332025316369</c:v>
                </c:pt>
                <c:pt idx="98">
                  <c:v>487.42842827681091</c:v>
                </c:pt>
                <c:pt idx="99">
                  <c:v>480.92812400487992</c:v>
                </c:pt>
                <c:pt idx="100">
                  <c:v>465.39001724185238</c:v>
                </c:pt>
                <c:pt idx="101">
                  <c:v>436.55432575489419</c:v>
                </c:pt>
                <c:pt idx="102">
                  <c:v>433.12835801852009</c:v>
                </c:pt>
                <c:pt idx="103">
                  <c:v>410.83547486721471</c:v>
                </c:pt>
                <c:pt idx="104">
                  <c:v>398.56502226948305</c:v>
                </c:pt>
                <c:pt idx="105">
                  <c:v>391.69106888529757</c:v>
                </c:pt>
                <c:pt idx="106">
                  <c:v>363.75696034927307</c:v>
                </c:pt>
                <c:pt idx="107">
                  <c:v>362.41987329496499</c:v>
                </c:pt>
                <c:pt idx="108">
                  <c:v>345.66504973964106</c:v>
                </c:pt>
                <c:pt idx="109">
                  <c:v>338.74145243623786</c:v>
                </c:pt>
                <c:pt idx="110">
                  <c:v>323.5263859053357</c:v>
                </c:pt>
                <c:pt idx="111">
                  <c:v>322.55813251678717</c:v>
                </c:pt>
                <c:pt idx="112">
                  <c:v>309.94360643624856</c:v>
                </c:pt>
                <c:pt idx="113">
                  <c:v>293.36370822872675</c:v>
                </c:pt>
                <c:pt idx="114">
                  <c:v>280.63256654358156</c:v>
                </c:pt>
                <c:pt idx="115">
                  <c:v>264.41751933668127</c:v>
                </c:pt>
                <c:pt idx="116">
                  <c:v>252.51175872511743</c:v>
                </c:pt>
                <c:pt idx="117">
                  <c:v>249.51677611777313</c:v>
                </c:pt>
                <c:pt idx="118">
                  <c:v>234.19270975307612</c:v>
                </c:pt>
                <c:pt idx="119">
                  <c:v>227.77513712092815</c:v>
                </c:pt>
                <c:pt idx="120">
                  <c:v>221.1784339202712</c:v>
                </c:pt>
                <c:pt idx="121">
                  <c:v>212.51969948827428</c:v>
                </c:pt>
                <c:pt idx="122">
                  <c:v>204.55914768228217</c:v>
                </c:pt>
                <c:pt idx="123">
                  <c:v>197.45041436230537</c:v>
                </c:pt>
                <c:pt idx="124">
                  <c:v>189.1927683194271</c:v>
                </c:pt>
                <c:pt idx="125">
                  <c:v>176.05286847312459</c:v>
                </c:pt>
                <c:pt idx="126">
                  <c:v>164.94457231982304</c:v>
                </c:pt>
                <c:pt idx="127">
                  <c:v>157.37344238111672</c:v>
                </c:pt>
                <c:pt idx="128">
                  <c:v>152.08425588475643</c:v>
                </c:pt>
                <c:pt idx="129">
                  <c:v>150.56889427943005</c:v>
                </c:pt>
                <c:pt idx="130">
                  <c:v>143.05987203417627</c:v>
                </c:pt>
                <c:pt idx="131">
                  <c:v>137.1781463681065</c:v>
                </c:pt>
                <c:pt idx="132">
                  <c:v>128.98258363457404</c:v>
                </c:pt>
                <c:pt idx="133">
                  <c:v>123.54860830644728</c:v>
                </c:pt>
                <c:pt idx="134">
                  <c:v>110.05498562068877</c:v>
                </c:pt>
                <c:pt idx="135">
                  <c:v>109.94266713133719</c:v>
                </c:pt>
                <c:pt idx="136">
                  <c:v>104.84600169807918</c:v>
                </c:pt>
                <c:pt idx="137">
                  <c:v>96.642509680095429</c:v>
                </c:pt>
                <c:pt idx="138">
                  <c:v>93.36843147431091</c:v>
                </c:pt>
                <c:pt idx="139">
                  <c:v>92.336909338617403</c:v>
                </c:pt>
                <c:pt idx="140">
                  <c:v>77.610938872795785</c:v>
                </c:pt>
                <c:pt idx="141">
                  <c:v>76.062321679473754</c:v>
                </c:pt>
                <c:pt idx="142">
                  <c:v>75.668896327197331</c:v>
                </c:pt>
                <c:pt idx="143">
                  <c:v>70.032901005208501</c:v>
                </c:pt>
                <c:pt idx="144">
                  <c:v>63.310001351087834</c:v>
                </c:pt>
                <c:pt idx="145">
                  <c:v>59.598098796792726</c:v>
                </c:pt>
                <c:pt idx="146">
                  <c:v>52.838183820412269</c:v>
                </c:pt>
                <c:pt idx="147">
                  <c:v>51.214590669725709</c:v>
                </c:pt>
                <c:pt idx="148">
                  <c:v>47.88366799493113</c:v>
                </c:pt>
                <c:pt idx="149">
                  <c:v>41.674748815672942</c:v>
                </c:pt>
                <c:pt idx="150">
                  <c:v>38.486379636232201</c:v>
                </c:pt>
                <c:pt idx="151">
                  <c:v>35.412525716717859</c:v>
                </c:pt>
                <c:pt idx="152">
                  <c:v>30.481519728603786</c:v>
                </c:pt>
                <c:pt idx="153">
                  <c:v>29.993430130898791</c:v>
                </c:pt>
                <c:pt idx="154">
                  <c:v>25.755851574326059</c:v>
                </c:pt>
                <c:pt idx="155">
                  <c:v>22.875439889766177</c:v>
                </c:pt>
                <c:pt idx="156">
                  <c:v>22.407092756736745</c:v>
                </c:pt>
                <c:pt idx="157">
                  <c:v>17.065161703369053</c:v>
                </c:pt>
                <c:pt idx="158">
                  <c:v>15.125530611188745</c:v>
                </c:pt>
                <c:pt idx="159">
                  <c:v>14.415650260952953</c:v>
                </c:pt>
                <c:pt idx="160">
                  <c:v>10.050781530234536</c:v>
                </c:pt>
                <c:pt idx="161">
                  <c:v>8.9011579030795165</c:v>
                </c:pt>
                <c:pt idx="162">
                  <c:v>8.8969250286307968</c:v>
                </c:pt>
                <c:pt idx="163">
                  <c:v>4.3267220393068797</c:v>
                </c:pt>
                <c:pt idx="164">
                  <c:v>3.9512844453883562</c:v>
                </c:pt>
                <c:pt idx="165">
                  <c:v>3.8300969617117415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B8-3341-AE5E-D1C41EC1FB8E}"/>
            </c:ext>
          </c:extLst>
        </c:ser>
        <c:ser>
          <c:idx val="3"/>
          <c:order val="6"/>
          <c:tx>
            <c:v>MD 700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summary!$X$10:$X$313</c:f>
              <c:numCache>
                <c:formatCode>General</c:formatCode>
                <c:ptCount val="30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summary!$W$10:$W$313</c:f>
              <c:numCache>
                <c:formatCode>General</c:formatCode>
                <c:ptCount val="304"/>
                <c:pt idx="0">
                  <c:v>3990.5618886845864</c:v>
                </c:pt>
                <c:pt idx="1">
                  <c:v>3809.4084448943281</c:v>
                </c:pt>
                <c:pt idx="2">
                  <c:v>3607.8388799257764</c:v>
                </c:pt>
                <c:pt idx="3">
                  <c:v>3424.5648765898163</c:v>
                </c:pt>
                <c:pt idx="4">
                  <c:v>3754.1745983746741</c:v>
                </c:pt>
                <c:pt idx="5">
                  <c:v>3858.2139059083624</c:v>
                </c:pt>
                <c:pt idx="6">
                  <c:v>3376.3543685777072</c:v>
                </c:pt>
                <c:pt idx="7">
                  <c:v>3097.7186285502062</c:v>
                </c:pt>
                <c:pt idx="8">
                  <c:v>3794.3134212042764</c:v>
                </c:pt>
                <c:pt idx="9">
                  <c:v>3583.0076709538939</c:v>
                </c:pt>
                <c:pt idx="10">
                  <c:v>3430.8064026714824</c:v>
                </c:pt>
                <c:pt idx="11">
                  <c:v>3540.402203259207</c:v>
                </c:pt>
                <c:pt idx="12">
                  <c:v>3147.5019555734225</c:v>
                </c:pt>
                <c:pt idx="13">
                  <c:v>3437.4665136507147</c:v>
                </c:pt>
                <c:pt idx="14">
                  <c:v>3181.5001693290424</c:v>
                </c:pt>
                <c:pt idx="15">
                  <c:v>3654.7609326873244</c:v>
                </c:pt>
                <c:pt idx="16">
                  <c:v>2912.667475230558</c:v>
                </c:pt>
                <c:pt idx="17">
                  <c:v>3239.8299436964917</c:v>
                </c:pt>
                <c:pt idx="18">
                  <c:v>2751.3572553632903</c:v>
                </c:pt>
                <c:pt idx="19">
                  <c:v>3301.8493076014506</c:v>
                </c:pt>
                <c:pt idx="20">
                  <c:v>2991.6047578952189</c:v>
                </c:pt>
                <c:pt idx="21">
                  <c:v>3047.6721207577152</c:v>
                </c:pt>
                <c:pt idx="22">
                  <c:v>2548.6296669772933</c:v>
                </c:pt>
                <c:pt idx="23">
                  <c:v>2428.2825619883783</c:v>
                </c:pt>
                <c:pt idx="24">
                  <c:v>2306.6617282214502</c:v>
                </c:pt>
                <c:pt idx="25">
                  <c:v>2884.0100840327209</c:v>
                </c:pt>
                <c:pt idx="26">
                  <c:v>2528.1880874724661</c:v>
                </c:pt>
                <c:pt idx="27">
                  <c:v>2758.8949940848124</c:v>
                </c:pt>
                <c:pt idx="28">
                  <c:v>2601.7598130590873</c:v>
                </c:pt>
                <c:pt idx="29">
                  <c:v>2724.3546177629032</c:v>
                </c:pt>
                <c:pt idx="30">
                  <c:v>2555.6775127302867</c:v>
                </c:pt>
                <c:pt idx="31">
                  <c:v>2627.5473890822109</c:v>
                </c:pt>
                <c:pt idx="32">
                  <c:v>2119.9918557464102</c:v>
                </c:pt>
                <c:pt idx="33">
                  <c:v>1996.5489314462852</c:v>
                </c:pt>
                <c:pt idx="34">
                  <c:v>2198.9526383073426</c:v>
                </c:pt>
                <c:pt idx="35">
                  <c:v>1904.9645024987299</c:v>
                </c:pt>
                <c:pt idx="36">
                  <c:v>2369.491411569757</c:v>
                </c:pt>
                <c:pt idx="37">
                  <c:v>1887.5771815268781</c:v>
                </c:pt>
                <c:pt idx="38">
                  <c:v>2258.0101834953407</c:v>
                </c:pt>
                <c:pt idx="39">
                  <c:v>2253.5064443353403</c:v>
                </c:pt>
                <c:pt idx="40">
                  <c:v>1781.1722365134451</c:v>
                </c:pt>
                <c:pt idx="41">
                  <c:v>1959.5566808562314</c:v>
                </c:pt>
                <c:pt idx="42">
                  <c:v>2051.4645600294921</c:v>
                </c:pt>
                <c:pt idx="43">
                  <c:v>1659.0568344314015</c:v>
                </c:pt>
                <c:pt idx="44">
                  <c:v>1733.6842426177559</c:v>
                </c:pt>
                <c:pt idx="45">
                  <c:v>2050.040991042365</c:v>
                </c:pt>
                <c:pt idx="46">
                  <c:v>1551.8267384807152</c:v>
                </c:pt>
                <c:pt idx="47">
                  <c:v>1947.7317249991331</c:v>
                </c:pt>
                <c:pt idx="48">
                  <c:v>1847.0548551356271</c:v>
                </c:pt>
                <c:pt idx="49">
                  <c:v>1574.3270767822678</c:v>
                </c:pt>
                <c:pt idx="50">
                  <c:v>1752.6662835757481</c:v>
                </c:pt>
                <c:pt idx="51">
                  <c:v>1390.8025162413182</c:v>
                </c:pt>
                <c:pt idx="52">
                  <c:v>1465.0184867795099</c:v>
                </c:pt>
                <c:pt idx="53">
                  <c:v>1326.4187479713894</c:v>
                </c:pt>
                <c:pt idx="54">
                  <c:v>1543.1157651139918</c:v>
                </c:pt>
                <c:pt idx="55">
                  <c:v>1378.4703414623252</c:v>
                </c:pt>
                <c:pt idx="56">
                  <c:v>1597.7023677916272</c:v>
                </c:pt>
                <c:pt idx="57">
                  <c:v>1309.5495525328877</c:v>
                </c:pt>
                <c:pt idx="58">
                  <c:v>1429.3895427444704</c:v>
                </c:pt>
                <c:pt idx="59">
                  <c:v>1224.3336460838175</c:v>
                </c:pt>
                <c:pt idx="60">
                  <c:v>1353.8503774752967</c:v>
                </c:pt>
                <c:pt idx="61">
                  <c:v>1130.9372286793136</c:v>
                </c:pt>
                <c:pt idx="62">
                  <c:v>1228.4190035490644</c:v>
                </c:pt>
                <c:pt idx="63">
                  <c:v>1273.2076597801713</c:v>
                </c:pt>
                <c:pt idx="64">
                  <c:v>1178.1384420307675</c:v>
                </c:pt>
                <c:pt idx="65">
                  <c:v>1163.3624600535129</c:v>
                </c:pt>
                <c:pt idx="66">
                  <c:v>1058.3371232829077</c:v>
                </c:pt>
                <c:pt idx="67">
                  <c:v>1112.1988357770542</c:v>
                </c:pt>
                <c:pt idx="68">
                  <c:v>991.44430851269135</c:v>
                </c:pt>
                <c:pt idx="69">
                  <c:v>1011.805793233517</c:v>
                </c:pt>
                <c:pt idx="70">
                  <c:v>918.53428374379428</c:v>
                </c:pt>
                <c:pt idx="71">
                  <c:v>932.25943631868279</c:v>
                </c:pt>
                <c:pt idx="72">
                  <c:v>987.32527927940657</c:v>
                </c:pt>
                <c:pt idx="73">
                  <c:v>835.2289962498204</c:v>
                </c:pt>
                <c:pt idx="74">
                  <c:v>816.79675649127921</c:v>
                </c:pt>
                <c:pt idx="75">
                  <c:v>882.20208446171489</c:v>
                </c:pt>
                <c:pt idx="76">
                  <c:v>1006.3005666244782</c:v>
                </c:pt>
                <c:pt idx="77">
                  <c:v>844.25397850171419</c:v>
                </c:pt>
                <c:pt idx="78">
                  <c:v>756.89661620620473</c:v>
                </c:pt>
                <c:pt idx="79">
                  <c:v>869.07100221061251</c:v>
                </c:pt>
                <c:pt idx="80">
                  <c:v>730.36770088626611</c:v>
                </c:pt>
                <c:pt idx="81">
                  <c:v>689.19546059630636</c:v>
                </c:pt>
                <c:pt idx="82">
                  <c:v>700.90721837590763</c:v>
                </c:pt>
                <c:pt idx="83">
                  <c:v>802.63413820420135</c:v>
                </c:pt>
                <c:pt idx="84">
                  <c:v>740.67291511340511</c:v>
                </c:pt>
                <c:pt idx="85">
                  <c:v>646.65422014198725</c:v>
                </c:pt>
                <c:pt idx="86">
                  <c:v>614.56341009031757</c:v>
                </c:pt>
                <c:pt idx="87">
                  <c:v>684.39030148053848</c:v>
                </c:pt>
                <c:pt idx="88">
                  <c:v>575.93926706052412</c:v>
                </c:pt>
                <c:pt idx="89">
                  <c:v>556.0363130123136</c:v>
                </c:pt>
                <c:pt idx="90">
                  <c:v>642.27212907347007</c:v>
                </c:pt>
                <c:pt idx="91">
                  <c:v>573.23416207829507</c:v>
                </c:pt>
                <c:pt idx="92">
                  <c:v>522.5477093890172</c:v>
                </c:pt>
                <c:pt idx="93">
                  <c:v>582.94487880642987</c:v>
                </c:pt>
                <c:pt idx="94">
                  <c:v>481.51576684148307</c:v>
                </c:pt>
                <c:pt idx="95">
                  <c:v>488.97277797314791</c:v>
                </c:pt>
                <c:pt idx="96">
                  <c:v>459.1514277791872</c:v>
                </c:pt>
                <c:pt idx="97">
                  <c:v>444.91339737745704</c:v>
                </c:pt>
                <c:pt idx="98">
                  <c:v>523.09457006537275</c:v>
                </c:pt>
                <c:pt idx="99">
                  <c:v>495.28593386027813</c:v>
                </c:pt>
                <c:pt idx="100">
                  <c:v>403.73450812927103</c:v>
                </c:pt>
                <c:pt idx="101">
                  <c:v>401.97989779264663</c:v>
                </c:pt>
                <c:pt idx="102">
                  <c:v>371.99186200108346</c:v>
                </c:pt>
                <c:pt idx="103">
                  <c:v>444.53643563575946</c:v>
                </c:pt>
                <c:pt idx="104">
                  <c:v>427.05714214547021</c:v>
                </c:pt>
                <c:pt idx="105">
                  <c:v>359.10310311161538</c:v>
                </c:pt>
                <c:pt idx="106">
                  <c:v>385.9335507642254</c:v>
                </c:pt>
                <c:pt idx="107">
                  <c:v>351.06750077697308</c:v>
                </c:pt>
                <c:pt idx="108">
                  <c:v>330.30826781278716</c:v>
                </c:pt>
                <c:pt idx="109">
                  <c:v>318.20240244900685</c:v>
                </c:pt>
                <c:pt idx="110">
                  <c:v>304.63989024411387</c:v>
                </c:pt>
                <c:pt idx="111">
                  <c:v>313.89055027129137</c:v>
                </c:pt>
                <c:pt idx="112">
                  <c:v>278.46192212324428</c:v>
                </c:pt>
                <c:pt idx="113">
                  <c:v>264.73662018396976</c:v>
                </c:pt>
                <c:pt idx="114">
                  <c:v>274.34678999949966</c:v>
                </c:pt>
                <c:pt idx="115">
                  <c:v>255.03736523516994</c:v>
                </c:pt>
                <c:pt idx="116">
                  <c:v>236.22773334539428</c:v>
                </c:pt>
                <c:pt idx="117">
                  <c:v>222.12488560720993</c:v>
                </c:pt>
                <c:pt idx="118">
                  <c:v>235.8420784289894</c:v>
                </c:pt>
                <c:pt idx="119">
                  <c:v>212.06618403679866</c:v>
                </c:pt>
                <c:pt idx="120">
                  <c:v>197.38790764412835</c:v>
                </c:pt>
                <c:pt idx="121">
                  <c:v>211.6621210232706</c:v>
                </c:pt>
                <c:pt idx="122">
                  <c:v>189.91009998318555</c:v>
                </c:pt>
                <c:pt idx="123">
                  <c:v>177.06626959935545</c:v>
                </c:pt>
                <c:pt idx="124">
                  <c:v>171.17668429556394</c:v>
                </c:pt>
                <c:pt idx="125">
                  <c:v>184.27609334116883</c:v>
                </c:pt>
                <c:pt idx="126">
                  <c:v>151.03564775241372</c:v>
                </c:pt>
                <c:pt idx="127">
                  <c:v>151.27165432880716</c:v>
                </c:pt>
                <c:pt idx="128">
                  <c:v>162.07502256115342</c:v>
                </c:pt>
                <c:pt idx="129">
                  <c:v>131.1094805262579</c:v>
                </c:pt>
                <c:pt idx="130">
                  <c:v>146.07829450108704</c:v>
                </c:pt>
                <c:pt idx="131">
                  <c:v>132.1822610355828</c:v>
                </c:pt>
                <c:pt idx="132">
                  <c:v>126.32026931331245</c:v>
                </c:pt>
                <c:pt idx="133">
                  <c:v>114.87189814111034</c:v>
                </c:pt>
                <c:pt idx="134">
                  <c:v>114.76932204299119</c:v>
                </c:pt>
                <c:pt idx="135">
                  <c:v>102.18902021387196</c:v>
                </c:pt>
                <c:pt idx="136">
                  <c:v>102.1793441430292</c:v>
                </c:pt>
                <c:pt idx="137">
                  <c:v>95.668068198080888</c:v>
                </c:pt>
                <c:pt idx="138">
                  <c:v>97.392167471453973</c:v>
                </c:pt>
                <c:pt idx="139">
                  <c:v>84.02546752900642</c:v>
                </c:pt>
                <c:pt idx="140">
                  <c:v>82.360663826618449</c:v>
                </c:pt>
                <c:pt idx="141">
                  <c:v>74.467633852093797</c:v>
                </c:pt>
                <c:pt idx="142">
                  <c:v>72.217185761485197</c:v>
                </c:pt>
                <c:pt idx="143">
                  <c:v>70.097827243301538</c:v>
                </c:pt>
                <c:pt idx="144">
                  <c:v>59.774326297249864</c:v>
                </c:pt>
                <c:pt idx="145">
                  <c:v>65.037243310552611</c:v>
                </c:pt>
                <c:pt idx="146">
                  <c:v>55.682091032300761</c:v>
                </c:pt>
                <c:pt idx="147">
                  <c:v>52.364968216063382</c:v>
                </c:pt>
                <c:pt idx="148">
                  <c:v>49.600710418103958</c:v>
                </c:pt>
                <c:pt idx="149">
                  <c:v>49.468031526944856</c:v>
                </c:pt>
                <c:pt idx="150">
                  <c:v>45.924998503559799</c:v>
                </c:pt>
                <c:pt idx="151">
                  <c:v>38.521155486975118</c:v>
                </c:pt>
                <c:pt idx="152">
                  <c:v>35.686704816952833</c:v>
                </c:pt>
                <c:pt idx="153">
                  <c:v>37.793889153471511</c:v>
                </c:pt>
                <c:pt idx="154">
                  <c:v>32.337576360461568</c:v>
                </c:pt>
                <c:pt idx="155">
                  <c:v>29.301677177137545</c:v>
                </c:pt>
                <c:pt idx="156">
                  <c:v>22.606543999145902</c:v>
                </c:pt>
                <c:pt idx="157">
                  <c:v>25.293729412421587</c:v>
                </c:pt>
                <c:pt idx="158">
                  <c:v>16.609555963033664</c:v>
                </c:pt>
                <c:pt idx="159">
                  <c:v>16.453901514854635</c:v>
                </c:pt>
                <c:pt idx="160">
                  <c:v>18.293116004343567</c:v>
                </c:pt>
                <c:pt idx="161">
                  <c:v>8.1675571867523971</c:v>
                </c:pt>
                <c:pt idx="162">
                  <c:v>9.2429862756428793</c:v>
                </c:pt>
                <c:pt idx="163">
                  <c:v>7.883658566934586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B8-3341-AE5E-D1C41EC1FB8E}"/>
            </c:ext>
          </c:extLst>
        </c:ser>
        <c:ser>
          <c:idx val="7"/>
          <c:order val="7"/>
          <c:tx>
            <c:v>EOS 700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summary!$AB$517:$AB$680</c:f>
              <c:numCache>
                <c:formatCode>General</c:formatCode>
                <c:ptCount val="16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summary!$AE$517:$AE$680</c:f>
              <c:numCache>
                <c:formatCode>0.0000E+00</c:formatCode>
                <c:ptCount val="164"/>
                <c:pt idx="0">
                  <c:v>6034.0023666966299</c:v>
                </c:pt>
                <c:pt idx="1">
                  <c:v>5597.9093912088219</c:v>
                </c:pt>
                <c:pt idx="2">
                  <c:v>4729.6015928191609</c:v>
                </c:pt>
                <c:pt idx="3">
                  <c:v>4443.3439610734013</c:v>
                </c:pt>
                <c:pt idx="4">
                  <c:v>4056.5770394821084</c:v>
                </c:pt>
                <c:pt idx="5">
                  <c:v>3965.1876423771191</c:v>
                </c:pt>
                <c:pt idx="6">
                  <c:v>3867.7068475540432</c:v>
                </c:pt>
                <c:pt idx="7">
                  <c:v>3823.939012773948</c:v>
                </c:pt>
                <c:pt idx="8">
                  <c:v>3739.5428185421888</c:v>
                </c:pt>
                <c:pt idx="9">
                  <c:v>3627.8790687974511</c:v>
                </c:pt>
                <c:pt idx="10">
                  <c:v>3553.6600074893026</c:v>
                </c:pt>
                <c:pt idx="11">
                  <c:v>3547.7341616570488</c:v>
                </c:pt>
                <c:pt idx="12">
                  <c:v>3444.0450310188808</c:v>
                </c:pt>
                <c:pt idx="13">
                  <c:v>3437.4627337447437</c:v>
                </c:pt>
                <c:pt idx="14">
                  <c:v>3426.3672970315856</c:v>
                </c:pt>
                <c:pt idx="15">
                  <c:v>3411.3723313988398</c:v>
                </c:pt>
                <c:pt idx="16">
                  <c:v>3409.3579038912658</c:v>
                </c:pt>
                <c:pt idx="17">
                  <c:v>3313.8075097013202</c:v>
                </c:pt>
                <c:pt idx="18">
                  <c:v>3187.1588165395592</c:v>
                </c:pt>
                <c:pt idx="19">
                  <c:v>3139.6986453310201</c:v>
                </c:pt>
                <c:pt idx="20">
                  <c:v>2957.4070088883927</c:v>
                </c:pt>
                <c:pt idx="21">
                  <c:v>2832.7530869782668</c:v>
                </c:pt>
                <c:pt idx="22">
                  <c:v>2829.8084238834131</c:v>
                </c:pt>
                <c:pt idx="23">
                  <c:v>2710.1947175564819</c:v>
                </c:pt>
                <c:pt idx="24">
                  <c:v>2696.7507359197334</c:v>
                </c:pt>
                <c:pt idx="25">
                  <c:v>2668.9966774494465</c:v>
                </c:pt>
                <c:pt idx="26">
                  <c:v>2572.7734671313833</c:v>
                </c:pt>
                <c:pt idx="27">
                  <c:v>2543.2979817369123</c:v>
                </c:pt>
                <c:pt idx="28">
                  <c:v>2450.6398525302043</c:v>
                </c:pt>
                <c:pt idx="29">
                  <c:v>2428.385814324377</c:v>
                </c:pt>
                <c:pt idx="30">
                  <c:v>2382.2023840486449</c:v>
                </c:pt>
                <c:pt idx="31">
                  <c:v>2372.950810566615</c:v>
                </c:pt>
                <c:pt idx="32">
                  <c:v>2311.1139854347939</c:v>
                </c:pt>
                <c:pt idx="33">
                  <c:v>2196.6026050172582</c:v>
                </c:pt>
                <c:pt idx="34">
                  <c:v>2153.147493956028</c:v>
                </c:pt>
                <c:pt idx="35">
                  <c:v>2142.5355000258801</c:v>
                </c:pt>
                <c:pt idx="36">
                  <c:v>2120.4097391105438</c:v>
                </c:pt>
                <c:pt idx="37">
                  <c:v>2110.5254576776188</c:v>
                </c:pt>
                <c:pt idx="38">
                  <c:v>2072.6276275948017</c:v>
                </c:pt>
                <c:pt idx="39">
                  <c:v>2063.1248985662505</c:v>
                </c:pt>
                <c:pt idx="40">
                  <c:v>2020.8601350544541</c:v>
                </c:pt>
                <c:pt idx="41">
                  <c:v>1978.3471751851098</c:v>
                </c:pt>
                <c:pt idx="42">
                  <c:v>1944.0347321692616</c:v>
                </c:pt>
                <c:pt idx="43">
                  <c:v>1880.2662021772467</c:v>
                </c:pt>
                <c:pt idx="44">
                  <c:v>1818.8930189921919</c:v>
                </c:pt>
                <c:pt idx="45">
                  <c:v>1705.3223475691207</c:v>
                </c:pt>
                <c:pt idx="46">
                  <c:v>1697.0403016754858</c:v>
                </c:pt>
                <c:pt idx="47">
                  <c:v>1641.8516461572326</c:v>
                </c:pt>
                <c:pt idx="48">
                  <c:v>1598.3330730641842</c:v>
                </c:pt>
                <c:pt idx="49">
                  <c:v>1579.7687994491553</c:v>
                </c:pt>
                <c:pt idx="50">
                  <c:v>1505.1080853272526</c:v>
                </c:pt>
                <c:pt idx="51">
                  <c:v>1448.9346834492308</c:v>
                </c:pt>
                <c:pt idx="52">
                  <c:v>1440.4850185926134</c:v>
                </c:pt>
                <c:pt idx="53">
                  <c:v>1430.9324952378752</c:v>
                </c:pt>
                <c:pt idx="54">
                  <c:v>1412.0414610821158</c:v>
                </c:pt>
                <c:pt idx="55">
                  <c:v>1408.6217756556671</c:v>
                </c:pt>
                <c:pt idx="56">
                  <c:v>1385.5606085830796</c:v>
                </c:pt>
                <c:pt idx="57">
                  <c:v>1320.1314515132647</c:v>
                </c:pt>
                <c:pt idx="58">
                  <c:v>1286.2218081361218</c:v>
                </c:pt>
                <c:pt idx="59">
                  <c:v>1276.0363132933794</c:v>
                </c:pt>
                <c:pt idx="60">
                  <c:v>1222.396818892229</c:v>
                </c:pt>
                <c:pt idx="61">
                  <c:v>1197.5366695343146</c:v>
                </c:pt>
                <c:pt idx="62">
                  <c:v>1162.8809888876708</c:v>
                </c:pt>
                <c:pt idx="63">
                  <c:v>1157.8476633226344</c:v>
                </c:pt>
                <c:pt idx="64">
                  <c:v>1142.7153481046441</c:v>
                </c:pt>
                <c:pt idx="65">
                  <c:v>1140.076874924418</c:v>
                </c:pt>
                <c:pt idx="66">
                  <c:v>1111.65803478609</c:v>
                </c:pt>
                <c:pt idx="67">
                  <c:v>1110.0011661262881</c:v>
                </c:pt>
                <c:pt idx="68">
                  <c:v>1045.9169926855959</c:v>
                </c:pt>
                <c:pt idx="69">
                  <c:v>1008.6959947437172</c:v>
                </c:pt>
                <c:pt idx="70">
                  <c:v>967.22814810911632</c:v>
                </c:pt>
                <c:pt idx="71">
                  <c:v>925.93391572149653</c:v>
                </c:pt>
                <c:pt idx="72">
                  <c:v>918.45818420587102</c:v>
                </c:pt>
                <c:pt idx="73">
                  <c:v>893.78438569033369</c:v>
                </c:pt>
                <c:pt idx="74">
                  <c:v>890.41913821823664</c:v>
                </c:pt>
                <c:pt idx="75">
                  <c:v>888.63295888409152</c:v>
                </c:pt>
                <c:pt idx="76">
                  <c:v>885.28993557736771</c:v>
                </c:pt>
                <c:pt idx="77">
                  <c:v>868.45080292397233</c:v>
                </c:pt>
                <c:pt idx="78">
                  <c:v>774.21839318984735</c:v>
                </c:pt>
                <c:pt idx="79">
                  <c:v>765.82642085543807</c:v>
                </c:pt>
                <c:pt idx="80">
                  <c:v>740.81367052682594</c:v>
                </c:pt>
                <c:pt idx="81">
                  <c:v>737.17351715118218</c:v>
                </c:pt>
                <c:pt idx="82">
                  <c:v>721.1488074259654</c:v>
                </c:pt>
                <c:pt idx="83">
                  <c:v>716.77201666448593</c:v>
                </c:pt>
                <c:pt idx="84">
                  <c:v>668.05790492079495</c:v>
                </c:pt>
                <c:pt idx="85">
                  <c:v>666.68502527971157</c:v>
                </c:pt>
                <c:pt idx="86">
                  <c:v>634.89820157669578</c:v>
                </c:pt>
                <c:pt idx="87">
                  <c:v>627.46111269493849</c:v>
                </c:pt>
                <c:pt idx="88">
                  <c:v>597.91918622595063</c:v>
                </c:pt>
                <c:pt idx="89">
                  <c:v>597.04467318887555</c:v>
                </c:pt>
                <c:pt idx="90">
                  <c:v>587.99803023817503</c:v>
                </c:pt>
                <c:pt idx="91">
                  <c:v>582.27176956384392</c:v>
                </c:pt>
                <c:pt idx="92">
                  <c:v>539.27178468696604</c:v>
                </c:pt>
                <c:pt idx="93">
                  <c:v>519.78939997356565</c:v>
                </c:pt>
                <c:pt idx="94">
                  <c:v>513.68205654569192</c:v>
                </c:pt>
                <c:pt idx="95">
                  <c:v>507.89181524786784</c:v>
                </c:pt>
                <c:pt idx="96">
                  <c:v>498.25454518168436</c:v>
                </c:pt>
                <c:pt idx="97">
                  <c:v>484.82599763015071</c:v>
                </c:pt>
                <c:pt idx="98">
                  <c:v>479.06962935051081</c:v>
                </c:pt>
                <c:pt idx="99">
                  <c:v>446.92333315881024</c:v>
                </c:pt>
                <c:pt idx="100">
                  <c:v>434.78004254858047</c:v>
                </c:pt>
                <c:pt idx="101">
                  <c:v>431.61301862160531</c:v>
                </c:pt>
                <c:pt idx="102">
                  <c:v>414.12281481121823</c:v>
                </c:pt>
                <c:pt idx="103">
                  <c:v>412.71985710104337</c:v>
                </c:pt>
                <c:pt idx="104">
                  <c:v>410.41782649524862</c:v>
                </c:pt>
                <c:pt idx="105">
                  <c:v>384.04076166452978</c:v>
                </c:pt>
                <c:pt idx="106">
                  <c:v>374.49319411904798</c:v>
                </c:pt>
                <c:pt idx="107">
                  <c:v>362.70089199563847</c:v>
                </c:pt>
                <c:pt idx="108">
                  <c:v>361.64427689494249</c:v>
                </c:pt>
                <c:pt idx="109">
                  <c:v>337.67970180661928</c:v>
                </c:pt>
                <c:pt idx="110">
                  <c:v>331.11640549345827</c:v>
                </c:pt>
                <c:pt idx="111">
                  <c:v>324.36259601498068</c:v>
                </c:pt>
                <c:pt idx="112">
                  <c:v>283.7213380823448</c:v>
                </c:pt>
                <c:pt idx="113">
                  <c:v>280.92930731908177</c:v>
                </c:pt>
                <c:pt idx="114">
                  <c:v>277.42273444029775</c:v>
                </c:pt>
                <c:pt idx="115">
                  <c:v>270.17027188206231</c:v>
                </c:pt>
                <c:pt idx="116">
                  <c:v>254.93581609989843</c:v>
                </c:pt>
                <c:pt idx="117">
                  <c:v>237.20385748012706</c:v>
                </c:pt>
                <c:pt idx="118">
                  <c:v>235.47794142746687</c:v>
                </c:pt>
                <c:pt idx="119">
                  <c:v>230.58947649636559</c:v>
                </c:pt>
                <c:pt idx="120">
                  <c:v>217.7188712303581</c:v>
                </c:pt>
                <c:pt idx="121">
                  <c:v>209.39999356792899</c:v>
                </c:pt>
                <c:pt idx="122">
                  <c:v>207.13606099296544</c:v>
                </c:pt>
                <c:pt idx="123">
                  <c:v>193.55036475369519</c:v>
                </c:pt>
                <c:pt idx="124">
                  <c:v>187.24831241214463</c:v>
                </c:pt>
                <c:pt idx="125">
                  <c:v>181.78194676039698</c:v>
                </c:pt>
                <c:pt idx="126">
                  <c:v>162.20891160191772</c:v>
                </c:pt>
                <c:pt idx="127">
                  <c:v>158.60953879904795</c:v>
                </c:pt>
                <c:pt idx="128">
                  <c:v>154.80693636570274</c:v>
                </c:pt>
                <c:pt idx="129">
                  <c:v>140.0941836327861</c:v>
                </c:pt>
                <c:pt idx="130">
                  <c:v>138.89314398682475</c:v>
                </c:pt>
                <c:pt idx="131">
                  <c:v>137.34695454658959</c:v>
                </c:pt>
                <c:pt idx="132">
                  <c:v>123.26230724423674</c:v>
                </c:pt>
                <c:pt idx="133">
                  <c:v>120.73868353817682</c:v>
                </c:pt>
                <c:pt idx="134">
                  <c:v>117.13353018638415</c:v>
                </c:pt>
                <c:pt idx="135">
                  <c:v>102.40926160758701</c:v>
                </c:pt>
                <c:pt idx="136">
                  <c:v>100.90511532615557</c:v>
                </c:pt>
                <c:pt idx="137">
                  <c:v>100.54184187328002</c:v>
                </c:pt>
                <c:pt idx="138">
                  <c:v>93.992110846936754</c:v>
                </c:pt>
                <c:pt idx="139">
                  <c:v>86.022750735832702</c:v>
                </c:pt>
                <c:pt idx="140">
                  <c:v>84.386962841017208</c:v>
                </c:pt>
                <c:pt idx="141">
                  <c:v>72.101573282636139</c:v>
                </c:pt>
                <c:pt idx="142">
                  <c:v>70.068938207486781</c:v>
                </c:pt>
                <c:pt idx="143">
                  <c:v>69.057772433591069</c:v>
                </c:pt>
                <c:pt idx="144">
                  <c:v>57.774324792920694</c:v>
                </c:pt>
                <c:pt idx="145">
                  <c:v>55.546724721749321</c:v>
                </c:pt>
                <c:pt idx="146">
                  <c:v>53.907551869021574</c:v>
                </c:pt>
                <c:pt idx="147">
                  <c:v>44.874275980472113</c:v>
                </c:pt>
                <c:pt idx="148">
                  <c:v>43.787887601877593</c:v>
                </c:pt>
                <c:pt idx="149">
                  <c:v>41.446326601975841</c:v>
                </c:pt>
                <c:pt idx="150">
                  <c:v>35.912956640164609</c:v>
                </c:pt>
                <c:pt idx="151">
                  <c:v>34.245031383299832</c:v>
                </c:pt>
                <c:pt idx="152">
                  <c:v>29.696028961773447</c:v>
                </c:pt>
                <c:pt idx="153">
                  <c:v>26.006765132430147</c:v>
                </c:pt>
                <c:pt idx="154">
                  <c:v>25.392874275522299</c:v>
                </c:pt>
                <c:pt idx="155">
                  <c:v>19.875939464058831</c:v>
                </c:pt>
                <c:pt idx="156">
                  <c:v>16.910909751225404</c:v>
                </c:pt>
                <c:pt idx="157">
                  <c:v>16.469701187616671</c:v>
                </c:pt>
                <c:pt idx="158">
                  <c:v>11.366645919449661</c:v>
                </c:pt>
                <c:pt idx="159">
                  <c:v>10.206348519881661</c:v>
                </c:pt>
                <c:pt idx="160">
                  <c:v>9.7737170135561939</c:v>
                </c:pt>
                <c:pt idx="161">
                  <c:v>4.8468124126199958</c:v>
                </c:pt>
                <c:pt idx="162">
                  <c:v>4.4018217006657085</c:v>
                </c:pt>
                <c:pt idx="163">
                  <c:v>4.3029812871420088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B8-3341-AE5E-D1C41EC1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48447"/>
        <c:axId val="1608767039"/>
      </c:scatterChart>
      <c:valAx>
        <c:axId val="1683148447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Volume (cc/mol)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8767039"/>
        <c:crosses val="autoZero"/>
        <c:crossBetween val="midCat"/>
      </c:valAx>
      <c:valAx>
        <c:axId val="1608767039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1484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502125137583612"/>
          <c:y val="0.5981163224162197"/>
          <c:w val="0.38110778088222852"/>
          <c:h val="0.209564456616835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'400E'!$J$28:$J$93</c:f>
              <c:numCache>
                <c:formatCode>General</c:formatCode>
                <c:ptCount val="66"/>
                <c:pt idx="0">
                  <c:v>7.6401197970784179E-3</c:v>
                </c:pt>
                <c:pt idx="1">
                  <c:v>1.5280239594156836E-2</c:v>
                </c:pt>
                <c:pt idx="2">
                  <c:v>2.2920359391235254E-2</c:v>
                </c:pt>
                <c:pt idx="3">
                  <c:v>3.0560479188313672E-2</c:v>
                </c:pt>
                <c:pt idx="4">
                  <c:v>3.820059898539209E-2</c:v>
                </c:pt>
                <c:pt idx="5">
                  <c:v>4.5840718782470508E-2</c:v>
                </c:pt>
                <c:pt idx="6">
                  <c:v>5.3480838579548926E-2</c:v>
                </c:pt>
                <c:pt idx="7">
                  <c:v>6.1120958376627343E-2</c:v>
                </c:pt>
                <c:pt idx="8">
                  <c:v>6.8761078173705761E-2</c:v>
                </c:pt>
                <c:pt idx="9">
                  <c:v>7.6401197970784179E-2</c:v>
                </c:pt>
                <c:pt idx="10">
                  <c:v>8.4041317767862597E-2</c:v>
                </c:pt>
                <c:pt idx="11">
                  <c:v>9.1681437564941015E-2</c:v>
                </c:pt>
                <c:pt idx="12">
                  <c:v>9.9321557362019433E-2</c:v>
                </c:pt>
                <c:pt idx="13">
                  <c:v>0.10696167715909785</c:v>
                </c:pt>
                <c:pt idx="14">
                  <c:v>0.11460179695617627</c:v>
                </c:pt>
                <c:pt idx="15">
                  <c:v>0.12224191675325469</c:v>
                </c:pt>
                <c:pt idx="16">
                  <c:v>0.12988203655033312</c:v>
                </c:pt>
                <c:pt idx="17">
                  <c:v>0.13752215634741152</c:v>
                </c:pt>
                <c:pt idx="18">
                  <c:v>0.14516227614448995</c:v>
                </c:pt>
                <c:pt idx="19">
                  <c:v>0.15280239594156836</c:v>
                </c:pt>
                <c:pt idx="20">
                  <c:v>0.16044251573864679</c:v>
                </c:pt>
                <c:pt idx="21">
                  <c:v>0.16808263553572519</c:v>
                </c:pt>
                <c:pt idx="22">
                  <c:v>0.17572275533280363</c:v>
                </c:pt>
                <c:pt idx="23">
                  <c:v>0.18336287512988203</c:v>
                </c:pt>
                <c:pt idx="24">
                  <c:v>0.19100299492696046</c:v>
                </c:pt>
                <c:pt idx="25">
                  <c:v>0.19864311472403887</c:v>
                </c:pt>
                <c:pt idx="26">
                  <c:v>0.2062832345211173</c:v>
                </c:pt>
                <c:pt idx="27">
                  <c:v>0.2139233543181957</c:v>
                </c:pt>
                <c:pt idx="28">
                  <c:v>0.22156347411527413</c:v>
                </c:pt>
                <c:pt idx="29">
                  <c:v>0.22920359391235254</c:v>
                </c:pt>
                <c:pt idx="30">
                  <c:v>0.23684371370943097</c:v>
                </c:pt>
                <c:pt idx="31">
                  <c:v>0.24448383350650937</c:v>
                </c:pt>
                <c:pt idx="32">
                  <c:v>0.25212395330358778</c:v>
                </c:pt>
                <c:pt idx="33">
                  <c:v>0.25976407310066624</c:v>
                </c:pt>
                <c:pt idx="34">
                  <c:v>0.26740419289774464</c:v>
                </c:pt>
                <c:pt idx="35">
                  <c:v>0.27504431269482305</c:v>
                </c:pt>
                <c:pt idx="36">
                  <c:v>0.28268443249190145</c:v>
                </c:pt>
                <c:pt idx="37">
                  <c:v>0.29032455228897991</c:v>
                </c:pt>
                <c:pt idx="38">
                  <c:v>0.29796467208605831</c:v>
                </c:pt>
                <c:pt idx="39">
                  <c:v>0.30560479188313672</c:v>
                </c:pt>
                <c:pt idx="40">
                  <c:v>0.31324491168021512</c:v>
                </c:pt>
                <c:pt idx="41">
                  <c:v>0.32088503147729358</c:v>
                </c:pt>
                <c:pt idx="42">
                  <c:v>0.32852515127437198</c:v>
                </c:pt>
                <c:pt idx="43">
                  <c:v>0.33616527107145039</c:v>
                </c:pt>
                <c:pt idx="44">
                  <c:v>0.34380539086852879</c:v>
                </c:pt>
                <c:pt idx="45">
                  <c:v>0.35144551066560725</c:v>
                </c:pt>
                <c:pt idx="46">
                  <c:v>0.35908563046268566</c:v>
                </c:pt>
                <c:pt idx="47">
                  <c:v>0.36672575025976406</c:v>
                </c:pt>
                <c:pt idx="48">
                  <c:v>0.37436587005684246</c:v>
                </c:pt>
                <c:pt idx="49">
                  <c:v>0.38200598985392092</c:v>
                </c:pt>
                <c:pt idx="50">
                  <c:v>0.38964610965099933</c:v>
                </c:pt>
                <c:pt idx="51">
                  <c:v>0.39728622944807773</c:v>
                </c:pt>
                <c:pt idx="52">
                  <c:v>0.40492634924515614</c:v>
                </c:pt>
                <c:pt idx="53">
                  <c:v>0.4125664690422346</c:v>
                </c:pt>
                <c:pt idx="54">
                  <c:v>0.420206588839313</c:v>
                </c:pt>
                <c:pt idx="55">
                  <c:v>0.4278467086363914</c:v>
                </c:pt>
                <c:pt idx="56">
                  <c:v>0.43548682843346986</c:v>
                </c:pt>
                <c:pt idx="57">
                  <c:v>0.44312694823054827</c:v>
                </c:pt>
                <c:pt idx="58">
                  <c:v>0.45076706802762667</c:v>
                </c:pt>
                <c:pt idx="59">
                  <c:v>0.45840718782470508</c:v>
                </c:pt>
                <c:pt idx="60">
                  <c:v>0.46604730762178354</c:v>
                </c:pt>
                <c:pt idx="61">
                  <c:v>0.47368742741886194</c:v>
                </c:pt>
                <c:pt idx="62">
                  <c:v>0.48132754721594034</c:v>
                </c:pt>
                <c:pt idx="63">
                  <c:v>0.48896766701301875</c:v>
                </c:pt>
                <c:pt idx="64">
                  <c:v>0.49660778681009721</c:v>
                </c:pt>
                <c:pt idx="65">
                  <c:v>0.50424790660717556</c:v>
                </c:pt>
              </c:numCache>
            </c:numRef>
          </c:xVal>
          <c:yVal>
            <c:numRef>
              <c:f>'400E'!$AD$28:$AD$93</c:f>
              <c:numCache>
                <c:formatCode>General</c:formatCode>
                <c:ptCount val="66"/>
                <c:pt idx="0">
                  <c:v>5.8912774175932815E-3</c:v>
                </c:pt>
                <c:pt idx="1">
                  <c:v>1.1173048668129907E-2</c:v>
                </c:pt>
                <c:pt idx="2">
                  <c:v>1.7165176233181784E-2</c:v>
                </c:pt>
                <c:pt idx="3">
                  <c:v>2.3279903745678548E-2</c:v>
                </c:pt>
                <c:pt idx="4">
                  <c:v>3.0970589212011821E-2</c:v>
                </c:pt>
                <c:pt idx="5">
                  <c:v>3.8322601592592757E-2</c:v>
                </c:pt>
                <c:pt idx="6">
                  <c:v>4.602780126323567E-2</c:v>
                </c:pt>
                <c:pt idx="7">
                  <c:v>5.5281703087943085E-2</c:v>
                </c:pt>
                <c:pt idx="8">
                  <c:v>6.4699451873279232E-2</c:v>
                </c:pt>
                <c:pt idx="9">
                  <c:v>7.2954654369834199E-2</c:v>
                </c:pt>
                <c:pt idx="10">
                  <c:v>8.6070669588337118E-2</c:v>
                </c:pt>
                <c:pt idx="11">
                  <c:v>9.9030630942922457E-2</c:v>
                </c:pt>
                <c:pt idx="12">
                  <c:v>0.11295264897912653</c:v>
                </c:pt>
                <c:pt idx="13">
                  <c:v>0.12458740362957231</c:v>
                </c:pt>
                <c:pt idx="14">
                  <c:v>0.14211024917601464</c:v>
                </c:pt>
                <c:pt idx="15">
                  <c:v>0.16059849363682563</c:v>
                </c:pt>
                <c:pt idx="16">
                  <c:v>0.18192375116843143</c:v>
                </c:pt>
                <c:pt idx="17">
                  <c:v>0.20220936347263471</c:v>
                </c:pt>
                <c:pt idx="18">
                  <c:v>0.22660822119748236</c:v>
                </c:pt>
                <c:pt idx="19">
                  <c:v>0.25146506404047264</c:v>
                </c:pt>
                <c:pt idx="20">
                  <c:v>0.27705411367032018</c:v>
                </c:pt>
                <c:pt idx="21">
                  <c:v>0.30709710280365676</c:v>
                </c:pt>
                <c:pt idx="22">
                  <c:v>0.33672359338990804</c:v>
                </c:pt>
                <c:pt idx="23">
                  <c:v>0.37856525587661305</c:v>
                </c:pt>
                <c:pt idx="24">
                  <c:v>0.40313214087787963</c:v>
                </c:pt>
                <c:pt idx="25">
                  <c:v>0.43770197299342495</c:v>
                </c:pt>
                <c:pt idx="26">
                  <c:v>0.48518757776728533</c:v>
                </c:pt>
                <c:pt idx="27">
                  <c:v>0.52566537890233811</c:v>
                </c:pt>
                <c:pt idx="28">
                  <c:v>0.57412327537803243</c:v>
                </c:pt>
                <c:pt idx="29">
                  <c:v>0.62679460302918433</c:v>
                </c:pt>
                <c:pt idx="30">
                  <c:v>0.67119338936756501</c:v>
                </c:pt>
                <c:pt idx="31">
                  <c:v>0.72660293974028967</c:v>
                </c:pt>
                <c:pt idx="32">
                  <c:v>0.78056147957426036</c:v>
                </c:pt>
                <c:pt idx="33">
                  <c:v>0.84764373561993145</c:v>
                </c:pt>
                <c:pt idx="34">
                  <c:v>0.90900206977045583</c:v>
                </c:pt>
                <c:pt idx="35">
                  <c:v>0.97314903734638436</c:v>
                </c:pt>
                <c:pt idx="36">
                  <c:v>1.0294492457294737</c:v>
                </c:pt>
                <c:pt idx="37">
                  <c:v>1.1478031031455032</c:v>
                </c:pt>
                <c:pt idx="38">
                  <c:v>1.2401381984389284</c:v>
                </c:pt>
                <c:pt idx="39">
                  <c:v>1.3392669766076037</c:v>
                </c:pt>
                <c:pt idx="40">
                  <c:v>1.455153132434569</c:v>
                </c:pt>
                <c:pt idx="41">
                  <c:v>1.5731437386503984</c:v>
                </c:pt>
                <c:pt idx="42">
                  <c:v>1.7020327020286721</c:v>
                </c:pt>
                <c:pt idx="43">
                  <c:v>1.7891247646427761</c:v>
                </c:pt>
                <c:pt idx="44">
                  <c:v>1.9363661128090379</c:v>
                </c:pt>
                <c:pt idx="45">
                  <c:v>2.1014771645912722</c:v>
                </c:pt>
                <c:pt idx="46">
                  <c:v>2.2521474277909261</c:v>
                </c:pt>
                <c:pt idx="47">
                  <c:v>2.3972911031356081</c:v>
                </c:pt>
                <c:pt idx="48">
                  <c:v>2.582175406291829</c:v>
                </c:pt>
                <c:pt idx="49">
                  <c:v>2.8001428017946308</c:v>
                </c:pt>
                <c:pt idx="50">
                  <c:v>2.9702153991715119</c:v>
                </c:pt>
                <c:pt idx="51">
                  <c:v>3.1366505477866351</c:v>
                </c:pt>
                <c:pt idx="52">
                  <c:v>3.2416791060520929</c:v>
                </c:pt>
                <c:pt idx="53">
                  <c:v>3.474542515430902</c:v>
                </c:pt>
                <c:pt idx="54">
                  <c:v>3.6392824068899747</c:v>
                </c:pt>
                <c:pt idx="55">
                  <c:v>3.7670445904101979</c:v>
                </c:pt>
                <c:pt idx="56">
                  <c:v>4.0176697933107048</c:v>
                </c:pt>
                <c:pt idx="57">
                  <c:v>4.1783575585840822</c:v>
                </c:pt>
                <c:pt idx="58">
                  <c:v>4.3257205904006444</c:v>
                </c:pt>
                <c:pt idx="59">
                  <c:v>4.5520021746561401</c:v>
                </c:pt>
                <c:pt idx="60">
                  <c:v>4.7485327443975134</c:v>
                </c:pt>
                <c:pt idx="61">
                  <c:v>4.9299597515939562</c:v>
                </c:pt>
                <c:pt idx="62">
                  <c:v>5.1700403611781462</c:v>
                </c:pt>
                <c:pt idx="63">
                  <c:v>5.2863333056004187</c:v>
                </c:pt>
                <c:pt idx="64">
                  <c:v>5.6207906073752048</c:v>
                </c:pt>
                <c:pt idx="65">
                  <c:v>5.6914688104844844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2-764D-9E9A-43F164F802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'400E'!$J$102:$J$162</c:f>
              <c:numCache>
                <c:formatCode>General</c:formatCode>
                <c:ptCount val="61"/>
                <c:pt idx="0">
                  <c:v>8.2296060076123851E-3</c:v>
                </c:pt>
                <c:pt idx="1">
                  <c:v>1.645921201522477E-2</c:v>
                </c:pt>
                <c:pt idx="2">
                  <c:v>2.4688818022837157E-2</c:v>
                </c:pt>
                <c:pt idx="3">
                  <c:v>3.291842403044954E-2</c:v>
                </c:pt>
                <c:pt idx="4">
                  <c:v>4.1148030038061931E-2</c:v>
                </c:pt>
                <c:pt idx="5">
                  <c:v>4.9377636045674314E-2</c:v>
                </c:pt>
                <c:pt idx="6">
                  <c:v>5.7607242053286697E-2</c:v>
                </c:pt>
                <c:pt idx="7">
                  <c:v>6.5836848060899081E-2</c:v>
                </c:pt>
                <c:pt idx="8">
                  <c:v>7.4066454068511464E-2</c:v>
                </c:pt>
                <c:pt idx="9">
                  <c:v>8.2296060076123861E-2</c:v>
                </c:pt>
                <c:pt idx="10">
                  <c:v>9.0525666083736245E-2</c:v>
                </c:pt>
                <c:pt idx="11">
                  <c:v>9.8755272091348628E-2</c:v>
                </c:pt>
                <c:pt idx="12">
                  <c:v>0.10698487809896101</c:v>
                </c:pt>
                <c:pt idx="13">
                  <c:v>0.11521448410657339</c:v>
                </c:pt>
                <c:pt idx="14">
                  <c:v>0.12344409011418578</c:v>
                </c:pt>
                <c:pt idx="15">
                  <c:v>0.13167369612179816</c:v>
                </c:pt>
                <c:pt idx="16">
                  <c:v>0.13990330212941054</c:v>
                </c:pt>
                <c:pt idx="17">
                  <c:v>0.14813290813702293</c:v>
                </c:pt>
                <c:pt idx="18">
                  <c:v>0.15636251414463531</c:v>
                </c:pt>
                <c:pt idx="19">
                  <c:v>0.16459212015224772</c:v>
                </c:pt>
                <c:pt idx="20">
                  <c:v>0.17282172615986011</c:v>
                </c:pt>
                <c:pt idx="21">
                  <c:v>0.18105133216747249</c:v>
                </c:pt>
                <c:pt idx="22">
                  <c:v>0.18928093817508487</c:v>
                </c:pt>
                <c:pt idx="23">
                  <c:v>0.19751054418269726</c:v>
                </c:pt>
                <c:pt idx="24">
                  <c:v>0.20574015019030964</c:v>
                </c:pt>
                <c:pt idx="25">
                  <c:v>0.21396975619792202</c:v>
                </c:pt>
                <c:pt idx="26">
                  <c:v>0.22219936220553441</c:v>
                </c:pt>
                <c:pt idx="27">
                  <c:v>0.23042896821314679</c:v>
                </c:pt>
                <c:pt idx="28">
                  <c:v>0.23865857422075917</c:v>
                </c:pt>
                <c:pt idx="29">
                  <c:v>0.24688818022837156</c:v>
                </c:pt>
                <c:pt idx="30">
                  <c:v>0.25511778623598397</c:v>
                </c:pt>
                <c:pt idx="31">
                  <c:v>0.26334739224359632</c:v>
                </c:pt>
                <c:pt idx="32">
                  <c:v>0.27157699825120873</c:v>
                </c:pt>
                <c:pt idx="33">
                  <c:v>0.27980660425882109</c:v>
                </c:pt>
                <c:pt idx="34">
                  <c:v>0.2880362102664335</c:v>
                </c:pt>
                <c:pt idx="35">
                  <c:v>0.29626581627404586</c:v>
                </c:pt>
                <c:pt idx="36">
                  <c:v>0.30449542228165827</c:v>
                </c:pt>
                <c:pt idx="37">
                  <c:v>0.31272502828927062</c:v>
                </c:pt>
                <c:pt idx="38">
                  <c:v>0.32095463429688303</c:v>
                </c:pt>
                <c:pt idx="39">
                  <c:v>0.32918424030449545</c:v>
                </c:pt>
                <c:pt idx="40">
                  <c:v>0.3374138463121078</c:v>
                </c:pt>
                <c:pt idx="41">
                  <c:v>0.34564345231972021</c:v>
                </c:pt>
                <c:pt idx="42">
                  <c:v>0.35387305832733257</c:v>
                </c:pt>
                <c:pt idx="43">
                  <c:v>0.36210266433494498</c:v>
                </c:pt>
                <c:pt idx="44">
                  <c:v>0.37033227034255733</c:v>
                </c:pt>
                <c:pt idx="45">
                  <c:v>0.37856187635016975</c:v>
                </c:pt>
                <c:pt idx="46">
                  <c:v>0.3867914823577821</c:v>
                </c:pt>
                <c:pt idx="47">
                  <c:v>0.39502108836539451</c:v>
                </c:pt>
                <c:pt idx="48">
                  <c:v>0.40325069437300687</c:v>
                </c:pt>
                <c:pt idx="49">
                  <c:v>0.41148030038061928</c:v>
                </c:pt>
                <c:pt idx="50">
                  <c:v>0.41970990638823169</c:v>
                </c:pt>
                <c:pt idx="51">
                  <c:v>0.42793951239584405</c:v>
                </c:pt>
                <c:pt idx="52">
                  <c:v>0.43616911840345646</c:v>
                </c:pt>
                <c:pt idx="53">
                  <c:v>0.44439872441106881</c:v>
                </c:pt>
                <c:pt idx="54">
                  <c:v>0.45262833041868122</c:v>
                </c:pt>
                <c:pt idx="55">
                  <c:v>0.46085793642629358</c:v>
                </c:pt>
                <c:pt idx="56">
                  <c:v>0.46908754243390599</c:v>
                </c:pt>
                <c:pt idx="57">
                  <c:v>0.47731714844151835</c:v>
                </c:pt>
                <c:pt idx="58">
                  <c:v>0.48554675444913076</c:v>
                </c:pt>
                <c:pt idx="59">
                  <c:v>0.49377636045674311</c:v>
                </c:pt>
                <c:pt idx="60">
                  <c:v>0.50200596646435547</c:v>
                </c:pt>
              </c:numCache>
            </c:numRef>
          </c:xVal>
          <c:yVal>
            <c:numRef>
              <c:f>'400E'!$AD$102:$AD$162</c:f>
              <c:numCache>
                <c:formatCode>General</c:formatCode>
                <c:ptCount val="61"/>
                <c:pt idx="0">
                  <c:v>5.7811554601628224E-3</c:v>
                </c:pt>
                <c:pt idx="1">
                  <c:v>1.1365113099397233E-2</c:v>
                </c:pt>
                <c:pt idx="2">
                  <c:v>1.7971033067078784E-2</c:v>
                </c:pt>
                <c:pt idx="3">
                  <c:v>2.562191985772307E-2</c:v>
                </c:pt>
                <c:pt idx="4">
                  <c:v>3.0145008290936862E-2</c:v>
                </c:pt>
                <c:pt idx="5">
                  <c:v>4.012330844474063E-2</c:v>
                </c:pt>
                <c:pt idx="6">
                  <c:v>4.8368024386586141E-2</c:v>
                </c:pt>
                <c:pt idx="7">
                  <c:v>5.99861758415976E-2</c:v>
                </c:pt>
                <c:pt idx="8">
                  <c:v>7.116089129591778E-2</c:v>
                </c:pt>
                <c:pt idx="9">
                  <c:v>8.0939620131876597E-2</c:v>
                </c:pt>
                <c:pt idx="10">
                  <c:v>9.773841584877499E-2</c:v>
                </c:pt>
                <c:pt idx="11">
                  <c:v>0.10831172358514544</c:v>
                </c:pt>
                <c:pt idx="12">
                  <c:v>0.12561618578779124</c:v>
                </c:pt>
                <c:pt idx="13">
                  <c:v>0.14751175887421439</c:v>
                </c:pt>
                <c:pt idx="14">
                  <c:v>0.16986381621312488</c:v>
                </c:pt>
                <c:pt idx="15">
                  <c:v>0.19265240678207013</c:v>
                </c:pt>
                <c:pt idx="16">
                  <c:v>0.22127429468557935</c:v>
                </c:pt>
                <c:pt idx="17">
                  <c:v>0.24823683560716372</c:v>
                </c:pt>
                <c:pt idx="18">
                  <c:v>0.27283345601943537</c:v>
                </c:pt>
                <c:pt idx="19">
                  <c:v>0.30576188255425368</c:v>
                </c:pt>
                <c:pt idx="20">
                  <c:v>0.34052992331353787</c:v>
                </c:pt>
                <c:pt idx="21">
                  <c:v>0.37626942280154685</c:v>
                </c:pt>
                <c:pt idx="22">
                  <c:v>0.42679112141553138</c:v>
                </c:pt>
                <c:pt idx="23">
                  <c:v>0.45521832459014205</c:v>
                </c:pt>
                <c:pt idx="24">
                  <c:v>0.50829516692997345</c:v>
                </c:pt>
                <c:pt idx="25">
                  <c:v>0.54958428979107588</c:v>
                </c:pt>
                <c:pt idx="26">
                  <c:v>0.60147426468963783</c:v>
                </c:pt>
                <c:pt idx="27">
                  <c:v>0.64842938607777889</c:v>
                </c:pt>
                <c:pt idx="28">
                  <c:v>0.70818085222258997</c:v>
                </c:pt>
                <c:pt idx="29">
                  <c:v>0.77698592824048673</c:v>
                </c:pt>
                <c:pt idx="30">
                  <c:v>0.83807371778456208</c:v>
                </c:pt>
                <c:pt idx="31">
                  <c:v>0.90005235466326861</c:v>
                </c:pt>
                <c:pt idx="32">
                  <c:v>0.9761551214378057</c:v>
                </c:pt>
                <c:pt idx="33">
                  <c:v>1.0340856333475972</c:v>
                </c:pt>
                <c:pt idx="34">
                  <c:v>1.1791841822106863</c:v>
                </c:pt>
                <c:pt idx="35">
                  <c:v>1.2333623356604868</c:v>
                </c:pt>
                <c:pt idx="36">
                  <c:v>1.3297898735444973</c:v>
                </c:pt>
                <c:pt idx="37">
                  <c:v>1.4175196524200009</c:v>
                </c:pt>
                <c:pt idx="38">
                  <c:v>1.595743669616728</c:v>
                </c:pt>
                <c:pt idx="39">
                  <c:v>1.7075323295983886</c:v>
                </c:pt>
                <c:pt idx="40">
                  <c:v>1.8485029887635489</c:v>
                </c:pt>
                <c:pt idx="41">
                  <c:v>1.9818494111743956</c:v>
                </c:pt>
                <c:pt idx="42">
                  <c:v>2.1380227024928744</c:v>
                </c:pt>
                <c:pt idx="43">
                  <c:v>2.3166198274693213</c:v>
                </c:pt>
                <c:pt idx="44">
                  <c:v>2.4564242303948887</c:v>
                </c:pt>
                <c:pt idx="45">
                  <c:v>2.6350109670505906</c:v>
                </c:pt>
                <c:pt idx="46">
                  <c:v>2.8401362271803161</c:v>
                </c:pt>
                <c:pt idx="47">
                  <c:v>2.9576543121748338</c:v>
                </c:pt>
                <c:pt idx="48">
                  <c:v>3.1354444950329121</c:v>
                </c:pt>
                <c:pt idx="49">
                  <c:v>3.3214803932900407</c:v>
                </c:pt>
                <c:pt idx="50">
                  <c:v>3.4673330474248081</c:v>
                </c:pt>
                <c:pt idx="51">
                  <c:v>3.6413913001443174</c:v>
                </c:pt>
                <c:pt idx="52">
                  <c:v>3.8176691714988458</c:v>
                </c:pt>
                <c:pt idx="53">
                  <c:v>3.9825025166244465</c:v>
                </c:pt>
                <c:pt idx="54">
                  <c:v>4.0879778216100462</c:v>
                </c:pt>
                <c:pt idx="55">
                  <c:v>4.1734955623472061</c:v>
                </c:pt>
                <c:pt idx="56">
                  <c:v>4.415044107571183</c:v>
                </c:pt>
                <c:pt idx="57">
                  <c:v>4.5871894170822873</c:v>
                </c:pt>
                <c:pt idx="58">
                  <c:v>4.656590788416235</c:v>
                </c:pt>
                <c:pt idx="59">
                  <c:v>4.9102994658944024</c:v>
                </c:pt>
                <c:pt idx="60">
                  <c:v>5.1050423702335399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2-764D-9E9A-43F164F802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'400E'!$J$171:$J$234</c:f>
              <c:numCache>
                <c:formatCode>General</c:formatCode>
                <c:ptCount val="64"/>
                <c:pt idx="0">
                  <c:v>7.8973346495557744E-3</c:v>
                </c:pt>
                <c:pt idx="1">
                  <c:v>1.5794669299111549E-2</c:v>
                </c:pt>
                <c:pt idx="2">
                  <c:v>2.3692003948667325E-2</c:v>
                </c:pt>
                <c:pt idx="3">
                  <c:v>3.1589338598223098E-2</c:v>
                </c:pt>
                <c:pt idx="4">
                  <c:v>3.9486673247778874E-2</c:v>
                </c:pt>
                <c:pt idx="5">
                  <c:v>4.738400789733465E-2</c:v>
                </c:pt>
                <c:pt idx="6">
                  <c:v>5.5281342546890426E-2</c:v>
                </c:pt>
                <c:pt idx="7">
                  <c:v>6.3178677196446195E-2</c:v>
                </c:pt>
                <c:pt idx="8">
                  <c:v>7.1076011846001971E-2</c:v>
                </c:pt>
                <c:pt idx="9">
                  <c:v>7.8973346495557747E-2</c:v>
                </c:pt>
                <c:pt idx="10">
                  <c:v>8.6870681145113524E-2</c:v>
                </c:pt>
                <c:pt idx="11">
                  <c:v>9.47680157946693E-2</c:v>
                </c:pt>
                <c:pt idx="12">
                  <c:v>0.10266535044422508</c:v>
                </c:pt>
                <c:pt idx="13">
                  <c:v>0.11056268509378085</c:v>
                </c:pt>
                <c:pt idx="14">
                  <c:v>0.11846001974333663</c:v>
                </c:pt>
                <c:pt idx="15">
                  <c:v>0.12635735439289239</c:v>
                </c:pt>
                <c:pt idx="16">
                  <c:v>0.13425468904244817</c:v>
                </c:pt>
                <c:pt idx="17">
                  <c:v>0.14215202369200394</c:v>
                </c:pt>
                <c:pt idx="18">
                  <c:v>0.15004935834155972</c:v>
                </c:pt>
                <c:pt idx="19">
                  <c:v>0.15794669299111549</c:v>
                </c:pt>
                <c:pt idx="20">
                  <c:v>0.16584402764067127</c:v>
                </c:pt>
                <c:pt idx="21">
                  <c:v>0.17374136229022705</c:v>
                </c:pt>
                <c:pt idx="22">
                  <c:v>0.18163869693978282</c:v>
                </c:pt>
                <c:pt idx="23">
                  <c:v>0.1895360315893386</c:v>
                </c:pt>
                <c:pt idx="24">
                  <c:v>0.19743336623889438</c:v>
                </c:pt>
                <c:pt idx="25">
                  <c:v>0.20533070088845015</c:v>
                </c:pt>
                <c:pt idx="26">
                  <c:v>0.21322803553800593</c:v>
                </c:pt>
                <c:pt idx="27">
                  <c:v>0.2211253701875617</c:v>
                </c:pt>
                <c:pt idx="28">
                  <c:v>0.22902270483711748</c:v>
                </c:pt>
                <c:pt idx="29">
                  <c:v>0.23692003948667326</c:v>
                </c:pt>
                <c:pt idx="30">
                  <c:v>0.24481737413622903</c:v>
                </c:pt>
                <c:pt idx="31">
                  <c:v>0.25271470878578478</c:v>
                </c:pt>
                <c:pt idx="32">
                  <c:v>0.26061204343534056</c:v>
                </c:pt>
                <c:pt idx="33">
                  <c:v>0.26850937808489633</c:v>
                </c:pt>
                <c:pt idx="34">
                  <c:v>0.27640671273445211</c:v>
                </c:pt>
                <c:pt idx="35">
                  <c:v>0.28430404738400789</c:v>
                </c:pt>
                <c:pt idx="36">
                  <c:v>0.29220138203356366</c:v>
                </c:pt>
                <c:pt idx="37">
                  <c:v>0.30009871668311944</c:v>
                </c:pt>
                <c:pt idx="38">
                  <c:v>0.30799605133267521</c:v>
                </c:pt>
                <c:pt idx="39">
                  <c:v>0.31589338598223099</c:v>
                </c:pt>
                <c:pt idx="40">
                  <c:v>0.32379072063178677</c:v>
                </c:pt>
                <c:pt idx="41">
                  <c:v>0.33168805528134254</c:v>
                </c:pt>
                <c:pt idx="42">
                  <c:v>0.33958538993089832</c:v>
                </c:pt>
                <c:pt idx="43">
                  <c:v>0.34748272458045409</c:v>
                </c:pt>
                <c:pt idx="44">
                  <c:v>0.35538005923000987</c:v>
                </c:pt>
                <c:pt idx="45">
                  <c:v>0.36327739387956565</c:v>
                </c:pt>
                <c:pt idx="46">
                  <c:v>0.37117472852912142</c:v>
                </c:pt>
                <c:pt idx="47">
                  <c:v>0.3790720631786772</c:v>
                </c:pt>
                <c:pt idx="48">
                  <c:v>0.38696939782823297</c:v>
                </c:pt>
                <c:pt idx="49">
                  <c:v>0.39486673247778875</c:v>
                </c:pt>
                <c:pt idx="50">
                  <c:v>0.40276406712734453</c:v>
                </c:pt>
                <c:pt idx="51">
                  <c:v>0.4106614017769003</c:v>
                </c:pt>
                <c:pt idx="52">
                  <c:v>0.41855873642645608</c:v>
                </c:pt>
                <c:pt idx="53">
                  <c:v>0.42645607107601186</c:v>
                </c:pt>
                <c:pt idx="54">
                  <c:v>0.43435340572556763</c:v>
                </c:pt>
                <c:pt idx="55">
                  <c:v>0.44225074037512341</c:v>
                </c:pt>
                <c:pt idx="56">
                  <c:v>0.45014807502467918</c:v>
                </c:pt>
                <c:pt idx="57">
                  <c:v>0.45804540967423496</c:v>
                </c:pt>
                <c:pt idx="58">
                  <c:v>0.46594274432379074</c:v>
                </c:pt>
                <c:pt idx="59">
                  <c:v>0.47384007897334651</c:v>
                </c:pt>
                <c:pt idx="60">
                  <c:v>0.48173741362290229</c:v>
                </c:pt>
                <c:pt idx="61">
                  <c:v>0.48963474827245806</c:v>
                </c:pt>
                <c:pt idx="62">
                  <c:v>0.49753208292201384</c:v>
                </c:pt>
                <c:pt idx="63">
                  <c:v>0.50542941757156956</c:v>
                </c:pt>
              </c:numCache>
            </c:numRef>
          </c:xVal>
          <c:yVal>
            <c:numRef>
              <c:f>'400E'!$AD$171:$AD$234</c:f>
              <c:numCache>
                <c:formatCode>General</c:formatCode>
                <c:ptCount val="64"/>
                <c:pt idx="0">
                  <c:v>8.5703363515436861E-3</c:v>
                </c:pt>
                <c:pt idx="1">
                  <c:v>1.4990439410938392E-2</c:v>
                </c:pt>
                <c:pt idx="2">
                  <c:v>1.9352236303108263E-2</c:v>
                </c:pt>
                <c:pt idx="3">
                  <c:v>2.5430257953391964E-2</c:v>
                </c:pt>
                <c:pt idx="4">
                  <c:v>3.3117828594948773E-2</c:v>
                </c:pt>
                <c:pt idx="5">
                  <c:v>3.8327206870843088E-2</c:v>
                </c:pt>
                <c:pt idx="6">
                  <c:v>4.7305736576563888E-2</c:v>
                </c:pt>
                <c:pt idx="7">
                  <c:v>5.3684787170989449E-2</c:v>
                </c:pt>
                <c:pt idx="8">
                  <c:v>6.1941436054551081E-2</c:v>
                </c:pt>
                <c:pt idx="9">
                  <c:v>7.1990208214031834E-2</c:v>
                </c:pt>
                <c:pt idx="10">
                  <c:v>8.8069218935325211E-2</c:v>
                </c:pt>
                <c:pt idx="11">
                  <c:v>0.10049166181146531</c:v>
                </c:pt>
                <c:pt idx="12">
                  <c:v>0.11547600923245135</c:v>
                </c:pt>
                <c:pt idx="13">
                  <c:v>0.13504352150348975</c:v>
                </c:pt>
                <c:pt idx="14">
                  <c:v>0.16095145657571411</c:v>
                </c:pt>
                <c:pt idx="15">
                  <c:v>0.18244162015454271</c:v>
                </c:pt>
                <c:pt idx="16">
                  <c:v>0.19866528625927377</c:v>
                </c:pt>
                <c:pt idx="17">
                  <c:v>0.22498763158221793</c:v>
                </c:pt>
                <c:pt idx="18">
                  <c:v>0.26333951693494206</c:v>
                </c:pt>
                <c:pt idx="19">
                  <c:v>0.2863197163963937</c:v>
                </c:pt>
                <c:pt idx="20">
                  <c:v>0.31340004634173974</c:v>
                </c:pt>
                <c:pt idx="21">
                  <c:v>0.34513658478380793</c:v>
                </c:pt>
                <c:pt idx="22">
                  <c:v>0.38319247410488216</c:v>
                </c:pt>
                <c:pt idx="23">
                  <c:v>0.43109187201826477</c:v>
                </c:pt>
                <c:pt idx="24">
                  <c:v>0.46865165962596639</c:v>
                </c:pt>
                <c:pt idx="25">
                  <c:v>0.51867497677271968</c:v>
                </c:pt>
                <c:pt idx="26">
                  <c:v>0.55297994090763347</c:v>
                </c:pt>
                <c:pt idx="27">
                  <c:v>0.60925356126913999</c:v>
                </c:pt>
                <c:pt idx="28">
                  <c:v>0.65259901613821358</c:v>
                </c:pt>
                <c:pt idx="29">
                  <c:v>0.71383437055718468</c:v>
                </c:pt>
                <c:pt idx="30">
                  <c:v>0.76292558415991552</c:v>
                </c:pt>
                <c:pt idx="31">
                  <c:v>0.82164165837150971</c:v>
                </c:pt>
                <c:pt idx="32">
                  <c:v>0.88694315685695124</c:v>
                </c:pt>
                <c:pt idx="33">
                  <c:v>0.97692520228434043</c:v>
                </c:pt>
                <c:pt idx="34">
                  <c:v>1.033512811950791</c:v>
                </c:pt>
                <c:pt idx="35">
                  <c:v>1.1162445838510997</c:v>
                </c:pt>
                <c:pt idx="36">
                  <c:v>1.1945888144338559</c:v>
                </c:pt>
                <c:pt idx="37">
                  <c:v>1.3061586957872393</c:v>
                </c:pt>
                <c:pt idx="38">
                  <c:v>1.392677069858103</c:v>
                </c:pt>
                <c:pt idx="39">
                  <c:v>1.5282625094350148</c:v>
                </c:pt>
                <c:pt idx="40">
                  <c:v>1.6484142338875263</c:v>
                </c:pt>
                <c:pt idx="41">
                  <c:v>1.7867020810105918</c:v>
                </c:pt>
                <c:pt idx="42">
                  <c:v>1.8698284809839196</c:v>
                </c:pt>
                <c:pt idx="43">
                  <c:v>1.9817735931082496</c:v>
                </c:pt>
                <c:pt idx="44">
                  <c:v>2.128154840930931</c:v>
                </c:pt>
                <c:pt idx="45">
                  <c:v>2.3533270536738513</c:v>
                </c:pt>
                <c:pt idx="46">
                  <c:v>2.4008890871839141</c:v>
                </c:pt>
                <c:pt idx="47">
                  <c:v>2.5488101292777507</c:v>
                </c:pt>
                <c:pt idx="48">
                  <c:v>2.6716991052604318</c:v>
                </c:pt>
                <c:pt idx="49">
                  <c:v>2.8059843086205327</c:v>
                </c:pt>
                <c:pt idx="50">
                  <c:v>2.9230869071890599</c:v>
                </c:pt>
                <c:pt idx="51">
                  <c:v>3.0837305859239326</c:v>
                </c:pt>
                <c:pt idx="52">
                  <c:v>3.2090168821988456</c:v>
                </c:pt>
                <c:pt idx="53">
                  <c:v>3.2552317106229127</c:v>
                </c:pt>
                <c:pt idx="54">
                  <c:v>3.4124571797548944</c:v>
                </c:pt>
                <c:pt idx="55">
                  <c:v>3.5102607051149168</c:v>
                </c:pt>
                <c:pt idx="56">
                  <c:v>3.6702726677411195</c:v>
                </c:pt>
                <c:pt idx="57">
                  <c:v>3.7928508507953205</c:v>
                </c:pt>
                <c:pt idx="58">
                  <c:v>3.9462965066566418</c:v>
                </c:pt>
                <c:pt idx="59">
                  <c:v>4.0803325785828131</c:v>
                </c:pt>
                <c:pt idx="60">
                  <c:v>4.0813332436885563</c:v>
                </c:pt>
                <c:pt idx="61">
                  <c:v>4.1703193101209557</c:v>
                </c:pt>
                <c:pt idx="62">
                  <c:v>4.4288130679715545</c:v>
                </c:pt>
                <c:pt idx="63">
                  <c:v>4.4247560708592548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2-764D-9E9A-43F164F8029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'400E'!$J$243:$J$299</c:f>
              <c:numCache>
                <c:formatCode>General</c:formatCode>
                <c:ptCount val="57"/>
                <c:pt idx="0">
                  <c:v>7.9849882221423724E-3</c:v>
                </c:pt>
                <c:pt idx="1">
                  <c:v>1.5969976444284745E-2</c:v>
                </c:pt>
                <c:pt idx="2">
                  <c:v>2.3954964666427117E-2</c:v>
                </c:pt>
                <c:pt idx="3">
                  <c:v>3.1939952888569489E-2</c:v>
                </c:pt>
                <c:pt idx="4">
                  <c:v>3.9924941110711869E-2</c:v>
                </c:pt>
                <c:pt idx="5">
                  <c:v>4.7909929332854241E-2</c:v>
                </c:pt>
                <c:pt idx="6">
                  <c:v>5.5894917554996613E-2</c:v>
                </c:pt>
                <c:pt idx="7">
                  <c:v>6.3879905777138979E-2</c:v>
                </c:pt>
                <c:pt idx="8">
                  <c:v>7.1864893999281365E-2</c:v>
                </c:pt>
                <c:pt idx="9">
                  <c:v>7.9849882221423737E-2</c:v>
                </c:pt>
                <c:pt idx="10">
                  <c:v>8.783487044356611E-2</c:v>
                </c:pt>
                <c:pt idx="11">
                  <c:v>9.5819858665708482E-2</c:v>
                </c:pt>
                <c:pt idx="12">
                  <c:v>0.10380484688785085</c:v>
                </c:pt>
                <c:pt idx="13">
                  <c:v>0.11178983510999323</c:v>
                </c:pt>
                <c:pt idx="14">
                  <c:v>0.1197748233321356</c:v>
                </c:pt>
                <c:pt idx="15">
                  <c:v>0.12775981155427796</c:v>
                </c:pt>
                <c:pt idx="16">
                  <c:v>0.13574479977642034</c:v>
                </c:pt>
                <c:pt idx="17">
                  <c:v>0.14372978799856273</c:v>
                </c:pt>
                <c:pt idx="18">
                  <c:v>0.15171477622070509</c:v>
                </c:pt>
                <c:pt idx="19">
                  <c:v>0.15969976444284747</c:v>
                </c:pt>
                <c:pt idx="20">
                  <c:v>0.16768475266498983</c:v>
                </c:pt>
                <c:pt idx="21">
                  <c:v>0.17566974088713222</c:v>
                </c:pt>
                <c:pt idx="22">
                  <c:v>0.18365472910927458</c:v>
                </c:pt>
                <c:pt idx="23">
                  <c:v>0.19163971733141696</c:v>
                </c:pt>
                <c:pt idx="24">
                  <c:v>0.19962470555355935</c:v>
                </c:pt>
                <c:pt idx="25">
                  <c:v>0.20760969377570171</c:v>
                </c:pt>
                <c:pt idx="26">
                  <c:v>0.2155946819978441</c:v>
                </c:pt>
                <c:pt idx="27">
                  <c:v>0.22357967021998645</c:v>
                </c:pt>
                <c:pt idx="28">
                  <c:v>0.23156465844212884</c:v>
                </c:pt>
                <c:pt idx="29">
                  <c:v>0.2395496466642712</c:v>
                </c:pt>
                <c:pt idx="30">
                  <c:v>0.24753463488641353</c:v>
                </c:pt>
                <c:pt idx="31">
                  <c:v>0.25551962310855586</c:v>
                </c:pt>
                <c:pt idx="32">
                  <c:v>0.26350461133069825</c:v>
                </c:pt>
                <c:pt idx="33">
                  <c:v>0.27148959955284058</c:v>
                </c:pt>
                <c:pt idx="34">
                  <c:v>0.27947458777498296</c:v>
                </c:pt>
                <c:pt idx="35">
                  <c:v>0.28745957599712529</c:v>
                </c:pt>
                <c:pt idx="36">
                  <c:v>0.29544456421926762</c:v>
                </c:pt>
                <c:pt idx="37">
                  <c:v>0.30342955244141001</c:v>
                </c:pt>
                <c:pt idx="38">
                  <c:v>0.31141454066355234</c:v>
                </c:pt>
                <c:pt idx="39">
                  <c:v>0.31939952888569467</c:v>
                </c:pt>
                <c:pt idx="40">
                  <c:v>0.32738451710783706</c:v>
                </c:pt>
                <c:pt idx="41">
                  <c:v>0.33536950532997939</c:v>
                </c:pt>
                <c:pt idx="42">
                  <c:v>0.34335449355212172</c:v>
                </c:pt>
                <c:pt idx="43">
                  <c:v>0.35133948177426411</c:v>
                </c:pt>
                <c:pt idx="44">
                  <c:v>0.35932446999640644</c:v>
                </c:pt>
                <c:pt idx="45">
                  <c:v>0.36730945821854877</c:v>
                </c:pt>
                <c:pt idx="46">
                  <c:v>0.37529444644069115</c:v>
                </c:pt>
                <c:pt idx="47">
                  <c:v>0.38327943466283348</c:v>
                </c:pt>
                <c:pt idx="48">
                  <c:v>0.39126442288497582</c:v>
                </c:pt>
                <c:pt idx="49">
                  <c:v>0.3992494111071182</c:v>
                </c:pt>
                <c:pt idx="50">
                  <c:v>0.40723439932926053</c:v>
                </c:pt>
                <c:pt idx="51">
                  <c:v>0.41521938755140286</c:v>
                </c:pt>
                <c:pt idx="52">
                  <c:v>0.42320437577354525</c:v>
                </c:pt>
                <c:pt idx="53">
                  <c:v>0.43118936399568758</c:v>
                </c:pt>
                <c:pt idx="54">
                  <c:v>0.43917435221782991</c:v>
                </c:pt>
                <c:pt idx="55">
                  <c:v>0.4471593404399723</c:v>
                </c:pt>
                <c:pt idx="56">
                  <c:v>0.45514432866211468</c:v>
                </c:pt>
              </c:numCache>
            </c:numRef>
          </c:xVal>
          <c:yVal>
            <c:numRef>
              <c:f>'400E'!$AD$243:$AD$299</c:f>
              <c:numCache>
                <c:formatCode>General</c:formatCode>
                <c:ptCount val="57"/>
                <c:pt idx="0">
                  <c:v>6.3350247585847244E-3</c:v>
                </c:pt>
                <c:pt idx="1">
                  <c:v>1.0987957116784354E-2</c:v>
                </c:pt>
                <c:pt idx="2">
                  <c:v>1.732219885641046E-2</c:v>
                </c:pt>
                <c:pt idx="3">
                  <c:v>2.3354596494248252E-2</c:v>
                </c:pt>
                <c:pt idx="4">
                  <c:v>3.0854194092164864E-2</c:v>
                </c:pt>
                <c:pt idx="5">
                  <c:v>3.8392903708102374E-2</c:v>
                </c:pt>
                <c:pt idx="6">
                  <c:v>4.7790099309408682E-2</c:v>
                </c:pt>
                <c:pt idx="7">
                  <c:v>5.3634023839338921E-2</c:v>
                </c:pt>
                <c:pt idx="8">
                  <c:v>6.8252890088744578E-2</c:v>
                </c:pt>
                <c:pt idx="9">
                  <c:v>7.8376998929655536E-2</c:v>
                </c:pt>
                <c:pt idx="10">
                  <c:v>9.4629014420081092E-2</c:v>
                </c:pt>
                <c:pt idx="11">
                  <c:v>0.10610117046940651</c:v>
                </c:pt>
                <c:pt idx="12">
                  <c:v>0.13030010896237762</c:v>
                </c:pt>
                <c:pt idx="13">
                  <c:v>0.15734505014589473</c:v>
                </c:pt>
                <c:pt idx="14">
                  <c:v>0.17404414435716653</c:v>
                </c:pt>
                <c:pt idx="15">
                  <c:v>0.20851450727575804</c:v>
                </c:pt>
                <c:pt idx="16">
                  <c:v>0.23541804660173607</c:v>
                </c:pt>
                <c:pt idx="17">
                  <c:v>0.26095683800940078</c:v>
                </c:pt>
                <c:pt idx="18">
                  <c:v>0.29571354619563123</c:v>
                </c:pt>
                <c:pt idx="19">
                  <c:v>0.34009269735302206</c:v>
                </c:pt>
                <c:pt idx="20">
                  <c:v>0.38407567123596498</c:v>
                </c:pt>
                <c:pt idx="21">
                  <c:v>0.4261846339314686</c:v>
                </c:pt>
                <c:pt idx="22">
                  <c:v>0.45998414486668382</c:v>
                </c:pt>
                <c:pt idx="23">
                  <c:v>0.50467309321234632</c:v>
                </c:pt>
                <c:pt idx="24">
                  <c:v>0.53459483558315246</c:v>
                </c:pt>
                <c:pt idx="25">
                  <c:v>0.58041638698868148</c:v>
                </c:pt>
                <c:pt idx="26">
                  <c:v>0.64216145791438051</c:v>
                </c:pt>
                <c:pt idx="27">
                  <c:v>0.7102597202806038</c:v>
                </c:pt>
                <c:pt idx="28">
                  <c:v>0.79167105154368611</c:v>
                </c:pt>
                <c:pt idx="29">
                  <c:v>0.84862305339351196</c:v>
                </c:pt>
                <c:pt idx="30">
                  <c:v>0.87557217093767303</c:v>
                </c:pt>
                <c:pt idx="31">
                  <c:v>0.99122472878108936</c:v>
                </c:pt>
                <c:pt idx="32">
                  <c:v>1.0903594894992343</c:v>
                </c:pt>
                <c:pt idx="33">
                  <c:v>1.1380807930958645</c:v>
                </c:pt>
                <c:pt idx="34">
                  <c:v>1.208224692303403</c:v>
                </c:pt>
                <c:pt idx="35">
                  <c:v>1.235155810644317</c:v>
                </c:pt>
                <c:pt idx="36">
                  <c:v>1.4152665732035397</c:v>
                </c:pt>
                <c:pt idx="37">
                  <c:v>1.4912737371878702</c:v>
                </c:pt>
                <c:pt idx="38">
                  <c:v>1.6550405760840246</c:v>
                </c:pt>
                <c:pt idx="39">
                  <c:v>1.7622882850669868</c:v>
                </c:pt>
                <c:pt idx="40">
                  <c:v>1.8442367198777152</c:v>
                </c:pt>
                <c:pt idx="41">
                  <c:v>2.0091206848322676</c:v>
                </c:pt>
                <c:pt idx="42">
                  <c:v>2.174800141200655</c:v>
                </c:pt>
                <c:pt idx="43">
                  <c:v>2.2604066613463445</c:v>
                </c:pt>
                <c:pt idx="44">
                  <c:v>2.3376296219013684</c:v>
                </c:pt>
                <c:pt idx="45">
                  <c:v>2.4950256408540232</c:v>
                </c:pt>
                <c:pt idx="46">
                  <c:v>2.7094441164388177</c:v>
                </c:pt>
                <c:pt idx="47">
                  <c:v>2.6889015970962586</c:v>
                </c:pt>
                <c:pt idx="48">
                  <c:v>2.8645736890860141</c:v>
                </c:pt>
                <c:pt idx="49">
                  <c:v>2.9283650624838691</c:v>
                </c:pt>
                <c:pt idx="50">
                  <c:v>3.0498770415748235</c:v>
                </c:pt>
                <c:pt idx="51">
                  <c:v>3.2247510154669965</c:v>
                </c:pt>
                <c:pt idx="52">
                  <c:v>3.3474145731936185</c:v>
                </c:pt>
                <c:pt idx="53">
                  <c:v>3.4568493443431296</c:v>
                </c:pt>
                <c:pt idx="54">
                  <c:v>3.4883528929667587</c:v>
                </c:pt>
                <c:pt idx="55">
                  <c:v>3.640088791524446</c:v>
                </c:pt>
                <c:pt idx="56">
                  <c:v>3.633403500564405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2-764D-9E9A-43F164F8029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'400E'!$J$315:$J$380</c:f>
              <c:numCache>
                <c:formatCode>General</c:formatCode>
                <c:ptCount val="66"/>
                <c:pt idx="0">
                  <c:v>7.6292199122639714E-3</c:v>
                </c:pt>
                <c:pt idx="1">
                  <c:v>1.5258439824527943E-2</c:v>
                </c:pt>
                <c:pt idx="2">
                  <c:v>2.2887659736791913E-2</c:v>
                </c:pt>
                <c:pt idx="3">
                  <c:v>3.0516879649055886E-2</c:v>
                </c:pt>
                <c:pt idx="4">
                  <c:v>3.8146099561319854E-2</c:v>
                </c:pt>
                <c:pt idx="5">
                  <c:v>4.5775319473583827E-2</c:v>
                </c:pt>
                <c:pt idx="6">
                  <c:v>5.3404539385847799E-2</c:v>
                </c:pt>
                <c:pt idx="7">
                  <c:v>6.1033759298111771E-2</c:v>
                </c:pt>
                <c:pt idx="8">
                  <c:v>6.8662979210375744E-2</c:v>
                </c:pt>
                <c:pt idx="9">
                  <c:v>7.6292199122639709E-2</c:v>
                </c:pt>
                <c:pt idx="10">
                  <c:v>8.3921419034903688E-2</c:v>
                </c:pt>
                <c:pt idx="11">
                  <c:v>9.1550638947167653E-2</c:v>
                </c:pt>
                <c:pt idx="12">
                  <c:v>9.9179858859431619E-2</c:v>
                </c:pt>
                <c:pt idx="13">
                  <c:v>0.10680907877169557</c:v>
                </c:pt>
                <c:pt idx="14">
                  <c:v>0.11443829868395954</c:v>
                </c:pt>
                <c:pt idx="15">
                  <c:v>0.1220675185962235</c:v>
                </c:pt>
                <c:pt idx="16">
                  <c:v>0.12969673850848745</c:v>
                </c:pt>
                <c:pt idx="17">
                  <c:v>0.13732595842075143</c:v>
                </c:pt>
                <c:pt idx="18">
                  <c:v>0.14495517833301538</c:v>
                </c:pt>
                <c:pt idx="19">
                  <c:v>0.15258439824527936</c:v>
                </c:pt>
                <c:pt idx="20">
                  <c:v>0.16021361815754331</c:v>
                </c:pt>
                <c:pt idx="21">
                  <c:v>0.16784283806980727</c:v>
                </c:pt>
                <c:pt idx="22">
                  <c:v>0.17547205798207124</c:v>
                </c:pt>
                <c:pt idx="23">
                  <c:v>0.18310127789433522</c:v>
                </c:pt>
                <c:pt idx="24">
                  <c:v>0.1907304978065992</c:v>
                </c:pt>
                <c:pt idx="25">
                  <c:v>0.19835971771886318</c:v>
                </c:pt>
                <c:pt idx="26">
                  <c:v>0.20598893763112716</c:v>
                </c:pt>
                <c:pt idx="27">
                  <c:v>0.21361815754339114</c:v>
                </c:pt>
                <c:pt idx="28">
                  <c:v>0.22124737745565512</c:v>
                </c:pt>
                <c:pt idx="29">
                  <c:v>0.22887659736791913</c:v>
                </c:pt>
                <c:pt idx="30">
                  <c:v>0.23650581728018311</c:v>
                </c:pt>
                <c:pt idx="31">
                  <c:v>0.24413503719244709</c:v>
                </c:pt>
                <c:pt idx="32">
                  <c:v>0.25176425710471106</c:v>
                </c:pt>
                <c:pt idx="33">
                  <c:v>0.25939347701697502</c:v>
                </c:pt>
                <c:pt idx="34">
                  <c:v>0.26702269692923902</c:v>
                </c:pt>
                <c:pt idx="35">
                  <c:v>0.27465191684150303</c:v>
                </c:pt>
                <c:pt idx="36">
                  <c:v>0.28228113675376698</c:v>
                </c:pt>
                <c:pt idx="37">
                  <c:v>0.28991035666603099</c:v>
                </c:pt>
                <c:pt idx="38">
                  <c:v>0.29753957657829494</c:v>
                </c:pt>
                <c:pt idx="39">
                  <c:v>0.30516879649055895</c:v>
                </c:pt>
                <c:pt idx="40">
                  <c:v>0.3127980164028229</c:v>
                </c:pt>
                <c:pt idx="41">
                  <c:v>0.32042723631508691</c:v>
                </c:pt>
                <c:pt idx="42">
                  <c:v>0.32805645622735086</c:v>
                </c:pt>
                <c:pt idx="43">
                  <c:v>0.33568567613961486</c:v>
                </c:pt>
                <c:pt idx="44">
                  <c:v>0.34331489605187882</c:v>
                </c:pt>
                <c:pt idx="45">
                  <c:v>0.35094411596414277</c:v>
                </c:pt>
                <c:pt idx="46">
                  <c:v>0.35857333587640677</c:v>
                </c:pt>
                <c:pt idx="47">
                  <c:v>0.36620255578867072</c:v>
                </c:pt>
                <c:pt idx="48">
                  <c:v>0.37383177570093473</c:v>
                </c:pt>
                <c:pt idx="49">
                  <c:v>0.38146099561319874</c:v>
                </c:pt>
                <c:pt idx="50">
                  <c:v>0.38909021552546269</c:v>
                </c:pt>
                <c:pt idx="51">
                  <c:v>0.3967194354377267</c:v>
                </c:pt>
                <c:pt idx="52">
                  <c:v>0.40434865534999065</c:v>
                </c:pt>
                <c:pt idx="53">
                  <c:v>0.41197787526225466</c:v>
                </c:pt>
                <c:pt idx="54">
                  <c:v>0.41960709517451861</c:v>
                </c:pt>
                <c:pt idx="55">
                  <c:v>0.42723631508678261</c:v>
                </c:pt>
                <c:pt idx="56">
                  <c:v>0.43486553499904657</c:v>
                </c:pt>
                <c:pt idx="57">
                  <c:v>0.44249475491131057</c:v>
                </c:pt>
                <c:pt idx="58">
                  <c:v>0.45012397482357452</c:v>
                </c:pt>
                <c:pt idx="59">
                  <c:v>0.45775319473583853</c:v>
                </c:pt>
                <c:pt idx="60">
                  <c:v>0.46538241464810254</c:v>
                </c:pt>
                <c:pt idx="61">
                  <c:v>0.47301163456036649</c:v>
                </c:pt>
                <c:pt idx="62">
                  <c:v>0.4806408544726305</c:v>
                </c:pt>
                <c:pt idx="63">
                  <c:v>0.48827007438489445</c:v>
                </c:pt>
                <c:pt idx="64">
                  <c:v>0.49589929429715845</c:v>
                </c:pt>
                <c:pt idx="65">
                  <c:v>0.50352851420942246</c:v>
                </c:pt>
              </c:numCache>
            </c:numRef>
          </c:xVal>
          <c:yVal>
            <c:numRef>
              <c:f>'400E'!$AD$315:$AD$380</c:f>
              <c:numCache>
                <c:formatCode>General</c:formatCode>
                <c:ptCount val="66"/>
                <c:pt idx="0">
                  <c:v>5.4806217471568995E-3</c:v>
                </c:pt>
                <c:pt idx="1">
                  <c:v>9.8404966468294691E-3</c:v>
                </c:pt>
                <c:pt idx="2">
                  <c:v>1.4162825986896334E-2</c:v>
                </c:pt>
                <c:pt idx="3">
                  <c:v>2.7197155039643161E-2</c:v>
                </c:pt>
                <c:pt idx="4">
                  <c:v>3.7161150637470879E-2</c:v>
                </c:pt>
                <c:pt idx="5">
                  <c:v>5.1630462924272272E-2</c:v>
                </c:pt>
                <c:pt idx="6">
                  <c:v>5.3381969872378955E-2</c:v>
                </c:pt>
                <c:pt idx="7">
                  <c:v>4.7167716637621114E-2</c:v>
                </c:pt>
                <c:pt idx="8">
                  <c:v>6.7926412637787814E-2</c:v>
                </c:pt>
                <c:pt idx="9">
                  <c:v>8.3625501338726801E-2</c:v>
                </c:pt>
                <c:pt idx="10">
                  <c:v>0.10192143972637677</c:v>
                </c:pt>
                <c:pt idx="11">
                  <c:v>0.13063573836251655</c:v>
                </c:pt>
                <c:pt idx="12">
                  <c:v>0.14029976703383992</c:v>
                </c:pt>
                <c:pt idx="13">
                  <c:v>0.16571331581721216</c:v>
                </c:pt>
                <c:pt idx="14">
                  <c:v>0.20638839089344924</c:v>
                </c:pt>
                <c:pt idx="15">
                  <c:v>0.23552314890572909</c:v>
                </c:pt>
                <c:pt idx="16">
                  <c:v>0.25928731663381188</c:v>
                </c:pt>
                <c:pt idx="17">
                  <c:v>0.29112838348094877</c:v>
                </c:pt>
                <c:pt idx="18">
                  <c:v>0.30934641919817518</c:v>
                </c:pt>
                <c:pt idx="19">
                  <c:v>0.34529689787305945</c:v>
                </c:pt>
                <c:pt idx="20">
                  <c:v>0.38924652403571819</c:v>
                </c:pt>
                <c:pt idx="21">
                  <c:v>0.40923999165654984</c:v>
                </c:pt>
                <c:pt idx="22">
                  <c:v>0.49047634936129514</c:v>
                </c:pt>
                <c:pt idx="23">
                  <c:v>0.53154474225366677</c:v>
                </c:pt>
                <c:pt idx="24">
                  <c:v>0.55954925141736489</c:v>
                </c:pt>
                <c:pt idx="25">
                  <c:v>0.62759782183755464</c:v>
                </c:pt>
                <c:pt idx="26">
                  <c:v>0.68497298693013087</c:v>
                </c:pt>
                <c:pt idx="27">
                  <c:v>0.72880906939815326</c:v>
                </c:pt>
                <c:pt idx="28">
                  <c:v>0.77712208635875735</c:v>
                </c:pt>
                <c:pt idx="29">
                  <c:v>0.87102050318925717</c:v>
                </c:pt>
                <c:pt idx="30">
                  <c:v>0.96653662717864552</c:v>
                </c:pt>
                <c:pt idx="31">
                  <c:v>0.96953767693465476</c:v>
                </c:pt>
                <c:pt idx="32">
                  <c:v>1.1395794711539657</c:v>
                </c:pt>
                <c:pt idx="33">
                  <c:v>1.1595477991514782</c:v>
                </c:pt>
                <c:pt idx="34">
                  <c:v>1.2870612320466086</c:v>
                </c:pt>
                <c:pt idx="35">
                  <c:v>1.4038672788140643</c:v>
                </c:pt>
                <c:pt idx="36">
                  <c:v>1.3646005998787931</c:v>
                </c:pt>
                <c:pt idx="37">
                  <c:v>1.490894470853507</c:v>
                </c:pt>
                <c:pt idx="38">
                  <c:v>1.6040655118162339</c:v>
                </c:pt>
                <c:pt idx="39">
                  <c:v>1.7702113815038292</c:v>
                </c:pt>
                <c:pt idx="40">
                  <c:v>1.936533443094981</c:v>
                </c:pt>
                <c:pt idx="41">
                  <c:v>2.0572070299825964</c:v>
                </c:pt>
                <c:pt idx="42">
                  <c:v>2.1710983161563409</c:v>
                </c:pt>
                <c:pt idx="43">
                  <c:v>2.4080188901164044</c:v>
                </c:pt>
                <c:pt idx="44">
                  <c:v>2.4533733726460425</c:v>
                </c:pt>
                <c:pt idx="45">
                  <c:v>2.441346654300661</c:v>
                </c:pt>
                <c:pt idx="46">
                  <c:v>2.7150527879642863</c:v>
                </c:pt>
                <c:pt idx="47">
                  <c:v>2.6049052983987444</c:v>
                </c:pt>
                <c:pt idx="48">
                  <c:v>2.5664944302493007</c:v>
                </c:pt>
                <c:pt idx="49">
                  <c:v>2.8328781643118277</c:v>
                </c:pt>
                <c:pt idx="50">
                  <c:v>3.0330476608426769</c:v>
                </c:pt>
                <c:pt idx="51">
                  <c:v>2.9966363893714538</c:v>
                </c:pt>
                <c:pt idx="52">
                  <c:v>3.0990920445190517</c:v>
                </c:pt>
                <c:pt idx="53">
                  <c:v>3.2313268760150904</c:v>
                </c:pt>
                <c:pt idx="54">
                  <c:v>3.453978797485513</c:v>
                </c:pt>
                <c:pt idx="55">
                  <c:v>3.3700161858461661</c:v>
                </c:pt>
                <c:pt idx="56">
                  <c:v>3.5663726940835443</c:v>
                </c:pt>
                <c:pt idx="57">
                  <c:v>3.5518530548178742</c:v>
                </c:pt>
                <c:pt idx="58">
                  <c:v>3.6328100753833503</c:v>
                </c:pt>
                <c:pt idx="59">
                  <c:v>3.7457441834185055</c:v>
                </c:pt>
                <c:pt idx="60">
                  <c:v>3.7686083779973032</c:v>
                </c:pt>
                <c:pt idx="61">
                  <c:v>3.5988954586608517</c:v>
                </c:pt>
                <c:pt idx="62">
                  <c:v>3.7392936232695284</c:v>
                </c:pt>
                <c:pt idx="63">
                  <c:v>3.6568851138249374</c:v>
                </c:pt>
                <c:pt idx="64">
                  <c:v>3.9548877675380849</c:v>
                </c:pt>
                <c:pt idx="65">
                  <c:v>3.8906742858168006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D2-764D-9E9A-43F164F8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90815"/>
        <c:axId val="2129361567"/>
      </c:scatterChart>
      <c:valAx>
        <c:axId val="2141590815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1567"/>
        <c:crosses val="autoZero"/>
        <c:crossBetween val="midCat"/>
      </c:valAx>
      <c:valAx>
        <c:axId val="212936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9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Virial</a:t>
            </a:r>
          </a:p>
        </c:rich>
      </c:tx>
      <c:layout>
        <c:manualLayout>
          <c:xMode val="edge"/>
          <c:yMode val="edge"/>
          <c:x val="0.47596223859114384"/>
          <c:y val="9.66183574879227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 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summary!$I$10:$I$313</c:f>
              <c:numCache>
                <c:formatCode>General</c:formatCode>
                <c:ptCount val="30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summary!$H$10:$H$313</c:f>
              <c:numCache>
                <c:formatCode>General</c:formatCode>
                <c:ptCount val="304"/>
                <c:pt idx="0">
                  <c:v>3894.5016708868829</c:v>
                </c:pt>
                <c:pt idx="1">
                  <c:v>3610.5691693255089</c:v>
                </c:pt>
                <c:pt idx="2">
                  <c:v>3728.34019575919</c:v>
                </c:pt>
                <c:pt idx="3">
                  <c:v>3424.7300253969092</c:v>
                </c:pt>
                <c:pt idx="4">
                  <c:v>3841.1668389139418</c:v>
                </c:pt>
                <c:pt idx="5">
                  <c:v>3451.5564925867934</c:v>
                </c:pt>
                <c:pt idx="6">
                  <c:v>3221.8326370562017</c:v>
                </c:pt>
                <c:pt idx="7">
                  <c:v>3791.2795541121436</c:v>
                </c:pt>
                <c:pt idx="8">
                  <c:v>3579.4154970930126</c:v>
                </c:pt>
                <c:pt idx="9">
                  <c:v>3602.3600177802064</c:v>
                </c:pt>
                <c:pt idx="10">
                  <c:v>3484.8513617350509</c:v>
                </c:pt>
                <c:pt idx="11">
                  <c:v>3897.0456035957004</c:v>
                </c:pt>
                <c:pt idx="12">
                  <c:v>3668.5749376828007</c:v>
                </c:pt>
                <c:pt idx="13">
                  <c:v>3789.2988898626545</c:v>
                </c:pt>
                <c:pt idx="14">
                  <c:v>3426.2485682034107</c:v>
                </c:pt>
                <c:pt idx="15">
                  <c:v>3015.9475876730867</c:v>
                </c:pt>
                <c:pt idx="16">
                  <c:v>3602.2311469144202</c:v>
                </c:pt>
                <c:pt idx="17">
                  <c:v>3168.6454369926241</c:v>
                </c:pt>
                <c:pt idx="18">
                  <c:v>3045.7521110796847</c:v>
                </c:pt>
                <c:pt idx="19">
                  <c:v>3286.3595698133045</c:v>
                </c:pt>
                <c:pt idx="20">
                  <c:v>2826.3152279499791</c:v>
                </c:pt>
                <c:pt idx="21">
                  <c:v>2696.9888059293103</c:v>
                </c:pt>
                <c:pt idx="22">
                  <c:v>3850.1928179083061</c:v>
                </c:pt>
                <c:pt idx="23">
                  <c:v>3101.4017408767959</c:v>
                </c:pt>
                <c:pt idx="24">
                  <c:v>3942.5772333676359</c:v>
                </c:pt>
                <c:pt idx="25">
                  <c:v>2624.0622534461381</c:v>
                </c:pt>
                <c:pt idx="26">
                  <c:v>2987.3391292863698</c:v>
                </c:pt>
                <c:pt idx="27">
                  <c:v>2788.9562544374953</c:v>
                </c:pt>
                <c:pt idx="28">
                  <c:v>2859.062137198352</c:v>
                </c:pt>
                <c:pt idx="29">
                  <c:v>2872.8369587583188</c:v>
                </c:pt>
                <c:pt idx="30">
                  <c:v>2533.8259796114185</c:v>
                </c:pt>
                <c:pt idx="31">
                  <c:v>2715.7368199547991</c:v>
                </c:pt>
                <c:pt idx="32">
                  <c:v>2649.5357520109037</c:v>
                </c:pt>
                <c:pt idx="33">
                  <c:v>2468.5580611968835</c:v>
                </c:pt>
                <c:pt idx="34">
                  <c:v>3149.2678014492139</c:v>
                </c:pt>
                <c:pt idx="35">
                  <c:v>2544.7245306015097</c:v>
                </c:pt>
                <c:pt idx="36">
                  <c:v>2348.5863572495596</c:v>
                </c:pt>
                <c:pt idx="37">
                  <c:v>2149.3342789832573</c:v>
                </c:pt>
                <c:pt idx="38">
                  <c:v>2199.5301448498431</c:v>
                </c:pt>
                <c:pt idx="39">
                  <c:v>2358.1999850691109</c:v>
                </c:pt>
                <c:pt idx="40">
                  <c:v>2258.7222792399079</c:v>
                </c:pt>
                <c:pt idx="41">
                  <c:v>2239.6109587441665</c:v>
                </c:pt>
                <c:pt idx="42">
                  <c:v>2046.3813446168429</c:v>
                </c:pt>
                <c:pt idx="43">
                  <c:v>1919.2976221094905</c:v>
                </c:pt>
                <c:pt idx="44">
                  <c:v>2000.764015590574</c:v>
                </c:pt>
                <c:pt idx="45">
                  <c:v>2123.3816674752479</c:v>
                </c:pt>
                <c:pt idx="46">
                  <c:v>1869.4695738670769</c:v>
                </c:pt>
                <c:pt idx="47">
                  <c:v>1724.5522009877125</c:v>
                </c:pt>
                <c:pt idx="48">
                  <c:v>1747.6140745105768</c:v>
                </c:pt>
                <c:pt idx="49">
                  <c:v>1919.6023610865448</c:v>
                </c:pt>
                <c:pt idx="50">
                  <c:v>1607.1654729364827</c:v>
                </c:pt>
                <c:pt idx="51">
                  <c:v>1630.3290945831129</c:v>
                </c:pt>
                <c:pt idx="52">
                  <c:v>1511.3972417823647</c:v>
                </c:pt>
                <c:pt idx="53">
                  <c:v>1466.4472041478716</c:v>
                </c:pt>
                <c:pt idx="54">
                  <c:v>1660.0998017164957</c:v>
                </c:pt>
                <c:pt idx="55">
                  <c:v>1562.8783963182111</c:v>
                </c:pt>
                <c:pt idx="56">
                  <c:v>1399.6391510190506</c:v>
                </c:pt>
                <c:pt idx="57">
                  <c:v>1366.9058799491313</c:v>
                </c:pt>
                <c:pt idx="58">
                  <c:v>1755.2481559228754</c:v>
                </c:pt>
                <c:pt idx="59">
                  <c:v>1291.9270351400298</c:v>
                </c:pt>
                <c:pt idx="60">
                  <c:v>1267.5228471081448</c:v>
                </c:pt>
                <c:pt idx="61">
                  <c:v>1355.5199078711498</c:v>
                </c:pt>
                <c:pt idx="62">
                  <c:v>1205.588105772257</c:v>
                </c:pt>
                <c:pt idx="63">
                  <c:v>1431.6100820930526</c:v>
                </c:pt>
                <c:pt idx="64">
                  <c:v>1254.7026254174177</c:v>
                </c:pt>
                <c:pt idx="65">
                  <c:v>1109.0446118400616</c:v>
                </c:pt>
                <c:pt idx="66">
                  <c:v>1120.965884934478</c:v>
                </c:pt>
                <c:pt idx="67">
                  <c:v>1169.5184701153387</c:v>
                </c:pt>
                <c:pt idx="68">
                  <c:v>1054.3254515546369</c:v>
                </c:pt>
                <c:pt idx="69">
                  <c:v>1029.7424024055495</c:v>
                </c:pt>
                <c:pt idx="70">
                  <c:v>981.57524646969659</c:v>
                </c:pt>
                <c:pt idx="71">
                  <c:v>952.61086501437092</c:v>
                </c:pt>
                <c:pt idx="72">
                  <c:v>1044.3621589029103</c:v>
                </c:pt>
                <c:pt idx="73">
                  <c:v>929.10040029384254</c:v>
                </c:pt>
                <c:pt idx="74">
                  <c:v>893.75407043790312</c:v>
                </c:pt>
                <c:pt idx="75">
                  <c:v>879.32911599319903</c:v>
                </c:pt>
                <c:pt idx="76">
                  <c:v>982.61273544029052</c:v>
                </c:pt>
                <c:pt idx="77">
                  <c:v>831.52286770434932</c:v>
                </c:pt>
                <c:pt idx="78">
                  <c:v>810.72883059655692</c:v>
                </c:pt>
                <c:pt idx="79">
                  <c:v>840.35503506491068</c:v>
                </c:pt>
                <c:pt idx="80">
                  <c:v>769.27129622194764</c:v>
                </c:pt>
                <c:pt idx="81">
                  <c:v>718.16934351252382</c:v>
                </c:pt>
                <c:pt idx="82">
                  <c:v>751.17752537816364</c:v>
                </c:pt>
                <c:pt idx="83">
                  <c:v>713.38391053959072</c:v>
                </c:pt>
                <c:pt idx="84">
                  <c:v>772.21387718692154</c:v>
                </c:pt>
                <c:pt idx="85">
                  <c:v>737.15275284306779</c:v>
                </c:pt>
                <c:pt idx="86">
                  <c:v>664.11210679869646</c:v>
                </c:pt>
                <c:pt idx="87">
                  <c:v>639.50806670480085</c:v>
                </c:pt>
                <c:pt idx="88">
                  <c:v>663.40185886042843</c:v>
                </c:pt>
                <c:pt idx="89">
                  <c:v>594.98567683440274</c:v>
                </c:pt>
                <c:pt idx="90">
                  <c:v>590.95531543507298</c:v>
                </c:pt>
                <c:pt idx="91">
                  <c:v>626.74358921377177</c:v>
                </c:pt>
                <c:pt idx="92">
                  <c:v>543.56851229333165</c:v>
                </c:pt>
                <c:pt idx="93">
                  <c:v>543.95547465915047</c:v>
                </c:pt>
                <c:pt idx="94">
                  <c:v>567.46726742618443</c:v>
                </c:pt>
                <c:pt idx="95">
                  <c:v>502.33090128497213</c:v>
                </c:pt>
                <c:pt idx="96">
                  <c:v>504.53530740074336</c:v>
                </c:pt>
                <c:pt idx="97">
                  <c:v>455.85036816055799</c:v>
                </c:pt>
                <c:pt idx="98">
                  <c:v>465.16170634286186</c:v>
                </c:pt>
                <c:pt idx="99">
                  <c:v>511.23408181518681</c:v>
                </c:pt>
                <c:pt idx="100">
                  <c:v>429.68636653616352</c:v>
                </c:pt>
                <c:pt idx="101">
                  <c:v>470.32522268630908</c:v>
                </c:pt>
                <c:pt idx="102">
                  <c:v>410.42072678951524</c:v>
                </c:pt>
                <c:pt idx="103">
                  <c:v>394.383911496179</c:v>
                </c:pt>
                <c:pt idx="104">
                  <c:v>430.89247614134331</c:v>
                </c:pt>
                <c:pt idx="105">
                  <c:v>374.73688548156065</c:v>
                </c:pt>
                <c:pt idx="106">
                  <c:v>362.64069150912661</c:v>
                </c:pt>
                <c:pt idx="107">
                  <c:v>393.90947156366667</c:v>
                </c:pt>
                <c:pt idx="108">
                  <c:v>364.81030830397441</c:v>
                </c:pt>
                <c:pt idx="109">
                  <c:v>332.49048871581908</c:v>
                </c:pt>
                <c:pt idx="110">
                  <c:v>321.35607225821417</c:v>
                </c:pt>
                <c:pt idx="111">
                  <c:v>307.60615217178861</c:v>
                </c:pt>
                <c:pt idx="112">
                  <c:v>323.16769917700469</c:v>
                </c:pt>
                <c:pt idx="113">
                  <c:v>289.72916939212138</c:v>
                </c:pt>
                <c:pt idx="114">
                  <c:v>276.1489695051626</c:v>
                </c:pt>
                <c:pt idx="115">
                  <c:v>280.76378026407082</c:v>
                </c:pt>
                <c:pt idx="116">
                  <c:v>268.041712302885</c:v>
                </c:pt>
                <c:pt idx="117">
                  <c:v>237.50795517479722</c:v>
                </c:pt>
                <c:pt idx="118">
                  <c:v>239.95307871158712</c:v>
                </c:pt>
                <c:pt idx="119">
                  <c:v>253.96479824914735</c:v>
                </c:pt>
                <c:pt idx="120">
                  <c:v>213.66461315871834</c:v>
                </c:pt>
                <c:pt idx="121">
                  <c:v>217.1778548019482</c:v>
                </c:pt>
                <c:pt idx="122">
                  <c:v>216.17476120708866</c:v>
                </c:pt>
                <c:pt idx="123">
                  <c:v>186.58718174809414</c:v>
                </c:pt>
                <c:pt idx="124">
                  <c:v>196.07053356230574</c:v>
                </c:pt>
                <c:pt idx="125">
                  <c:v>190.3639220311432</c:v>
                </c:pt>
                <c:pt idx="126">
                  <c:v>176.09824490983894</c:v>
                </c:pt>
                <c:pt idx="127">
                  <c:v>170.54829605750962</c:v>
                </c:pt>
                <c:pt idx="128">
                  <c:v>173.98115319884226</c:v>
                </c:pt>
                <c:pt idx="129">
                  <c:v>150.77784257687256</c:v>
                </c:pt>
                <c:pt idx="130">
                  <c:v>157.28222763142614</c:v>
                </c:pt>
                <c:pt idx="131">
                  <c:v>154.47535093730914</c:v>
                </c:pt>
                <c:pt idx="132">
                  <c:v>137.720607733626</c:v>
                </c:pt>
                <c:pt idx="133">
                  <c:v>130.35416301960279</c:v>
                </c:pt>
                <c:pt idx="134">
                  <c:v>126.40493793845273</c:v>
                </c:pt>
                <c:pt idx="135">
                  <c:v>121.14267933326624</c:v>
                </c:pt>
                <c:pt idx="136">
                  <c:v>109.93940366689407</c:v>
                </c:pt>
                <c:pt idx="137">
                  <c:v>106.65059769206943</c:v>
                </c:pt>
                <c:pt idx="138">
                  <c:v>107.380247526145</c:v>
                </c:pt>
                <c:pt idx="139">
                  <c:v>97.968645976708771</c:v>
                </c:pt>
                <c:pt idx="140">
                  <c:v>92.311886273726046</c:v>
                </c:pt>
                <c:pt idx="141">
                  <c:v>95.647100928820336</c:v>
                </c:pt>
                <c:pt idx="142">
                  <c:v>83.535253933805436</c:v>
                </c:pt>
                <c:pt idx="143">
                  <c:v>78.884798918860767</c:v>
                </c:pt>
                <c:pt idx="144">
                  <c:v>84.953668584426168</c:v>
                </c:pt>
                <c:pt idx="145">
                  <c:v>68.701770314313023</c:v>
                </c:pt>
                <c:pt idx="146">
                  <c:v>67.824517373735233</c:v>
                </c:pt>
                <c:pt idx="147">
                  <c:v>74.124572640952181</c:v>
                </c:pt>
                <c:pt idx="148">
                  <c:v>61.347800237059474</c:v>
                </c:pt>
                <c:pt idx="149">
                  <c:v>53.316909683407964</c:v>
                </c:pt>
                <c:pt idx="150">
                  <c:v>64.326226174531499</c:v>
                </c:pt>
                <c:pt idx="151">
                  <c:v>49.706292439880741</c:v>
                </c:pt>
                <c:pt idx="152">
                  <c:v>54.173008042259518</c:v>
                </c:pt>
                <c:pt idx="153">
                  <c:v>45.770829432081491</c:v>
                </c:pt>
                <c:pt idx="154">
                  <c:v>46.702794502792337</c:v>
                </c:pt>
                <c:pt idx="155">
                  <c:v>45.909461582433664</c:v>
                </c:pt>
                <c:pt idx="156">
                  <c:v>37.671678128084899</c:v>
                </c:pt>
                <c:pt idx="157">
                  <c:v>37.308974851918713</c:v>
                </c:pt>
                <c:pt idx="158">
                  <c:v>36.421142456046034</c:v>
                </c:pt>
                <c:pt idx="159">
                  <c:v>33.038420663784336</c:v>
                </c:pt>
                <c:pt idx="160">
                  <c:v>31.957917163701861</c:v>
                </c:pt>
                <c:pt idx="161">
                  <c:v>28.250599754129777</c:v>
                </c:pt>
                <c:pt idx="162">
                  <c:v>25.693526431035068</c:v>
                </c:pt>
                <c:pt idx="163">
                  <c:v>23.755288369145479</c:v>
                </c:pt>
                <c:pt idx="164">
                  <c:v>22.508662488028644</c:v>
                </c:pt>
                <c:pt idx="165">
                  <c:v>18.808814934391563</c:v>
                </c:pt>
                <c:pt idx="166">
                  <c:v>20.501717028850269</c:v>
                </c:pt>
                <c:pt idx="167">
                  <c:v>16.450299834004134</c:v>
                </c:pt>
                <c:pt idx="168">
                  <c:v>11.83297172489068</c:v>
                </c:pt>
                <c:pt idx="169">
                  <c:v>12.269489576085888</c:v>
                </c:pt>
                <c:pt idx="170">
                  <c:v>9.9817760092730321</c:v>
                </c:pt>
                <c:pt idx="171">
                  <c:v>5.1095162324989474</c:v>
                </c:pt>
                <c:pt idx="172">
                  <c:v>6.6282582123781673</c:v>
                </c:pt>
                <c:pt idx="173">
                  <c:v>5.0607090545701787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C-9A4A-B88B-6599FA2012F8}"/>
            </c:ext>
          </c:extLst>
        </c:ser>
        <c:ser>
          <c:idx val="4"/>
          <c:order val="1"/>
          <c:tx>
            <c:v>EOS 400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summary!$AB$10:$AB$183</c:f>
              <c:numCache>
                <c:formatCode>General</c:formatCode>
                <c:ptCount val="17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summary!$AQ$10:$AQ$183</c:f>
              <c:numCache>
                <c:formatCode>0.000</c:formatCode>
                <c:ptCount val="174"/>
                <c:pt idx="0">
                  <c:v>2842.0615624456091</c:v>
                </c:pt>
                <c:pt idx="1">
                  <c:v>2810.2675571049526</c:v>
                </c:pt>
                <c:pt idx="2">
                  <c:v>2792.964510385033</c:v>
                </c:pt>
                <c:pt idx="3">
                  <c:v>2687.7232082486494</c:v>
                </c:pt>
                <c:pt idx="4">
                  <c:v>2532.239455454016</c:v>
                </c:pt>
                <c:pt idx="5">
                  <c:v>2522.2556257796587</c:v>
                </c:pt>
                <c:pt idx="6">
                  <c:v>2481.1249508095834</c:v>
                </c:pt>
                <c:pt idx="7">
                  <c:v>2445.7844157960885</c:v>
                </c:pt>
                <c:pt idx="8">
                  <c:v>2433.6752020390868</c:v>
                </c:pt>
                <c:pt idx="9">
                  <c:v>2407.9461854279998</c:v>
                </c:pt>
                <c:pt idx="10">
                  <c:v>2395.0440189069404</c:v>
                </c:pt>
                <c:pt idx="11">
                  <c:v>2365.8525243264171</c:v>
                </c:pt>
                <c:pt idx="12">
                  <c:v>2362.9452745344524</c:v>
                </c:pt>
                <c:pt idx="13">
                  <c:v>2320.9946324140096</c:v>
                </c:pt>
                <c:pt idx="14">
                  <c:v>2296.7037663824908</c:v>
                </c:pt>
                <c:pt idx="15">
                  <c:v>2275.6477450640814</c:v>
                </c:pt>
                <c:pt idx="16">
                  <c:v>2261.2231517301939</c:v>
                </c:pt>
                <c:pt idx="17">
                  <c:v>2245.3687661901504</c:v>
                </c:pt>
                <c:pt idx="18">
                  <c:v>2190.0991029143615</c:v>
                </c:pt>
                <c:pt idx="19">
                  <c:v>2182.902896272109</c:v>
                </c:pt>
                <c:pt idx="20">
                  <c:v>2103.1317508489383</c:v>
                </c:pt>
                <c:pt idx="21">
                  <c:v>2097.7530085852231</c:v>
                </c:pt>
                <c:pt idx="22">
                  <c:v>2096.5284162993657</c:v>
                </c:pt>
                <c:pt idx="23">
                  <c:v>2086.6109000619344</c:v>
                </c:pt>
                <c:pt idx="24">
                  <c:v>2058.1580776612304</c:v>
                </c:pt>
                <c:pt idx="25">
                  <c:v>2045.9129049821402</c:v>
                </c:pt>
                <c:pt idx="26">
                  <c:v>2030.7833617981162</c:v>
                </c:pt>
                <c:pt idx="27">
                  <c:v>2028.7886788065778</c:v>
                </c:pt>
                <c:pt idx="28">
                  <c:v>2014.3573049756444</c:v>
                </c:pt>
                <c:pt idx="29">
                  <c:v>1982.1705929319185</c:v>
                </c:pt>
                <c:pt idx="30">
                  <c:v>1980.7596763352365</c:v>
                </c:pt>
                <c:pt idx="31">
                  <c:v>1964.214670843176</c:v>
                </c:pt>
                <c:pt idx="32">
                  <c:v>1941.8791441907413</c:v>
                </c:pt>
                <c:pt idx="33">
                  <c:v>1940.3762232697359</c:v>
                </c:pt>
                <c:pt idx="34">
                  <c:v>1934.5876991798093</c:v>
                </c:pt>
                <c:pt idx="35">
                  <c:v>1894.5741029191117</c:v>
                </c:pt>
                <c:pt idx="36">
                  <c:v>1788.297401485574</c:v>
                </c:pt>
                <c:pt idx="37">
                  <c:v>1742.6206650052641</c:v>
                </c:pt>
                <c:pt idx="38">
                  <c:v>1728.4960961151826</c:v>
                </c:pt>
                <c:pt idx="39">
                  <c:v>1710.5131459620377</c:v>
                </c:pt>
                <c:pt idx="40">
                  <c:v>1702.1132676672867</c:v>
                </c:pt>
                <c:pt idx="41">
                  <c:v>1669.5688774880475</c:v>
                </c:pt>
                <c:pt idx="42">
                  <c:v>1632.6626809271181</c:v>
                </c:pt>
                <c:pt idx="43">
                  <c:v>1588.4164127138242</c:v>
                </c:pt>
                <c:pt idx="44">
                  <c:v>1586.3579321478589</c:v>
                </c:pt>
                <c:pt idx="45">
                  <c:v>1580.2999726337985</c:v>
                </c:pt>
                <c:pt idx="46">
                  <c:v>1519.9211002016564</c:v>
                </c:pt>
                <c:pt idx="47">
                  <c:v>1414.6951674977204</c:v>
                </c:pt>
                <c:pt idx="48">
                  <c:v>1388.0948506128457</c:v>
                </c:pt>
                <c:pt idx="49">
                  <c:v>1380.2980706635781</c:v>
                </c:pt>
                <c:pt idx="50">
                  <c:v>1373.5791584729207</c:v>
                </c:pt>
                <c:pt idx="51">
                  <c:v>1327.7004607936456</c:v>
                </c:pt>
                <c:pt idx="52">
                  <c:v>1275.5014592901632</c:v>
                </c:pt>
                <c:pt idx="53">
                  <c:v>1218.8915038846581</c:v>
                </c:pt>
                <c:pt idx="54">
                  <c:v>1214.2682894614595</c:v>
                </c:pt>
                <c:pt idx="55">
                  <c:v>1194.5634790266258</c:v>
                </c:pt>
                <c:pt idx="56">
                  <c:v>1192.6971160645103</c:v>
                </c:pt>
                <c:pt idx="57">
                  <c:v>1179.6621935009916</c:v>
                </c:pt>
                <c:pt idx="58">
                  <c:v>1160.5338270744412</c:v>
                </c:pt>
                <c:pt idx="59">
                  <c:v>1088.2206332853057</c:v>
                </c:pt>
                <c:pt idx="60">
                  <c:v>1082.8764944473264</c:v>
                </c:pt>
                <c:pt idx="61">
                  <c:v>1043.1189806866053</c:v>
                </c:pt>
                <c:pt idx="62">
                  <c:v>1033.925759116016</c:v>
                </c:pt>
                <c:pt idx="63">
                  <c:v>1021.6562221965198</c:v>
                </c:pt>
                <c:pt idx="64">
                  <c:v>974.77807674200892</c:v>
                </c:pt>
                <c:pt idx="65">
                  <c:v>921.67293586394942</c:v>
                </c:pt>
                <c:pt idx="66">
                  <c:v>916.22525582658125</c:v>
                </c:pt>
                <c:pt idx="67">
                  <c:v>900.67622875584277</c:v>
                </c:pt>
                <c:pt idx="68">
                  <c:v>874.26642651188376</c:v>
                </c:pt>
                <c:pt idx="69">
                  <c:v>869.00598245330343</c:v>
                </c:pt>
                <c:pt idx="70">
                  <c:v>849.45884133781283</c:v>
                </c:pt>
                <c:pt idx="71">
                  <c:v>791.08339942081045</c:v>
                </c:pt>
                <c:pt idx="72">
                  <c:v>765.92237086040939</c:v>
                </c:pt>
                <c:pt idx="73">
                  <c:v>735.22656531104565</c:v>
                </c:pt>
                <c:pt idx="74">
                  <c:v>732.06582625567103</c:v>
                </c:pt>
                <c:pt idx="75">
                  <c:v>726.61493649972579</c:v>
                </c:pt>
                <c:pt idx="76">
                  <c:v>711.48932827283329</c:v>
                </c:pt>
                <c:pt idx="77">
                  <c:v>677.70998357595897</c:v>
                </c:pt>
                <c:pt idx="78">
                  <c:v>666.41427839827202</c:v>
                </c:pt>
                <c:pt idx="79">
                  <c:v>637.51803497940432</c:v>
                </c:pt>
                <c:pt idx="80">
                  <c:v>630.42093440482984</c:v>
                </c:pt>
                <c:pt idx="81">
                  <c:v>609.18739851522275</c:v>
                </c:pt>
                <c:pt idx="82">
                  <c:v>607.80171933768054</c:v>
                </c:pt>
                <c:pt idx="83">
                  <c:v>589.52128297959689</c:v>
                </c:pt>
                <c:pt idx="84">
                  <c:v>575.68222424060855</c:v>
                </c:pt>
                <c:pt idx="85">
                  <c:v>573.44064037866463</c:v>
                </c:pt>
                <c:pt idx="86">
                  <c:v>567.18643303416741</c:v>
                </c:pt>
                <c:pt idx="87">
                  <c:v>521.15976179804795</c:v>
                </c:pt>
                <c:pt idx="88">
                  <c:v>510.7206396690936</c:v>
                </c:pt>
                <c:pt idx="89">
                  <c:v>483.00004468087479</c:v>
                </c:pt>
                <c:pt idx="90">
                  <c:v>477.2442594390975</c:v>
                </c:pt>
                <c:pt idx="91">
                  <c:v>463.02810923730931</c:v>
                </c:pt>
                <c:pt idx="92">
                  <c:v>445.7344130247053</c:v>
                </c:pt>
                <c:pt idx="93">
                  <c:v>439.24077893040959</c:v>
                </c:pt>
                <c:pt idx="94">
                  <c:v>414.55646377965297</c:v>
                </c:pt>
                <c:pt idx="95">
                  <c:v>408.27760661863351</c:v>
                </c:pt>
                <c:pt idx="96">
                  <c:v>402.34531158267049</c:v>
                </c:pt>
                <c:pt idx="97">
                  <c:v>376.88007236725736</c:v>
                </c:pt>
                <c:pt idx="98">
                  <c:v>373.67730530263503</c:v>
                </c:pt>
                <c:pt idx="99">
                  <c:v>370.60225033109543</c:v>
                </c:pt>
                <c:pt idx="100">
                  <c:v>349.55219481566752</c:v>
                </c:pt>
                <c:pt idx="101">
                  <c:v>342.4062611541388</c:v>
                </c:pt>
                <c:pt idx="102">
                  <c:v>324.21336105350122</c:v>
                </c:pt>
                <c:pt idx="103">
                  <c:v>317.82836890097462</c:v>
                </c:pt>
                <c:pt idx="104">
                  <c:v>317.19375165531113</c:v>
                </c:pt>
                <c:pt idx="105">
                  <c:v>311.72662341579786</c:v>
                </c:pt>
                <c:pt idx="106">
                  <c:v>296.03866791008767</c:v>
                </c:pt>
                <c:pt idx="107">
                  <c:v>292.07448850897993</c:v>
                </c:pt>
                <c:pt idx="108">
                  <c:v>285.82861659384076</c:v>
                </c:pt>
                <c:pt idx="109">
                  <c:v>278.08411071427662</c:v>
                </c:pt>
                <c:pt idx="110">
                  <c:v>260.55784476482677</c:v>
                </c:pt>
                <c:pt idx="111">
                  <c:v>257.80749900077024</c:v>
                </c:pt>
                <c:pt idx="112">
                  <c:v>251.2717917993854</c:v>
                </c:pt>
                <c:pt idx="113">
                  <c:v>242.35960037003085</c:v>
                </c:pt>
                <c:pt idx="114">
                  <c:v>231.74448714556905</c:v>
                </c:pt>
                <c:pt idx="115">
                  <c:v>225.40049650027598</c:v>
                </c:pt>
                <c:pt idx="116">
                  <c:v>223.09085603585086</c:v>
                </c:pt>
                <c:pt idx="117">
                  <c:v>203.80311183977801</c:v>
                </c:pt>
                <c:pt idx="118">
                  <c:v>199.46937272108755</c:v>
                </c:pt>
                <c:pt idx="119">
                  <c:v>196.65289767456068</c:v>
                </c:pt>
                <c:pt idx="120">
                  <c:v>192.59327879767403</c:v>
                </c:pt>
                <c:pt idx="121">
                  <c:v>186.9092502533737</c:v>
                </c:pt>
                <c:pt idx="122">
                  <c:v>174.49402480462001</c:v>
                </c:pt>
                <c:pt idx="123">
                  <c:v>169.19316737460991</c:v>
                </c:pt>
                <c:pt idx="124">
                  <c:v>168.22890458315413</c:v>
                </c:pt>
                <c:pt idx="125">
                  <c:v>158.1373984067499</c:v>
                </c:pt>
                <c:pt idx="126">
                  <c:v>153.96243206561596</c:v>
                </c:pt>
                <c:pt idx="127">
                  <c:v>150.12889290137127</c:v>
                </c:pt>
                <c:pt idx="128">
                  <c:v>142.54924122579715</c:v>
                </c:pt>
                <c:pt idx="129">
                  <c:v>139.99816877870171</c:v>
                </c:pt>
                <c:pt idx="130">
                  <c:v>138.50583300279251</c:v>
                </c:pt>
                <c:pt idx="131">
                  <c:v>136.14211788094232</c:v>
                </c:pt>
                <c:pt idx="132">
                  <c:v>122.76914527991087</c:v>
                </c:pt>
                <c:pt idx="133">
                  <c:v>120.82701424550334</c:v>
                </c:pt>
                <c:pt idx="134">
                  <c:v>118.74314388780319</c:v>
                </c:pt>
                <c:pt idx="135">
                  <c:v>108.64047370018055</c:v>
                </c:pt>
                <c:pt idx="136">
                  <c:v>103.93815852222039</c:v>
                </c:pt>
                <c:pt idx="137">
                  <c:v>101.52791088868518</c:v>
                </c:pt>
                <c:pt idx="138">
                  <c:v>96.910582536764124</c:v>
                </c:pt>
                <c:pt idx="139">
                  <c:v>94.380920820286264</c:v>
                </c:pt>
                <c:pt idx="140">
                  <c:v>90.630508151033951</c:v>
                </c:pt>
                <c:pt idx="141">
                  <c:v>84.218701935985067</c:v>
                </c:pt>
                <c:pt idx="142">
                  <c:v>81.695504365554001</c:v>
                </c:pt>
                <c:pt idx="143">
                  <c:v>78.118505038761029</c:v>
                </c:pt>
                <c:pt idx="144">
                  <c:v>75.155119045086209</c:v>
                </c:pt>
                <c:pt idx="145">
                  <c:v>65.692146008444084</c:v>
                </c:pt>
                <c:pt idx="146">
                  <c:v>65.189817233738879</c:v>
                </c:pt>
                <c:pt idx="147">
                  <c:v>64.630359495208012</c:v>
                </c:pt>
                <c:pt idx="148">
                  <c:v>58.538680733074685</c:v>
                </c:pt>
                <c:pt idx="149">
                  <c:v>56.212528893802563</c:v>
                </c:pt>
                <c:pt idx="150">
                  <c:v>55.038387265920917</c:v>
                </c:pt>
                <c:pt idx="151">
                  <c:v>50.680345775788773</c:v>
                </c:pt>
                <c:pt idx="152">
                  <c:v>47.320156312112829</c:v>
                </c:pt>
                <c:pt idx="153">
                  <c:v>45.13696369248003</c:v>
                </c:pt>
                <c:pt idx="154">
                  <c:v>40.555007831680584</c:v>
                </c:pt>
                <c:pt idx="155">
                  <c:v>37.536264478916024</c:v>
                </c:pt>
                <c:pt idx="156">
                  <c:v>35.093320184693319</c:v>
                </c:pt>
                <c:pt idx="157">
                  <c:v>32.700532026392501</c:v>
                </c:pt>
                <c:pt idx="158">
                  <c:v>30.131801595517189</c:v>
                </c:pt>
                <c:pt idx="159">
                  <c:v>26.593062337060886</c:v>
                </c:pt>
                <c:pt idx="160">
                  <c:v>24.988032168900446</c:v>
                </c:pt>
                <c:pt idx="161">
                  <c:v>22.597459328163541</c:v>
                </c:pt>
                <c:pt idx="162">
                  <c:v>19.774232505817515</c:v>
                </c:pt>
                <c:pt idx="163">
                  <c:v>17.579784146346821</c:v>
                </c:pt>
                <c:pt idx="164">
                  <c:v>16.828788460405129</c:v>
                </c:pt>
                <c:pt idx="165">
                  <c:v>12.692860073978519</c:v>
                </c:pt>
                <c:pt idx="166">
                  <c:v>11.820246325592667</c:v>
                </c:pt>
                <c:pt idx="167">
                  <c:v>11.095624963522459</c:v>
                </c:pt>
                <c:pt idx="168">
                  <c:v>7.4390916265117051</c:v>
                </c:pt>
                <c:pt idx="169">
                  <c:v>6.6331396335595887</c:v>
                </c:pt>
                <c:pt idx="170">
                  <c:v>6.2951665685700116</c:v>
                </c:pt>
                <c:pt idx="171">
                  <c:v>3.0857945879857938</c:v>
                </c:pt>
                <c:pt idx="172">
                  <c:v>2.8504580882275672</c:v>
                </c:pt>
                <c:pt idx="173">
                  <c:v>2.6782976406641668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C-9A4A-B88B-6599FA2012F8}"/>
            </c:ext>
          </c:extLst>
        </c:ser>
        <c:ser>
          <c:idx val="1"/>
          <c:order val="2"/>
          <c:tx>
            <c:v>MD 500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summary!$N$10:$N$313</c:f>
              <c:numCache>
                <c:formatCode>General</c:formatCode>
                <c:ptCount val="304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summary!$M$10:$M$313</c:f>
              <c:numCache>
                <c:formatCode>General</c:formatCode>
                <c:ptCount val="304"/>
                <c:pt idx="0">
                  <c:v>3778.7709992123528</c:v>
                </c:pt>
                <c:pt idx="1">
                  <c:v>3903.5432346718967</c:v>
                </c:pt>
                <c:pt idx="2">
                  <c:v>3559.2012420660685</c:v>
                </c:pt>
                <c:pt idx="3">
                  <c:v>3911.7538240120875</c:v>
                </c:pt>
                <c:pt idx="4">
                  <c:v>3660.4633266597439</c:v>
                </c:pt>
                <c:pt idx="5">
                  <c:v>3788.5352430047978</c:v>
                </c:pt>
                <c:pt idx="6">
                  <c:v>3349.1281721026762</c:v>
                </c:pt>
                <c:pt idx="7">
                  <c:v>3208.8289870594449</c:v>
                </c:pt>
                <c:pt idx="8">
                  <c:v>3516.6071268908481</c:v>
                </c:pt>
                <c:pt idx="9">
                  <c:v>3616.6273402912852</c:v>
                </c:pt>
                <c:pt idx="10">
                  <c:v>3270.9456953386548</c:v>
                </c:pt>
                <c:pt idx="11">
                  <c:v>3385.5652834406237</c:v>
                </c:pt>
                <c:pt idx="12">
                  <c:v>3132.1914539508548</c:v>
                </c:pt>
                <c:pt idx="13">
                  <c:v>2786.8266201459487</c:v>
                </c:pt>
                <c:pt idx="14">
                  <c:v>2850.3613553812625</c:v>
                </c:pt>
                <c:pt idx="15">
                  <c:v>2981.9972404891059</c:v>
                </c:pt>
                <c:pt idx="16">
                  <c:v>3639.5808328680846</c:v>
                </c:pt>
                <c:pt idx="17">
                  <c:v>3421.0558423213056</c:v>
                </c:pt>
                <c:pt idx="18">
                  <c:v>2996.7708402460298</c:v>
                </c:pt>
                <c:pt idx="19">
                  <c:v>2879.6882548347894</c:v>
                </c:pt>
                <c:pt idx="20">
                  <c:v>3187.0449780344093</c:v>
                </c:pt>
                <c:pt idx="21">
                  <c:v>2642.4207381426095</c:v>
                </c:pt>
                <c:pt idx="22">
                  <c:v>2596.8336016776061</c:v>
                </c:pt>
                <c:pt idx="23">
                  <c:v>3241.1308831980446</c:v>
                </c:pt>
                <c:pt idx="24">
                  <c:v>3055.8488492672541</c:v>
                </c:pt>
                <c:pt idx="25">
                  <c:v>2456.8641423536005</c:v>
                </c:pt>
                <c:pt idx="26">
                  <c:v>2323.8934253786279</c:v>
                </c:pt>
                <c:pt idx="27">
                  <c:v>2397.1689496368854</c:v>
                </c:pt>
                <c:pt idx="28">
                  <c:v>2273.8636923389977</c:v>
                </c:pt>
                <c:pt idx="29">
                  <c:v>2684.3909296677321</c:v>
                </c:pt>
                <c:pt idx="30">
                  <c:v>2772.6959143527038</c:v>
                </c:pt>
                <c:pt idx="31">
                  <c:v>2157.1784886014243</c:v>
                </c:pt>
                <c:pt idx="32">
                  <c:v>2837.5727724568187</c:v>
                </c:pt>
                <c:pt idx="33">
                  <c:v>1986.198546112581</c:v>
                </c:pt>
                <c:pt idx="34">
                  <c:v>2534.859432224559</c:v>
                </c:pt>
                <c:pt idx="35">
                  <c:v>2084.1523297229896</c:v>
                </c:pt>
                <c:pt idx="36">
                  <c:v>2398.7418532243728</c:v>
                </c:pt>
                <c:pt idx="37">
                  <c:v>2253.8926489115188</c:v>
                </c:pt>
                <c:pt idx="38">
                  <c:v>1968.9934112733001</c:v>
                </c:pt>
                <c:pt idx="39">
                  <c:v>1720.9324555277401</c:v>
                </c:pt>
                <c:pt idx="40">
                  <c:v>1816.4435330844879</c:v>
                </c:pt>
                <c:pt idx="41">
                  <c:v>1854.1153718276319</c:v>
                </c:pt>
                <c:pt idx="42">
                  <c:v>2031.7000041746107</c:v>
                </c:pt>
                <c:pt idx="43">
                  <c:v>1755.4564455034508</c:v>
                </c:pt>
                <c:pt idx="44">
                  <c:v>2075.4795851383578</c:v>
                </c:pt>
                <c:pt idx="45">
                  <c:v>1562.9997947091545</c:v>
                </c:pt>
                <c:pt idx="46">
                  <c:v>1756.4194348078888</c:v>
                </c:pt>
                <c:pt idx="47">
                  <c:v>1849.8247387105334</c:v>
                </c:pt>
                <c:pt idx="48">
                  <c:v>1647.6288946034738</c:v>
                </c:pt>
                <c:pt idx="49">
                  <c:v>1447.2693649393946</c:v>
                </c:pt>
                <c:pt idx="50">
                  <c:v>1550.5166458634676</c:v>
                </c:pt>
                <c:pt idx="51">
                  <c:v>1450.2708059381225</c:v>
                </c:pt>
                <c:pt idx="52">
                  <c:v>1361.2298934067369</c:v>
                </c:pt>
                <c:pt idx="53">
                  <c:v>1333.1741215877621</c:v>
                </c:pt>
                <c:pt idx="54">
                  <c:v>1524.0244824624208</c:v>
                </c:pt>
                <c:pt idx="55">
                  <c:v>1266.9248201626478</c:v>
                </c:pt>
                <c:pt idx="56">
                  <c:v>1264.4775576886548</c:v>
                </c:pt>
                <c:pt idx="57">
                  <c:v>1443.7199681889888</c:v>
                </c:pt>
                <c:pt idx="58">
                  <c:v>1165.3557081960064</c:v>
                </c:pt>
                <c:pt idx="59">
                  <c:v>1113.4515037914446</c:v>
                </c:pt>
                <c:pt idx="60">
                  <c:v>1156.2248611752855</c:v>
                </c:pt>
                <c:pt idx="61">
                  <c:v>1086.8205149116732</c:v>
                </c:pt>
                <c:pt idx="62">
                  <c:v>1311.0862899666813</c:v>
                </c:pt>
                <c:pt idx="63">
                  <c:v>1231.6091152634917</c:v>
                </c:pt>
                <c:pt idx="64">
                  <c:v>1001.0244289535444</c:v>
                </c:pt>
                <c:pt idx="65">
                  <c:v>1151.242688958278</c:v>
                </c:pt>
                <c:pt idx="66">
                  <c:v>1018.9408484542797</c:v>
                </c:pt>
                <c:pt idx="67">
                  <c:v>925.69985616412725</c:v>
                </c:pt>
                <c:pt idx="68">
                  <c:v>923.06881777647777</c:v>
                </c:pt>
                <c:pt idx="69">
                  <c:v>869.93092102623234</c:v>
                </c:pt>
                <c:pt idx="70">
                  <c:v>886.34958030354187</c:v>
                </c:pt>
                <c:pt idx="71">
                  <c:v>990.38507266152965</c:v>
                </c:pt>
                <c:pt idx="72">
                  <c:v>1031.4288614316386</c:v>
                </c:pt>
                <c:pt idx="73">
                  <c:v>804.83471057587406</c:v>
                </c:pt>
                <c:pt idx="74">
                  <c:v>919.08449640843833</c:v>
                </c:pt>
                <c:pt idx="75">
                  <c:v>750.79958793593175</c:v>
                </c:pt>
                <c:pt idx="76">
                  <c:v>778.71017891229508</c:v>
                </c:pt>
                <c:pt idx="77">
                  <c:v>842.77192690847323</c:v>
                </c:pt>
                <c:pt idx="78">
                  <c:v>727.81591859688092</c:v>
                </c:pt>
                <c:pt idx="79">
                  <c:v>793.3672603651363</c:v>
                </c:pt>
                <c:pt idx="80">
                  <c:v>677.49518964851086</c:v>
                </c:pt>
                <c:pt idx="81">
                  <c:v>681.83372367567938</c:v>
                </c:pt>
                <c:pt idx="82">
                  <c:v>722.37208259070246</c:v>
                </c:pt>
                <c:pt idx="83">
                  <c:v>633.77813835563086</c:v>
                </c:pt>
                <c:pt idx="84">
                  <c:v>620.6429349863671</c:v>
                </c:pt>
                <c:pt idx="85">
                  <c:v>673.17792784044525</c:v>
                </c:pt>
                <c:pt idx="86">
                  <c:v>584.98609278125036</c:v>
                </c:pt>
                <c:pt idx="87">
                  <c:v>624.46335333341256</c:v>
                </c:pt>
                <c:pt idx="88">
                  <c:v>541.37456486953704</c:v>
                </c:pt>
                <c:pt idx="89">
                  <c:v>544.79254195687838</c:v>
                </c:pt>
                <c:pt idx="90">
                  <c:v>501.94588256558302</c:v>
                </c:pt>
                <c:pt idx="91">
                  <c:v>576.63253710298443</c:v>
                </c:pt>
                <c:pt idx="92">
                  <c:v>510.6257156994983</c:v>
                </c:pt>
                <c:pt idx="93">
                  <c:v>474.08806836858668</c:v>
                </c:pt>
                <c:pt idx="94">
                  <c:v>522.96261025229239</c:v>
                </c:pt>
                <c:pt idx="95">
                  <c:v>456.65022596468884</c:v>
                </c:pt>
                <c:pt idx="96">
                  <c:v>419.78076405947797</c:v>
                </c:pt>
                <c:pt idx="97">
                  <c:v>489.30980904746542</c:v>
                </c:pt>
                <c:pt idx="98">
                  <c:v>412.92133585000664</c:v>
                </c:pt>
                <c:pt idx="99">
                  <c:v>390.83650964354393</c:v>
                </c:pt>
                <c:pt idx="100">
                  <c:v>381.7076555129114</c:v>
                </c:pt>
                <c:pt idx="101">
                  <c:v>440.23251532641638</c:v>
                </c:pt>
                <c:pt idx="102">
                  <c:v>405.84863200597209</c:v>
                </c:pt>
                <c:pt idx="103">
                  <c:v>337.5787019626614</c:v>
                </c:pt>
                <c:pt idx="104">
                  <c:v>341.32439045615564</c:v>
                </c:pt>
                <c:pt idx="105">
                  <c:v>367.34129673399121</c:v>
                </c:pt>
                <c:pt idx="106">
                  <c:v>304.10058819629535</c:v>
                </c:pt>
                <c:pt idx="107">
                  <c:v>304.83723012445137</c:v>
                </c:pt>
                <c:pt idx="108">
                  <c:v>328.98188899677291</c:v>
                </c:pt>
                <c:pt idx="109">
                  <c:v>280.14267622758598</c:v>
                </c:pt>
                <c:pt idx="110">
                  <c:v>277.62415601534707</c:v>
                </c:pt>
                <c:pt idx="111">
                  <c:v>250.87910515335372</c:v>
                </c:pt>
                <c:pt idx="112">
                  <c:v>293.13811927174413</c:v>
                </c:pt>
                <c:pt idx="113">
                  <c:v>241.82504713223796</c:v>
                </c:pt>
                <c:pt idx="114">
                  <c:v>227.41909072046283</c:v>
                </c:pt>
                <c:pt idx="115">
                  <c:v>271.26598207248202</c:v>
                </c:pt>
                <c:pt idx="116">
                  <c:v>208.97798350375746</c:v>
                </c:pt>
                <c:pt idx="117">
                  <c:v>199.99479732948078</c:v>
                </c:pt>
                <c:pt idx="118">
                  <c:v>236.51094879600095</c:v>
                </c:pt>
                <c:pt idx="119">
                  <c:v>187.58937832629479</c:v>
                </c:pt>
                <c:pt idx="120">
                  <c:v>175.76314347957009</c:v>
                </c:pt>
                <c:pt idx="121">
                  <c:v>204.20706684372252</c:v>
                </c:pt>
                <c:pt idx="122">
                  <c:v>167.43159860814001</c:v>
                </c:pt>
                <c:pt idx="123">
                  <c:v>156.39395569797639</c:v>
                </c:pt>
                <c:pt idx="124">
                  <c:v>182.06442503077849</c:v>
                </c:pt>
                <c:pt idx="125">
                  <c:v>146.18910259285317</c:v>
                </c:pt>
                <c:pt idx="126">
                  <c:v>166.19294367359177</c:v>
                </c:pt>
                <c:pt idx="127">
                  <c:v>135.33937320452046</c:v>
                </c:pt>
                <c:pt idx="128">
                  <c:v>149.58256390489086</c:v>
                </c:pt>
                <c:pt idx="129">
                  <c:v>123.81650450555432</c:v>
                </c:pt>
                <c:pt idx="130">
                  <c:v>121.44096856686571</c:v>
                </c:pt>
                <c:pt idx="131">
                  <c:v>107.37744313733909</c:v>
                </c:pt>
                <c:pt idx="132">
                  <c:v>105.67426213082854</c:v>
                </c:pt>
                <c:pt idx="133">
                  <c:v>130.43711984299549</c:v>
                </c:pt>
                <c:pt idx="134">
                  <c:v>94.440977098826991</c:v>
                </c:pt>
                <c:pt idx="135">
                  <c:v>109.23239060735325</c:v>
                </c:pt>
                <c:pt idx="136">
                  <c:v>86.975376298641223</c:v>
                </c:pt>
                <c:pt idx="137">
                  <c:v>83.643172609881006</c:v>
                </c:pt>
                <c:pt idx="138">
                  <c:v>81.913309989714833</c:v>
                </c:pt>
                <c:pt idx="139">
                  <c:v>93.728219505578181</c:v>
                </c:pt>
                <c:pt idx="140">
                  <c:v>81.34554914582742</c:v>
                </c:pt>
                <c:pt idx="141">
                  <c:v>68.549342247808525</c:v>
                </c:pt>
                <c:pt idx="142">
                  <c:v>68.220111125014881</c:v>
                </c:pt>
                <c:pt idx="143">
                  <c:v>69.908441765079573</c:v>
                </c:pt>
                <c:pt idx="144">
                  <c:v>59.176136053418269</c:v>
                </c:pt>
                <c:pt idx="145">
                  <c:v>55.774208854053974</c:v>
                </c:pt>
                <c:pt idx="146">
                  <c:v>58.537893333993871</c:v>
                </c:pt>
                <c:pt idx="147">
                  <c:v>49.715958288561175</c:v>
                </c:pt>
                <c:pt idx="148">
                  <c:v>43.922432260413615</c:v>
                </c:pt>
                <c:pt idx="149">
                  <c:v>47.075016140862111</c:v>
                </c:pt>
                <c:pt idx="150">
                  <c:v>39.37317779970207</c:v>
                </c:pt>
                <c:pt idx="151">
                  <c:v>37.244032881441072</c:v>
                </c:pt>
                <c:pt idx="152">
                  <c:v>43.560543497872494</c:v>
                </c:pt>
                <c:pt idx="153">
                  <c:v>32.726973184522301</c:v>
                </c:pt>
                <c:pt idx="154">
                  <c:v>25.832608000405216</c:v>
                </c:pt>
                <c:pt idx="155">
                  <c:v>32.25831873466624</c:v>
                </c:pt>
                <c:pt idx="156">
                  <c:v>24.930331060668966</c:v>
                </c:pt>
                <c:pt idx="157">
                  <c:v>20.337267170474245</c:v>
                </c:pt>
                <c:pt idx="158">
                  <c:v>24.001546380080278</c:v>
                </c:pt>
                <c:pt idx="159">
                  <c:v>18.57314028526217</c:v>
                </c:pt>
                <c:pt idx="160">
                  <c:v>13.596314952926718</c:v>
                </c:pt>
                <c:pt idx="161">
                  <c:v>17.049977832733166</c:v>
                </c:pt>
                <c:pt idx="162">
                  <c:v>13.281396340168378</c:v>
                </c:pt>
                <c:pt idx="163">
                  <c:v>6.578996714218408</c:v>
                </c:pt>
                <c:pt idx="164">
                  <c:v>7.0929708272268037</c:v>
                </c:pt>
                <c:pt idx="165">
                  <c:v>6.1897784533349958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C-9A4A-B88B-6599FA2012F8}"/>
            </c:ext>
          </c:extLst>
        </c:ser>
        <c:ser>
          <c:idx val="5"/>
          <c:order val="3"/>
          <c:tx>
            <c:v>EOS 500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summary!$AB$184:$AB$349</c:f>
              <c:numCache>
                <c:formatCode>General</c:formatCode>
                <c:ptCount val="166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summary!$AQ$184:$AQ$349</c:f>
              <c:numCache>
                <c:formatCode>0.000</c:formatCode>
                <c:ptCount val="166"/>
                <c:pt idx="0">
                  <c:v>3624.672226853244</c:v>
                </c:pt>
                <c:pt idx="1">
                  <c:v>3586.4363392622813</c:v>
                </c:pt>
                <c:pt idx="2">
                  <c:v>3376.5702328561624</c:v>
                </c:pt>
                <c:pt idx="3">
                  <c:v>3191.6223279787087</c:v>
                </c:pt>
                <c:pt idx="4">
                  <c:v>3120.1468618142749</c:v>
                </c:pt>
                <c:pt idx="5">
                  <c:v>3112.1575861882966</c:v>
                </c:pt>
                <c:pt idx="6">
                  <c:v>3104.2533801727827</c:v>
                </c:pt>
                <c:pt idx="7">
                  <c:v>3099.9982610218271</c:v>
                </c:pt>
                <c:pt idx="8">
                  <c:v>3065.5408503243307</c:v>
                </c:pt>
                <c:pt idx="9">
                  <c:v>3060.0290398988</c:v>
                </c:pt>
                <c:pt idx="10">
                  <c:v>3043.7584722348038</c:v>
                </c:pt>
                <c:pt idx="11">
                  <c:v>3025.5711572775226</c:v>
                </c:pt>
                <c:pt idx="12">
                  <c:v>2997.1261715047508</c:v>
                </c:pt>
                <c:pt idx="13">
                  <c:v>2926.8049563878126</c:v>
                </c:pt>
                <c:pt idx="14">
                  <c:v>2905.9532358770389</c:v>
                </c:pt>
                <c:pt idx="15">
                  <c:v>2894.4148422231219</c:v>
                </c:pt>
                <c:pt idx="16">
                  <c:v>2883.7327591766912</c:v>
                </c:pt>
                <c:pt idx="17">
                  <c:v>2866.5457390645479</c:v>
                </c:pt>
                <c:pt idx="18">
                  <c:v>2790.0926205178066</c:v>
                </c:pt>
                <c:pt idx="19">
                  <c:v>2753.5912224188173</c:v>
                </c:pt>
                <c:pt idx="20">
                  <c:v>2679.4252604397193</c:v>
                </c:pt>
                <c:pt idx="21">
                  <c:v>2675.5268386971252</c:v>
                </c:pt>
                <c:pt idx="22">
                  <c:v>2615.5346580230344</c:v>
                </c:pt>
                <c:pt idx="23">
                  <c:v>2586.7828200520726</c:v>
                </c:pt>
                <c:pt idx="24">
                  <c:v>2533.545268066041</c:v>
                </c:pt>
                <c:pt idx="25">
                  <c:v>2436.2398027291783</c:v>
                </c:pt>
                <c:pt idx="26">
                  <c:v>2398.4898100149026</c:v>
                </c:pt>
                <c:pt idx="27">
                  <c:v>2374.4745786019203</c:v>
                </c:pt>
                <c:pt idx="28">
                  <c:v>2355.3827492176979</c:v>
                </c:pt>
                <c:pt idx="29">
                  <c:v>2285.3557977411924</c:v>
                </c:pt>
                <c:pt idx="30">
                  <c:v>2276.6924509766545</c:v>
                </c:pt>
                <c:pt idx="31">
                  <c:v>2180.4925670699081</c:v>
                </c:pt>
                <c:pt idx="32">
                  <c:v>2160.6915056472935</c:v>
                </c:pt>
                <c:pt idx="33">
                  <c:v>2141.218418106901</c:v>
                </c:pt>
                <c:pt idx="34">
                  <c:v>2136.8297786000289</c:v>
                </c:pt>
                <c:pt idx="35">
                  <c:v>2128.3264949139375</c:v>
                </c:pt>
                <c:pt idx="36">
                  <c:v>2068.2926230270946</c:v>
                </c:pt>
                <c:pt idx="37">
                  <c:v>1971.736947439585</c:v>
                </c:pt>
                <c:pt idx="38">
                  <c:v>1935.1262425790585</c:v>
                </c:pt>
                <c:pt idx="39">
                  <c:v>1871.6522048229524</c:v>
                </c:pt>
                <c:pt idx="40">
                  <c:v>1867.8565162162552</c:v>
                </c:pt>
                <c:pt idx="41">
                  <c:v>1859.8706583388712</c:v>
                </c:pt>
                <c:pt idx="42">
                  <c:v>1824.4898340684961</c:v>
                </c:pt>
                <c:pt idx="43">
                  <c:v>1818.1363324760976</c:v>
                </c:pt>
                <c:pt idx="44">
                  <c:v>1712.5001054003715</c:v>
                </c:pt>
                <c:pt idx="45">
                  <c:v>1610.1943775731393</c:v>
                </c:pt>
                <c:pt idx="46">
                  <c:v>1596.7871321022906</c:v>
                </c:pt>
                <c:pt idx="47">
                  <c:v>1584.0728834336778</c:v>
                </c:pt>
                <c:pt idx="48">
                  <c:v>1507.1370413036923</c:v>
                </c:pt>
                <c:pt idx="49">
                  <c:v>1492.4183095740173</c:v>
                </c:pt>
                <c:pt idx="50">
                  <c:v>1451.9071062841242</c:v>
                </c:pt>
                <c:pt idx="51">
                  <c:v>1378.8456376807553</c:v>
                </c:pt>
                <c:pt idx="52">
                  <c:v>1339.4628167669812</c:v>
                </c:pt>
                <c:pt idx="53">
                  <c:v>1333.5872690144233</c:v>
                </c:pt>
                <c:pt idx="54">
                  <c:v>1328.7133367887359</c:v>
                </c:pt>
                <c:pt idx="55">
                  <c:v>1302.741790794744</c:v>
                </c:pt>
                <c:pt idx="56">
                  <c:v>1294.7873880098198</c:v>
                </c:pt>
                <c:pt idx="57">
                  <c:v>1250.3144772813412</c:v>
                </c:pt>
                <c:pt idx="58">
                  <c:v>1195.9553375403827</c:v>
                </c:pt>
                <c:pt idx="59">
                  <c:v>1141.7472683997223</c:v>
                </c:pt>
                <c:pt idx="60">
                  <c:v>1131.8810514043375</c:v>
                </c:pt>
                <c:pt idx="61">
                  <c:v>1114.7467412707674</c:v>
                </c:pt>
                <c:pt idx="62">
                  <c:v>1088.2183544707011</c:v>
                </c:pt>
                <c:pt idx="63">
                  <c:v>1078.8541658901611</c:v>
                </c:pt>
                <c:pt idx="64">
                  <c:v>1028.8871824182352</c:v>
                </c:pt>
                <c:pt idx="65">
                  <c:v>1027.1401130923398</c:v>
                </c:pt>
                <c:pt idx="66">
                  <c:v>1019.4775475986729</c:v>
                </c:pt>
                <c:pt idx="67">
                  <c:v>905.96361734202071</c:v>
                </c:pt>
                <c:pt idx="68">
                  <c:v>892.10626685731495</c:v>
                </c:pt>
                <c:pt idx="69">
                  <c:v>879.52057710582028</c:v>
                </c:pt>
                <c:pt idx="70">
                  <c:v>872.21946350554219</c:v>
                </c:pt>
                <c:pt idx="71">
                  <c:v>847.33327553245294</c:v>
                </c:pt>
                <c:pt idx="72">
                  <c:v>840.32717009708063</c:v>
                </c:pt>
                <c:pt idx="73">
                  <c:v>804.83436621013072</c:v>
                </c:pt>
                <c:pt idx="74">
                  <c:v>789.73928875926606</c:v>
                </c:pt>
                <c:pt idx="75">
                  <c:v>735.10704261681599</c:v>
                </c:pt>
                <c:pt idx="76">
                  <c:v>732.96700983248581</c:v>
                </c:pt>
                <c:pt idx="77">
                  <c:v>701.40582730286508</c:v>
                </c:pt>
                <c:pt idx="78">
                  <c:v>684.17374590117231</c:v>
                </c:pt>
                <c:pt idx="79">
                  <c:v>654.35518571700231</c:v>
                </c:pt>
                <c:pt idx="80">
                  <c:v>647.09913818260475</c:v>
                </c:pt>
                <c:pt idx="81">
                  <c:v>646.5023198809381</c:v>
                </c:pt>
                <c:pt idx="82">
                  <c:v>626.75651663886856</c:v>
                </c:pt>
                <c:pt idx="83">
                  <c:v>616.5301155891508</c:v>
                </c:pt>
                <c:pt idx="84">
                  <c:v>579.90458963632989</c:v>
                </c:pt>
                <c:pt idx="85">
                  <c:v>566.55328629321411</c:v>
                </c:pt>
                <c:pt idx="86">
                  <c:v>554.0745562825266</c:v>
                </c:pt>
                <c:pt idx="87">
                  <c:v>525.03072170688745</c:v>
                </c:pt>
                <c:pt idx="88">
                  <c:v>504.19361035775341</c:v>
                </c:pt>
                <c:pt idx="89">
                  <c:v>496.74761467980665</c:v>
                </c:pt>
                <c:pt idx="90">
                  <c:v>486.00010491363156</c:v>
                </c:pt>
                <c:pt idx="91">
                  <c:v>480.33549267958114</c:v>
                </c:pt>
                <c:pt idx="92">
                  <c:v>460.16102725067719</c:v>
                </c:pt>
                <c:pt idx="93">
                  <c:v>445.19841960965908</c:v>
                </c:pt>
                <c:pt idx="94">
                  <c:v>434.89010653305559</c:v>
                </c:pt>
                <c:pt idx="95">
                  <c:v>434.15371903223343</c:v>
                </c:pt>
                <c:pt idx="96">
                  <c:v>409.6694586957434</c:v>
                </c:pt>
                <c:pt idx="97">
                  <c:v>392.60203244821031</c:v>
                </c:pt>
                <c:pt idx="98">
                  <c:v>379.29428580607862</c:v>
                </c:pt>
                <c:pt idx="99">
                  <c:v>374.23373084332218</c:v>
                </c:pt>
                <c:pt idx="100">
                  <c:v>363.65882760220569</c:v>
                </c:pt>
                <c:pt idx="101">
                  <c:v>356.42522176304834</c:v>
                </c:pt>
                <c:pt idx="102">
                  <c:v>342.75417336261165</c:v>
                </c:pt>
                <c:pt idx="103">
                  <c:v>321.63594656668937</c:v>
                </c:pt>
                <c:pt idx="104">
                  <c:v>321.09525658683958</c:v>
                </c:pt>
                <c:pt idx="105">
                  <c:v>309.17010894208551</c:v>
                </c:pt>
                <c:pt idx="106">
                  <c:v>287.37049251376448</c:v>
                </c:pt>
                <c:pt idx="107">
                  <c:v>285.37935922973526</c:v>
                </c:pt>
                <c:pt idx="108">
                  <c:v>282.8953297348632</c:v>
                </c:pt>
                <c:pt idx="109">
                  <c:v>275.55095383337016</c:v>
                </c:pt>
                <c:pt idx="110">
                  <c:v>271.56494833546708</c:v>
                </c:pt>
                <c:pt idx="111">
                  <c:v>246.65303970558634</c:v>
                </c:pt>
                <c:pt idx="112">
                  <c:v>244.98264061706658</c:v>
                </c:pt>
                <c:pt idx="113">
                  <c:v>231.3969701463364</c:v>
                </c:pt>
                <c:pt idx="114">
                  <c:v>228.65539745285767</c:v>
                </c:pt>
                <c:pt idx="115">
                  <c:v>225.46714733959573</c:v>
                </c:pt>
                <c:pt idx="116">
                  <c:v>206.93554947914922</c:v>
                </c:pt>
                <c:pt idx="117">
                  <c:v>205.45596453923616</c:v>
                </c:pt>
                <c:pt idx="118">
                  <c:v>200.76672341025892</c:v>
                </c:pt>
                <c:pt idx="119">
                  <c:v>186.77720716192854</c:v>
                </c:pt>
                <c:pt idx="120">
                  <c:v>181.45290899292974</c:v>
                </c:pt>
                <c:pt idx="121">
                  <c:v>177.07278423941199</c:v>
                </c:pt>
                <c:pt idx="122">
                  <c:v>172.0358142056902</c:v>
                </c:pt>
                <c:pt idx="123">
                  <c:v>165.99991999403824</c:v>
                </c:pt>
                <c:pt idx="124">
                  <c:v>162.30798221427077</c:v>
                </c:pt>
                <c:pt idx="125">
                  <c:v>150.28908544702992</c:v>
                </c:pt>
                <c:pt idx="126">
                  <c:v>148.29640450269295</c:v>
                </c:pt>
                <c:pt idx="127">
                  <c:v>141.53025750550884</c:v>
                </c:pt>
                <c:pt idx="128">
                  <c:v>132.55688098215342</c:v>
                </c:pt>
                <c:pt idx="129">
                  <c:v>128.76848667299822</c:v>
                </c:pt>
                <c:pt idx="130">
                  <c:v>126.80135138598258</c:v>
                </c:pt>
                <c:pt idx="131">
                  <c:v>115.77789110644993</c:v>
                </c:pt>
                <c:pt idx="132">
                  <c:v>114.87571425321488</c:v>
                </c:pt>
                <c:pt idx="133">
                  <c:v>111.02058090650486</c:v>
                </c:pt>
                <c:pt idx="134">
                  <c:v>98.99437720603612</c:v>
                </c:pt>
                <c:pt idx="135">
                  <c:v>98.539740295504544</c:v>
                </c:pt>
                <c:pt idx="136">
                  <c:v>95.412363053942101</c:v>
                </c:pt>
                <c:pt idx="137">
                  <c:v>88.570452923415118</c:v>
                </c:pt>
                <c:pt idx="138">
                  <c:v>86.146582866672702</c:v>
                </c:pt>
                <c:pt idx="139">
                  <c:v>85.034074137114544</c:v>
                </c:pt>
                <c:pt idx="140">
                  <c:v>75.169034804193075</c:v>
                </c:pt>
                <c:pt idx="141">
                  <c:v>74.274300499870847</c:v>
                </c:pt>
                <c:pt idx="142">
                  <c:v>71.0991618912186</c:v>
                </c:pt>
                <c:pt idx="143">
                  <c:v>62.736130222934989</c:v>
                </c:pt>
                <c:pt idx="144">
                  <c:v>61.85209680405076</c:v>
                </c:pt>
                <c:pt idx="145">
                  <c:v>56.992478930690027</c:v>
                </c:pt>
                <c:pt idx="146">
                  <c:v>50.264425522539177</c:v>
                </c:pt>
                <c:pt idx="147">
                  <c:v>49.492989242061263</c:v>
                </c:pt>
                <c:pt idx="148">
                  <c:v>46.70121862358036</c:v>
                </c:pt>
                <c:pt idx="149">
                  <c:v>39.823466347648576</c:v>
                </c:pt>
                <c:pt idx="150">
                  <c:v>38.914799720159387</c:v>
                </c:pt>
                <c:pt idx="151">
                  <c:v>34.249262616837953</c:v>
                </c:pt>
                <c:pt idx="152">
                  <c:v>31.900378876772731</c:v>
                </c:pt>
                <c:pt idx="153">
                  <c:v>30.533531079980232</c:v>
                </c:pt>
                <c:pt idx="154">
                  <c:v>24.930844781437063</c:v>
                </c:pt>
                <c:pt idx="155">
                  <c:v>22.128020703391524</c:v>
                </c:pt>
                <c:pt idx="156">
                  <c:v>21.309318306797373</c:v>
                </c:pt>
                <c:pt idx="157">
                  <c:v>16.590338565968271</c:v>
                </c:pt>
                <c:pt idx="158">
                  <c:v>14.667477442712922</c:v>
                </c:pt>
                <c:pt idx="159">
                  <c:v>14.430831768458777</c:v>
                </c:pt>
                <c:pt idx="160">
                  <c:v>9.5736093005253124</c:v>
                </c:pt>
                <c:pt idx="161">
                  <c:v>8.7605913157538993</c:v>
                </c:pt>
                <c:pt idx="162">
                  <c:v>8.3434684590339252</c:v>
                </c:pt>
                <c:pt idx="163">
                  <c:v>3.9209163851214806</c:v>
                </c:pt>
                <c:pt idx="164">
                  <c:v>3.4929506765407821</c:v>
                </c:pt>
                <c:pt idx="165">
                  <c:v>3.4482707704321696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C-9A4A-B88B-6599FA2012F8}"/>
            </c:ext>
          </c:extLst>
        </c:ser>
        <c:ser>
          <c:idx val="2"/>
          <c:order val="4"/>
          <c:tx>
            <c:v>MD 600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summary!$S$10:$S$313</c:f>
              <c:numCache>
                <c:formatCode>General</c:formatCode>
                <c:ptCount val="304"/>
                <c:pt idx="0">
                  <c:v>30.863641842460979</c:v>
                </c:pt>
                <c:pt idx="1">
                  <c:v>31.152431887834616</c:v>
                </c:pt>
                <c:pt idx="2">
                  <c:v>31.728564937446524</c:v>
                </c:pt>
                <c:pt idx="3">
                  <c:v>31.795832450730838</c:v>
                </c:pt>
                <c:pt idx="4">
                  <c:v>31.879993037794037</c:v>
                </c:pt>
                <c:pt idx="5">
                  <c:v>32.021007471258294</c:v>
                </c:pt>
                <c:pt idx="6">
                  <c:v>32.081728822870559</c:v>
                </c:pt>
                <c:pt idx="7">
                  <c:v>32.103428884166021</c:v>
                </c:pt>
                <c:pt idx="8">
                  <c:v>32.216934619785704</c:v>
                </c:pt>
                <c:pt idx="9">
                  <c:v>32.250745479427437</c:v>
                </c:pt>
                <c:pt idx="10">
                  <c:v>32.269110777284332</c:v>
                </c:pt>
                <c:pt idx="11">
                  <c:v>32.327138434854845</c:v>
                </c:pt>
                <c:pt idx="12">
                  <c:v>32.392810565402492</c:v>
                </c:pt>
                <c:pt idx="13">
                  <c:v>32.831661252130274</c:v>
                </c:pt>
                <c:pt idx="14">
                  <c:v>33.005637477106276</c:v>
                </c:pt>
                <c:pt idx="15">
                  <c:v>33.056191691229529</c:v>
                </c:pt>
                <c:pt idx="16">
                  <c:v>33.058549191794754</c:v>
                </c:pt>
                <c:pt idx="17">
                  <c:v>33.128441518589355</c:v>
                </c:pt>
                <c:pt idx="18">
                  <c:v>33.150535507171661</c:v>
                </c:pt>
                <c:pt idx="19">
                  <c:v>33.231485280379346</c:v>
                </c:pt>
                <c:pt idx="20">
                  <c:v>33.582100353413466</c:v>
                </c:pt>
                <c:pt idx="21">
                  <c:v>33.584226429812645</c:v>
                </c:pt>
                <c:pt idx="22">
                  <c:v>33.600852463321829</c:v>
                </c:pt>
                <c:pt idx="23">
                  <c:v>33.659278348977381</c:v>
                </c:pt>
                <c:pt idx="24">
                  <c:v>33.978826815986892</c:v>
                </c:pt>
                <c:pt idx="25">
                  <c:v>34.02342476404867</c:v>
                </c:pt>
                <c:pt idx="26">
                  <c:v>34.294499725486425</c:v>
                </c:pt>
                <c:pt idx="27">
                  <c:v>34.346570284241935</c:v>
                </c:pt>
                <c:pt idx="28">
                  <c:v>34.410265829159648</c:v>
                </c:pt>
                <c:pt idx="29">
                  <c:v>34.664165860740091</c:v>
                </c:pt>
                <c:pt idx="30">
                  <c:v>35.009892875695769</c:v>
                </c:pt>
                <c:pt idx="31">
                  <c:v>35.571899632649512</c:v>
                </c:pt>
                <c:pt idx="32">
                  <c:v>35.650032002579408</c:v>
                </c:pt>
                <c:pt idx="33">
                  <c:v>35.85828173611624</c:v>
                </c:pt>
                <c:pt idx="34">
                  <c:v>35.906185491553821</c:v>
                </c:pt>
                <c:pt idx="35">
                  <c:v>35.910794049978946</c:v>
                </c:pt>
                <c:pt idx="36">
                  <c:v>36.484991461280956</c:v>
                </c:pt>
                <c:pt idx="37">
                  <c:v>36.502191519893465</c:v>
                </c:pt>
                <c:pt idx="38">
                  <c:v>36.716239664008093</c:v>
                </c:pt>
                <c:pt idx="39">
                  <c:v>36.821863835989433</c:v>
                </c:pt>
                <c:pt idx="40">
                  <c:v>37.438848352224468</c:v>
                </c:pt>
                <c:pt idx="41">
                  <c:v>37.741554375067729</c:v>
                </c:pt>
                <c:pt idx="42">
                  <c:v>37.976941670664907</c:v>
                </c:pt>
                <c:pt idx="43">
                  <c:v>38.154728730114762</c:v>
                </c:pt>
                <c:pt idx="44">
                  <c:v>38.319570842458305</c:v>
                </c:pt>
                <c:pt idx="45">
                  <c:v>38.362740813536433</c:v>
                </c:pt>
                <c:pt idx="46">
                  <c:v>38.624393162251032</c:v>
                </c:pt>
                <c:pt idx="47">
                  <c:v>38.731365172833598</c:v>
                </c:pt>
                <c:pt idx="48">
                  <c:v>38.742900486450175</c:v>
                </c:pt>
                <c:pt idx="49">
                  <c:v>39.16837642543684</c:v>
                </c:pt>
                <c:pt idx="50">
                  <c:v>39.392542926298987</c:v>
                </c:pt>
                <c:pt idx="51">
                  <c:v>39.682136608923464</c:v>
                </c:pt>
                <c:pt idx="52">
                  <c:v>39.993997783855697</c:v>
                </c:pt>
                <c:pt idx="53">
                  <c:v>40.047288976552167</c:v>
                </c:pt>
                <c:pt idx="54">
                  <c:v>40.064056515785566</c:v>
                </c:pt>
                <c:pt idx="55">
                  <c:v>40.853469729709118</c:v>
                </c:pt>
                <c:pt idx="56">
                  <c:v>41.880998966054676</c:v>
                </c:pt>
                <c:pt idx="57">
                  <c:v>41.88803437288346</c:v>
                </c:pt>
                <c:pt idx="58">
                  <c:v>42.044252837961395</c:v>
                </c:pt>
                <c:pt idx="59">
                  <c:v>42.598351234625554</c:v>
                </c:pt>
                <c:pt idx="60">
                  <c:v>43.123731140376279</c:v>
                </c:pt>
                <c:pt idx="61">
                  <c:v>43.12806591383049</c:v>
                </c:pt>
                <c:pt idx="62">
                  <c:v>43.346527841658492</c:v>
                </c:pt>
                <c:pt idx="63">
                  <c:v>43.578521252053434</c:v>
                </c:pt>
                <c:pt idx="64">
                  <c:v>44.235706011929473</c:v>
                </c:pt>
                <c:pt idx="65">
                  <c:v>44.475679297138946</c:v>
                </c:pt>
                <c:pt idx="66">
                  <c:v>44.656759213139175</c:v>
                </c:pt>
                <c:pt idx="67">
                  <c:v>44.819716534681511</c:v>
                </c:pt>
                <c:pt idx="68">
                  <c:v>45.02750672824147</c:v>
                </c:pt>
                <c:pt idx="69">
                  <c:v>45.540355429127594</c:v>
                </c:pt>
                <c:pt idx="70">
                  <c:v>45.716151706368073</c:v>
                </c:pt>
                <c:pt idx="71">
                  <c:v>47.003416666321698</c:v>
                </c:pt>
                <c:pt idx="72">
                  <c:v>47.226133433904309</c:v>
                </c:pt>
                <c:pt idx="73">
                  <c:v>47.979798385846706</c:v>
                </c:pt>
                <c:pt idx="74">
                  <c:v>48.796718542050058</c:v>
                </c:pt>
                <c:pt idx="75">
                  <c:v>49.291141255855678</c:v>
                </c:pt>
                <c:pt idx="76">
                  <c:v>49.334739054058794</c:v>
                </c:pt>
                <c:pt idx="77">
                  <c:v>50.288713837624364</c:v>
                </c:pt>
                <c:pt idx="78">
                  <c:v>50.330797263526264</c:v>
                </c:pt>
                <c:pt idx="79">
                  <c:v>51.254342667659046</c:v>
                </c:pt>
                <c:pt idx="80">
                  <c:v>51.691266827698811</c:v>
                </c:pt>
                <c:pt idx="81">
                  <c:v>52.196384477287502</c:v>
                </c:pt>
                <c:pt idx="82">
                  <c:v>52.304542687663918</c:v>
                </c:pt>
                <c:pt idx="83">
                  <c:v>52.928951076126111</c:v>
                </c:pt>
                <c:pt idx="84">
                  <c:v>53.988670696213667</c:v>
                </c:pt>
                <c:pt idx="85">
                  <c:v>54.430274150871853</c:v>
                </c:pt>
                <c:pt idx="86">
                  <c:v>54.810539370231645</c:v>
                </c:pt>
                <c:pt idx="87">
                  <c:v>55.243087506978235</c:v>
                </c:pt>
                <c:pt idx="88">
                  <c:v>55.895075018332626</c:v>
                </c:pt>
                <c:pt idx="89">
                  <c:v>56.567189098035286</c:v>
                </c:pt>
                <c:pt idx="90">
                  <c:v>57.222496690538755</c:v>
                </c:pt>
                <c:pt idx="91">
                  <c:v>59.452280230666652</c:v>
                </c:pt>
                <c:pt idx="92">
                  <c:v>60.25963920081967</c:v>
                </c:pt>
                <c:pt idx="93">
                  <c:v>61.010929654613328</c:v>
                </c:pt>
                <c:pt idx="94">
                  <c:v>61.108439890765602</c:v>
                </c:pt>
                <c:pt idx="95">
                  <c:v>61.170085614114448</c:v>
                </c:pt>
                <c:pt idx="96">
                  <c:v>61.26529739858767</c:v>
                </c:pt>
                <c:pt idx="97">
                  <c:v>62.136173999666454</c:v>
                </c:pt>
                <c:pt idx="98">
                  <c:v>63.033704644823096</c:v>
                </c:pt>
                <c:pt idx="99">
                  <c:v>63.45963911078875</c:v>
                </c:pt>
                <c:pt idx="100">
                  <c:v>63.860698341604348</c:v>
                </c:pt>
                <c:pt idx="101">
                  <c:v>64.85690534386714</c:v>
                </c:pt>
                <c:pt idx="102">
                  <c:v>66.860124926594281</c:v>
                </c:pt>
                <c:pt idx="103">
                  <c:v>67.112754870150241</c:v>
                </c:pt>
                <c:pt idx="104">
                  <c:v>68.841293946182503</c:v>
                </c:pt>
                <c:pt idx="105">
                  <c:v>69.860562553119195</c:v>
                </c:pt>
                <c:pt idx="106">
                  <c:v>70.454562319113677</c:v>
                </c:pt>
                <c:pt idx="107">
                  <c:v>73.057585569271723</c:v>
                </c:pt>
                <c:pt idx="108">
                  <c:v>73.190460314846462</c:v>
                </c:pt>
                <c:pt idx="109">
                  <c:v>74.927091586025639</c:v>
                </c:pt>
                <c:pt idx="110">
                  <c:v>75.685953943690905</c:v>
                </c:pt>
                <c:pt idx="111">
                  <c:v>77.447258213010912</c:v>
                </c:pt>
                <c:pt idx="112">
                  <c:v>77.563975154745037</c:v>
                </c:pt>
                <c:pt idx="113">
                  <c:v>79.139358834771201</c:v>
                </c:pt>
                <c:pt idx="114">
                  <c:v>81.378694089752571</c:v>
                </c:pt>
                <c:pt idx="115">
                  <c:v>83.245346294046897</c:v>
                </c:pt>
                <c:pt idx="116">
                  <c:v>85.835867174637954</c:v>
                </c:pt>
                <c:pt idx="117">
                  <c:v>87.911538037237975</c:v>
                </c:pt>
                <c:pt idx="118">
                  <c:v>88.459378850904457</c:v>
                </c:pt>
                <c:pt idx="119">
                  <c:v>91.442461874209386</c:v>
                </c:pt>
                <c:pt idx="120">
                  <c:v>92.78981595796003</c:v>
                </c:pt>
                <c:pt idx="121">
                  <c:v>94.241966355613684</c:v>
                </c:pt>
                <c:pt idx="122">
                  <c:v>96.260762990198131</c:v>
                </c:pt>
                <c:pt idx="123">
                  <c:v>98.241045681539802</c:v>
                </c:pt>
                <c:pt idx="124">
                  <c:v>100.12078763113595</c:v>
                </c:pt>
                <c:pt idx="125">
                  <c:v>102.45069376712212</c:v>
                </c:pt>
                <c:pt idx="126">
                  <c:v>106.52903850708418</c:v>
                </c:pt>
                <c:pt idx="127">
                  <c:v>110.39431531838601</c:v>
                </c:pt>
                <c:pt idx="128">
                  <c:v>113.2874544139223</c:v>
                </c:pt>
                <c:pt idx="129">
                  <c:v>115.45053280872467</c:v>
                </c:pt>
                <c:pt idx="130">
                  <c:v>116.09361824673118</c:v>
                </c:pt>
                <c:pt idx="131">
                  <c:v>119.44757103745704</c:v>
                </c:pt>
                <c:pt idx="132">
                  <c:v>122.288079516564</c:v>
                </c:pt>
                <c:pt idx="133">
                  <c:v>126.60552870254513</c:v>
                </c:pt>
                <c:pt idx="134">
                  <c:v>129.73170011298777</c:v>
                </c:pt>
                <c:pt idx="135">
                  <c:v>138.60410830908799</c:v>
                </c:pt>
                <c:pt idx="136">
                  <c:v>138.68563734917686</c:v>
                </c:pt>
                <c:pt idx="137">
                  <c:v>142.54005818509543</c:v>
                </c:pt>
                <c:pt idx="138">
                  <c:v>149.46053936174874</c:v>
                </c:pt>
                <c:pt idx="139">
                  <c:v>152.50904852931149</c:v>
                </c:pt>
                <c:pt idx="140">
                  <c:v>153.50754140043531</c:v>
                </c:pt>
                <c:pt idx="141">
                  <c:v>170.1905056086097</c:v>
                </c:pt>
                <c:pt idx="142">
                  <c:v>172.26334871837707</c:v>
                </c:pt>
                <c:pt idx="143">
                  <c:v>172.80155468225374</c:v>
                </c:pt>
                <c:pt idx="144">
                  <c:v>181.07881405156232</c:v>
                </c:pt>
                <c:pt idx="145">
                  <c:v>192.59504948506546</c:v>
                </c:pt>
                <c:pt idx="146">
                  <c:v>199.90884202268708</c:v>
                </c:pt>
                <c:pt idx="147">
                  <c:v>215.49656654600523</c:v>
                </c:pt>
                <c:pt idx="148">
                  <c:v>219.77187151549813</c:v>
                </c:pt>
                <c:pt idx="149">
                  <c:v>229.3336211598409</c:v>
                </c:pt>
                <c:pt idx="150">
                  <c:v>250.70013435278841</c:v>
                </c:pt>
                <c:pt idx="151">
                  <c:v>264.01637287844335</c:v>
                </c:pt>
                <c:pt idx="152">
                  <c:v>278.8564217289192</c:v>
                </c:pt>
                <c:pt idx="153">
                  <c:v>308.181131737317</c:v>
                </c:pt>
                <c:pt idx="154">
                  <c:v>311.5524691325374</c:v>
                </c:pt>
                <c:pt idx="155">
                  <c:v>345.62809874333834</c:v>
                </c:pt>
                <c:pt idx="156">
                  <c:v>375.26314182287058</c:v>
                </c:pt>
                <c:pt idx="157">
                  <c:v>380.73684597742874</c:v>
                </c:pt>
                <c:pt idx="158">
                  <c:v>462.4327811301651</c:v>
                </c:pt>
                <c:pt idx="159">
                  <c:v>505.17140061349613</c:v>
                </c:pt>
                <c:pt idx="160">
                  <c:v>523.48680046298421</c:v>
                </c:pt>
                <c:pt idx="161">
                  <c:v>688.85406717379954</c:v>
                </c:pt>
                <c:pt idx="162">
                  <c:v>757.7908584455231</c:v>
                </c:pt>
                <c:pt idx="163">
                  <c:v>758.07613000356298</c:v>
                </c:pt>
                <c:pt idx="164">
                  <c:v>1375.3746395415574</c:v>
                </c:pt>
                <c:pt idx="165">
                  <c:v>1487.5698598117046</c:v>
                </c:pt>
                <c:pt idx="166">
                  <c:v>1528.3965195957378</c:v>
                </c:pt>
              </c:numCache>
            </c:numRef>
          </c:xVal>
          <c:yVal>
            <c:numRef>
              <c:f>summary!$R$10:$R$313</c:f>
              <c:numCache>
                <c:formatCode>General</c:formatCode>
                <c:ptCount val="304"/>
                <c:pt idx="0">
                  <c:v>3993.7362859247378</c:v>
                </c:pt>
                <c:pt idx="1">
                  <c:v>3947.9688475853113</c:v>
                </c:pt>
                <c:pt idx="2">
                  <c:v>3747.1506278443753</c:v>
                </c:pt>
                <c:pt idx="3">
                  <c:v>3761.5690772602493</c:v>
                </c:pt>
                <c:pt idx="4">
                  <c:v>3880.3349470620387</c:v>
                </c:pt>
                <c:pt idx="5">
                  <c:v>3599.748067177637</c:v>
                </c:pt>
                <c:pt idx="6">
                  <c:v>3440.4737964336405</c:v>
                </c:pt>
                <c:pt idx="7">
                  <c:v>3360.2536749933229</c:v>
                </c:pt>
                <c:pt idx="8">
                  <c:v>3210.6471681882635</c:v>
                </c:pt>
                <c:pt idx="9">
                  <c:v>3464.9160827286141</c:v>
                </c:pt>
                <c:pt idx="10">
                  <c:v>3937.8086385177348</c:v>
                </c:pt>
                <c:pt idx="11">
                  <c:v>3583.4790434200031</c:v>
                </c:pt>
                <c:pt idx="12">
                  <c:v>3272.6930383095369</c:v>
                </c:pt>
                <c:pt idx="13">
                  <c:v>3129.4792954596633</c:v>
                </c:pt>
                <c:pt idx="14">
                  <c:v>3027.0601185914343</c:v>
                </c:pt>
                <c:pt idx="15">
                  <c:v>3408.8721828178768</c:v>
                </c:pt>
                <c:pt idx="16">
                  <c:v>2888.801601469967</c:v>
                </c:pt>
                <c:pt idx="17">
                  <c:v>3659.8743824757817</c:v>
                </c:pt>
                <c:pt idx="18">
                  <c:v>3475.7300256104481</c:v>
                </c:pt>
                <c:pt idx="19">
                  <c:v>3559.4751129270526</c:v>
                </c:pt>
                <c:pt idx="20">
                  <c:v>3031.8226152864113</c:v>
                </c:pt>
                <c:pt idx="21">
                  <c:v>3233.8397116347705</c:v>
                </c:pt>
                <c:pt idx="22">
                  <c:v>2922.8499813021776</c:v>
                </c:pt>
                <c:pt idx="23">
                  <c:v>3138.5348738811222</c:v>
                </c:pt>
                <c:pt idx="24">
                  <c:v>2574.9579163332269</c:v>
                </c:pt>
                <c:pt idx="25">
                  <c:v>2835.4691484933769</c:v>
                </c:pt>
                <c:pt idx="26">
                  <c:v>2905.8821259977531</c:v>
                </c:pt>
                <c:pt idx="27">
                  <c:v>2648.5571680583698</c:v>
                </c:pt>
                <c:pt idx="28">
                  <c:v>2739.129036436248</c:v>
                </c:pt>
                <c:pt idx="29">
                  <c:v>2596.3253230397099</c:v>
                </c:pt>
                <c:pt idx="30">
                  <c:v>2378.2499122442114</c:v>
                </c:pt>
                <c:pt idx="31">
                  <c:v>2287.6001864520781</c:v>
                </c:pt>
                <c:pt idx="32">
                  <c:v>2407.9904667046098</c:v>
                </c:pt>
                <c:pt idx="33">
                  <c:v>2225.6318739645335</c:v>
                </c:pt>
                <c:pt idx="34">
                  <c:v>2114.9001242749823</c:v>
                </c:pt>
                <c:pt idx="35">
                  <c:v>2594.1802049831172</c:v>
                </c:pt>
                <c:pt idx="36">
                  <c:v>2126.2270648869285</c:v>
                </c:pt>
                <c:pt idx="37">
                  <c:v>2234.503443213378</c:v>
                </c:pt>
                <c:pt idx="38">
                  <c:v>2344.8139035624126</c:v>
                </c:pt>
                <c:pt idx="39">
                  <c:v>2431.9653112661922</c:v>
                </c:pt>
                <c:pt idx="40">
                  <c:v>1919.7249092115926</c:v>
                </c:pt>
                <c:pt idx="41">
                  <c:v>1820.4433230867965</c:v>
                </c:pt>
                <c:pt idx="42">
                  <c:v>2072.7755835990083</c:v>
                </c:pt>
                <c:pt idx="43">
                  <c:v>1940.6643279652462</c:v>
                </c:pt>
                <c:pt idx="44">
                  <c:v>1846.1996333927366</c:v>
                </c:pt>
                <c:pt idx="45">
                  <c:v>1960.5081690854938</c:v>
                </c:pt>
                <c:pt idx="46">
                  <c:v>1748.863104813742</c:v>
                </c:pt>
                <c:pt idx="47">
                  <c:v>1671.9620368464125</c:v>
                </c:pt>
                <c:pt idx="48">
                  <c:v>1563.1895552571161</c:v>
                </c:pt>
                <c:pt idx="49">
                  <c:v>1630.8229675684884</c:v>
                </c:pt>
                <c:pt idx="50">
                  <c:v>1809.8591542227775</c:v>
                </c:pt>
                <c:pt idx="51">
                  <c:v>1583.6124834438822</c:v>
                </c:pt>
                <c:pt idx="52">
                  <c:v>1452.4762801660672</c:v>
                </c:pt>
                <c:pt idx="53">
                  <c:v>1473.322436211118</c:v>
                </c:pt>
                <c:pt idx="54">
                  <c:v>1722.1068295124028</c:v>
                </c:pt>
                <c:pt idx="55">
                  <c:v>1606.3961406576975</c:v>
                </c:pt>
                <c:pt idx="56">
                  <c:v>1331.8715662244811</c:v>
                </c:pt>
                <c:pt idx="57">
                  <c:v>1320.0510763780255</c:v>
                </c:pt>
                <c:pt idx="58">
                  <c:v>1258.9301631838457</c:v>
                </c:pt>
                <c:pt idx="59">
                  <c:v>1478.7965041520924</c:v>
                </c:pt>
                <c:pt idx="60">
                  <c:v>1230.8949011661691</c:v>
                </c:pt>
                <c:pt idx="61">
                  <c:v>1178.1478482067591</c:v>
                </c:pt>
                <c:pt idx="62">
                  <c:v>1397.8918908006949</c:v>
                </c:pt>
                <c:pt idx="63">
                  <c:v>1329.1459778484409</c:v>
                </c:pt>
                <c:pt idx="64">
                  <c:v>1148.6842135160832</c:v>
                </c:pt>
                <c:pt idx="65">
                  <c:v>1079.54069726631</c:v>
                </c:pt>
                <c:pt idx="66">
                  <c:v>1025.6780798985635</c:v>
                </c:pt>
                <c:pt idx="67">
                  <c:v>1164.0099238724906</c:v>
                </c:pt>
                <c:pt idx="68">
                  <c:v>1070.6068755788378</c:v>
                </c:pt>
                <c:pt idx="69">
                  <c:v>1220.7823685929627</c:v>
                </c:pt>
                <c:pt idx="70">
                  <c:v>1109.9208481177736</c:v>
                </c:pt>
                <c:pt idx="71">
                  <c:v>978.39406400164899</c:v>
                </c:pt>
                <c:pt idx="72">
                  <c:v>922.33280040277043</c:v>
                </c:pt>
                <c:pt idx="73">
                  <c:v>990.26708662524288</c:v>
                </c:pt>
                <c:pt idx="74">
                  <c:v>899.07757258446418</c:v>
                </c:pt>
                <c:pt idx="75">
                  <c:v>854.31009521507485</c:v>
                </c:pt>
                <c:pt idx="76">
                  <c:v>840.38062852883081</c:v>
                </c:pt>
                <c:pt idx="77">
                  <c:v>910.25472333345408</c:v>
                </c:pt>
                <c:pt idx="78">
                  <c:v>800.94449018130535</c:v>
                </c:pt>
                <c:pt idx="79">
                  <c:v>783.44019372997445</c:v>
                </c:pt>
                <c:pt idx="80">
                  <c:v>848.16312924521162</c:v>
                </c:pt>
                <c:pt idx="81">
                  <c:v>732.3897454137591</c:v>
                </c:pt>
                <c:pt idx="82">
                  <c:v>732.5658942100282</c:v>
                </c:pt>
                <c:pt idx="83">
                  <c:v>694.75345213338062</c:v>
                </c:pt>
                <c:pt idx="84">
                  <c:v>676.769337156853</c:v>
                </c:pt>
                <c:pt idx="85">
                  <c:v>764.96626473064703</c:v>
                </c:pt>
                <c:pt idx="86">
                  <c:v>642.56213121485314</c:v>
                </c:pt>
                <c:pt idx="87">
                  <c:v>730.56497300704029</c:v>
                </c:pt>
                <c:pt idx="88">
                  <c:v>692.70149686280934</c:v>
                </c:pt>
                <c:pt idx="89">
                  <c:v>611.45784444061962</c:v>
                </c:pt>
                <c:pt idx="90">
                  <c:v>589.73552389194333</c:v>
                </c:pt>
                <c:pt idx="91">
                  <c:v>555.64638447439074</c:v>
                </c:pt>
                <c:pt idx="92">
                  <c:v>531.57985948260045</c:v>
                </c:pt>
                <c:pt idx="93">
                  <c:v>607.93833955559433</c:v>
                </c:pt>
                <c:pt idx="94">
                  <c:v>506.7218113694758</c:v>
                </c:pt>
                <c:pt idx="95">
                  <c:v>573.89569754514787</c:v>
                </c:pt>
                <c:pt idx="96">
                  <c:v>547.05672249176814</c:v>
                </c:pt>
                <c:pt idx="97">
                  <c:v>490.222764018254</c:v>
                </c:pt>
                <c:pt idx="98">
                  <c:v>460.34350093864845</c:v>
                </c:pt>
                <c:pt idx="99">
                  <c:v>497.2704091180758</c:v>
                </c:pt>
                <c:pt idx="100">
                  <c:v>468.15850345677154</c:v>
                </c:pt>
                <c:pt idx="101">
                  <c:v>465.76925581595208</c:v>
                </c:pt>
                <c:pt idx="102">
                  <c:v>412.29205653504772</c:v>
                </c:pt>
                <c:pt idx="103">
                  <c:v>416.58690722158667</c:v>
                </c:pt>
                <c:pt idx="104">
                  <c:v>412.88092522966201</c:v>
                </c:pt>
                <c:pt idx="105">
                  <c:v>376.48723778526244</c:v>
                </c:pt>
                <c:pt idx="106">
                  <c:v>373.84595795275118</c:v>
                </c:pt>
                <c:pt idx="107">
                  <c:v>338.11050565205107</c:v>
                </c:pt>
                <c:pt idx="108">
                  <c:v>342.71956627207283</c:v>
                </c:pt>
                <c:pt idx="109">
                  <c:v>361.11901934021381</c:v>
                </c:pt>
                <c:pt idx="110">
                  <c:v>340.6339986497988</c:v>
                </c:pt>
                <c:pt idx="111">
                  <c:v>305.13023405333962</c:v>
                </c:pt>
                <c:pt idx="112">
                  <c:v>303.95512270966424</c:v>
                </c:pt>
                <c:pt idx="113">
                  <c:v>283.40198176715739</c:v>
                </c:pt>
                <c:pt idx="114">
                  <c:v>298.21615995720595</c:v>
                </c:pt>
                <c:pt idx="115">
                  <c:v>262.62884589479046</c:v>
                </c:pt>
                <c:pt idx="116">
                  <c:v>247.23520010937148</c:v>
                </c:pt>
                <c:pt idx="117">
                  <c:v>263.82610052752659</c:v>
                </c:pt>
                <c:pt idx="118">
                  <c:v>234.58519654656806</c:v>
                </c:pt>
                <c:pt idx="119">
                  <c:v>220.2587001471282</c:v>
                </c:pt>
                <c:pt idx="120">
                  <c:v>210.73934472003441</c:v>
                </c:pt>
                <c:pt idx="121">
                  <c:v>230.65595356248846</c:v>
                </c:pt>
                <c:pt idx="122">
                  <c:v>199.74122873205374</c:v>
                </c:pt>
                <c:pt idx="123">
                  <c:v>184.81422843697413</c:v>
                </c:pt>
                <c:pt idx="124">
                  <c:v>203.37544494105754</c:v>
                </c:pt>
                <c:pt idx="125">
                  <c:v>175.89868409220892</c:v>
                </c:pt>
                <c:pt idx="126">
                  <c:v>155.45659989974504</c:v>
                </c:pt>
                <c:pt idx="127">
                  <c:v>156.96625160065113</c:v>
                </c:pt>
                <c:pt idx="128">
                  <c:v>173.49599314307235</c:v>
                </c:pt>
                <c:pt idx="129">
                  <c:v>160.9658139392356</c:v>
                </c:pt>
                <c:pt idx="130">
                  <c:v>133.66172822437525</c:v>
                </c:pt>
                <c:pt idx="131">
                  <c:v>136.2200017096971</c:v>
                </c:pt>
                <c:pt idx="132">
                  <c:v>122.42763665891748</c:v>
                </c:pt>
                <c:pt idx="133">
                  <c:v>133.21187752177394</c:v>
                </c:pt>
                <c:pt idx="134">
                  <c:v>116.12697928070791</c:v>
                </c:pt>
                <c:pt idx="135">
                  <c:v>115.94213058131984</c:v>
                </c:pt>
                <c:pt idx="136">
                  <c:v>102.14438440329855</c:v>
                </c:pt>
                <c:pt idx="137">
                  <c:v>103.5187578522581</c:v>
                </c:pt>
                <c:pt idx="138">
                  <c:v>105.75913343542942</c:v>
                </c:pt>
                <c:pt idx="139">
                  <c:v>92.310272355938991</c:v>
                </c:pt>
                <c:pt idx="140">
                  <c:v>92.675691288990635</c:v>
                </c:pt>
                <c:pt idx="141">
                  <c:v>77.500033820462718</c:v>
                </c:pt>
                <c:pt idx="142">
                  <c:v>85.139879238358816</c:v>
                </c:pt>
                <c:pt idx="143">
                  <c:v>74.312841925795823</c:v>
                </c:pt>
                <c:pt idx="144">
                  <c:v>79.604110603690671</c:v>
                </c:pt>
                <c:pt idx="145">
                  <c:v>67.647278178780297</c:v>
                </c:pt>
                <c:pt idx="146">
                  <c:v>58.2840064658347</c:v>
                </c:pt>
                <c:pt idx="147">
                  <c:v>64.618751745663673</c:v>
                </c:pt>
                <c:pt idx="148">
                  <c:v>55.56776060299832</c:v>
                </c:pt>
                <c:pt idx="149">
                  <c:v>49.689715494334784</c:v>
                </c:pt>
                <c:pt idx="150">
                  <c:v>52.526386182097362</c:v>
                </c:pt>
                <c:pt idx="151">
                  <c:v>44.736798533374454</c:v>
                </c:pt>
                <c:pt idx="152">
                  <c:v>40.942453451091431</c:v>
                </c:pt>
                <c:pt idx="153">
                  <c:v>42.831111129439449</c:v>
                </c:pt>
                <c:pt idx="154">
                  <c:v>36.475940396918318</c:v>
                </c:pt>
                <c:pt idx="155">
                  <c:v>32.273576230004998</c:v>
                </c:pt>
                <c:pt idx="156">
                  <c:v>37.121525947391227</c:v>
                </c:pt>
                <c:pt idx="157">
                  <c:v>28.2307471098825</c:v>
                </c:pt>
                <c:pt idx="158">
                  <c:v>22.825147783225024</c:v>
                </c:pt>
                <c:pt idx="159">
                  <c:v>25.230464161453682</c:v>
                </c:pt>
                <c:pt idx="160">
                  <c:v>20.877964298796211</c:v>
                </c:pt>
                <c:pt idx="161">
                  <c:v>16.634701638611052</c:v>
                </c:pt>
                <c:pt idx="162">
                  <c:v>13.833710674696976</c:v>
                </c:pt>
                <c:pt idx="163">
                  <c:v>15.543922119810444</c:v>
                </c:pt>
                <c:pt idx="164">
                  <c:v>8.1038441239491465</c:v>
                </c:pt>
                <c:pt idx="165">
                  <c:v>7.8258379003645926</c:v>
                </c:pt>
                <c:pt idx="166">
                  <c:v>7.0699211459687472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EC-9A4A-B88B-6599FA2012F8}"/>
            </c:ext>
          </c:extLst>
        </c:ser>
        <c:ser>
          <c:idx val="6"/>
          <c:order val="5"/>
          <c:tx>
            <c:v>EOS 600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summary!$AB$351:$AB$516</c:f>
              <c:numCache>
                <c:formatCode>General</c:formatCode>
                <c:ptCount val="166"/>
                <c:pt idx="0">
                  <c:v>31.152431887834616</c:v>
                </c:pt>
                <c:pt idx="1">
                  <c:v>31.728564937446524</c:v>
                </c:pt>
                <c:pt idx="2">
                  <c:v>31.795832450730838</c:v>
                </c:pt>
                <c:pt idx="3">
                  <c:v>31.879993037794037</c:v>
                </c:pt>
                <c:pt idx="4">
                  <c:v>32.021007471258294</c:v>
                </c:pt>
                <c:pt idx="5">
                  <c:v>32.081728822870559</c:v>
                </c:pt>
                <c:pt idx="6">
                  <c:v>32.103428884166021</c:v>
                </c:pt>
                <c:pt idx="7">
                  <c:v>32.216934619785704</c:v>
                </c:pt>
                <c:pt idx="8">
                  <c:v>32.250745479427437</c:v>
                </c:pt>
                <c:pt idx="9">
                  <c:v>32.269110777284332</c:v>
                </c:pt>
                <c:pt idx="10">
                  <c:v>32.327138434854845</c:v>
                </c:pt>
                <c:pt idx="11">
                  <c:v>32.392810565402492</c:v>
                </c:pt>
                <c:pt idx="12">
                  <c:v>32.831661252130274</c:v>
                </c:pt>
                <c:pt idx="13">
                  <c:v>33.005637477106276</c:v>
                </c:pt>
                <c:pt idx="14">
                  <c:v>33.056191691229529</c:v>
                </c:pt>
                <c:pt idx="15">
                  <c:v>33.058549191794754</c:v>
                </c:pt>
                <c:pt idx="16">
                  <c:v>33.128441518589355</c:v>
                </c:pt>
                <c:pt idx="17">
                  <c:v>33.150535507171661</c:v>
                </c:pt>
                <c:pt idx="18">
                  <c:v>33.231485280379346</c:v>
                </c:pt>
                <c:pt idx="19">
                  <c:v>33.582100353413466</c:v>
                </c:pt>
                <c:pt idx="20">
                  <c:v>33.584226429812645</c:v>
                </c:pt>
                <c:pt idx="21">
                  <c:v>33.600852463321829</c:v>
                </c:pt>
                <c:pt idx="22">
                  <c:v>33.659278348977381</c:v>
                </c:pt>
                <c:pt idx="23">
                  <c:v>33.978826815986892</c:v>
                </c:pt>
                <c:pt idx="24">
                  <c:v>34.02342476404867</c:v>
                </c:pt>
                <c:pt idx="25">
                  <c:v>34.294499725486425</c:v>
                </c:pt>
                <c:pt idx="26">
                  <c:v>34.346570284241935</c:v>
                </c:pt>
                <c:pt idx="27">
                  <c:v>34.410265829159648</c:v>
                </c:pt>
                <c:pt idx="28">
                  <c:v>34.664165860740091</c:v>
                </c:pt>
                <c:pt idx="29">
                  <c:v>35.009892875695769</c:v>
                </c:pt>
                <c:pt idx="30">
                  <c:v>35.571899632649512</c:v>
                </c:pt>
                <c:pt idx="31">
                  <c:v>35.650032002579408</c:v>
                </c:pt>
                <c:pt idx="32">
                  <c:v>35.85828173611624</c:v>
                </c:pt>
                <c:pt idx="33">
                  <c:v>35.906185491553821</c:v>
                </c:pt>
                <c:pt idx="34">
                  <c:v>35.910794049978946</c:v>
                </c:pt>
                <c:pt idx="35">
                  <c:v>36.484991461280956</c:v>
                </c:pt>
                <c:pt idx="36">
                  <c:v>36.502191519893465</c:v>
                </c:pt>
                <c:pt idx="37">
                  <c:v>36.716239664008093</c:v>
                </c:pt>
                <c:pt idx="38">
                  <c:v>36.821863835989433</c:v>
                </c:pt>
                <c:pt idx="39">
                  <c:v>37.438848352224468</c:v>
                </c:pt>
                <c:pt idx="40">
                  <c:v>37.741554375067729</c:v>
                </c:pt>
                <c:pt idx="41">
                  <c:v>37.976941670664907</c:v>
                </c:pt>
                <c:pt idx="42">
                  <c:v>38.154728730114762</c:v>
                </c:pt>
                <c:pt idx="43">
                  <c:v>38.319570842458305</c:v>
                </c:pt>
                <c:pt idx="44">
                  <c:v>38.362740813536433</c:v>
                </c:pt>
                <c:pt idx="45">
                  <c:v>38.624393162251032</c:v>
                </c:pt>
                <c:pt idx="46">
                  <c:v>38.731365172833598</c:v>
                </c:pt>
                <c:pt idx="47">
                  <c:v>38.742900486450175</c:v>
                </c:pt>
                <c:pt idx="48">
                  <c:v>39.16837642543684</c:v>
                </c:pt>
                <c:pt idx="49">
                  <c:v>39.392542926298987</c:v>
                </c:pt>
                <c:pt idx="50">
                  <c:v>39.682136608923464</c:v>
                </c:pt>
                <c:pt idx="51">
                  <c:v>39.993997783855697</c:v>
                </c:pt>
                <c:pt idx="52">
                  <c:v>40.047288976552167</c:v>
                </c:pt>
                <c:pt idx="53">
                  <c:v>40.064056515785566</c:v>
                </c:pt>
                <c:pt idx="54">
                  <c:v>40.853469729709118</c:v>
                </c:pt>
                <c:pt idx="55">
                  <c:v>41.880998966054676</c:v>
                </c:pt>
                <c:pt idx="56">
                  <c:v>41.88803437288346</c:v>
                </c:pt>
                <c:pt idx="57">
                  <c:v>42.044252837961395</c:v>
                </c:pt>
                <c:pt idx="58">
                  <c:v>42.598351234625554</c:v>
                </c:pt>
                <c:pt idx="59">
                  <c:v>43.123731140376279</c:v>
                </c:pt>
                <c:pt idx="60">
                  <c:v>43.12806591383049</c:v>
                </c:pt>
                <c:pt idx="61">
                  <c:v>43.346527841658492</c:v>
                </c:pt>
                <c:pt idx="62">
                  <c:v>43.578521252053434</c:v>
                </c:pt>
                <c:pt idx="63">
                  <c:v>44.235706011929473</c:v>
                </c:pt>
                <c:pt idx="64">
                  <c:v>44.475679297138946</c:v>
                </c:pt>
                <c:pt idx="65">
                  <c:v>44.656759213139175</c:v>
                </c:pt>
                <c:pt idx="66">
                  <c:v>44.819716534681511</c:v>
                </c:pt>
                <c:pt idx="67">
                  <c:v>45.02750672824147</c:v>
                </c:pt>
                <c:pt idx="68">
                  <c:v>45.540355429127594</c:v>
                </c:pt>
                <c:pt idx="69">
                  <c:v>45.716151706368073</c:v>
                </c:pt>
                <c:pt idx="70">
                  <c:v>47.003416666321698</c:v>
                </c:pt>
                <c:pt idx="71">
                  <c:v>47.226133433904309</c:v>
                </c:pt>
                <c:pt idx="72">
                  <c:v>47.979798385846706</c:v>
                </c:pt>
                <c:pt idx="73">
                  <c:v>48.796718542050058</c:v>
                </c:pt>
                <c:pt idx="74">
                  <c:v>49.291141255855678</c:v>
                </c:pt>
                <c:pt idx="75">
                  <c:v>49.334739054058794</c:v>
                </c:pt>
                <c:pt idx="76">
                  <c:v>50.288713837624364</c:v>
                </c:pt>
                <c:pt idx="77">
                  <c:v>50.330797263526264</c:v>
                </c:pt>
                <c:pt idx="78">
                  <c:v>51.254342667659046</c:v>
                </c:pt>
                <c:pt idx="79">
                  <c:v>51.691266827698811</c:v>
                </c:pt>
                <c:pt idx="80">
                  <c:v>52.196384477287502</c:v>
                </c:pt>
                <c:pt idx="81">
                  <c:v>52.304542687663918</c:v>
                </c:pt>
                <c:pt idx="82">
                  <c:v>52.928951076126111</c:v>
                </c:pt>
                <c:pt idx="83">
                  <c:v>53.988670696213667</c:v>
                </c:pt>
                <c:pt idx="84">
                  <c:v>54.430274150871853</c:v>
                </c:pt>
                <c:pt idx="85">
                  <c:v>54.810539370231645</c:v>
                </c:pt>
                <c:pt idx="86">
                  <c:v>55.243087506978235</c:v>
                </c:pt>
                <c:pt idx="87">
                  <c:v>55.895075018332626</c:v>
                </c:pt>
                <c:pt idx="88">
                  <c:v>56.567189098035286</c:v>
                </c:pt>
                <c:pt idx="89">
                  <c:v>57.222496690538755</c:v>
                </c:pt>
                <c:pt idx="90">
                  <c:v>59.452280230666652</c:v>
                </c:pt>
                <c:pt idx="91">
                  <c:v>60.25963920081967</c:v>
                </c:pt>
                <c:pt idx="92">
                  <c:v>61.010929654613328</c:v>
                </c:pt>
                <c:pt idx="93">
                  <c:v>61.108439890765602</c:v>
                </c:pt>
                <c:pt idx="94">
                  <c:v>61.170085614114448</c:v>
                </c:pt>
                <c:pt idx="95">
                  <c:v>61.26529739858767</c:v>
                </c:pt>
                <c:pt idx="96">
                  <c:v>62.136173999666454</c:v>
                </c:pt>
                <c:pt idx="97">
                  <c:v>63.033704644823096</c:v>
                </c:pt>
                <c:pt idx="98">
                  <c:v>63.45963911078875</c:v>
                </c:pt>
                <c:pt idx="99">
                  <c:v>63.860698341604348</c:v>
                </c:pt>
                <c:pt idx="100">
                  <c:v>64.85690534386714</c:v>
                </c:pt>
                <c:pt idx="101">
                  <c:v>66.860124926594281</c:v>
                </c:pt>
                <c:pt idx="102">
                  <c:v>67.112754870150241</c:v>
                </c:pt>
                <c:pt idx="103">
                  <c:v>68.841293946182503</c:v>
                </c:pt>
                <c:pt idx="104">
                  <c:v>69.860562553119195</c:v>
                </c:pt>
                <c:pt idx="105">
                  <c:v>70.454562319113677</c:v>
                </c:pt>
                <c:pt idx="106">
                  <c:v>73.057585569271723</c:v>
                </c:pt>
                <c:pt idx="107">
                  <c:v>73.190460314846462</c:v>
                </c:pt>
                <c:pt idx="108">
                  <c:v>74.927091586025639</c:v>
                </c:pt>
                <c:pt idx="109">
                  <c:v>75.685953943690905</c:v>
                </c:pt>
                <c:pt idx="110">
                  <c:v>77.447258213010912</c:v>
                </c:pt>
                <c:pt idx="111">
                  <c:v>77.563975154745037</c:v>
                </c:pt>
                <c:pt idx="112">
                  <c:v>79.139358834771201</c:v>
                </c:pt>
                <c:pt idx="113">
                  <c:v>81.378694089752571</c:v>
                </c:pt>
                <c:pt idx="114">
                  <c:v>83.245346294046897</c:v>
                </c:pt>
                <c:pt idx="115">
                  <c:v>85.835867174637954</c:v>
                </c:pt>
                <c:pt idx="116">
                  <c:v>87.911538037237975</c:v>
                </c:pt>
                <c:pt idx="117">
                  <c:v>88.459378850904457</c:v>
                </c:pt>
                <c:pt idx="118">
                  <c:v>91.442461874209386</c:v>
                </c:pt>
                <c:pt idx="119">
                  <c:v>92.78981595796003</c:v>
                </c:pt>
                <c:pt idx="120">
                  <c:v>94.241966355613684</c:v>
                </c:pt>
                <c:pt idx="121">
                  <c:v>96.260762990198131</c:v>
                </c:pt>
                <c:pt idx="122">
                  <c:v>98.241045681539802</c:v>
                </c:pt>
                <c:pt idx="123">
                  <c:v>100.12078763113595</c:v>
                </c:pt>
                <c:pt idx="124">
                  <c:v>102.45069376712212</c:v>
                </c:pt>
                <c:pt idx="125">
                  <c:v>106.52903850708418</c:v>
                </c:pt>
                <c:pt idx="126">
                  <c:v>110.39431531838601</c:v>
                </c:pt>
                <c:pt idx="127">
                  <c:v>113.2874544139223</c:v>
                </c:pt>
                <c:pt idx="128">
                  <c:v>115.45053280872467</c:v>
                </c:pt>
                <c:pt idx="129">
                  <c:v>116.09361824673118</c:v>
                </c:pt>
                <c:pt idx="130">
                  <c:v>119.44757103745704</c:v>
                </c:pt>
                <c:pt idx="131">
                  <c:v>122.288079516564</c:v>
                </c:pt>
                <c:pt idx="132">
                  <c:v>126.60552870254513</c:v>
                </c:pt>
                <c:pt idx="133">
                  <c:v>129.73170011298777</c:v>
                </c:pt>
                <c:pt idx="134">
                  <c:v>138.60410830908799</c:v>
                </c:pt>
                <c:pt idx="135">
                  <c:v>138.68563734917686</c:v>
                </c:pt>
                <c:pt idx="136">
                  <c:v>142.54005818509543</c:v>
                </c:pt>
                <c:pt idx="137">
                  <c:v>149.46053936174874</c:v>
                </c:pt>
                <c:pt idx="138">
                  <c:v>152.50904852931149</c:v>
                </c:pt>
                <c:pt idx="139">
                  <c:v>153.50754140043531</c:v>
                </c:pt>
                <c:pt idx="140">
                  <c:v>170.1905056086097</c:v>
                </c:pt>
                <c:pt idx="141">
                  <c:v>172.26334871837707</c:v>
                </c:pt>
                <c:pt idx="142">
                  <c:v>172.80155468225374</c:v>
                </c:pt>
                <c:pt idx="143">
                  <c:v>181.07881405156232</c:v>
                </c:pt>
                <c:pt idx="144">
                  <c:v>192.59504948506546</c:v>
                </c:pt>
                <c:pt idx="145">
                  <c:v>199.90884202268708</c:v>
                </c:pt>
                <c:pt idx="146">
                  <c:v>215.49656654600523</c:v>
                </c:pt>
                <c:pt idx="147">
                  <c:v>219.77187151549813</c:v>
                </c:pt>
                <c:pt idx="148">
                  <c:v>229.3336211598409</c:v>
                </c:pt>
                <c:pt idx="149">
                  <c:v>250.70013435278841</c:v>
                </c:pt>
                <c:pt idx="150">
                  <c:v>264.01637287844335</c:v>
                </c:pt>
                <c:pt idx="151">
                  <c:v>278.8564217289192</c:v>
                </c:pt>
                <c:pt idx="152">
                  <c:v>308.181131737317</c:v>
                </c:pt>
                <c:pt idx="153">
                  <c:v>311.5524691325374</c:v>
                </c:pt>
                <c:pt idx="154">
                  <c:v>345.62809874333834</c:v>
                </c:pt>
                <c:pt idx="155">
                  <c:v>375.26314182287058</c:v>
                </c:pt>
                <c:pt idx="156">
                  <c:v>380.73684597742874</c:v>
                </c:pt>
                <c:pt idx="157">
                  <c:v>462.4327811301651</c:v>
                </c:pt>
                <c:pt idx="158">
                  <c:v>505.17140061349613</c:v>
                </c:pt>
                <c:pt idx="159">
                  <c:v>523.48680046298421</c:v>
                </c:pt>
                <c:pt idx="160">
                  <c:v>688.85406717379954</c:v>
                </c:pt>
                <c:pt idx="161">
                  <c:v>757.7908584455231</c:v>
                </c:pt>
                <c:pt idx="162">
                  <c:v>758.07613000356298</c:v>
                </c:pt>
                <c:pt idx="163">
                  <c:v>1375.3746395415574</c:v>
                </c:pt>
                <c:pt idx="164">
                  <c:v>1487.5698598117046</c:v>
                </c:pt>
                <c:pt idx="165">
                  <c:v>1528.3965195957378</c:v>
                </c:pt>
              </c:numCache>
            </c:numRef>
          </c:xVal>
          <c:yVal>
            <c:numRef>
              <c:f>summary!$AQ$351:$AQ$516</c:f>
              <c:numCache>
                <c:formatCode>0.000</c:formatCode>
                <c:ptCount val="166"/>
                <c:pt idx="0">
                  <c:v>4012.3288552335939</c:v>
                </c:pt>
                <c:pt idx="1">
                  <c:v>3747.1549120495879</c:v>
                </c:pt>
                <c:pt idx="2">
                  <c:v>3717.7893619951183</c:v>
                </c:pt>
                <c:pt idx="3">
                  <c:v>3681.496770356041</c:v>
                </c:pt>
                <c:pt idx="4">
                  <c:v>3621.7812120266349</c:v>
                </c:pt>
                <c:pt idx="5">
                  <c:v>3596.4817591948959</c:v>
                </c:pt>
                <c:pt idx="6">
                  <c:v>3587.5000792333844</c:v>
                </c:pt>
                <c:pt idx="7">
                  <c:v>3541.0249990410421</c:v>
                </c:pt>
                <c:pt idx="8">
                  <c:v>3527.3432374786298</c:v>
                </c:pt>
                <c:pt idx="9">
                  <c:v>3519.9424725379622</c:v>
                </c:pt>
                <c:pt idx="10">
                  <c:v>3496.7004991440681</c:v>
                </c:pt>
                <c:pt idx="11">
                  <c:v>3470.6540659379662</c:v>
                </c:pt>
                <c:pt idx="12">
                  <c:v>3303.3682735204602</c:v>
                </c:pt>
                <c:pt idx="13">
                  <c:v>3240.1714079701342</c:v>
                </c:pt>
                <c:pt idx="14">
                  <c:v>3222.1261093494663</c:v>
                </c:pt>
                <c:pt idx="15">
                  <c:v>3221.2880512408929</c:v>
                </c:pt>
                <c:pt idx="16">
                  <c:v>3196.5809212368822</c:v>
                </c:pt>
                <c:pt idx="17">
                  <c:v>3188.8260888927753</c:v>
                </c:pt>
                <c:pt idx="18">
                  <c:v>3160.6384349707928</c:v>
                </c:pt>
                <c:pt idx="19">
                  <c:v>3042.5204796578778</c:v>
                </c:pt>
                <c:pt idx="20">
                  <c:v>3041.8233826703345</c:v>
                </c:pt>
                <c:pt idx="21">
                  <c:v>3036.3798265960245</c:v>
                </c:pt>
                <c:pt idx="22">
                  <c:v>3017.3594217814407</c:v>
                </c:pt>
                <c:pt idx="23">
                  <c:v>2916.2590836120589</c:v>
                </c:pt>
                <c:pt idx="24">
                  <c:v>2902.5325346027312</c:v>
                </c:pt>
                <c:pt idx="25">
                  <c:v>2821.0438268579433</c:v>
                </c:pt>
                <c:pt idx="26">
                  <c:v>2805.7645075439409</c:v>
                </c:pt>
                <c:pt idx="27">
                  <c:v>2787.233996605366</c:v>
                </c:pt>
                <c:pt idx="28">
                  <c:v>2715.0796051637672</c:v>
                </c:pt>
                <c:pt idx="29">
                  <c:v>2621.056967898387</c:v>
                </c:pt>
                <c:pt idx="30">
                  <c:v>2477.9264912918725</c:v>
                </c:pt>
                <c:pt idx="31">
                  <c:v>2458.9259544193133</c:v>
                </c:pt>
                <c:pt idx="32">
                  <c:v>2409.3016455442976</c:v>
                </c:pt>
                <c:pt idx="33">
                  <c:v>2398.0921070009358</c:v>
                </c:pt>
                <c:pt idx="34">
                  <c:v>2397.0176916169439</c:v>
                </c:pt>
                <c:pt idx="35">
                  <c:v>2268.4428293080127</c:v>
                </c:pt>
                <c:pt idx="36">
                  <c:v>2264.747857653746</c:v>
                </c:pt>
                <c:pt idx="37">
                  <c:v>2219.4924404023691</c:v>
                </c:pt>
                <c:pt idx="38">
                  <c:v>2197.6473225616651</c:v>
                </c:pt>
                <c:pt idx="39">
                  <c:v>2076.1401024874167</c:v>
                </c:pt>
                <c:pt idx="40">
                  <c:v>2020.1220694325975</c:v>
                </c:pt>
                <c:pt idx="41">
                  <c:v>1978.0961600074343</c:v>
                </c:pt>
                <c:pt idx="42">
                  <c:v>1947.2096854250976</c:v>
                </c:pt>
                <c:pt idx="43">
                  <c:v>1919.2094906134432</c:v>
                </c:pt>
                <c:pt idx="44">
                  <c:v>1911.9758476784273</c:v>
                </c:pt>
                <c:pt idx="45">
                  <c:v>1868.992250775196</c:v>
                </c:pt>
                <c:pt idx="46">
                  <c:v>1851.8347343646199</c:v>
                </c:pt>
                <c:pt idx="47">
                  <c:v>1849.9986710301657</c:v>
                </c:pt>
                <c:pt idx="48">
                  <c:v>1784.1413845016841</c:v>
                </c:pt>
                <c:pt idx="49">
                  <c:v>1750.8544460008079</c:v>
                </c:pt>
                <c:pt idx="50">
                  <c:v>1709.2235709970298</c:v>
                </c:pt>
                <c:pt idx="51">
                  <c:v>1666.0476951595892</c:v>
                </c:pt>
                <c:pt idx="52">
                  <c:v>1658.8357982947264</c:v>
                </c:pt>
                <c:pt idx="53">
                  <c:v>1656.5764742200215</c:v>
                </c:pt>
                <c:pt idx="54">
                  <c:v>1555.3040184503914</c:v>
                </c:pt>
                <c:pt idx="55">
                  <c:v>1437.1230409395607</c:v>
                </c:pt>
                <c:pt idx="56">
                  <c:v>1436.3623528476014</c:v>
                </c:pt>
                <c:pt idx="57">
                  <c:v>1419.6316484459182</c:v>
                </c:pt>
                <c:pt idx="58">
                  <c:v>1362.674631406665</c:v>
                </c:pt>
                <c:pt idx="59">
                  <c:v>1311.9084988346688</c:v>
                </c:pt>
                <c:pt idx="60">
                  <c:v>1311.5020834333468</c:v>
                </c:pt>
                <c:pt idx="61">
                  <c:v>1291.2742161508618</c:v>
                </c:pt>
                <c:pt idx="62">
                  <c:v>1270.3281775828993</c:v>
                </c:pt>
                <c:pt idx="63">
                  <c:v>1213.8317617981656</c:v>
                </c:pt>
                <c:pt idx="64">
                  <c:v>1194.1941650148701</c:v>
                </c:pt>
                <c:pt idx="65">
                  <c:v>1179.7101534563387</c:v>
                </c:pt>
                <c:pt idx="66">
                  <c:v>1166.9149405373496</c:v>
                </c:pt>
                <c:pt idx="67">
                  <c:v>1150.9200483393602</c:v>
                </c:pt>
                <c:pt idx="68">
                  <c:v>1112.920447267903</c:v>
                </c:pt>
                <c:pt idx="69">
                  <c:v>1100.3595935980252</c:v>
                </c:pt>
                <c:pt idx="70">
                  <c:v>1015.0099108065352</c:v>
                </c:pt>
                <c:pt idx="71">
                  <c:v>1001.3420289852442</c:v>
                </c:pt>
                <c:pt idx="72">
                  <c:v>957.26940155525301</c:v>
                </c:pt>
                <c:pt idx="73">
                  <c:v>913.01998677590325</c:v>
                </c:pt>
                <c:pt idx="74">
                  <c:v>887.87098321454528</c:v>
                </c:pt>
                <c:pt idx="75">
                  <c:v>885.70916238273219</c:v>
                </c:pt>
                <c:pt idx="76">
                  <c:v>840.53646884302771</c:v>
                </c:pt>
                <c:pt idx="77">
                  <c:v>838.63371628854816</c:v>
                </c:pt>
                <c:pt idx="78">
                  <c:v>798.64966077556323</c:v>
                </c:pt>
                <c:pt idx="79">
                  <c:v>780.85183595323349</c:v>
                </c:pt>
                <c:pt idx="80">
                  <c:v>761.10841266868897</c:v>
                </c:pt>
                <c:pt idx="81">
                  <c:v>756.99224736291069</c:v>
                </c:pt>
                <c:pt idx="82">
                  <c:v>733.96194273209881</c:v>
                </c:pt>
                <c:pt idx="83">
                  <c:v>697.54964870358515</c:v>
                </c:pt>
                <c:pt idx="84">
                  <c:v>683.29361262554698</c:v>
                </c:pt>
                <c:pt idx="85">
                  <c:v>671.42124624143196</c:v>
                </c:pt>
                <c:pt idx="86">
                  <c:v>658.35032841111456</c:v>
                </c:pt>
                <c:pt idx="87">
                  <c:v>639.47625054711841</c:v>
                </c:pt>
                <c:pt idx="88">
                  <c:v>620.99889153661854</c:v>
                </c:pt>
                <c:pt idx="89">
                  <c:v>603.87689020926769</c:v>
                </c:pt>
                <c:pt idx="90">
                  <c:v>551.47726286025954</c:v>
                </c:pt>
                <c:pt idx="91">
                  <c:v>534.47999101155892</c:v>
                </c:pt>
                <c:pt idx="92">
                  <c:v>519.49595349864342</c:v>
                </c:pt>
                <c:pt idx="93">
                  <c:v>517.60699604058095</c:v>
                </c:pt>
                <c:pt idx="94">
                  <c:v>516.41923132776446</c:v>
                </c:pt>
                <c:pt idx="95">
                  <c:v>514.59443843609711</c:v>
                </c:pt>
                <c:pt idx="96">
                  <c:v>498.43336852962409</c:v>
                </c:pt>
                <c:pt idx="97">
                  <c:v>482.72166959923112</c:v>
                </c:pt>
                <c:pt idx="98">
                  <c:v>475.57899437558899</c:v>
                </c:pt>
                <c:pt idx="99">
                  <c:v>469.02857231047068</c:v>
                </c:pt>
                <c:pt idx="100">
                  <c:v>453.45413435028536</c:v>
                </c:pt>
                <c:pt idx="101">
                  <c:v>424.86285197801703</c:v>
                </c:pt>
                <c:pt idx="102">
                  <c:v>421.49275618549825</c:v>
                </c:pt>
                <c:pt idx="103">
                  <c:v>399.70118694483904</c:v>
                </c:pt>
                <c:pt idx="104">
                  <c:v>387.80735665104027</c:v>
                </c:pt>
                <c:pt idx="105">
                  <c:v>381.1751050905242</c:v>
                </c:pt>
                <c:pt idx="106">
                  <c:v>354.44404261226373</c:v>
                </c:pt>
                <c:pt idx="107">
                  <c:v>353.17319861206829</c:v>
                </c:pt>
                <c:pt idx="108">
                  <c:v>337.31275507589396</c:v>
                </c:pt>
                <c:pt idx="109">
                  <c:v>330.7925480055199</c:v>
                </c:pt>
                <c:pt idx="110">
                  <c:v>316.52989430847572</c:v>
                </c:pt>
                <c:pt idx="111">
                  <c:v>315.62520780536153</c:v>
                </c:pt>
                <c:pt idx="112">
                  <c:v>303.86951418515469</c:v>
                </c:pt>
                <c:pt idx="113">
                  <c:v>288.49947771196759</c:v>
                </c:pt>
                <c:pt idx="114">
                  <c:v>276.75307096139699</c:v>
                </c:pt>
                <c:pt idx="115">
                  <c:v>261.8515178375398</c:v>
                </c:pt>
                <c:pt idx="116">
                  <c:v>250.94443150769325</c:v>
                </c:pt>
                <c:pt idx="117">
                  <c:v>248.20432593050847</c:v>
                </c:pt>
                <c:pt idx="118">
                  <c:v>234.20106117729983</c:v>
                </c:pt>
                <c:pt idx="119">
                  <c:v>228.34212806250929</c:v>
                </c:pt>
                <c:pt idx="120">
                  <c:v>222.32090391406561</c:v>
                </c:pt>
                <c:pt idx="121">
                  <c:v>214.41669123637146</c:v>
                </c:pt>
                <c:pt idx="122">
                  <c:v>207.14578266723163</c:v>
                </c:pt>
                <c:pt idx="123">
                  <c:v>200.64677173255345</c:v>
                </c:pt>
                <c:pt idx="124">
                  <c:v>193.0865275600928</c:v>
                </c:pt>
                <c:pt idx="125">
                  <c:v>181.02155503952866</c:v>
                </c:pt>
                <c:pt idx="126">
                  <c:v>170.77563798628185</c:v>
                </c:pt>
                <c:pt idx="127">
                  <c:v>163.76052125761169</c:v>
                </c:pt>
                <c:pt idx="128">
                  <c:v>158.8415203431604</c:v>
                </c:pt>
                <c:pt idx="129">
                  <c:v>157.4291628879806</c:v>
                </c:pt>
                <c:pt idx="130">
                  <c:v>150.4084720027715</c:v>
                </c:pt>
                <c:pt idx="131">
                  <c:v>144.88101665880134</c:v>
                </c:pt>
                <c:pt idx="132">
                  <c:v>137.13192094042361</c:v>
                </c:pt>
                <c:pt idx="133">
                  <c:v>131.96004863769073</c:v>
                </c:pt>
                <c:pt idx="134">
                  <c:v>118.98110528510418</c:v>
                </c:pt>
                <c:pt idx="135">
                  <c:v>118.87216886117537</c:v>
                </c:pt>
                <c:pt idx="136">
                  <c:v>113.91170294312033</c:v>
                </c:pt>
                <c:pt idx="137">
                  <c:v>105.85136776407977</c:v>
                </c:pt>
                <c:pt idx="138">
                  <c:v>102.60594412782882</c:v>
                </c:pt>
                <c:pt idx="139">
                  <c:v>101.57986929506517</c:v>
                </c:pt>
                <c:pt idx="140">
                  <c:v>86.726094840944171</c:v>
                </c:pt>
                <c:pt idx="141">
                  <c:v>85.139768528585478</c:v>
                </c:pt>
                <c:pt idx="142">
                  <c:v>84.735967822836727</c:v>
                </c:pt>
                <c:pt idx="143">
                  <c:v>78.914683173657835</c:v>
                </c:pt>
                <c:pt idx="144">
                  <c:v>71.875652980163707</c:v>
                </c:pt>
                <c:pt idx="145">
                  <c:v>67.941523226603891</c:v>
                </c:pt>
                <c:pt idx="146">
                  <c:v>60.682916585435628</c:v>
                </c:pt>
                <c:pt idx="147">
                  <c:v>58.920529513169299</c:v>
                </c:pt>
                <c:pt idx="148">
                  <c:v>55.280685638565345</c:v>
                </c:pt>
                <c:pt idx="149">
                  <c:v>48.405442931931745</c:v>
                </c:pt>
                <c:pt idx="150">
                  <c:v>44.827121671605404</c:v>
                </c:pt>
                <c:pt idx="151">
                  <c:v>41.345525130604571</c:v>
                </c:pt>
                <c:pt idx="152">
                  <c:v>35.693864712878955</c:v>
                </c:pt>
                <c:pt idx="153">
                  <c:v>35.129949053203291</c:v>
                </c:pt>
                <c:pt idx="154">
                  <c:v>30.200293531574161</c:v>
                </c:pt>
                <c:pt idx="155">
                  <c:v>26.815771775425929</c:v>
                </c:pt>
                <c:pt idx="156">
                  <c:v>26.262995630246184</c:v>
                </c:pt>
                <c:pt idx="157">
                  <c:v>19.914603379951544</c:v>
                </c:pt>
                <c:pt idx="158">
                  <c:v>17.59331775116987</c:v>
                </c:pt>
                <c:pt idx="159">
                  <c:v>16.742319380551471</c:v>
                </c:pt>
                <c:pt idx="160">
                  <c:v>11.506075581735351</c:v>
                </c:pt>
                <c:pt idx="161">
                  <c:v>10.130941920329404</c:v>
                </c:pt>
                <c:pt idx="162">
                  <c:v>10.125886514751667</c:v>
                </c:pt>
                <c:pt idx="163">
                  <c:v>4.7382364544781179</c:v>
                </c:pt>
                <c:pt idx="164">
                  <c:v>4.3061651607577955</c:v>
                </c:pt>
                <c:pt idx="165">
                  <c:v>4.1672359600188704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EC-9A4A-B88B-6599FA2012F8}"/>
            </c:ext>
          </c:extLst>
        </c:ser>
        <c:ser>
          <c:idx val="3"/>
          <c:order val="6"/>
          <c:tx>
            <c:v>MD 700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summary!$X$10:$X$313</c:f>
              <c:numCache>
                <c:formatCode>General</c:formatCode>
                <c:ptCount val="30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summary!$W$10:$W$313</c:f>
              <c:numCache>
                <c:formatCode>General</c:formatCode>
                <c:ptCount val="304"/>
                <c:pt idx="0">
                  <c:v>3990.5618886845864</c:v>
                </c:pt>
                <c:pt idx="1">
                  <c:v>3809.4084448943281</c:v>
                </c:pt>
                <c:pt idx="2">
                  <c:v>3607.8388799257764</c:v>
                </c:pt>
                <c:pt idx="3">
                  <c:v>3424.5648765898163</c:v>
                </c:pt>
                <c:pt idx="4">
                  <c:v>3754.1745983746741</c:v>
                </c:pt>
                <c:pt idx="5">
                  <c:v>3858.2139059083624</c:v>
                </c:pt>
                <c:pt idx="6">
                  <c:v>3376.3543685777072</c:v>
                </c:pt>
                <c:pt idx="7">
                  <c:v>3097.7186285502062</c:v>
                </c:pt>
                <c:pt idx="8">
                  <c:v>3794.3134212042764</c:v>
                </c:pt>
                <c:pt idx="9">
                  <c:v>3583.0076709538939</c:v>
                </c:pt>
                <c:pt idx="10">
                  <c:v>3430.8064026714824</c:v>
                </c:pt>
                <c:pt idx="11">
                  <c:v>3540.402203259207</c:v>
                </c:pt>
                <c:pt idx="12">
                  <c:v>3147.5019555734225</c:v>
                </c:pt>
                <c:pt idx="13">
                  <c:v>3437.4665136507147</c:v>
                </c:pt>
                <c:pt idx="14">
                  <c:v>3181.5001693290424</c:v>
                </c:pt>
                <c:pt idx="15">
                  <c:v>3654.7609326873244</c:v>
                </c:pt>
                <c:pt idx="16">
                  <c:v>2912.667475230558</c:v>
                </c:pt>
                <c:pt idx="17">
                  <c:v>3239.8299436964917</c:v>
                </c:pt>
                <c:pt idx="18">
                  <c:v>2751.3572553632903</c:v>
                </c:pt>
                <c:pt idx="19">
                  <c:v>3301.8493076014506</c:v>
                </c:pt>
                <c:pt idx="20">
                  <c:v>2991.6047578952189</c:v>
                </c:pt>
                <c:pt idx="21">
                  <c:v>3047.6721207577152</c:v>
                </c:pt>
                <c:pt idx="22">
                  <c:v>2548.6296669772933</c:v>
                </c:pt>
                <c:pt idx="23">
                  <c:v>2428.2825619883783</c:v>
                </c:pt>
                <c:pt idx="24">
                  <c:v>2306.6617282214502</c:v>
                </c:pt>
                <c:pt idx="25">
                  <c:v>2884.0100840327209</c:v>
                </c:pt>
                <c:pt idx="26">
                  <c:v>2528.1880874724661</c:v>
                </c:pt>
                <c:pt idx="27">
                  <c:v>2758.8949940848124</c:v>
                </c:pt>
                <c:pt idx="28">
                  <c:v>2601.7598130590873</c:v>
                </c:pt>
                <c:pt idx="29">
                  <c:v>2724.3546177629032</c:v>
                </c:pt>
                <c:pt idx="30">
                  <c:v>2555.6775127302867</c:v>
                </c:pt>
                <c:pt idx="31">
                  <c:v>2627.5473890822109</c:v>
                </c:pt>
                <c:pt idx="32">
                  <c:v>2119.9918557464102</c:v>
                </c:pt>
                <c:pt idx="33">
                  <c:v>1996.5489314462852</c:v>
                </c:pt>
                <c:pt idx="34">
                  <c:v>2198.9526383073426</c:v>
                </c:pt>
                <c:pt idx="35">
                  <c:v>1904.9645024987299</c:v>
                </c:pt>
                <c:pt idx="36">
                  <c:v>2369.491411569757</c:v>
                </c:pt>
                <c:pt idx="37">
                  <c:v>1887.5771815268781</c:v>
                </c:pt>
                <c:pt idx="38">
                  <c:v>2258.0101834953407</c:v>
                </c:pt>
                <c:pt idx="39">
                  <c:v>2253.5064443353403</c:v>
                </c:pt>
                <c:pt idx="40">
                  <c:v>1781.1722365134451</c:v>
                </c:pt>
                <c:pt idx="41">
                  <c:v>1959.5566808562314</c:v>
                </c:pt>
                <c:pt idx="42">
                  <c:v>2051.4645600294921</c:v>
                </c:pt>
                <c:pt idx="43">
                  <c:v>1659.0568344314015</c:v>
                </c:pt>
                <c:pt idx="44">
                  <c:v>1733.6842426177559</c:v>
                </c:pt>
                <c:pt idx="45">
                  <c:v>2050.040991042365</c:v>
                </c:pt>
                <c:pt idx="46">
                  <c:v>1551.8267384807152</c:v>
                </c:pt>
                <c:pt idx="47">
                  <c:v>1947.7317249991331</c:v>
                </c:pt>
                <c:pt idx="48">
                  <c:v>1847.0548551356271</c:v>
                </c:pt>
                <c:pt idx="49">
                  <c:v>1574.3270767822678</c:v>
                </c:pt>
                <c:pt idx="50">
                  <c:v>1752.6662835757481</c:v>
                </c:pt>
                <c:pt idx="51">
                  <c:v>1390.8025162413182</c:v>
                </c:pt>
                <c:pt idx="52">
                  <c:v>1465.0184867795099</c:v>
                </c:pt>
                <c:pt idx="53">
                  <c:v>1326.4187479713894</c:v>
                </c:pt>
                <c:pt idx="54">
                  <c:v>1543.1157651139918</c:v>
                </c:pt>
                <c:pt idx="55">
                  <c:v>1378.4703414623252</c:v>
                </c:pt>
                <c:pt idx="56">
                  <c:v>1597.7023677916272</c:v>
                </c:pt>
                <c:pt idx="57">
                  <c:v>1309.5495525328877</c:v>
                </c:pt>
                <c:pt idx="58">
                  <c:v>1429.3895427444704</c:v>
                </c:pt>
                <c:pt idx="59">
                  <c:v>1224.3336460838175</c:v>
                </c:pt>
                <c:pt idx="60">
                  <c:v>1353.8503774752967</c:v>
                </c:pt>
                <c:pt idx="61">
                  <c:v>1130.9372286793136</c:v>
                </c:pt>
                <c:pt idx="62">
                  <c:v>1228.4190035490644</c:v>
                </c:pt>
                <c:pt idx="63">
                  <c:v>1273.2076597801713</c:v>
                </c:pt>
                <c:pt idx="64">
                  <c:v>1178.1384420307675</c:v>
                </c:pt>
                <c:pt idx="65">
                  <c:v>1163.3624600535129</c:v>
                </c:pt>
                <c:pt idx="66">
                  <c:v>1058.3371232829077</c:v>
                </c:pt>
                <c:pt idx="67">
                  <c:v>1112.1988357770542</c:v>
                </c:pt>
                <c:pt idx="68">
                  <c:v>991.44430851269135</c:v>
                </c:pt>
                <c:pt idx="69">
                  <c:v>1011.805793233517</c:v>
                </c:pt>
                <c:pt idx="70">
                  <c:v>918.53428374379428</c:v>
                </c:pt>
                <c:pt idx="71">
                  <c:v>932.25943631868279</c:v>
                </c:pt>
                <c:pt idx="72">
                  <c:v>987.32527927940657</c:v>
                </c:pt>
                <c:pt idx="73">
                  <c:v>835.2289962498204</c:v>
                </c:pt>
                <c:pt idx="74">
                  <c:v>816.79675649127921</c:v>
                </c:pt>
                <c:pt idx="75">
                  <c:v>882.20208446171489</c:v>
                </c:pt>
                <c:pt idx="76">
                  <c:v>1006.3005666244782</c:v>
                </c:pt>
                <c:pt idx="77">
                  <c:v>844.25397850171419</c:v>
                </c:pt>
                <c:pt idx="78">
                  <c:v>756.89661620620473</c:v>
                </c:pt>
                <c:pt idx="79">
                  <c:v>869.07100221061251</c:v>
                </c:pt>
                <c:pt idx="80">
                  <c:v>730.36770088626611</c:v>
                </c:pt>
                <c:pt idx="81">
                  <c:v>689.19546059630636</c:v>
                </c:pt>
                <c:pt idx="82">
                  <c:v>700.90721837590763</c:v>
                </c:pt>
                <c:pt idx="83">
                  <c:v>802.63413820420135</c:v>
                </c:pt>
                <c:pt idx="84">
                  <c:v>740.67291511340511</c:v>
                </c:pt>
                <c:pt idx="85">
                  <c:v>646.65422014198725</c:v>
                </c:pt>
                <c:pt idx="86">
                  <c:v>614.56341009031757</c:v>
                </c:pt>
                <c:pt idx="87">
                  <c:v>684.39030148053848</c:v>
                </c:pt>
                <c:pt idx="88">
                  <c:v>575.93926706052412</c:v>
                </c:pt>
                <c:pt idx="89">
                  <c:v>556.0363130123136</c:v>
                </c:pt>
                <c:pt idx="90">
                  <c:v>642.27212907347007</c:v>
                </c:pt>
                <c:pt idx="91">
                  <c:v>573.23416207829507</c:v>
                </c:pt>
                <c:pt idx="92">
                  <c:v>522.5477093890172</c:v>
                </c:pt>
                <c:pt idx="93">
                  <c:v>582.94487880642987</c:v>
                </c:pt>
                <c:pt idx="94">
                  <c:v>481.51576684148307</c:v>
                </c:pt>
                <c:pt idx="95">
                  <c:v>488.97277797314791</c:v>
                </c:pt>
                <c:pt idx="96">
                  <c:v>459.1514277791872</c:v>
                </c:pt>
                <c:pt idx="97">
                  <c:v>444.91339737745704</c:v>
                </c:pt>
                <c:pt idx="98">
                  <c:v>523.09457006537275</c:v>
                </c:pt>
                <c:pt idx="99">
                  <c:v>495.28593386027813</c:v>
                </c:pt>
                <c:pt idx="100">
                  <c:v>403.73450812927103</c:v>
                </c:pt>
                <c:pt idx="101">
                  <c:v>401.97989779264663</c:v>
                </c:pt>
                <c:pt idx="102">
                  <c:v>371.99186200108346</c:v>
                </c:pt>
                <c:pt idx="103">
                  <c:v>444.53643563575946</c:v>
                </c:pt>
                <c:pt idx="104">
                  <c:v>427.05714214547021</c:v>
                </c:pt>
                <c:pt idx="105">
                  <c:v>359.10310311161538</c:v>
                </c:pt>
                <c:pt idx="106">
                  <c:v>385.9335507642254</c:v>
                </c:pt>
                <c:pt idx="107">
                  <c:v>351.06750077697308</c:v>
                </c:pt>
                <c:pt idx="108">
                  <c:v>330.30826781278716</c:v>
                </c:pt>
                <c:pt idx="109">
                  <c:v>318.20240244900685</c:v>
                </c:pt>
                <c:pt idx="110">
                  <c:v>304.63989024411387</c:v>
                </c:pt>
                <c:pt idx="111">
                  <c:v>313.89055027129137</c:v>
                </c:pt>
                <c:pt idx="112">
                  <c:v>278.46192212324428</c:v>
                </c:pt>
                <c:pt idx="113">
                  <c:v>264.73662018396976</c:v>
                </c:pt>
                <c:pt idx="114">
                  <c:v>274.34678999949966</c:v>
                </c:pt>
                <c:pt idx="115">
                  <c:v>255.03736523516994</c:v>
                </c:pt>
                <c:pt idx="116">
                  <c:v>236.22773334539428</c:v>
                </c:pt>
                <c:pt idx="117">
                  <c:v>222.12488560720993</c:v>
                </c:pt>
                <c:pt idx="118">
                  <c:v>235.8420784289894</c:v>
                </c:pt>
                <c:pt idx="119">
                  <c:v>212.06618403679866</c:v>
                </c:pt>
                <c:pt idx="120">
                  <c:v>197.38790764412835</c:v>
                </c:pt>
                <c:pt idx="121">
                  <c:v>211.6621210232706</c:v>
                </c:pt>
                <c:pt idx="122">
                  <c:v>189.91009998318555</c:v>
                </c:pt>
                <c:pt idx="123">
                  <c:v>177.06626959935545</c:v>
                </c:pt>
                <c:pt idx="124">
                  <c:v>171.17668429556394</c:v>
                </c:pt>
                <c:pt idx="125">
                  <c:v>184.27609334116883</c:v>
                </c:pt>
                <c:pt idx="126">
                  <c:v>151.03564775241372</c:v>
                </c:pt>
                <c:pt idx="127">
                  <c:v>151.27165432880716</c:v>
                </c:pt>
                <c:pt idx="128">
                  <c:v>162.07502256115342</c:v>
                </c:pt>
                <c:pt idx="129">
                  <c:v>131.1094805262579</c:v>
                </c:pt>
                <c:pt idx="130">
                  <c:v>146.07829450108704</c:v>
                </c:pt>
                <c:pt idx="131">
                  <c:v>132.1822610355828</c:v>
                </c:pt>
                <c:pt idx="132">
                  <c:v>126.32026931331245</c:v>
                </c:pt>
                <c:pt idx="133">
                  <c:v>114.87189814111034</c:v>
                </c:pt>
                <c:pt idx="134">
                  <c:v>114.76932204299119</c:v>
                </c:pt>
                <c:pt idx="135">
                  <c:v>102.18902021387196</c:v>
                </c:pt>
                <c:pt idx="136">
                  <c:v>102.1793441430292</c:v>
                </c:pt>
                <c:pt idx="137">
                  <c:v>95.668068198080888</c:v>
                </c:pt>
                <c:pt idx="138">
                  <c:v>97.392167471453973</c:v>
                </c:pt>
                <c:pt idx="139">
                  <c:v>84.02546752900642</c:v>
                </c:pt>
                <c:pt idx="140">
                  <c:v>82.360663826618449</c:v>
                </c:pt>
                <c:pt idx="141">
                  <c:v>74.467633852093797</c:v>
                </c:pt>
                <c:pt idx="142">
                  <c:v>72.217185761485197</c:v>
                </c:pt>
                <c:pt idx="143">
                  <c:v>70.097827243301538</c:v>
                </c:pt>
                <c:pt idx="144">
                  <c:v>59.774326297249864</c:v>
                </c:pt>
                <c:pt idx="145">
                  <c:v>65.037243310552611</c:v>
                </c:pt>
                <c:pt idx="146">
                  <c:v>55.682091032300761</c:v>
                </c:pt>
                <c:pt idx="147">
                  <c:v>52.364968216063382</c:v>
                </c:pt>
                <c:pt idx="148">
                  <c:v>49.600710418103958</c:v>
                </c:pt>
                <c:pt idx="149">
                  <c:v>49.468031526944856</c:v>
                </c:pt>
                <c:pt idx="150">
                  <c:v>45.924998503559799</c:v>
                </c:pt>
                <c:pt idx="151">
                  <c:v>38.521155486975118</c:v>
                </c:pt>
                <c:pt idx="152">
                  <c:v>35.686704816952833</c:v>
                </c:pt>
                <c:pt idx="153">
                  <c:v>37.793889153471511</c:v>
                </c:pt>
                <c:pt idx="154">
                  <c:v>32.337576360461568</c:v>
                </c:pt>
                <c:pt idx="155">
                  <c:v>29.301677177137545</c:v>
                </c:pt>
                <c:pt idx="156">
                  <c:v>22.606543999145902</c:v>
                </c:pt>
                <c:pt idx="157">
                  <c:v>25.293729412421587</c:v>
                </c:pt>
                <c:pt idx="158">
                  <c:v>16.609555963033664</c:v>
                </c:pt>
                <c:pt idx="159">
                  <c:v>16.453901514854635</c:v>
                </c:pt>
                <c:pt idx="160">
                  <c:v>18.293116004343567</c:v>
                </c:pt>
                <c:pt idx="161">
                  <c:v>8.1675571867523971</c:v>
                </c:pt>
                <c:pt idx="162">
                  <c:v>9.2429862756428793</c:v>
                </c:pt>
                <c:pt idx="163">
                  <c:v>7.883658566934586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EC-9A4A-B88B-6599FA2012F8}"/>
            </c:ext>
          </c:extLst>
        </c:ser>
        <c:ser>
          <c:idx val="7"/>
          <c:order val="7"/>
          <c:tx>
            <c:v>EOS 700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summary!$AB$517:$AB$680</c:f>
              <c:numCache>
                <c:formatCode>General</c:formatCode>
                <c:ptCount val="16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summary!$AQ$517:$AQ$680</c:f>
              <c:numCache>
                <c:formatCode>0.000</c:formatCode>
                <c:ptCount val="164"/>
                <c:pt idx="0">
                  <c:v>5018.8357811827982</c:v>
                </c:pt>
                <c:pt idx="1">
                  <c:v>4846.39636873984</c:v>
                </c:pt>
                <c:pt idx="2">
                  <c:v>4440.51298145894</c:v>
                </c:pt>
                <c:pt idx="3">
                  <c:v>4284.7726053072247</c:v>
                </c:pt>
                <c:pt idx="4">
                  <c:v>4053.7163682073015</c:v>
                </c:pt>
                <c:pt idx="5">
                  <c:v>3995.3375922373784</c:v>
                </c:pt>
                <c:pt idx="6">
                  <c:v>3931.3670127116129</c:v>
                </c:pt>
                <c:pt idx="7">
                  <c:v>3902.0588134051336</c:v>
                </c:pt>
                <c:pt idx="8">
                  <c:v>3844.4933585309177</c:v>
                </c:pt>
                <c:pt idx="9">
                  <c:v>3766.1448111550185</c:v>
                </c:pt>
                <c:pt idx="10">
                  <c:v>3712.6524173185912</c:v>
                </c:pt>
                <c:pt idx="11">
                  <c:v>3708.3316796799695</c:v>
                </c:pt>
                <c:pt idx="12">
                  <c:v>3631.5146831629359</c:v>
                </c:pt>
                <c:pt idx="13">
                  <c:v>3626.5598324517041</c:v>
                </c:pt>
                <c:pt idx="14">
                  <c:v>3618.1862466470175</c:v>
                </c:pt>
                <c:pt idx="15">
                  <c:v>3606.8268106074847</c:v>
                </c:pt>
                <c:pt idx="16">
                  <c:v>3605.2970111945924</c:v>
                </c:pt>
                <c:pt idx="17">
                  <c:v>3531.6970025360147</c:v>
                </c:pt>
                <c:pt idx="18">
                  <c:v>3430.9451538953372</c:v>
                </c:pt>
                <c:pt idx="19">
                  <c:v>3392.2272475604182</c:v>
                </c:pt>
                <c:pt idx="20">
                  <c:v>3238.4870896850653</c:v>
                </c:pt>
                <c:pt idx="21">
                  <c:v>3128.6383025501614</c:v>
                </c:pt>
                <c:pt idx="22">
                  <c:v>3125.996036156153</c:v>
                </c:pt>
                <c:pt idx="23">
                  <c:v>3016.7916192530338</c:v>
                </c:pt>
                <c:pt idx="24">
                  <c:v>3004.2872683689911</c:v>
                </c:pt>
                <c:pt idx="25">
                  <c:v>2978.3246673563035</c:v>
                </c:pt>
                <c:pt idx="26">
                  <c:v>2886.7565635361575</c:v>
                </c:pt>
                <c:pt idx="27">
                  <c:v>2858.2214166702638</c:v>
                </c:pt>
                <c:pt idx="28">
                  <c:v>2767.028633713931</c:v>
                </c:pt>
                <c:pt idx="29">
                  <c:v>2744.7890966756113</c:v>
                </c:pt>
                <c:pt idx="30">
                  <c:v>2698.2185212719733</c:v>
                </c:pt>
                <c:pt idx="31">
                  <c:v>2688.8217247162729</c:v>
                </c:pt>
                <c:pt idx="32">
                  <c:v>2625.4352044462198</c:v>
                </c:pt>
                <c:pt idx="33">
                  <c:v>2505.4084513705498</c:v>
                </c:pt>
                <c:pt idx="34">
                  <c:v>2458.9700258173357</c:v>
                </c:pt>
                <c:pt idx="35">
                  <c:v>2447.5558720885256</c:v>
                </c:pt>
                <c:pt idx="36">
                  <c:v>2423.6652604454807</c:v>
                </c:pt>
                <c:pt idx="37">
                  <c:v>2412.9523717082502</c:v>
                </c:pt>
                <c:pt idx="38">
                  <c:v>2371.6490663045256</c:v>
                </c:pt>
                <c:pt idx="39">
                  <c:v>2361.235942182876</c:v>
                </c:pt>
                <c:pt idx="40">
                  <c:v>2314.6505657237867</c:v>
                </c:pt>
                <c:pt idx="41">
                  <c:v>2267.3499799913548</c:v>
                </c:pt>
                <c:pt idx="42">
                  <c:v>2228.8561534633795</c:v>
                </c:pt>
                <c:pt idx="43">
                  <c:v>2156.5824680207702</c:v>
                </c:pt>
                <c:pt idx="44">
                  <c:v>2086.1519622223682</c:v>
                </c:pt>
                <c:pt idx="45">
                  <c:v>1953.705102324169</c:v>
                </c:pt>
                <c:pt idx="46">
                  <c:v>1943.945380307244</c:v>
                </c:pt>
                <c:pt idx="47">
                  <c:v>1878.5832324887454</c:v>
                </c:pt>
                <c:pt idx="48">
                  <c:v>1826.6620009687858</c:v>
                </c:pt>
                <c:pt idx="49">
                  <c:v>1804.4176008609404</c:v>
                </c:pt>
                <c:pt idx="50">
                  <c:v>1714.4278848148895</c:v>
                </c:pt>
                <c:pt idx="51">
                  <c:v>1646.2257840128498</c:v>
                </c:pt>
                <c:pt idx="52">
                  <c:v>1635.9346035967631</c:v>
                </c:pt>
                <c:pt idx="53">
                  <c:v>1624.2909201565512</c:v>
                </c:pt>
                <c:pt idx="54">
                  <c:v>1601.2367455897202</c:v>
                </c:pt>
                <c:pt idx="55">
                  <c:v>1597.0596815043114</c:v>
                </c:pt>
                <c:pt idx="56">
                  <c:v>1568.8628857070487</c:v>
                </c:pt>
                <c:pt idx="57">
                  <c:v>1488.6357489667914</c:v>
                </c:pt>
                <c:pt idx="58">
                  <c:v>1446.9568733640374</c:v>
                </c:pt>
                <c:pt idx="59">
                  <c:v>1434.4284377856598</c:v>
                </c:pt>
                <c:pt idx="60">
                  <c:v>1368.4088374215094</c:v>
                </c:pt>
                <c:pt idx="61">
                  <c:v>1337.8029900783597</c:v>
                </c:pt>
                <c:pt idx="62">
                  <c:v>1295.1514472533154</c:v>
                </c:pt>
                <c:pt idx="63">
                  <c:v>1288.9594248115923</c:v>
                </c:pt>
                <c:pt idx="64">
                  <c:v>1270.349247501998</c:v>
                </c:pt>
                <c:pt idx="65">
                  <c:v>1267.1053552713647</c:v>
                </c:pt>
                <c:pt idx="66">
                  <c:v>1232.1883133069891</c:v>
                </c:pt>
                <c:pt idx="67">
                  <c:v>1230.1540437754718</c:v>
                </c:pt>
                <c:pt idx="68">
                  <c:v>1151.6389405198345</c:v>
                </c:pt>
                <c:pt idx="69">
                  <c:v>1106.2284977706379</c:v>
                </c:pt>
                <c:pt idx="70">
                  <c:v>1055.857146467474</c:v>
                </c:pt>
                <c:pt idx="71">
                  <c:v>1005.9766863123525</c:v>
                </c:pt>
                <c:pt idx="72">
                  <c:v>996.98044052950638</c:v>
                </c:pt>
                <c:pt idx="73">
                  <c:v>967.36914876652963</c:v>
                </c:pt>
                <c:pt idx="74">
                  <c:v>963.34053267649233</c:v>
                </c:pt>
                <c:pt idx="75">
                  <c:v>961.20327064209641</c:v>
                </c:pt>
                <c:pt idx="76">
                  <c:v>957.20506845533646</c:v>
                </c:pt>
                <c:pt idx="77">
                  <c:v>937.10452166693801</c:v>
                </c:pt>
                <c:pt idx="78">
                  <c:v>825.96652480135003</c:v>
                </c:pt>
                <c:pt idx="79">
                  <c:v>816.19261170401728</c:v>
                </c:pt>
                <c:pt idx="80">
                  <c:v>787.19399298990322</c:v>
                </c:pt>
                <c:pt idx="81">
                  <c:v>782.9908467322108</c:v>
                </c:pt>
                <c:pt idx="82">
                  <c:v>764.54099324688116</c:v>
                </c:pt>
                <c:pt idx="83">
                  <c:v>759.51717301344979</c:v>
                </c:pt>
                <c:pt idx="84">
                  <c:v>704.06620423082302</c:v>
                </c:pt>
                <c:pt idx="85">
                  <c:v>702.51622633833199</c:v>
                </c:pt>
                <c:pt idx="86">
                  <c:v>666.83350680699675</c:v>
                </c:pt>
                <c:pt idx="87">
                  <c:v>658.54264447064384</c:v>
                </c:pt>
                <c:pt idx="88">
                  <c:v>625.83223438592915</c:v>
                </c:pt>
                <c:pt idx="89">
                  <c:v>624.86943596414233</c:v>
                </c:pt>
                <c:pt idx="90">
                  <c:v>614.92835736372831</c:v>
                </c:pt>
                <c:pt idx="91">
                  <c:v>608.65380965684051</c:v>
                </c:pt>
                <c:pt idx="92">
                  <c:v>561.98634615745254</c:v>
                </c:pt>
                <c:pt idx="93">
                  <c:v>541.10748088355672</c:v>
                </c:pt>
                <c:pt idx="94">
                  <c:v>534.59675716421953</c:v>
                </c:pt>
                <c:pt idx="95">
                  <c:v>528.43927204846932</c:v>
                </c:pt>
                <c:pt idx="96">
                  <c:v>518.22356800144166</c:v>
                </c:pt>
                <c:pt idx="97">
                  <c:v>504.05734242785837</c:v>
                </c:pt>
                <c:pt idx="98">
                  <c:v>498.00906849695446</c:v>
                </c:pt>
                <c:pt idx="99">
                  <c:v>464.4988282863182</c:v>
                </c:pt>
                <c:pt idx="100">
                  <c:v>451.95633837820122</c:v>
                </c:pt>
                <c:pt idx="101">
                  <c:v>448.69549047129601</c:v>
                </c:pt>
                <c:pt idx="102">
                  <c:v>430.76259106565414</c:v>
                </c:pt>
                <c:pt idx="103">
                  <c:v>429.32958990183852</c:v>
                </c:pt>
                <c:pt idx="104">
                  <c:v>426.97999841780324</c:v>
                </c:pt>
                <c:pt idx="105">
                  <c:v>400.20839735894475</c:v>
                </c:pt>
                <c:pt idx="106">
                  <c:v>390.5839035827367</c:v>
                </c:pt>
                <c:pt idx="107">
                  <c:v>378.74242943001013</c:v>
                </c:pt>
                <c:pt idx="108">
                  <c:v>377.68380848676378</c:v>
                </c:pt>
                <c:pt idx="109">
                  <c:v>353.77368567082056</c:v>
                </c:pt>
                <c:pt idx="110">
                  <c:v>347.2567427694342</c:v>
                </c:pt>
                <c:pt idx="111">
                  <c:v>340.56359743462605</c:v>
                </c:pt>
                <c:pt idx="112">
                  <c:v>300.52150670504403</c:v>
                </c:pt>
                <c:pt idx="113">
                  <c:v>297.78244105468013</c:v>
                </c:pt>
                <c:pt idx="114">
                  <c:v>294.34396876850417</c:v>
                </c:pt>
                <c:pt idx="115">
                  <c:v>287.237280168469</c:v>
                </c:pt>
                <c:pt idx="116">
                  <c:v>272.32471497446517</c:v>
                </c:pt>
                <c:pt idx="117">
                  <c:v>254.97675816557179</c:v>
                </c:pt>
                <c:pt idx="118">
                  <c:v>253.28780332070613</c:v>
                </c:pt>
                <c:pt idx="119">
                  <c:v>248.50292248610839</c:v>
                </c:pt>
                <c:pt idx="120">
                  <c:v>235.89288290666988</c:v>
                </c:pt>
                <c:pt idx="121">
                  <c:v>227.72825356066184</c:v>
                </c:pt>
                <c:pt idx="122">
                  <c:v>225.50374701757718</c:v>
                </c:pt>
                <c:pt idx="123">
                  <c:v>212.1253828840417</c:v>
                </c:pt>
                <c:pt idx="124">
                  <c:v>205.89884649197506</c:v>
                </c:pt>
                <c:pt idx="125">
                  <c:v>200.4851018989562</c:v>
                </c:pt>
                <c:pt idx="126">
                  <c:v>180.97845349988242</c:v>
                </c:pt>
                <c:pt idx="127">
                  <c:v>177.36647651604667</c:v>
                </c:pt>
                <c:pt idx="128">
                  <c:v>173.54079372340647</c:v>
                </c:pt>
                <c:pt idx="129">
                  <c:v>158.63200759219185</c:v>
                </c:pt>
                <c:pt idx="130">
                  <c:v>157.40666597134745</c:v>
                </c:pt>
                <c:pt idx="131">
                  <c:v>155.82717811744416</c:v>
                </c:pt>
                <c:pt idx="132">
                  <c:v>141.32579941950874</c:v>
                </c:pt>
                <c:pt idx="133">
                  <c:v>138.70395618651452</c:v>
                </c:pt>
                <c:pt idx="134">
                  <c:v>134.94485897621664</c:v>
                </c:pt>
                <c:pt idx="135">
                  <c:v>119.4086313442648</c:v>
                </c:pt>
                <c:pt idx="136">
                  <c:v>117.80344937908917</c:v>
                </c:pt>
                <c:pt idx="137">
                  <c:v>117.41523446446462</c:v>
                </c:pt>
                <c:pt idx="138">
                  <c:v>110.37845621305432</c:v>
                </c:pt>
                <c:pt idx="139">
                  <c:v>101.71479411704904</c:v>
                </c:pt>
                <c:pt idx="140">
                  <c:v>99.921735684082563</c:v>
                </c:pt>
                <c:pt idx="141">
                  <c:v>86.279738154360203</c:v>
                </c:pt>
                <c:pt idx="142">
                  <c:v>83.990890269472033</c:v>
                </c:pt>
                <c:pt idx="143">
                  <c:v>82.848711497979693</c:v>
                </c:pt>
                <c:pt idx="144">
                  <c:v>69.934663213339221</c:v>
                </c:pt>
                <c:pt idx="145">
                  <c:v>67.346751595565792</c:v>
                </c:pt>
                <c:pt idx="146">
                  <c:v>65.433977888271599</c:v>
                </c:pt>
                <c:pt idx="147">
                  <c:v>54.759892152912641</c:v>
                </c:pt>
                <c:pt idx="148">
                  <c:v>53.460634767881551</c:v>
                </c:pt>
                <c:pt idx="149">
                  <c:v>50.648722038936263</c:v>
                </c:pt>
                <c:pt idx="150">
                  <c:v>43.941087854091812</c:v>
                </c:pt>
                <c:pt idx="151">
                  <c:v>41.902042537448956</c:v>
                </c:pt>
                <c:pt idx="152">
                  <c:v>36.301822400836521</c:v>
                </c:pt>
                <c:pt idx="153">
                  <c:v>31.720714489831515</c:v>
                </c:pt>
                <c:pt idx="154">
                  <c:v>30.955322123549387</c:v>
                </c:pt>
                <c:pt idx="155">
                  <c:v>24.044915092557055</c:v>
                </c:pt>
                <c:pt idx="156">
                  <c:v>20.315711891870016</c:v>
                </c:pt>
                <c:pt idx="157">
                  <c:v>19.760579691569426</c:v>
                </c:pt>
                <c:pt idx="158">
                  <c:v>13.357126178398698</c:v>
                </c:pt>
                <c:pt idx="159">
                  <c:v>11.911907630724054</c:v>
                </c:pt>
                <c:pt idx="160">
                  <c:v>11.374865634751838</c:v>
                </c:pt>
                <c:pt idx="161">
                  <c:v>5.3807937051795607</c:v>
                </c:pt>
                <c:pt idx="162">
                  <c:v>4.8565084647703189</c:v>
                </c:pt>
                <c:pt idx="163">
                  <c:v>4.7406173762439865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EC-9A4A-B88B-6599FA20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48447"/>
        <c:axId val="1608767039"/>
      </c:scatterChart>
      <c:valAx>
        <c:axId val="1683148447"/>
        <c:scaling>
          <c:orientation val="minMax"/>
          <c:max val="10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Volume (cc/mol)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8767039"/>
        <c:crosses val="autoZero"/>
        <c:crossBetween val="midCat"/>
      </c:valAx>
      <c:valAx>
        <c:axId val="1608767039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1484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641910083820165"/>
          <c:y val="0.44594240937274143"/>
          <c:w val="0.38110778088222852"/>
          <c:h val="0.209564456616835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summary!$I$10:$I$313</c:f>
              <c:numCache>
                <c:formatCode>General</c:formatCode>
                <c:ptCount val="30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summary!$H$10:$H$313</c:f>
              <c:numCache>
                <c:formatCode>General</c:formatCode>
                <c:ptCount val="304"/>
                <c:pt idx="0">
                  <c:v>3894.5016708868829</c:v>
                </c:pt>
                <c:pt idx="1">
                  <c:v>3610.5691693255089</c:v>
                </c:pt>
                <c:pt idx="2">
                  <c:v>3728.34019575919</c:v>
                </c:pt>
                <c:pt idx="3">
                  <c:v>3424.7300253969092</c:v>
                </c:pt>
                <c:pt idx="4">
                  <c:v>3841.1668389139418</c:v>
                </c:pt>
                <c:pt idx="5">
                  <c:v>3451.5564925867934</c:v>
                </c:pt>
                <c:pt idx="6">
                  <c:v>3221.8326370562017</c:v>
                </c:pt>
                <c:pt idx="7">
                  <c:v>3791.2795541121436</c:v>
                </c:pt>
                <c:pt idx="8">
                  <c:v>3579.4154970930126</c:v>
                </c:pt>
                <c:pt idx="9">
                  <c:v>3602.3600177802064</c:v>
                </c:pt>
                <c:pt idx="10">
                  <c:v>3484.8513617350509</c:v>
                </c:pt>
                <c:pt idx="11">
                  <c:v>3897.0456035957004</c:v>
                </c:pt>
                <c:pt idx="12">
                  <c:v>3668.5749376828007</c:v>
                </c:pt>
                <c:pt idx="13">
                  <c:v>3789.2988898626545</c:v>
                </c:pt>
                <c:pt idx="14">
                  <c:v>3426.2485682034107</c:v>
                </c:pt>
                <c:pt idx="15">
                  <c:v>3015.9475876730867</c:v>
                </c:pt>
                <c:pt idx="16">
                  <c:v>3602.2311469144202</c:v>
                </c:pt>
                <c:pt idx="17">
                  <c:v>3168.6454369926241</c:v>
                </c:pt>
                <c:pt idx="18">
                  <c:v>3045.7521110796847</c:v>
                </c:pt>
                <c:pt idx="19">
                  <c:v>3286.3595698133045</c:v>
                </c:pt>
                <c:pt idx="20">
                  <c:v>2826.3152279499791</c:v>
                </c:pt>
                <c:pt idx="21">
                  <c:v>2696.9888059293103</c:v>
                </c:pt>
                <c:pt idx="22">
                  <c:v>3850.1928179083061</c:v>
                </c:pt>
                <c:pt idx="23">
                  <c:v>3101.4017408767959</c:v>
                </c:pt>
                <c:pt idx="24">
                  <c:v>3942.5772333676359</c:v>
                </c:pt>
                <c:pt idx="25">
                  <c:v>2624.0622534461381</c:v>
                </c:pt>
                <c:pt idx="26">
                  <c:v>2987.3391292863698</c:v>
                </c:pt>
                <c:pt idx="27">
                  <c:v>2788.9562544374953</c:v>
                </c:pt>
                <c:pt idx="28">
                  <c:v>2859.062137198352</c:v>
                </c:pt>
                <c:pt idx="29">
                  <c:v>2872.8369587583188</c:v>
                </c:pt>
                <c:pt idx="30">
                  <c:v>2533.8259796114185</c:v>
                </c:pt>
                <c:pt idx="31">
                  <c:v>2715.7368199547991</c:v>
                </c:pt>
                <c:pt idx="32">
                  <c:v>2649.5357520109037</c:v>
                </c:pt>
                <c:pt idx="33">
                  <c:v>2468.5580611968835</c:v>
                </c:pt>
                <c:pt idx="34">
                  <c:v>3149.2678014492139</c:v>
                </c:pt>
                <c:pt idx="35">
                  <c:v>2544.7245306015097</c:v>
                </c:pt>
                <c:pt idx="36">
                  <c:v>2348.5863572495596</c:v>
                </c:pt>
                <c:pt idx="37">
                  <c:v>2149.3342789832573</c:v>
                </c:pt>
                <c:pt idx="38">
                  <c:v>2199.5301448498431</c:v>
                </c:pt>
                <c:pt idx="39">
                  <c:v>2358.1999850691109</c:v>
                </c:pt>
                <c:pt idx="40">
                  <c:v>2258.7222792399079</c:v>
                </c:pt>
                <c:pt idx="41">
                  <c:v>2239.6109587441665</c:v>
                </c:pt>
                <c:pt idx="42">
                  <c:v>2046.3813446168429</c:v>
                </c:pt>
                <c:pt idx="43">
                  <c:v>1919.2976221094905</c:v>
                </c:pt>
                <c:pt idx="44">
                  <c:v>2000.764015590574</c:v>
                </c:pt>
                <c:pt idx="45">
                  <c:v>2123.3816674752479</c:v>
                </c:pt>
                <c:pt idx="46">
                  <c:v>1869.4695738670769</c:v>
                </c:pt>
                <c:pt idx="47">
                  <c:v>1724.5522009877125</c:v>
                </c:pt>
                <c:pt idx="48">
                  <c:v>1747.6140745105768</c:v>
                </c:pt>
                <c:pt idx="49">
                  <c:v>1919.6023610865448</c:v>
                </c:pt>
                <c:pt idx="50">
                  <c:v>1607.1654729364827</c:v>
                </c:pt>
                <c:pt idx="51">
                  <c:v>1630.3290945831129</c:v>
                </c:pt>
                <c:pt idx="52">
                  <c:v>1511.3972417823647</c:v>
                </c:pt>
                <c:pt idx="53">
                  <c:v>1466.4472041478716</c:v>
                </c:pt>
                <c:pt idx="54">
                  <c:v>1660.0998017164957</c:v>
                </c:pt>
                <c:pt idx="55">
                  <c:v>1562.8783963182111</c:v>
                </c:pt>
                <c:pt idx="56">
                  <c:v>1399.6391510190506</c:v>
                </c:pt>
                <c:pt idx="57">
                  <c:v>1366.9058799491313</c:v>
                </c:pt>
                <c:pt idx="58">
                  <c:v>1755.2481559228754</c:v>
                </c:pt>
                <c:pt idx="59">
                  <c:v>1291.9270351400298</c:v>
                </c:pt>
                <c:pt idx="60">
                  <c:v>1267.5228471081448</c:v>
                </c:pt>
                <c:pt idx="61">
                  <c:v>1355.5199078711498</c:v>
                </c:pt>
                <c:pt idx="62">
                  <c:v>1205.588105772257</c:v>
                </c:pt>
                <c:pt idx="63">
                  <c:v>1431.6100820930526</c:v>
                </c:pt>
                <c:pt idx="64">
                  <c:v>1254.7026254174177</c:v>
                </c:pt>
                <c:pt idx="65">
                  <c:v>1109.0446118400616</c:v>
                </c:pt>
                <c:pt idx="66">
                  <c:v>1120.965884934478</c:v>
                </c:pt>
                <c:pt idx="67">
                  <c:v>1169.5184701153387</c:v>
                </c:pt>
                <c:pt idx="68">
                  <c:v>1054.3254515546369</c:v>
                </c:pt>
                <c:pt idx="69">
                  <c:v>1029.7424024055495</c:v>
                </c:pt>
                <c:pt idx="70">
                  <c:v>981.57524646969659</c:v>
                </c:pt>
                <c:pt idx="71">
                  <c:v>952.61086501437092</c:v>
                </c:pt>
                <c:pt idx="72">
                  <c:v>1044.3621589029103</c:v>
                </c:pt>
                <c:pt idx="73">
                  <c:v>929.10040029384254</c:v>
                </c:pt>
                <c:pt idx="74">
                  <c:v>893.75407043790312</c:v>
                </c:pt>
                <c:pt idx="75">
                  <c:v>879.32911599319903</c:v>
                </c:pt>
                <c:pt idx="76">
                  <c:v>982.61273544029052</c:v>
                </c:pt>
                <c:pt idx="77">
                  <c:v>831.52286770434932</c:v>
                </c:pt>
                <c:pt idx="78">
                  <c:v>810.72883059655692</c:v>
                </c:pt>
                <c:pt idx="79">
                  <c:v>840.35503506491068</c:v>
                </c:pt>
                <c:pt idx="80">
                  <c:v>769.27129622194764</c:v>
                </c:pt>
                <c:pt idx="81">
                  <c:v>718.16934351252382</c:v>
                </c:pt>
                <c:pt idx="82">
                  <c:v>751.17752537816364</c:v>
                </c:pt>
                <c:pt idx="83">
                  <c:v>713.38391053959072</c:v>
                </c:pt>
                <c:pt idx="84">
                  <c:v>772.21387718692154</c:v>
                </c:pt>
                <c:pt idx="85">
                  <c:v>737.15275284306779</c:v>
                </c:pt>
                <c:pt idx="86">
                  <c:v>664.11210679869646</c:v>
                </c:pt>
                <c:pt idx="87">
                  <c:v>639.50806670480085</c:v>
                </c:pt>
                <c:pt idx="88">
                  <c:v>663.40185886042843</c:v>
                </c:pt>
                <c:pt idx="89">
                  <c:v>594.98567683440274</c:v>
                </c:pt>
                <c:pt idx="90">
                  <c:v>590.95531543507298</c:v>
                </c:pt>
                <c:pt idx="91">
                  <c:v>626.74358921377177</c:v>
                </c:pt>
                <c:pt idx="92">
                  <c:v>543.56851229333165</c:v>
                </c:pt>
                <c:pt idx="93">
                  <c:v>543.95547465915047</c:v>
                </c:pt>
                <c:pt idx="94">
                  <c:v>567.46726742618443</c:v>
                </c:pt>
                <c:pt idx="95">
                  <c:v>502.33090128497213</c:v>
                </c:pt>
                <c:pt idx="96">
                  <c:v>504.53530740074336</c:v>
                </c:pt>
                <c:pt idx="97">
                  <c:v>455.85036816055799</c:v>
                </c:pt>
                <c:pt idx="98">
                  <c:v>465.16170634286186</c:v>
                </c:pt>
                <c:pt idx="99">
                  <c:v>511.23408181518681</c:v>
                </c:pt>
                <c:pt idx="100">
                  <c:v>429.68636653616352</c:v>
                </c:pt>
                <c:pt idx="101">
                  <c:v>470.32522268630908</c:v>
                </c:pt>
                <c:pt idx="102">
                  <c:v>410.42072678951524</c:v>
                </c:pt>
                <c:pt idx="103">
                  <c:v>394.383911496179</c:v>
                </c:pt>
                <c:pt idx="104">
                  <c:v>430.89247614134331</c:v>
                </c:pt>
                <c:pt idx="105">
                  <c:v>374.73688548156065</c:v>
                </c:pt>
                <c:pt idx="106">
                  <c:v>362.64069150912661</c:v>
                </c:pt>
                <c:pt idx="107">
                  <c:v>393.90947156366667</c:v>
                </c:pt>
                <c:pt idx="108">
                  <c:v>364.81030830397441</c:v>
                </c:pt>
                <c:pt idx="109">
                  <c:v>332.49048871581908</c:v>
                </c:pt>
                <c:pt idx="110">
                  <c:v>321.35607225821417</c:v>
                </c:pt>
                <c:pt idx="111">
                  <c:v>307.60615217178861</c:v>
                </c:pt>
                <c:pt idx="112">
                  <c:v>323.16769917700469</c:v>
                </c:pt>
                <c:pt idx="113">
                  <c:v>289.72916939212138</c:v>
                </c:pt>
                <c:pt idx="114">
                  <c:v>276.1489695051626</c:v>
                </c:pt>
                <c:pt idx="115">
                  <c:v>280.76378026407082</c:v>
                </c:pt>
                <c:pt idx="116">
                  <c:v>268.041712302885</c:v>
                </c:pt>
                <c:pt idx="117">
                  <c:v>237.50795517479722</c:v>
                </c:pt>
                <c:pt idx="118">
                  <c:v>239.95307871158712</c:v>
                </c:pt>
                <c:pt idx="119">
                  <c:v>253.96479824914735</c:v>
                </c:pt>
                <c:pt idx="120">
                  <c:v>213.66461315871834</c:v>
                </c:pt>
                <c:pt idx="121">
                  <c:v>217.1778548019482</c:v>
                </c:pt>
                <c:pt idx="122">
                  <c:v>216.17476120708866</c:v>
                </c:pt>
                <c:pt idx="123">
                  <c:v>186.58718174809414</c:v>
                </c:pt>
                <c:pt idx="124">
                  <c:v>196.07053356230574</c:v>
                </c:pt>
                <c:pt idx="125">
                  <c:v>190.3639220311432</c:v>
                </c:pt>
                <c:pt idx="126">
                  <c:v>176.09824490983894</c:v>
                </c:pt>
                <c:pt idx="127">
                  <c:v>170.54829605750962</c:v>
                </c:pt>
                <c:pt idx="128">
                  <c:v>173.98115319884226</c:v>
                </c:pt>
                <c:pt idx="129">
                  <c:v>150.77784257687256</c:v>
                </c:pt>
                <c:pt idx="130">
                  <c:v>157.28222763142614</c:v>
                </c:pt>
                <c:pt idx="131">
                  <c:v>154.47535093730914</c:v>
                </c:pt>
                <c:pt idx="132">
                  <c:v>137.720607733626</c:v>
                </c:pt>
                <c:pt idx="133">
                  <c:v>130.35416301960279</c:v>
                </c:pt>
                <c:pt idx="134">
                  <c:v>126.40493793845273</c:v>
                </c:pt>
                <c:pt idx="135">
                  <c:v>121.14267933326624</c:v>
                </c:pt>
                <c:pt idx="136">
                  <c:v>109.93940366689407</c:v>
                </c:pt>
                <c:pt idx="137">
                  <c:v>106.65059769206943</c:v>
                </c:pt>
                <c:pt idx="138">
                  <c:v>107.380247526145</c:v>
                </c:pt>
                <c:pt idx="139">
                  <c:v>97.968645976708771</c:v>
                </c:pt>
                <c:pt idx="140">
                  <c:v>92.311886273726046</c:v>
                </c:pt>
                <c:pt idx="141">
                  <c:v>95.647100928820336</c:v>
                </c:pt>
                <c:pt idx="142">
                  <c:v>83.535253933805436</c:v>
                </c:pt>
                <c:pt idx="143">
                  <c:v>78.884798918860767</c:v>
                </c:pt>
                <c:pt idx="144">
                  <c:v>84.953668584426168</c:v>
                </c:pt>
                <c:pt idx="145">
                  <c:v>68.701770314313023</c:v>
                </c:pt>
                <c:pt idx="146">
                  <c:v>67.824517373735233</c:v>
                </c:pt>
                <c:pt idx="147">
                  <c:v>74.124572640952181</c:v>
                </c:pt>
                <c:pt idx="148">
                  <c:v>61.347800237059474</c:v>
                </c:pt>
                <c:pt idx="149">
                  <c:v>53.316909683407964</c:v>
                </c:pt>
                <c:pt idx="150">
                  <c:v>64.326226174531499</c:v>
                </c:pt>
                <c:pt idx="151">
                  <c:v>49.706292439880741</c:v>
                </c:pt>
                <c:pt idx="152">
                  <c:v>54.173008042259518</c:v>
                </c:pt>
                <c:pt idx="153">
                  <c:v>45.770829432081491</c:v>
                </c:pt>
                <c:pt idx="154">
                  <c:v>46.702794502792337</c:v>
                </c:pt>
                <c:pt idx="155">
                  <c:v>45.909461582433664</c:v>
                </c:pt>
                <c:pt idx="156">
                  <c:v>37.671678128084899</c:v>
                </c:pt>
                <c:pt idx="157">
                  <c:v>37.308974851918713</c:v>
                </c:pt>
                <c:pt idx="158">
                  <c:v>36.421142456046034</c:v>
                </c:pt>
                <c:pt idx="159">
                  <c:v>33.038420663784336</c:v>
                </c:pt>
                <c:pt idx="160">
                  <c:v>31.957917163701861</c:v>
                </c:pt>
                <c:pt idx="161">
                  <c:v>28.250599754129777</c:v>
                </c:pt>
                <c:pt idx="162">
                  <c:v>25.693526431035068</c:v>
                </c:pt>
                <c:pt idx="163">
                  <c:v>23.755288369145479</c:v>
                </c:pt>
                <c:pt idx="164">
                  <c:v>22.508662488028644</c:v>
                </c:pt>
                <c:pt idx="165">
                  <c:v>18.808814934391563</c:v>
                </c:pt>
                <c:pt idx="166">
                  <c:v>20.501717028850269</c:v>
                </c:pt>
                <c:pt idx="167">
                  <c:v>16.450299834004134</c:v>
                </c:pt>
                <c:pt idx="168">
                  <c:v>11.83297172489068</c:v>
                </c:pt>
                <c:pt idx="169">
                  <c:v>12.269489576085888</c:v>
                </c:pt>
                <c:pt idx="170">
                  <c:v>9.9817760092730321</c:v>
                </c:pt>
                <c:pt idx="171">
                  <c:v>5.1095162324989474</c:v>
                </c:pt>
                <c:pt idx="172">
                  <c:v>6.6282582123781673</c:v>
                </c:pt>
                <c:pt idx="173">
                  <c:v>5.0607090545701787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7-7148-A5A9-047157D4A284}"/>
            </c:ext>
          </c:extLst>
        </c:ser>
        <c:ser>
          <c:idx val="4"/>
          <c:order val="1"/>
          <c:tx>
            <c:v>EOS 400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summary!$AB$10:$AB$183</c:f>
              <c:numCache>
                <c:formatCode>General</c:formatCode>
                <c:ptCount val="17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summary!$AE$10:$AE$183</c:f>
              <c:numCache>
                <c:formatCode>0.0000E+00</c:formatCode>
                <c:ptCount val="174"/>
                <c:pt idx="0">
                  <c:v>3777.237928270597</c:v>
                </c:pt>
                <c:pt idx="1">
                  <c:v>3693.8612184816211</c:v>
                </c:pt>
                <c:pt idx="2">
                  <c:v>3649.6388506300405</c:v>
                </c:pt>
                <c:pt idx="3">
                  <c:v>3396.6879281786905</c:v>
                </c:pt>
                <c:pt idx="4">
                  <c:v>3066.1975678616968</c:v>
                </c:pt>
                <c:pt idx="5">
                  <c:v>3046.4941820156273</c:v>
                </c:pt>
                <c:pt idx="6">
                  <c:v>2967.0519352845113</c:v>
                </c:pt>
                <c:pt idx="7">
                  <c:v>2900.9213671353396</c:v>
                </c:pt>
                <c:pt idx="8">
                  <c:v>2878.6946471483343</c:v>
                </c:pt>
                <c:pt idx="9">
                  <c:v>2832.1747988705247</c:v>
                </c:pt>
                <c:pt idx="10">
                  <c:v>2809.199352412822</c:v>
                </c:pt>
                <c:pt idx="11">
                  <c:v>2758.0572329220076</c:v>
                </c:pt>
                <c:pt idx="12">
                  <c:v>2753.0262921702979</c:v>
                </c:pt>
                <c:pt idx="13">
                  <c:v>2681.6454851627509</c:v>
                </c:pt>
                <c:pt idx="14">
                  <c:v>2641.3172918726696</c:v>
                </c:pt>
                <c:pt idx="15">
                  <c:v>2606.9305831715055</c:v>
                </c:pt>
                <c:pt idx="16">
                  <c:v>2583.6710399185149</c:v>
                </c:pt>
                <c:pt idx="17">
                  <c:v>2558.3780971058068</c:v>
                </c:pt>
                <c:pt idx="18">
                  <c:v>2472.3447644789653</c:v>
                </c:pt>
                <c:pt idx="19">
                  <c:v>2461.3788568737095</c:v>
                </c:pt>
                <c:pt idx="20">
                  <c:v>2343.2240193956236</c:v>
                </c:pt>
                <c:pt idx="21">
                  <c:v>2335.4724041840386</c:v>
                </c:pt>
                <c:pt idx="22">
                  <c:v>2333.7112224716639</c:v>
                </c:pt>
                <c:pt idx="23">
                  <c:v>2319.4975480469984</c:v>
                </c:pt>
                <c:pt idx="24">
                  <c:v>2279.1992468728608</c:v>
                </c:pt>
                <c:pt idx="25">
                  <c:v>2262.0701727653163</c:v>
                </c:pt>
                <c:pt idx="26">
                  <c:v>2241.0796224041251</c:v>
                </c:pt>
                <c:pt idx="27">
                  <c:v>2238.3263222222186</c:v>
                </c:pt>
                <c:pt idx="28">
                  <c:v>2218.5028435430331</c:v>
                </c:pt>
                <c:pt idx="29">
                  <c:v>2174.8868136237843</c:v>
                </c:pt>
                <c:pt idx="30">
                  <c:v>2172.9933291471079</c:v>
                </c:pt>
                <c:pt idx="31">
                  <c:v>2150.9024397967023</c:v>
                </c:pt>
                <c:pt idx="32">
                  <c:v>2121.4040176934836</c:v>
                </c:pt>
                <c:pt idx="33">
                  <c:v>2119.4322347100765</c:v>
                </c:pt>
                <c:pt idx="34">
                  <c:v>2111.8531226528003</c:v>
                </c:pt>
                <c:pt idx="35">
                  <c:v>2060.1094689603278</c:v>
                </c:pt>
                <c:pt idx="36">
                  <c:v>1927.7983801707251</c:v>
                </c:pt>
                <c:pt idx="37">
                  <c:v>1873.0208444835059</c:v>
                </c:pt>
                <c:pt idx="38">
                  <c:v>1856.3166287001995</c:v>
                </c:pt>
                <c:pt idx="39">
                  <c:v>1835.2037494913011</c:v>
                </c:pt>
                <c:pt idx="40">
                  <c:v>1825.3999691670138</c:v>
                </c:pt>
                <c:pt idx="41">
                  <c:v>1787.7556290583611</c:v>
                </c:pt>
                <c:pt idx="42">
                  <c:v>1745.6938064166384</c:v>
                </c:pt>
                <c:pt idx="43">
                  <c:v>1696.0966815383267</c:v>
                </c:pt>
                <c:pt idx="44">
                  <c:v>1693.8103626848538</c:v>
                </c:pt>
                <c:pt idx="45">
                  <c:v>1687.0924782771217</c:v>
                </c:pt>
                <c:pt idx="46">
                  <c:v>1620.968793891599</c:v>
                </c:pt>
                <c:pt idx="47">
                  <c:v>1509.018794116914</c:v>
                </c:pt>
                <c:pt idx="48">
                  <c:v>1481.3083101205521</c:v>
                </c:pt>
                <c:pt idx="49">
                  <c:v>1473.2273259398899</c:v>
                </c:pt>
                <c:pt idx="50">
                  <c:v>1466.2780690367417</c:v>
                </c:pt>
                <c:pt idx="51">
                  <c:v>1419.1721340486772</c:v>
                </c:pt>
                <c:pt idx="52">
                  <c:v>1366.255701950709</c:v>
                </c:pt>
                <c:pt idx="53">
                  <c:v>1309.588317999071</c:v>
                </c:pt>
                <c:pt idx="54">
                  <c:v>1304.9902923868126</c:v>
                </c:pt>
                <c:pt idx="55">
                  <c:v>1285.4395051471593</c:v>
                </c:pt>
                <c:pt idx="56">
                  <c:v>1283.59154240517</c:v>
                </c:pt>
                <c:pt idx="57">
                  <c:v>1270.7028337241641</c:v>
                </c:pt>
                <c:pt idx="58">
                  <c:v>1251.8429635888897</c:v>
                </c:pt>
                <c:pt idx="59">
                  <c:v>1181.0528567347164</c:v>
                </c:pt>
                <c:pt idx="60">
                  <c:v>1175.848943977689</c:v>
                </c:pt>
                <c:pt idx="61">
                  <c:v>1137.231565604256</c:v>
                </c:pt>
                <c:pt idx="62">
                  <c:v>1128.3236195512102</c:v>
                </c:pt>
                <c:pt idx="63">
                  <c:v>1116.4456839087095</c:v>
                </c:pt>
                <c:pt idx="64">
                  <c:v>1071.1564188698624</c:v>
                </c:pt>
                <c:pt idx="65">
                  <c:v>1019.9580877343359</c:v>
                </c:pt>
                <c:pt idx="66">
                  <c:v>1014.7083016097581</c:v>
                </c:pt>
                <c:pt idx="67">
                  <c:v>999.72335718729164</c:v>
                </c:pt>
                <c:pt idx="68">
                  <c:v>974.26209381018771</c:v>
                </c:pt>
                <c:pt idx="69">
                  <c:v>969.18808131271908</c:v>
                </c:pt>
                <c:pt idx="70">
                  <c:v>950.32294220275048</c:v>
                </c:pt>
                <c:pt idx="71">
                  <c:v>893.82784577506686</c:v>
                </c:pt>
                <c:pt idx="72">
                  <c:v>869.37153066822634</c:v>
                </c:pt>
                <c:pt idx="73">
                  <c:v>839.41674409397706</c:v>
                </c:pt>
                <c:pt idx="74">
                  <c:v>836.32378295756973</c:v>
                </c:pt>
                <c:pt idx="75">
                  <c:v>830.98570287222947</c:v>
                </c:pt>
                <c:pt idx="76">
                  <c:v>816.14469486830853</c:v>
                </c:pt>
                <c:pt idx="77">
                  <c:v>782.83239032149231</c:v>
                </c:pt>
                <c:pt idx="78">
                  <c:v>771.63464339160305</c:v>
                </c:pt>
                <c:pt idx="79">
                  <c:v>742.8375586174119</c:v>
                </c:pt>
                <c:pt idx="80">
                  <c:v>735.72873664676672</c:v>
                </c:pt>
                <c:pt idx="81">
                  <c:v>714.36690481663368</c:v>
                </c:pt>
                <c:pt idx="82">
                  <c:v>712.96776249181016</c:v>
                </c:pt>
                <c:pt idx="83">
                  <c:v>694.44751161104909</c:v>
                </c:pt>
                <c:pt idx="84">
                  <c:v>680.34597298761946</c:v>
                </c:pt>
                <c:pt idx="85">
                  <c:v>678.05496772927199</c:v>
                </c:pt>
                <c:pt idx="86">
                  <c:v>671.65235133956367</c:v>
                </c:pt>
                <c:pt idx="87">
                  <c:v>624.01762519680346</c:v>
                </c:pt>
                <c:pt idx="88">
                  <c:v>613.07572873456252</c:v>
                </c:pt>
                <c:pt idx="89">
                  <c:v>583.74211705090522</c:v>
                </c:pt>
                <c:pt idx="90">
                  <c:v>577.59772087335648</c:v>
                </c:pt>
                <c:pt idx="91">
                  <c:v>562.33750608275614</c:v>
                </c:pt>
                <c:pt idx="92">
                  <c:v>543.60399698499305</c:v>
                </c:pt>
                <c:pt idx="93">
                  <c:v>536.51921460229846</c:v>
                </c:pt>
                <c:pt idx="94">
                  <c:v>509.32020745541047</c:v>
                </c:pt>
                <c:pt idx="95">
                  <c:v>502.33090235924305</c:v>
                </c:pt>
                <c:pt idx="96">
                  <c:v>495.69978796735109</c:v>
                </c:pt>
                <c:pt idx="97">
                  <c:v>466.916308712437</c:v>
                </c:pt>
                <c:pt idx="98">
                  <c:v>463.25813726168167</c:v>
                </c:pt>
                <c:pt idx="99">
                  <c:v>459.73754123427983</c:v>
                </c:pt>
                <c:pt idx="100">
                  <c:v>435.41266098332687</c:v>
                </c:pt>
                <c:pt idx="101">
                  <c:v>427.06275703525762</c:v>
                </c:pt>
                <c:pt idx="102">
                  <c:v>405.58346874548101</c:v>
                </c:pt>
                <c:pt idx="103">
                  <c:v>397.96750142387202</c:v>
                </c:pt>
                <c:pt idx="104">
                  <c:v>397.20828276376369</c:v>
                </c:pt>
                <c:pt idx="105">
                  <c:v>390.65068859365601</c:v>
                </c:pt>
                <c:pt idx="106">
                  <c:v>371.66113322114865</c:v>
                </c:pt>
                <c:pt idx="107">
                  <c:v>366.82143608411724</c:v>
                </c:pt>
                <c:pt idx="108">
                  <c:v>359.16179053232753</c:v>
                </c:pt>
                <c:pt idx="109">
                  <c:v>349.60538593317818</c:v>
                </c:pt>
                <c:pt idx="110">
                  <c:v>327.73463396504326</c:v>
                </c:pt>
                <c:pt idx="111">
                  <c:v>324.27154167532029</c:v>
                </c:pt>
                <c:pt idx="112">
                  <c:v>316.00829346065831</c:v>
                </c:pt>
                <c:pt idx="113">
                  <c:v>304.66377984915493</c:v>
                </c:pt>
                <c:pt idx="114">
                  <c:v>291.03706137623709</c:v>
                </c:pt>
                <c:pt idx="115">
                  <c:v>282.83461615032519</c:v>
                </c:pt>
                <c:pt idx="116">
                  <c:v>279.83765630946465</c:v>
                </c:pt>
                <c:pt idx="117">
                  <c:v>254.59467367480258</c:v>
                </c:pt>
                <c:pt idx="118">
                  <c:v>248.87232654138813</c:v>
                </c:pt>
                <c:pt idx="119">
                  <c:v>245.14406888306712</c:v>
                </c:pt>
                <c:pt idx="120">
                  <c:v>239.75772813292059</c:v>
                </c:pt>
                <c:pt idx="121">
                  <c:v>232.19242037661471</c:v>
                </c:pt>
                <c:pt idx="122">
                  <c:v>215.58122889552635</c:v>
                </c:pt>
                <c:pt idx="123">
                  <c:v>208.45738383109864</c:v>
                </c:pt>
                <c:pt idx="124">
                  <c:v>207.15976679493861</c:v>
                </c:pt>
                <c:pt idx="125">
                  <c:v>193.55273796040743</c:v>
                </c:pt>
                <c:pt idx="126">
                  <c:v>187.91199572745057</c:v>
                </c:pt>
                <c:pt idx="127">
                  <c:v>182.72866674006758</c:v>
                </c:pt>
                <c:pt idx="128">
                  <c:v>172.47465582696569</c:v>
                </c:pt>
                <c:pt idx="129">
                  <c:v>169.02337465604671</c:v>
                </c:pt>
                <c:pt idx="130">
                  <c:v>167.00473018021887</c:v>
                </c:pt>
                <c:pt idx="131">
                  <c:v>163.80812865189324</c:v>
                </c:pt>
                <c:pt idx="132">
                  <c:v>145.75903862109624</c:v>
                </c:pt>
                <c:pt idx="133">
                  <c:v>143.1458565888604</c:v>
                </c:pt>
                <c:pt idx="134">
                  <c:v>140.34511146156001</c:v>
                </c:pt>
                <c:pt idx="135">
                  <c:v>126.82466522688135</c:v>
                </c:pt>
                <c:pt idx="136">
                  <c:v>120.57229138573157</c:v>
                </c:pt>
                <c:pt idx="137">
                  <c:v>117.37972599207917</c:v>
                </c:pt>
                <c:pt idx="138">
                  <c:v>111.28970874019234</c:v>
                </c:pt>
                <c:pt idx="139">
                  <c:v>107.96907606816565</c:v>
                </c:pt>
                <c:pt idx="140">
                  <c:v>103.06874554803096</c:v>
                </c:pt>
                <c:pt idx="141">
                  <c:v>94.76092377229827</c:v>
                </c:pt>
                <c:pt idx="142">
                  <c:v>91.518256906995362</c:v>
                </c:pt>
                <c:pt idx="143">
                  <c:v>86.949515997950328</c:v>
                </c:pt>
                <c:pt idx="144">
                  <c:v>83.191152967231602</c:v>
                </c:pt>
                <c:pt idx="145">
                  <c:v>71.368400042039212</c:v>
                </c:pt>
                <c:pt idx="146">
                  <c:v>70.749016763417302</c:v>
                </c:pt>
                <c:pt idx="147">
                  <c:v>70.060224745339269</c:v>
                </c:pt>
                <c:pt idx="148">
                  <c:v>62.633429707982202</c:v>
                </c:pt>
                <c:pt idx="149">
                  <c:v>59.834450813131383</c:v>
                </c:pt>
                <c:pt idx="150">
                  <c:v>58.429780568018572</c:v>
                </c:pt>
                <c:pt idx="151">
                  <c:v>53.265574833295915</c:v>
                </c:pt>
                <c:pt idx="152">
                  <c:v>49.339177995214719</c:v>
                </c:pt>
                <c:pt idx="153">
                  <c:v>46.815049392677459</c:v>
                </c:pt>
                <c:pt idx="154">
                  <c:v>41.589414042703794</c:v>
                </c:pt>
                <c:pt idx="155">
                  <c:v>38.201784569174961</c:v>
                </c:pt>
                <c:pt idx="156">
                  <c:v>35.493579021236854</c:v>
                </c:pt>
                <c:pt idx="157">
                  <c:v>32.870589981868733</c:v>
                </c:pt>
                <c:pt idx="158">
                  <c:v>30.088119383136011</c:v>
                </c:pt>
                <c:pt idx="159">
                  <c:v>26.312959995364842</c:v>
                </c:pt>
                <c:pt idx="160">
                  <c:v>24.623321247520884</c:v>
                </c:pt>
                <c:pt idx="161">
                  <c:v>22.133357929495631</c:v>
                </c:pt>
                <c:pt idx="162">
                  <c:v>19.234296488217737</c:v>
                </c:pt>
                <c:pt idx="163">
                  <c:v>17.012258008386024</c:v>
                </c:pt>
                <c:pt idx="164">
                  <c:v>16.258135129614089</c:v>
                </c:pt>
                <c:pt idx="165">
                  <c:v>12.162235061167209</c:v>
                </c:pt>
                <c:pt idx="166">
                  <c:v>11.310222822502586</c:v>
                </c:pt>
                <c:pt idx="167">
                  <c:v>10.605822078014146</c:v>
                </c:pt>
                <c:pt idx="168">
                  <c:v>7.0915099627034692</c:v>
                </c:pt>
                <c:pt idx="169">
                  <c:v>6.3248680430409632</c:v>
                </c:pt>
                <c:pt idx="170">
                  <c:v>6.0040708685965765</c:v>
                </c:pt>
                <c:pt idx="171">
                  <c:v>2.9688672227533628</c:v>
                </c:pt>
                <c:pt idx="172">
                  <c:v>2.7461409781292607</c:v>
                </c:pt>
                <c:pt idx="173">
                  <c:v>2.5830673052174671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7-7148-A5A9-047157D4A284}"/>
            </c:ext>
          </c:extLst>
        </c:ser>
        <c:ser>
          <c:idx val="1"/>
          <c:order val="2"/>
          <c:tx>
            <c:v>MD 500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summary!$N$10:$N$313</c:f>
              <c:numCache>
                <c:formatCode>General</c:formatCode>
                <c:ptCount val="304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summary!$M$10:$M$313</c:f>
              <c:numCache>
                <c:formatCode>General</c:formatCode>
                <c:ptCount val="304"/>
                <c:pt idx="0">
                  <c:v>3778.7709992123528</c:v>
                </c:pt>
                <c:pt idx="1">
                  <c:v>3903.5432346718967</c:v>
                </c:pt>
                <c:pt idx="2">
                  <c:v>3559.2012420660685</c:v>
                </c:pt>
                <c:pt idx="3">
                  <c:v>3911.7538240120875</c:v>
                </c:pt>
                <c:pt idx="4">
                  <c:v>3660.4633266597439</c:v>
                </c:pt>
                <c:pt idx="5">
                  <c:v>3788.5352430047978</c:v>
                </c:pt>
                <c:pt idx="6">
                  <c:v>3349.1281721026762</c:v>
                </c:pt>
                <c:pt idx="7">
                  <c:v>3208.8289870594449</c:v>
                </c:pt>
                <c:pt idx="8">
                  <c:v>3516.6071268908481</c:v>
                </c:pt>
                <c:pt idx="9">
                  <c:v>3616.6273402912852</c:v>
                </c:pt>
                <c:pt idx="10">
                  <c:v>3270.9456953386548</c:v>
                </c:pt>
                <c:pt idx="11">
                  <c:v>3385.5652834406237</c:v>
                </c:pt>
                <c:pt idx="12">
                  <c:v>3132.1914539508548</c:v>
                </c:pt>
                <c:pt idx="13">
                  <c:v>2786.8266201459487</c:v>
                </c:pt>
                <c:pt idx="14">
                  <c:v>2850.3613553812625</c:v>
                </c:pt>
                <c:pt idx="15">
                  <c:v>2981.9972404891059</c:v>
                </c:pt>
                <c:pt idx="16">
                  <c:v>3639.5808328680846</c:v>
                </c:pt>
                <c:pt idx="17">
                  <c:v>3421.0558423213056</c:v>
                </c:pt>
                <c:pt idx="18">
                  <c:v>2996.7708402460298</c:v>
                </c:pt>
                <c:pt idx="19">
                  <c:v>2879.6882548347894</c:v>
                </c:pt>
                <c:pt idx="20">
                  <c:v>3187.0449780344093</c:v>
                </c:pt>
                <c:pt idx="21">
                  <c:v>2642.4207381426095</c:v>
                </c:pt>
                <c:pt idx="22">
                  <c:v>2596.8336016776061</c:v>
                </c:pt>
                <c:pt idx="23">
                  <c:v>3241.1308831980446</c:v>
                </c:pt>
                <c:pt idx="24">
                  <c:v>3055.8488492672541</c:v>
                </c:pt>
                <c:pt idx="25">
                  <c:v>2456.8641423536005</c:v>
                </c:pt>
                <c:pt idx="26">
                  <c:v>2323.8934253786279</c:v>
                </c:pt>
                <c:pt idx="27">
                  <c:v>2397.1689496368854</c:v>
                </c:pt>
                <c:pt idx="28">
                  <c:v>2273.8636923389977</c:v>
                </c:pt>
                <c:pt idx="29">
                  <c:v>2684.3909296677321</c:v>
                </c:pt>
                <c:pt idx="30">
                  <c:v>2772.6959143527038</c:v>
                </c:pt>
                <c:pt idx="31">
                  <c:v>2157.1784886014243</c:v>
                </c:pt>
                <c:pt idx="32">
                  <c:v>2837.5727724568187</c:v>
                </c:pt>
                <c:pt idx="33">
                  <c:v>1986.198546112581</c:v>
                </c:pt>
                <c:pt idx="34">
                  <c:v>2534.859432224559</c:v>
                </c:pt>
                <c:pt idx="35">
                  <c:v>2084.1523297229896</c:v>
                </c:pt>
                <c:pt idx="36">
                  <c:v>2398.7418532243728</c:v>
                </c:pt>
                <c:pt idx="37">
                  <c:v>2253.8926489115188</c:v>
                </c:pt>
                <c:pt idx="38">
                  <c:v>1968.9934112733001</c:v>
                </c:pt>
                <c:pt idx="39">
                  <c:v>1720.9324555277401</c:v>
                </c:pt>
                <c:pt idx="40">
                  <c:v>1816.4435330844879</c:v>
                </c:pt>
                <c:pt idx="41">
                  <c:v>1854.1153718276319</c:v>
                </c:pt>
                <c:pt idx="42">
                  <c:v>2031.7000041746107</c:v>
                </c:pt>
                <c:pt idx="43">
                  <c:v>1755.4564455034508</c:v>
                </c:pt>
                <c:pt idx="44">
                  <c:v>2075.4795851383578</c:v>
                </c:pt>
                <c:pt idx="45">
                  <c:v>1562.9997947091545</c:v>
                </c:pt>
                <c:pt idx="46">
                  <c:v>1756.4194348078888</c:v>
                </c:pt>
                <c:pt idx="47">
                  <c:v>1849.8247387105334</c:v>
                </c:pt>
                <c:pt idx="48">
                  <c:v>1647.6288946034738</c:v>
                </c:pt>
                <c:pt idx="49">
                  <c:v>1447.2693649393946</c:v>
                </c:pt>
                <c:pt idx="50">
                  <c:v>1550.5166458634676</c:v>
                </c:pt>
                <c:pt idx="51">
                  <c:v>1450.2708059381225</c:v>
                </c:pt>
                <c:pt idx="52">
                  <c:v>1361.2298934067369</c:v>
                </c:pt>
                <c:pt idx="53">
                  <c:v>1333.1741215877621</c:v>
                </c:pt>
                <c:pt idx="54">
                  <c:v>1524.0244824624208</c:v>
                </c:pt>
                <c:pt idx="55">
                  <c:v>1266.9248201626478</c:v>
                </c:pt>
                <c:pt idx="56">
                  <c:v>1264.4775576886548</c:v>
                </c:pt>
                <c:pt idx="57">
                  <c:v>1443.7199681889888</c:v>
                </c:pt>
                <c:pt idx="58">
                  <c:v>1165.3557081960064</c:v>
                </c:pt>
                <c:pt idx="59">
                  <c:v>1113.4515037914446</c:v>
                </c:pt>
                <c:pt idx="60">
                  <c:v>1156.2248611752855</c:v>
                </c:pt>
                <c:pt idx="61">
                  <c:v>1086.8205149116732</c:v>
                </c:pt>
                <c:pt idx="62">
                  <c:v>1311.0862899666813</c:v>
                </c:pt>
                <c:pt idx="63">
                  <c:v>1231.6091152634917</c:v>
                </c:pt>
                <c:pt idx="64">
                  <c:v>1001.0244289535444</c:v>
                </c:pt>
                <c:pt idx="65">
                  <c:v>1151.242688958278</c:v>
                </c:pt>
                <c:pt idx="66">
                  <c:v>1018.9408484542797</c:v>
                </c:pt>
                <c:pt idx="67">
                  <c:v>925.69985616412725</c:v>
                </c:pt>
                <c:pt idx="68">
                  <c:v>923.06881777647777</c:v>
                </c:pt>
                <c:pt idx="69">
                  <c:v>869.93092102623234</c:v>
                </c:pt>
                <c:pt idx="70">
                  <c:v>886.34958030354187</c:v>
                </c:pt>
                <c:pt idx="71">
                  <c:v>990.38507266152965</c:v>
                </c:pt>
                <c:pt idx="72">
                  <c:v>1031.4288614316386</c:v>
                </c:pt>
                <c:pt idx="73">
                  <c:v>804.83471057587406</c:v>
                </c:pt>
                <c:pt idx="74">
                  <c:v>919.08449640843833</c:v>
                </c:pt>
                <c:pt idx="75">
                  <c:v>750.79958793593175</c:v>
                </c:pt>
                <c:pt idx="76">
                  <c:v>778.71017891229508</c:v>
                </c:pt>
                <c:pt idx="77">
                  <c:v>842.77192690847323</c:v>
                </c:pt>
                <c:pt idx="78">
                  <c:v>727.81591859688092</c:v>
                </c:pt>
                <c:pt idx="79">
                  <c:v>793.3672603651363</c:v>
                </c:pt>
                <c:pt idx="80">
                  <c:v>677.49518964851086</c:v>
                </c:pt>
                <c:pt idx="81">
                  <c:v>681.83372367567938</c:v>
                </c:pt>
                <c:pt idx="82">
                  <c:v>722.37208259070246</c:v>
                </c:pt>
                <c:pt idx="83">
                  <c:v>633.77813835563086</c:v>
                </c:pt>
                <c:pt idx="84">
                  <c:v>620.6429349863671</c:v>
                </c:pt>
                <c:pt idx="85">
                  <c:v>673.17792784044525</c:v>
                </c:pt>
                <c:pt idx="86">
                  <c:v>584.98609278125036</c:v>
                </c:pt>
                <c:pt idx="87">
                  <c:v>624.46335333341256</c:v>
                </c:pt>
                <c:pt idx="88">
                  <c:v>541.37456486953704</c:v>
                </c:pt>
                <c:pt idx="89">
                  <c:v>544.79254195687838</c:v>
                </c:pt>
                <c:pt idx="90">
                  <c:v>501.94588256558302</c:v>
                </c:pt>
                <c:pt idx="91">
                  <c:v>576.63253710298443</c:v>
                </c:pt>
                <c:pt idx="92">
                  <c:v>510.6257156994983</c:v>
                </c:pt>
                <c:pt idx="93">
                  <c:v>474.08806836858668</c:v>
                </c:pt>
                <c:pt idx="94">
                  <c:v>522.96261025229239</c:v>
                </c:pt>
                <c:pt idx="95">
                  <c:v>456.65022596468884</c:v>
                </c:pt>
                <c:pt idx="96">
                  <c:v>419.78076405947797</c:v>
                </c:pt>
                <c:pt idx="97">
                  <c:v>489.30980904746542</c:v>
                </c:pt>
                <c:pt idx="98">
                  <c:v>412.92133585000664</c:v>
                </c:pt>
                <c:pt idx="99">
                  <c:v>390.83650964354393</c:v>
                </c:pt>
                <c:pt idx="100">
                  <c:v>381.7076555129114</c:v>
                </c:pt>
                <c:pt idx="101">
                  <c:v>440.23251532641638</c:v>
                </c:pt>
                <c:pt idx="102">
                  <c:v>405.84863200597209</c:v>
                </c:pt>
                <c:pt idx="103">
                  <c:v>337.5787019626614</c:v>
                </c:pt>
                <c:pt idx="104">
                  <c:v>341.32439045615564</c:v>
                </c:pt>
                <c:pt idx="105">
                  <c:v>367.34129673399121</c:v>
                </c:pt>
                <c:pt idx="106">
                  <c:v>304.10058819629535</c:v>
                </c:pt>
                <c:pt idx="107">
                  <c:v>304.83723012445137</c:v>
                </c:pt>
                <c:pt idx="108">
                  <c:v>328.98188899677291</c:v>
                </c:pt>
                <c:pt idx="109">
                  <c:v>280.14267622758598</c:v>
                </c:pt>
                <c:pt idx="110">
                  <c:v>277.62415601534707</c:v>
                </c:pt>
                <c:pt idx="111">
                  <c:v>250.87910515335372</c:v>
                </c:pt>
                <c:pt idx="112">
                  <c:v>293.13811927174413</c:v>
                </c:pt>
                <c:pt idx="113">
                  <c:v>241.82504713223796</c:v>
                </c:pt>
                <c:pt idx="114">
                  <c:v>227.41909072046283</c:v>
                </c:pt>
                <c:pt idx="115">
                  <c:v>271.26598207248202</c:v>
                </c:pt>
                <c:pt idx="116">
                  <c:v>208.97798350375746</c:v>
                </c:pt>
                <c:pt idx="117">
                  <c:v>199.99479732948078</c:v>
                </c:pt>
                <c:pt idx="118">
                  <c:v>236.51094879600095</c:v>
                </c:pt>
                <c:pt idx="119">
                  <c:v>187.58937832629479</c:v>
                </c:pt>
                <c:pt idx="120">
                  <c:v>175.76314347957009</c:v>
                </c:pt>
                <c:pt idx="121">
                  <c:v>204.20706684372252</c:v>
                </c:pt>
                <c:pt idx="122">
                  <c:v>167.43159860814001</c:v>
                </c:pt>
                <c:pt idx="123">
                  <c:v>156.39395569797639</c:v>
                </c:pt>
                <c:pt idx="124">
                  <c:v>182.06442503077849</c:v>
                </c:pt>
                <c:pt idx="125">
                  <c:v>146.18910259285317</c:v>
                </c:pt>
                <c:pt idx="126">
                  <c:v>166.19294367359177</c:v>
                </c:pt>
                <c:pt idx="127">
                  <c:v>135.33937320452046</c:v>
                </c:pt>
                <c:pt idx="128">
                  <c:v>149.58256390489086</c:v>
                </c:pt>
                <c:pt idx="129">
                  <c:v>123.81650450555432</c:v>
                </c:pt>
                <c:pt idx="130">
                  <c:v>121.44096856686571</c:v>
                </c:pt>
                <c:pt idx="131">
                  <c:v>107.37744313733909</c:v>
                </c:pt>
                <c:pt idx="132">
                  <c:v>105.67426213082854</c:v>
                </c:pt>
                <c:pt idx="133">
                  <c:v>130.43711984299549</c:v>
                </c:pt>
                <c:pt idx="134">
                  <c:v>94.440977098826991</c:v>
                </c:pt>
                <c:pt idx="135">
                  <c:v>109.23239060735325</c:v>
                </c:pt>
                <c:pt idx="136">
                  <c:v>86.975376298641223</c:v>
                </c:pt>
                <c:pt idx="137">
                  <c:v>83.643172609881006</c:v>
                </c:pt>
                <c:pt idx="138">
                  <c:v>81.913309989714833</c:v>
                </c:pt>
                <c:pt idx="139">
                  <c:v>93.728219505578181</c:v>
                </c:pt>
                <c:pt idx="140">
                  <c:v>81.34554914582742</c:v>
                </c:pt>
                <c:pt idx="141">
                  <c:v>68.549342247808525</c:v>
                </c:pt>
                <c:pt idx="142">
                  <c:v>68.220111125014881</c:v>
                </c:pt>
                <c:pt idx="143">
                  <c:v>69.908441765079573</c:v>
                </c:pt>
                <c:pt idx="144">
                  <c:v>59.176136053418269</c:v>
                </c:pt>
                <c:pt idx="145">
                  <c:v>55.774208854053974</c:v>
                </c:pt>
                <c:pt idx="146">
                  <c:v>58.537893333993871</c:v>
                </c:pt>
                <c:pt idx="147">
                  <c:v>49.715958288561175</c:v>
                </c:pt>
                <c:pt idx="148">
                  <c:v>43.922432260413615</c:v>
                </c:pt>
                <c:pt idx="149">
                  <c:v>47.075016140862111</c:v>
                </c:pt>
                <c:pt idx="150">
                  <c:v>39.37317779970207</c:v>
                </c:pt>
                <c:pt idx="151">
                  <c:v>37.244032881441072</c:v>
                </c:pt>
                <c:pt idx="152">
                  <c:v>43.560543497872494</c:v>
                </c:pt>
                <c:pt idx="153">
                  <c:v>32.726973184522301</c:v>
                </c:pt>
                <c:pt idx="154">
                  <c:v>25.832608000405216</c:v>
                </c:pt>
                <c:pt idx="155">
                  <c:v>32.25831873466624</c:v>
                </c:pt>
                <c:pt idx="156">
                  <c:v>24.930331060668966</c:v>
                </c:pt>
                <c:pt idx="157">
                  <c:v>20.337267170474245</c:v>
                </c:pt>
                <c:pt idx="158">
                  <c:v>24.001546380080278</c:v>
                </c:pt>
                <c:pt idx="159">
                  <c:v>18.57314028526217</c:v>
                </c:pt>
                <c:pt idx="160">
                  <c:v>13.596314952926718</c:v>
                </c:pt>
                <c:pt idx="161">
                  <c:v>17.049977832733166</c:v>
                </c:pt>
                <c:pt idx="162">
                  <c:v>13.281396340168378</c:v>
                </c:pt>
                <c:pt idx="163">
                  <c:v>6.578996714218408</c:v>
                </c:pt>
                <c:pt idx="164">
                  <c:v>7.0929708272268037</c:v>
                </c:pt>
                <c:pt idx="165">
                  <c:v>6.1897784533349958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7-7148-A5A9-047157D4A284}"/>
            </c:ext>
          </c:extLst>
        </c:ser>
        <c:ser>
          <c:idx val="5"/>
          <c:order val="3"/>
          <c:tx>
            <c:v>EOS 500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summary!$AB$184:$AB$349</c:f>
              <c:numCache>
                <c:formatCode>General</c:formatCode>
                <c:ptCount val="166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summary!$AE$184:$AE$349</c:f>
              <c:numCache>
                <c:formatCode>0.0000E+00</c:formatCode>
                <c:ptCount val="166"/>
                <c:pt idx="0">
                  <c:v>4685.757788564928</c:v>
                </c:pt>
                <c:pt idx="1">
                  <c:v>4580.2954124550815</c:v>
                </c:pt>
                <c:pt idx="2">
                  <c:v>4059.178404829976</c:v>
                </c:pt>
                <c:pt idx="3">
                  <c:v>3666.5604909208369</c:v>
                </c:pt>
                <c:pt idx="4">
                  <c:v>3528.4300368389222</c:v>
                </c:pt>
                <c:pt idx="5">
                  <c:v>3513.4113082321769</c:v>
                </c:pt>
                <c:pt idx="6">
                  <c:v>3498.6328676141861</c:v>
                </c:pt>
                <c:pt idx="7">
                  <c:v>3490.7099309690434</c:v>
                </c:pt>
                <c:pt idx="8">
                  <c:v>3427.3816998761499</c:v>
                </c:pt>
                <c:pt idx="9">
                  <c:v>3417.3864836976718</c:v>
                </c:pt>
                <c:pt idx="10">
                  <c:v>3388.0931223821763</c:v>
                </c:pt>
                <c:pt idx="11">
                  <c:v>3355.7177922652727</c:v>
                </c:pt>
                <c:pt idx="12">
                  <c:v>3305.8443800152154</c:v>
                </c:pt>
                <c:pt idx="13">
                  <c:v>3186.3579866193404</c:v>
                </c:pt>
                <c:pt idx="14">
                  <c:v>3151.9231083102841</c:v>
                </c:pt>
                <c:pt idx="15">
                  <c:v>3133.0564333446287</c:v>
                </c:pt>
                <c:pt idx="16">
                  <c:v>3115.7073865087923</c:v>
                </c:pt>
                <c:pt idx="17">
                  <c:v>3088.0269858931933</c:v>
                </c:pt>
                <c:pt idx="18">
                  <c:v>2968.251102156345</c:v>
                </c:pt>
                <c:pt idx="19">
                  <c:v>2912.9057605933172</c:v>
                </c:pt>
                <c:pt idx="20">
                  <c:v>2803.8669692631925</c:v>
                </c:pt>
                <c:pt idx="21">
                  <c:v>2798.256879598167</c:v>
                </c:pt>
                <c:pt idx="22">
                  <c:v>2713.3770037727159</c:v>
                </c:pt>
                <c:pt idx="23">
                  <c:v>2673.6325380196749</c:v>
                </c:pt>
                <c:pt idx="24">
                  <c:v>2601.5597306986165</c:v>
                </c:pt>
                <c:pt idx="25">
                  <c:v>2474.6069301932976</c:v>
                </c:pt>
                <c:pt idx="26">
                  <c:v>2426.9089547776694</c:v>
                </c:pt>
                <c:pt idx="27">
                  <c:v>2396.9918549291669</c:v>
                </c:pt>
                <c:pt idx="28">
                  <c:v>2373.4380341511805</c:v>
                </c:pt>
                <c:pt idx="29">
                  <c:v>2288.7188695961245</c:v>
                </c:pt>
                <c:pt idx="30">
                  <c:v>2278.414370057611</c:v>
                </c:pt>
                <c:pt idx="31">
                  <c:v>2166.441501159773</c:v>
                </c:pt>
                <c:pt idx="32">
                  <c:v>2143.9269486245294</c:v>
                </c:pt>
                <c:pt idx="33">
                  <c:v>2121.9540882166434</c:v>
                </c:pt>
                <c:pt idx="34">
                  <c:v>2117.0248125147955</c:v>
                </c:pt>
                <c:pt idx="35">
                  <c:v>2107.4975242269888</c:v>
                </c:pt>
                <c:pt idx="36">
                  <c:v>2041.0928990107818</c:v>
                </c:pt>
                <c:pt idx="37">
                  <c:v>1937.2553948372868</c:v>
                </c:pt>
                <c:pt idx="38">
                  <c:v>1898.7701275754896</c:v>
                </c:pt>
                <c:pt idx="39">
                  <c:v>1833.1130647265295</c:v>
                </c:pt>
                <c:pt idx="40">
                  <c:v>1829.2279073812647</c:v>
                </c:pt>
                <c:pt idx="41">
                  <c:v>1821.0684728604851</c:v>
                </c:pt>
                <c:pt idx="42">
                  <c:v>1785.1529005404491</c:v>
                </c:pt>
                <c:pt idx="43">
                  <c:v>1778.7429908077968</c:v>
                </c:pt>
                <c:pt idx="44">
                  <c:v>1673.8239532674233</c:v>
                </c:pt>
                <c:pt idx="45">
                  <c:v>1574.9016806954069</c:v>
                </c:pt>
                <c:pt idx="46">
                  <c:v>1562.1126502720736</c:v>
                </c:pt>
                <c:pt idx="47">
                  <c:v>1550.0194752436755</c:v>
                </c:pt>
                <c:pt idx="48">
                  <c:v>1477.5215590942546</c:v>
                </c:pt>
                <c:pt idx="49">
                  <c:v>1463.7762296432643</c:v>
                </c:pt>
                <c:pt idx="50">
                  <c:v>1426.1324167675189</c:v>
                </c:pt>
                <c:pt idx="51">
                  <c:v>1358.8748789077938</c:v>
                </c:pt>
                <c:pt idx="52">
                  <c:v>1322.9160545556933</c:v>
                </c:pt>
                <c:pt idx="53">
                  <c:v>1317.5670903492887</c:v>
                </c:pt>
                <c:pt idx="54">
                  <c:v>1313.132910005716</c:v>
                </c:pt>
                <c:pt idx="55">
                  <c:v>1289.5476443760381</c:v>
                </c:pt>
                <c:pt idx="56">
                  <c:v>1282.3378968142447</c:v>
                </c:pt>
                <c:pt idx="57">
                  <c:v>1242.1355165480777</c:v>
                </c:pt>
                <c:pt idx="58">
                  <c:v>1193.2044571944768</c:v>
                </c:pt>
                <c:pt idx="59">
                  <c:v>1144.574627642739</c:v>
                </c:pt>
                <c:pt idx="60">
                  <c:v>1135.7360128816977</c:v>
                </c:pt>
                <c:pt idx="61">
                  <c:v>1120.3925066680367</c:v>
                </c:pt>
                <c:pt idx="62">
                  <c:v>1096.6474905459804</c:v>
                </c:pt>
                <c:pt idx="63">
                  <c:v>1088.2675089167619</c:v>
                </c:pt>
                <c:pt idx="64">
                  <c:v>1043.5465956472631</c:v>
                </c:pt>
                <c:pt idx="65">
                  <c:v>1041.9823183535218</c:v>
                </c:pt>
                <c:pt idx="66">
                  <c:v>1035.1205965869469</c:v>
                </c:pt>
                <c:pt idx="67">
                  <c:v>933.14858479637269</c:v>
                </c:pt>
                <c:pt idx="68">
                  <c:v>920.63578440605875</c:v>
                </c:pt>
                <c:pt idx="69">
                  <c:v>909.25428539757763</c:v>
                </c:pt>
                <c:pt idx="70">
                  <c:v>902.64379070546056</c:v>
                </c:pt>
                <c:pt idx="71">
                  <c:v>880.06368497174299</c:v>
                </c:pt>
                <c:pt idx="72">
                  <c:v>873.69241015759621</c:v>
                </c:pt>
                <c:pt idx="73">
                  <c:v>841.3061637811627</c:v>
                </c:pt>
                <c:pt idx="74">
                  <c:v>827.4713093263565</c:v>
                </c:pt>
                <c:pt idx="75">
                  <c:v>777.0418639129075</c:v>
                </c:pt>
                <c:pt idx="76">
                  <c:v>775.05379049193232</c:v>
                </c:pt>
                <c:pt idx="77">
                  <c:v>745.60854924726709</c:v>
                </c:pt>
                <c:pt idx="78">
                  <c:v>729.42592861396076</c:v>
                </c:pt>
                <c:pt idx="79">
                  <c:v>701.22818827487708</c:v>
                </c:pt>
                <c:pt idx="80">
                  <c:v>694.32653511280319</c:v>
                </c:pt>
                <c:pt idx="81">
                  <c:v>693.7581366609212</c:v>
                </c:pt>
                <c:pt idx="82">
                  <c:v>674.88798430416045</c:v>
                </c:pt>
                <c:pt idx="83">
                  <c:v>665.06395807616047</c:v>
                </c:pt>
                <c:pt idx="84">
                  <c:v>629.57026404425869</c:v>
                </c:pt>
                <c:pt idx="85">
                  <c:v>616.50282720751079</c:v>
                </c:pt>
                <c:pt idx="86">
                  <c:v>604.22281092398362</c:v>
                </c:pt>
                <c:pt idx="87">
                  <c:v>575.37706194144175</c:v>
                </c:pt>
                <c:pt idx="88">
                  <c:v>554.43871811665645</c:v>
                </c:pt>
                <c:pt idx="89">
                  <c:v>546.90427551543985</c:v>
                </c:pt>
                <c:pt idx="90">
                  <c:v>535.97864643724461</c:v>
                </c:pt>
                <c:pt idx="91">
                  <c:v>530.19559893901828</c:v>
                </c:pt>
                <c:pt idx="92">
                  <c:v>509.45673094756398</c:v>
                </c:pt>
                <c:pt idx="93">
                  <c:v>493.92615511308941</c:v>
                </c:pt>
                <c:pt idx="94">
                  <c:v>483.14946547258501</c:v>
                </c:pt>
                <c:pt idx="95">
                  <c:v>482.37715776176697</c:v>
                </c:pt>
                <c:pt idx="96">
                  <c:v>456.50615290575342</c:v>
                </c:pt>
                <c:pt idx="97">
                  <c:v>438.24368250208664</c:v>
                </c:pt>
                <c:pt idx="98">
                  <c:v>423.86878649487016</c:v>
                </c:pt>
                <c:pt idx="99">
                  <c:v>418.37059123848042</c:v>
                </c:pt>
                <c:pt idx="100">
                  <c:v>406.82360370931997</c:v>
                </c:pt>
                <c:pt idx="101">
                  <c:v>398.8796964145111</c:v>
                </c:pt>
                <c:pt idx="102">
                  <c:v>383.7642303489007</c:v>
                </c:pt>
                <c:pt idx="103">
                  <c:v>360.14925887524231</c:v>
                </c:pt>
                <c:pt idx="104">
                  <c:v>359.54038671815317</c:v>
                </c:pt>
                <c:pt idx="105">
                  <c:v>346.05737864648364</c:v>
                </c:pt>
                <c:pt idx="106">
                  <c:v>321.14459500436499</c:v>
                </c:pt>
                <c:pt idx="107">
                  <c:v>318.85227031758029</c:v>
                </c:pt>
                <c:pt idx="108">
                  <c:v>315.98860674133596</c:v>
                </c:pt>
                <c:pt idx="109">
                  <c:v>307.49683819992129</c:v>
                </c:pt>
                <c:pt idx="110">
                  <c:v>302.87272127568656</c:v>
                </c:pt>
                <c:pt idx="111">
                  <c:v>273.73988676835143</c:v>
                </c:pt>
                <c:pt idx="112">
                  <c:v>271.77292999695248</c:v>
                </c:pt>
                <c:pt idx="113">
                  <c:v>255.7186381103204</c:v>
                </c:pt>
                <c:pt idx="114">
                  <c:v>252.46744777351245</c:v>
                </c:pt>
                <c:pt idx="115">
                  <c:v>248.68211024210078</c:v>
                </c:pt>
                <c:pt idx="116">
                  <c:v>226.59810925158826</c:v>
                </c:pt>
                <c:pt idx="117">
                  <c:v>224.8298631093611</c:v>
                </c:pt>
                <c:pt idx="118">
                  <c:v>219.22200465508911</c:v>
                </c:pt>
                <c:pt idx="119">
                  <c:v>202.46782003912193</c:v>
                </c:pt>
                <c:pt idx="120">
                  <c:v>196.0868932639487</c:v>
                </c:pt>
                <c:pt idx="121">
                  <c:v>190.83797732843854</c:v>
                </c:pt>
                <c:pt idx="122">
                  <c:v>184.80419410834571</c:v>
                </c:pt>
                <c:pt idx="123">
                  <c:v>177.5797408944147</c:v>
                </c:pt>
                <c:pt idx="124">
                  <c:v>173.16549404023996</c:v>
                </c:pt>
                <c:pt idx="125">
                  <c:v>158.83232663820814</c:v>
                </c:pt>
                <c:pt idx="126">
                  <c:v>156.46304938166099</c:v>
                </c:pt>
                <c:pt idx="127">
                  <c:v>148.43748656497363</c:v>
                </c:pt>
                <c:pt idx="128">
                  <c:v>137.84913243757458</c:v>
                </c:pt>
                <c:pt idx="129">
                  <c:v>133.40149187171207</c:v>
                </c:pt>
                <c:pt idx="130">
                  <c:v>131.0979966378041</c:v>
                </c:pt>
                <c:pt idx="131">
                  <c:v>118.27506380625512</c:v>
                </c:pt>
                <c:pt idx="132">
                  <c:v>117.23267877663321</c:v>
                </c:pt>
                <c:pt idx="133">
                  <c:v>112.79173537620736</c:v>
                </c:pt>
                <c:pt idx="134">
                  <c:v>99.091412359714056</c:v>
                </c:pt>
                <c:pt idx="135">
                  <c:v>98.578471978961517</c:v>
                </c:pt>
                <c:pt idx="136">
                  <c:v>95.060696192195806</c:v>
                </c:pt>
                <c:pt idx="137">
                  <c:v>87.432986589676688</c:v>
                </c:pt>
                <c:pt idx="138">
                  <c:v>84.754544755841991</c:v>
                </c:pt>
                <c:pt idx="139">
                  <c:v>83.529558384407693</c:v>
                </c:pt>
                <c:pt idx="140">
                  <c:v>72.794199688278056</c:v>
                </c:pt>
                <c:pt idx="141">
                  <c:v>71.832364385051065</c:v>
                </c:pt>
                <c:pt idx="142">
                  <c:v>68.435831003206985</c:v>
                </c:pt>
                <c:pt idx="143">
                  <c:v>59.620026642650629</c:v>
                </c:pt>
                <c:pt idx="144">
                  <c:v>58.699628620994162</c:v>
                </c:pt>
                <c:pt idx="145">
                  <c:v>53.681060646524145</c:v>
                </c:pt>
                <c:pt idx="146">
                  <c:v>46.851260406138479</c:v>
                </c:pt>
                <c:pt idx="147">
                  <c:v>46.077212334363807</c:v>
                </c:pt>
                <c:pt idx="148">
                  <c:v>43.291921191581579</c:v>
                </c:pt>
                <c:pt idx="149">
                  <c:v>36.538783610312613</c:v>
                </c:pt>
                <c:pt idx="150">
                  <c:v>35.658341564051696</c:v>
                </c:pt>
                <c:pt idx="151">
                  <c:v>31.181602680420291</c:v>
                </c:pt>
                <c:pt idx="152">
                  <c:v>28.955712271831459</c:v>
                </c:pt>
                <c:pt idx="153">
                  <c:v>27.669062937219351</c:v>
                </c:pt>
                <c:pt idx="154">
                  <c:v>22.460962275025864</c:v>
                </c:pt>
                <c:pt idx="155">
                  <c:v>19.894484222385373</c:v>
                </c:pt>
                <c:pt idx="156">
                  <c:v>19.149556877859126</c:v>
                </c:pt>
                <c:pt idx="157">
                  <c:v>14.895121655369707</c:v>
                </c:pt>
                <c:pt idx="158">
                  <c:v>13.179068791930863</c:v>
                </c:pt>
                <c:pt idx="159">
                  <c:v>12.968488720326423</c:v>
                </c:pt>
                <c:pt idx="160">
                  <c:v>8.6684949257802657</c:v>
                </c:pt>
                <c:pt idx="161">
                  <c:v>7.9511239642335614</c:v>
                </c:pt>
                <c:pt idx="162">
                  <c:v>7.5830515292269105</c:v>
                </c:pt>
                <c:pt idx="163">
                  <c:v>3.6575274085363132</c:v>
                </c:pt>
                <c:pt idx="164">
                  <c:v>3.2721669643668498</c:v>
                </c:pt>
                <c:pt idx="165">
                  <c:v>3.2318307149123866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7-7148-A5A9-047157D4A284}"/>
            </c:ext>
          </c:extLst>
        </c:ser>
        <c:ser>
          <c:idx val="2"/>
          <c:order val="4"/>
          <c:tx>
            <c:v>MD 600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summary!$S$10:$S$313</c:f>
              <c:numCache>
                <c:formatCode>General</c:formatCode>
                <c:ptCount val="304"/>
                <c:pt idx="0">
                  <c:v>30.863641842460979</c:v>
                </c:pt>
                <c:pt idx="1">
                  <c:v>31.152431887834616</c:v>
                </c:pt>
                <c:pt idx="2">
                  <c:v>31.728564937446524</c:v>
                </c:pt>
                <c:pt idx="3">
                  <c:v>31.795832450730838</c:v>
                </c:pt>
                <c:pt idx="4">
                  <c:v>31.879993037794037</c:v>
                </c:pt>
                <c:pt idx="5">
                  <c:v>32.021007471258294</c:v>
                </c:pt>
                <c:pt idx="6">
                  <c:v>32.081728822870559</c:v>
                </c:pt>
                <c:pt idx="7">
                  <c:v>32.103428884166021</c:v>
                </c:pt>
                <c:pt idx="8">
                  <c:v>32.216934619785704</c:v>
                </c:pt>
                <c:pt idx="9">
                  <c:v>32.250745479427437</c:v>
                </c:pt>
                <c:pt idx="10">
                  <c:v>32.269110777284332</c:v>
                </c:pt>
                <c:pt idx="11">
                  <c:v>32.327138434854845</c:v>
                </c:pt>
                <c:pt idx="12">
                  <c:v>32.392810565402492</c:v>
                </c:pt>
                <c:pt idx="13">
                  <c:v>32.831661252130274</c:v>
                </c:pt>
                <c:pt idx="14">
                  <c:v>33.005637477106276</c:v>
                </c:pt>
                <c:pt idx="15">
                  <c:v>33.056191691229529</c:v>
                </c:pt>
                <c:pt idx="16">
                  <c:v>33.058549191794754</c:v>
                </c:pt>
                <c:pt idx="17">
                  <c:v>33.128441518589355</c:v>
                </c:pt>
                <c:pt idx="18">
                  <c:v>33.150535507171661</c:v>
                </c:pt>
                <c:pt idx="19">
                  <c:v>33.231485280379346</c:v>
                </c:pt>
                <c:pt idx="20">
                  <c:v>33.582100353413466</c:v>
                </c:pt>
                <c:pt idx="21">
                  <c:v>33.584226429812645</c:v>
                </c:pt>
                <c:pt idx="22">
                  <c:v>33.600852463321829</c:v>
                </c:pt>
                <c:pt idx="23">
                  <c:v>33.659278348977381</c:v>
                </c:pt>
                <c:pt idx="24">
                  <c:v>33.978826815986892</c:v>
                </c:pt>
                <c:pt idx="25">
                  <c:v>34.02342476404867</c:v>
                </c:pt>
                <c:pt idx="26">
                  <c:v>34.294499725486425</c:v>
                </c:pt>
                <c:pt idx="27">
                  <c:v>34.346570284241935</c:v>
                </c:pt>
                <c:pt idx="28">
                  <c:v>34.410265829159648</c:v>
                </c:pt>
                <c:pt idx="29">
                  <c:v>34.664165860740091</c:v>
                </c:pt>
                <c:pt idx="30">
                  <c:v>35.009892875695769</c:v>
                </c:pt>
                <c:pt idx="31">
                  <c:v>35.571899632649512</c:v>
                </c:pt>
                <c:pt idx="32">
                  <c:v>35.650032002579408</c:v>
                </c:pt>
                <c:pt idx="33">
                  <c:v>35.85828173611624</c:v>
                </c:pt>
                <c:pt idx="34">
                  <c:v>35.906185491553821</c:v>
                </c:pt>
                <c:pt idx="35">
                  <c:v>35.910794049978946</c:v>
                </c:pt>
                <c:pt idx="36">
                  <c:v>36.484991461280956</c:v>
                </c:pt>
                <c:pt idx="37">
                  <c:v>36.502191519893465</c:v>
                </c:pt>
                <c:pt idx="38">
                  <c:v>36.716239664008093</c:v>
                </c:pt>
                <c:pt idx="39">
                  <c:v>36.821863835989433</c:v>
                </c:pt>
                <c:pt idx="40">
                  <c:v>37.438848352224468</c:v>
                </c:pt>
                <c:pt idx="41">
                  <c:v>37.741554375067729</c:v>
                </c:pt>
                <c:pt idx="42">
                  <c:v>37.976941670664907</c:v>
                </c:pt>
                <c:pt idx="43">
                  <c:v>38.154728730114762</c:v>
                </c:pt>
                <c:pt idx="44">
                  <c:v>38.319570842458305</c:v>
                </c:pt>
                <c:pt idx="45">
                  <c:v>38.362740813536433</c:v>
                </c:pt>
                <c:pt idx="46">
                  <c:v>38.624393162251032</c:v>
                </c:pt>
                <c:pt idx="47">
                  <c:v>38.731365172833598</c:v>
                </c:pt>
                <c:pt idx="48">
                  <c:v>38.742900486450175</c:v>
                </c:pt>
                <c:pt idx="49">
                  <c:v>39.16837642543684</c:v>
                </c:pt>
                <c:pt idx="50">
                  <c:v>39.392542926298987</c:v>
                </c:pt>
                <c:pt idx="51">
                  <c:v>39.682136608923464</c:v>
                </c:pt>
                <c:pt idx="52">
                  <c:v>39.993997783855697</c:v>
                </c:pt>
                <c:pt idx="53">
                  <c:v>40.047288976552167</c:v>
                </c:pt>
                <c:pt idx="54">
                  <c:v>40.064056515785566</c:v>
                </c:pt>
                <c:pt idx="55">
                  <c:v>40.853469729709118</c:v>
                </c:pt>
                <c:pt idx="56">
                  <c:v>41.880998966054676</c:v>
                </c:pt>
                <c:pt idx="57">
                  <c:v>41.88803437288346</c:v>
                </c:pt>
                <c:pt idx="58">
                  <c:v>42.044252837961395</c:v>
                </c:pt>
                <c:pt idx="59">
                  <c:v>42.598351234625554</c:v>
                </c:pt>
                <c:pt idx="60">
                  <c:v>43.123731140376279</c:v>
                </c:pt>
                <c:pt idx="61">
                  <c:v>43.12806591383049</c:v>
                </c:pt>
                <c:pt idx="62">
                  <c:v>43.346527841658492</c:v>
                </c:pt>
                <c:pt idx="63">
                  <c:v>43.578521252053434</c:v>
                </c:pt>
                <c:pt idx="64">
                  <c:v>44.235706011929473</c:v>
                </c:pt>
                <c:pt idx="65">
                  <c:v>44.475679297138946</c:v>
                </c:pt>
                <c:pt idx="66">
                  <c:v>44.656759213139175</c:v>
                </c:pt>
                <c:pt idx="67">
                  <c:v>44.819716534681511</c:v>
                </c:pt>
                <c:pt idx="68">
                  <c:v>45.02750672824147</c:v>
                </c:pt>
                <c:pt idx="69">
                  <c:v>45.540355429127594</c:v>
                </c:pt>
                <c:pt idx="70">
                  <c:v>45.716151706368073</c:v>
                </c:pt>
                <c:pt idx="71">
                  <c:v>47.003416666321698</c:v>
                </c:pt>
                <c:pt idx="72">
                  <c:v>47.226133433904309</c:v>
                </c:pt>
                <c:pt idx="73">
                  <c:v>47.979798385846706</c:v>
                </c:pt>
                <c:pt idx="74">
                  <c:v>48.796718542050058</c:v>
                </c:pt>
                <c:pt idx="75">
                  <c:v>49.291141255855678</c:v>
                </c:pt>
                <c:pt idx="76">
                  <c:v>49.334739054058794</c:v>
                </c:pt>
                <c:pt idx="77">
                  <c:v>50.288713837624364</c:v>
                </c:pt>
                <c:pt idx="78">
                  <c:v>50.330797263526264</c:v>
                </c:pt>
                <c:pt idx="79">
                  <c:v>51.254342667659046</c:v>
                </c:pt>
                <c:pt idx="80">
                  <c:v>51.691266827698811</c:v>
                </c:pt>
                <c:pt idx="81">
                  <c:v>52.196384477287502</c:v>
                </c:pt>
                <c:pt idx="82">
                  <c:v>52.304542687663918</c:v>
                </c:pt>
                <c:pt idx="83">
                  <c:v>52.928951076126111</c:v>
                </c:pt>
                <c:pt idx="84">
                  <c:v>53.988670696213667</c:v>
                </c:pt>
                <c:pt idx="85">
                  <c:v>54.430274150871853</c:v>
                </c:pt>
                <c:pt idx="86">
                  <c:v>54.810539370231645</c:v>
                </c:pt>
                <c:pt idx="87">
                  <c:v>55.243087506978235</c:v>
                </c:pt>
                <c:pt idx="88">
                  <c:v>55.895075018332626</c:v>
                </c:pt>
                <c:pt idx="89">
                  <c:v>56.567189098035286</c:v>
                </c:pt>
                <c:pt idx="90">
                  <c:v>57.222496690538755</c:v>
                </c:pt>
                <c:pt idx="91">
                  <c:v>59.452280230666652</c:v>
                </c:pt>
                <c:pt idx="92">
                  <c:v>60.25963920081967</c:v>
                </c:pt>
                <c:pt idx="93">
                  <c:v>61.010929654613328</c:v>
                </c:pt>
                <c:pt idx="94">
                  <c:v>61.108439890765602</c:v>
                </c:pt>
                <c:pt idx="95">
                  <c:v>61.170085614114448</c:v>
                </c:pt>
                <c:pt idx="96">
                  <c:v>61.26529739858767</c:v>
                </c:pt>
                <c:pt idx="97">
                  <c:v>62.136173999666454</c:v>
                </c:pt>
                <c:pt idx="98">
                  <c:v>63.033704644823096</c:v>
                </c:pt>
                <c:pt idx="99">
                  <c:v>63.45963911078875</c:v>
                </c:pt>
                <c:pt idx="100">
                  <c:v>63.860698341604348</c:v>
                </c:pt>
                <c:pt idx="101">
                  <c:v>64.85690534386714</c:v>
                </c:pt>
                <c:pt idx="102">
                  <c:v>66.860124926594281</c:v>
                </c:pt>
                <c:pt idx="103">
                  <c:v>67.112754870150241</c:v>
                </c:pt>
                <c:pt idx="104">
                  <c:v>68.841293946182503</c:v>
                </c:pt>
                <c:pt idx="105">
                  <c:v>69.860562553119195</c:v>
                </c:pt>
                <c:pt idx="106">
                  <c:v>70.454562319113677</c:v>
                </c:pt>
                <c:pt idx="107">
                  <c:v>73.057585569271723</c:v>
                </c:pt>
                <c:pt idx="108">
                  <c:v>73.190460314846462</c:v>
                </c:pt>
                <c:pt idx="109">
                  <c:v>74.927091586025639</c:v>
                </c:pt>
                <c:pt idx="110">
                  <c:v>75.685953943690905</c:v>
                </c:pt>
                <c:pt idx="111">
                  <c:v>77.447258213010912</c:v>
                </c:pt>
                <c:pt idx="112">
                  <c:v>77.563975154745037</c:v>
                </c:pt>
                <c:pt idx="113">
                  <c:v>79.139358834771201</c:v>
                </c:pt>
                <c:pt idx="114">
                  <c:v>81.378694089752571</c:v>
                </c:pt>
                <c:pt idx="115">
                  <c:v>83.245346294046897</c:v>
                </c:pt>
                <c:pt idx="116">
                  <c:v>85.835867174637954</c:v>
                </c:pt>
                <c:pt idx="117">
                  <c:v>87.911538037237975</c:v>
                </c:pt>
                <c:pt idx="118">
                  <c:v>88.459378850904457</c:v>
                </c:pt>
                <c:pt idx="119">
                  <c:v>91.442461874209386</c:v>
                </c:pt>
                <c:pt idx="120">
                  <c:v>92.78981595796003</c:v>
                </c:pt>
                <c:pt idx="121">
                  <c:v>94.241966355613684</c:v>
                </c:pt>
                <c:pt idx="122">
                  <c:v>96.260762990198131</c:v>
                </c:pt>
                <c:pt idx="123">
                  <c:v>98.241045681539802</c:v>
                </c:pt>
                <c:pt idx="124">
                  <c:v>100.12078763113595</c:v>
                </c:pt>
                <c:pt idx="125">
                  <c:v>102.45069376712212</c:v>
                </c:pt>
                <c:pt idx="126">
                  <c:v>106.52903850708418</c:v>
                </c:pt>
                <c:pt idx="127">
                  <c:v>110.39431531838601</c:v>
                </c:pt>
                <c:pt idx="128">
                  <c:v>113.2874544139223</c:v>
                </c:pt>
                <c:pt idx="129">
                  <c:v>115.45053280872467</c:v>
                </c:pt>
                <c:pt idx="130">
                  <c:v>116.09361824673118</c:v>
                </c:pt>
                <c:pt idx="131">
                  <c:v>119.44757103745704</c:v>
                </c:pt>
                <c:pt idx="132">
                  <c:v>122.288079516564</c:v>
                </c:pt>
                <c:pt idx="133">
                  <c:v>126.60552870254513</c:v>
                </c:pt>
                <c:pt idx="134">
                  <c:v>129.73170011298777</c:v>
                </c:pt>
                <c:pt idx="135">
                  <c:v>138.60410830908799</c:v>
                </c:pt>
                <c:pt idx="136">
                  <c:v>138.68563734917686</c:v>
                </c:pt>
                <c:pt idx="137">
                  <c:v>142.54005818509543</c:v>
                </c:pt>
                <c:pt idx="138">
                  <c:v>149.46053936174874</c:v>
                </c:pt>
                <c:pt idx="139">
                  <c:v>152.50904852931149</c:v>
                </c:pt>
                <c:pt idx="140">
                  <c:v>153.50754140043531</c:v>
                </c:pt>
                <c:pt idx="141">
                  <c:v>170.1905056086097</c:v>
                </c:pt>
                <c:pt idx="142">
                  <c:v>172.26334871837707</c:v>
                </c:pt>
                <c:pt idx="143">
                  <c:v>172.80155468225374</c:v>
                </c:pt>
                <c:pt idx="144">
                  <c:v>181.07881405156232</c:v>
                </c:pt>
                <c:pt idx="145">
                  <c:v>192.59504948506546</c:v>
                </c:pt>
                <c:pt idx="146">
                  <c:v>199.90884202268708</c:v>
                </c:pt>
                <c:pt idx="147">
                  <c:v>215.49656654600523</c:v>
                </c:pt>
                <c:pt idx="148">
                  <c:v>219.77187151549813</c:v>
                </c:pt>
                <c:pt idx="149">
                  <c:v>229.3336211598409</c:v>
                </c:pt>
                <c:pt idx="150">
                  <c:v>250.70013435278841</c:v>
                </c:pt>
                <c:pt idx="151">
                  <c:v>264.01637287844335</c:v>
                </c:pt>
                <c:pt idx="152">
                  <c:v>278.8564217289192</c:v>
                </c:pt>
                <c:pt idx="153">
                  <c:v>308.181131737317</c:v>
                </c:pt>
                <c:pt idx="154">
                  <c:v>311.5524691325374</c:v>
                </c:pt>
                <c:pt idx="155">
                  <c:v>345.62809874333834</c:v>
                </c:pt>
                <c:pt idx="156">
                  <c:v>375.26314182287058</c:v>
                </c:pt>
                <c:pt idx="157">
                  <c:v>380.73684597742874</c:v>
                </c:pt>
                <c:pt idx="158">
                  <c:v>462.4327811301651</c:v>
                </c:pt>
                <c:pt idx="159">
                  <c:v>505.17140061349613</c:v>
                </c:pt>
                <c:pt idx="160">
                  <c:v>523.48680046298421</c:v>
                </c:pt>
                <c:pt idx="161">
                  <c:v>688.85406717379954</c:v>
                </c:pt>
                <c:pt idx="162">
                  <c:v>757.7908584455231</c:v>
                </c:pt>
                <c:pt idx="163">
                  <c:v>758.07613000356298</c:v>
                </c:pt>
                <c:pt idx="164">
                  <c:v>1375.3746395415574</c:v>
                </c:pt>
                <c:pt idx="165">
                  <c:v>1487.5698598117046</c:v>
                </c:pt>
                <c:pt idx="166">
                  <c:v>1528.3965195957378</c:v>
                </c:pt>
              </c:numCache>
            </c:numRef>
          </c:xVal>
          <c:yVal>
            <c:numRef>
              <c:f>summary!$R$10:$R$313</c:f>
              <c:numCache>
                <c:formatCode>General</c:formatCode>
                <c:ptCount val="304"/>
                <c:pt idx="0">
                  <c:v>3993.7362859247378</c:v>
                </c:pt>
                <c:pt idx="1">
                  <c:v>3947.9688475853113</c:v>
                </c:pt>
                <c:pt idx="2">
                  <c:v>3747.1506278443753</c:v>
                </c:pt>
                <c:pt idx="3">
                  <c:v>3761.5690772602493</c:v>
                </c:pt>
                <c:pt idx="4">
                  <c:v>3880.3349470620387</c:v>
                </c:pt>
                <c:pt idx="5">
                  <c:v>3599.748067177637</c:v>
                </c:pt>
                <c:pt idx="6">
                  <c:v>3440.4737964336405</c:v>
                </c:pt>
                <c:pt idx="7">
                  <c:v>3360.2536749933229</c:v>
                </c:pt>
                <c:pt idx="8">
                  <c:v>3210.6471681882635</c:v>
                </c:pt>
                <c:pt idx="9">
                  <c:v>3464.9160827286141</c:v>
                </c:pt>
                <c:pt idx="10">
                  <c:v>3937.8086385177348</c:v>
                </c:pt>
                <c:pt idx="11">
                  <c:v>3583.4790434200031</c:v>
                </c:pt>
                <c:pt idx="12">
                  <c:v>3272.6930383095369</c:v>
                </c:pt>
                <c:pt idx="13">
                  <c:v>3129.4792954596633</c:v>
                </c:pt>
                <c:pt idx="14">
                  <c:v>3027.0601185914343</c:v>
                </c:pt>
                <c:pt idx="15">
                  <c:v>3408.8721828178768</c:v>
                </c:pt>
                <c:pt idx="16">
                  <c:v>2888.801601469967</c:v>
                </c:pt>
                <c:pt idx="17">
                  <c:v>3659.8743824757817</c:v>
                </c:pt>
                <c:pt idx="18">
                  <c:v>3475.7300256104481</c:v>
                </c:pt>
                <c:pt idx="19">
                  <c:v>3559.4751129270526</c:v>
                </c:pt>
                <c:pt idx="20">
                  <c:v>3031.8226152864113</c:v>
                </c:pt>
                <c:pt idx="21">
                  <c:v>3233.8397116347705</c:v>
                </c:pt>
                <c:pt idx="22">
                  <c:v>2922.8499813021776</c:v>
                </c:pt>
                <c:pt idx="23">
                  <c:v>3138.5348738811222</c:v>
                </c:pt>
                <c:pt idx="24">
                  <c:v>2574.9579163332269</c:v>
                </c:pt>
                <c:pt idx="25">
                  <c:v>2835.4691484933769</c:v>
                </c:pt>
                <c:pt idx="26">
                  <c:v>2905.8821259977531</c:v>
                </c:pt>
                <c:pt idx="27">
                  <c:v>2648.5571680583698</c:v>
                </c:pt>
                <c:pt idx="28">
                  <c:v>2739.129036436248</c:v>
                </c:pt>
                <c:pt idx="29">
                  <c:v>2596.3253230397099</c:v>
                </c:pt>
                <c:pt idx="30">
                  <c:v>2378.2499122442114</c:v>
                </c:pt>
                <c:pt idx="31">
                  <c:v>2287.6001864520781</c:v>
                </c:pt>
                <c:pt idx="32">
                  <c:v>2407.9904667046098</c:v>
                </c:pt>
                <c:pt idx="33">
                  <c:v>2225.6318739645335</c:v>
                </c:pt>
                <c:pt idx="34">
                  <c:v>2114.9001242749823</c:v>
                </c:pt>
                <c:pt idx="35">
                  <c:v>2594.1802049831172</c:v>
                </c:pt>
                <c:pt idx="36">
                  <c:v>2126.2270648869285</c:v>
                </c:pt>
                <c:pt idx="37">
                  <c:v>2234.503443213378</c:v>
                </c:pt>
                <c:pt idx="38">
                  <c:v>2344.8139035624126</c:v>
                </c:pt>
                <c:pt idx="39">
                  <c:v>2431.9653112661922</c:v>
                </c:pt>
                <c:pt idx="40">
                  <c:v>1919.7249092115926</c:v>
                </c:pt>
                <c:pt idx="41">
                  <c:v>1820.4433230867965</c:v>
                </c:pt>
                <c:pt idx="42">
                  <c:v>2072.7755835990083</c:v>
                </c:pt>
                <c:pt idx="43">
                  <c:v>1940.6643279652462</c:v>
                </c:pt>
                <c:pt idx="44">
                  <c:v>1846.1996333927366</c:v>
                </c:pt>
                <c:pt idx="45">
                  <c:v>1960.5081690854938</c:v>
                </c:pt>
                <c:pt idx="46">
                  <c:v>1748.863104813742</c:v>
                </c:pt>
                <c:pt idx="47">
                  <c:v>1671.9620368464125</c:v>
                </c:pt>
                <c:pt idx="48">
                  <c:v>1563.1895552571161</c:v>
                </c:pt>
                <c:pt idx="49">
                  <c:v>1630.8229675684884</c:v>
                </c:pt>
                <c:pt idx="50">
                  <c:v>1809.8591542227775</c:v>
                </c:pt>
                <c:pt idx="51">
                  <c:v>1583.6124834438822</c:v>
                </c:pt>
                <c:pt idx="52">
                  <c:v>1452.4762801660672</c:v>
                </c:pt>
                <c:pt idx="53">
                  <c:v>1473.322436211118</c:v>
                </c:pt>
                <c:pt idx="54">
                  <c:v>1722.1068295124028</c:v>
                </c:pt>
                <c:pt idx="55">
                  <c:v>1606.3961406576975</c:v>
                </c:pt>
                <c:pt idx="56">
                  <c:v>1331.8715662244811</c:v>
                </c:pt>
                <c:pt idx="57">
                  <c:v>1320.0510763780255</c:v>
                </c:pt>
                <c:pt idx="58">
                  <c:v>1258.9301631838457</c:v>
                </c:pt>
                <c:pt idx="59">
                  <c:v>1478.7965041520924</c:v>
                </c:pt>
                <c:pt idx="60">
                  <c:v>1230.8949011661691</c:v>
                </c:pt>
                <c:pt idx="61">
                  <c:v>1178.1478482067591</c:v>
                </c:pt>
                <c:pt idx="62">
                  <c:v>1397.8918908006949</c:v>
                </c:pt>
                <c:pt idx="63">
                  <c:v>1329.1459778484409</c:v>
                </c:pt>
                <c:pt idx="64">
                  <c:v>1148.6842135160832</c:v>
                </c:pt>
                <c:pt idx="65">
                  <c:v>1079.54069726631</c:v>
                </c:pt>
                <c:pt idx="66">
                  <c:v>1025.6780798985635</c:v>
                </c:pt>
                <c:pt idx="67">
                  <c:v>1164.0099238724906</c:v>
                </c:pt>
                <c:pt idx="68">
                  <c:v>1070.6068755788378</c:v>
                </c:pt>
                <c:pt idx="69">
                  <c:v>1220.7823685929627</c:v>
                </c:pt>
                <c:pt idx="70">
                  <c:v>1109.9208481177736</c:v>
                </c:pt>
                <c:pt idx="71">
                  <c:v>978.39406400164899</c:v>
                </c:pt>
                <c:pt idx="72">
                  <c:v>922.33280040277043</c:v>
                </c:pt>
                <c:pt idx="73">
                  <c:v>990.26708662524288</c:v>
                </c:pt>
                <c:pt idx="74">
                  <c:v>899.07757258446418</c:v>
                </c:pt>
                <c:pt idx="75">
                  <c:v>854.31009521507485</c:v>
                </c:pt>
                <c:pt idx="76">
                  <c:v>840.38062852883081</c:v>
                </c:pt>
                <c:pt idx="77">
                  <c:v>910.25472333345408</c:v>
                </c:pt>
                <c:pt idx="78">
                  <c:v>800.94449018130535</c:v>
                </c:pt>
                <c:pt idx="79">
                  <c:v>783.44019372997445</c:v>
                </c:pt>
                <c:pt idx="80">
                  <c:v>848.16312924521162</c:v>
                </c:pt>
                <c:pt idx="81">
                  <c:v>732.3897454137591</c:v>
                </c:pt>
                <c:pt idx="82">
                  <c:v>732.5658942100282</c:v>
                </c:pt>
                <c:pt idx="83">
                  <c:v>694.75345213338062</c:v>
                </c:pt>
                <c:pt idx="84">
                  <c:v>676.769337156853</c:v>
                </c:pt>
                <c:pt idx="85">
                  <c:v>764.96626473064703</c:v>
                </c:pt>
                <c:pt idx="86">
                  <c:v>642.56213121485314</c:v>
                </c:pt>
                <c:pt idx="87">
                  <c:v>730.56497300704029</c:v>
                </c:pt>
                <c:pt idx="88">
                  <c:v>692.70149686280934</c:v>
                </c:pt>
                <c:pt idx="89">
                  <c:v>611.45784444061962</c:v>
                </c:pt>
                <c:pt idx="90">
                  <c:v>589.73552389194333</c:v>
                </c:pt>
                <c:pt idx="91">
                  <c:v>555.64638447439074</c:v>
                </c:pt>
                <c:pt idx="92">
                  <c:v>531.57985948260045</c:v>
                </c:pt>
                <c:pt idx="93">
                  <c:v>607.93833955559433</c:v>
                </c:pt>
                <c:pt idx="94">
                  <c:v>506.7218113694758</c:v>
                </c:pt>
                <c:pt idx="95">
                  <c:v>573.89569754514787</c:v>
                </c:pt>
                <c:pt idx="96">
                  <c:v>547.05672249176814</c:v>
                </c:pt>
                <c:pt idx="97">
                  <c:v>490.222764018254</c:v>
                </c:pt>
                <c:pt idx="98">
                  <c:v>460.34350093864845</c:v>
                </c:pt>
                <c:pt idx="99">
                  <c:v>497.2704091180758</c:v>
                </c:pt>
                <c:pt idx="100">
                  <c:v>468.15850345677154</c:v>
                </c:pt>
                <c:pt idx="101">
                  <c:v>465.76925581595208</c:v>
                </c:pt>
                <c:pt idx="102">
                  <c:v>412.29205653504772</c:v>
                </c:pt>
                <c:pt idx="103">
                  <c:v>416.58690722158667</c:v>
                </c:pt>
                <c:pt idx="104">
                  <c:v>412.88092522966201</c:v>
                </c:pt>
                <c:pt idx="105">
                  <c:v>376.48723778526244</c:v>
                </c:pt>
                <c:pt idx="106">
                  <c:v>373.84595795275118</c:v>
                </c:pt>
                <c:pt idx="107">
                  <c:v>338.11050565205107</c:v>
                </c:pt>
                <c:pt idx="108">
                  <c:v>342.71956627207283</c:v>
                </c:pt>
                <c:pt idx="109">
                  <c:v>361.11901934021381</c:v>
                </c:pt>
                <c:pt idx="110">
                  <c:v>340.6339986497988</c:v>
                </c:pt>
                <c:pt idx="111">
                  <c:v>305.13023405333962</c:v>
                </c:pt>
                <c:pt idx="112">
                  <c:v>303.95512270966424</c:v>
                </c:pt>
                <c:pt idx="113">
                  <c:v>283.40198176715739</c:v>
                </c:pt>
                <c:pt idx="114">
                  <c:v>298.21615995720595</c:v>
                </c:pt>
                <c:pt idx="115">
                  <c:v>262.62884589479046</c:v>
                </c:pt>
                <c:pt idx="116">
                  <c:v>247.23520010937148</c:v>
                </c:pt>
                <c:pt idx="117">
                  <c:v>263.82610052752659</c:v>
                </c:pt>
                <c:pt idx="118">
                  <c:v>234.58519654656806</c:v>
                </c:pt>
                <c:pt idx="119">
                  <c:v>220.2587001471282</c:v>
                </c:pt>
                <c:pt idx="120">
                  <c:v>210.73934472003441</c:v>
                </c:pt>
                <c:pt idx="121">
                  <c:v>230.65595356248846</c:v>
                </c:pt>
                <c:pt idx="122">
                  <c:v>199.74122873205374</c:v>
                </c:pt>
                <c:pt idx="123">
                  <c:v>184.81422843697413</c:v>
                </c:pt>
                <c:pt idx="124">
                  <c:v>203.37544494105754</c:v>
                </c:pt>
                <c:pt idx="125">
                  <c:v>175.89868409220892</c:v>
                </c:pt>
                <c:pt idx="126">
                  <c:v>155.45659989974504</c:v>
                </c:pt>
                <c:pt idx="127">
                  <c:v>156.96625160065113</c:v>
                </c:pt>
                <c:pt idx="128">
                  <c:v>173.49599314307235</c:v>
                </c:pt>
                <c:pt idx="129">
                  <c:v>160.9658139392356</c:v>
                </c:pt>
                <c:pt idx="130">
                  <c:v>133.66172822437525</c:v>
                </c:pt>
                <c:pt idx="131">
                  <c:v>136.2200017096971</c:v>
                </c:pt>
                <c:pt idx="132">
                  <c:v>122.42763665891748</c:v>
                </c:pt>
                <c:pt idx="133">
                  <c:v>133.21187752177394</c:v>
                </c:pt>
                <c:pt idx="134">
                  <c:v>116.12697928070791</c:v>
                </c:pt>
                <c:pt idx="135">
                  <c:v>115.94213058131984</c:v>
                </c:pt>
                <c:pt idx="136">
                  <c:v>102.14438440329855</c:v>
                </c:pt>
                <c:pt idx="137">
                  <c:v>103.5187578522581</c:v>
                </c:pt>
                <c:pt idx="138">
                  <c:v>105.75913343542942</c:v>
                </c:pt>
                <c:pt idx="139">
                  <c:v>92.310272355938991</c:v>
                </c:pt>
                <c:pt idx="140">
                  <c:v>92.675691288990635</c:v>
                </c:pt>
                <c:pt idx="141">
                  <c:v>77.500033820462718</c:v>
                </c:pt>
                <c:pt idx="142">
                  <c:v>85.139879238358816</c:v>
                </c:pt>
                <c:pt idx="143">
                  <c:v>74.312841925795823</c:v>
                </c:pt>
                <c:pt idx="144">
                  <c:v>79.604110603690671</c:v>
                </c:pt>
                <c:pt idx="145">
                  <c:v>67.647278178780297</c:v>
                </c:pt>
                <c:pt idx="146">
                  <c:v>58.2840064658347</c:v>
                </c:pt>
                <c:pt idx="147">
                  <c:v>64.618751745663673</c:v>
                </c:pt>
                <c:pt idx="148">
                  <c:v>55.56776060299832</c:v>
                </c:pt>
                <c:pt idx="149">
                  <c:v>49.689715494334784</c:v>
                </c:pt>
                <c:pt idx="150">
                  <c:v>52.526386182097362</c:v>
                </c:pt>
                <c:pt idx="151">
                  <c:v>44.736798533374454</c:v>
                </c:pt>
                <c:pt idx="152">
                  <c:v>40.942453451091431</c:v>
                </c:pt>
                <c:pt idx="153">
                  <c:v>42.831111129439449</c:v>
                </c:pt>
                <c:pt idx="154">
                  <c:v>36.475940396918318</c:v>
                </c:pt>
                <c:pt idx="155">
                  <c:v>32.273576230004998</c:v>
                </c:pt>
                <c:pt idx="156">
                  <c:v>37.121525947391227</c:v>
                </c:pt>
                <c:pt idx="157">
                  <c:v>28.2307471098825</c:v>
                </c:pt>
                <c:pt idx="158">
                  <c:v>22.825147783225024</c:v>
                </c:pt>
                <c:pt idx="159">
                  <c:v>25.230464161453682</c:v>
                </c:pt>
                <c:pt idx="160">
                  <c:v>20.877964298796211</c:v>
                </c:pt>
                <c:pt idx="161">
                  <c:v>16.634701638611052</c:v>
                </c:pt>
                <c:pt idx="162">
                  <c:v>13.833710674696976</c:v>
                </c:pt>
                <c:pt idx="163">
                  <c:v>15.543922119810444</c:v>
                </c:pt>
                <c:pt idx="164">
                  <c:v>8.1038441239491465</c:v>
                </c:pt>
                <c:pt idx="165">
                  <c:v>7.8258379003645926</c:v>
                </c:pt>
                <c:pt idx="166">
                  <c:v>7.0699211459687472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F7-7148-A5A9-047157D4A284}"/>
            </c:ext>
          </c:extLst>
        </c:ser>
        <c:ser>
          <c:idx val="6"/>
          <c:order val="5"/>
          <c:tx>
            <c:v>EOS 600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summary!$AB$351:$AB$516</c:f>
              <c:numCache>
                <c:formatCode>General</c:formatCode>
                <c:ptCount val="166"/>
                <c:pt idx="0">
                  <c:v>31.152431887834616</c:v>
                </c:pt>
                <c:pt idx="1">
                  <c:v>31.728564937446524</c:v>
                </c:pt>
                <c:pt idx="2">
                  <c:v>31.795832450730838</c:v>
                </c:pt>
                <c:pt idx="3">
                  <c:v>31.879993037794037</c:v>
                </c:pt>
                <c:pt idx="4">
                  <c:v>32.021007471258294</c:v>
                </c:pt>
                <c:pt idx="5">
                  <c:v>32.081728822870559</c:v>
                </c:pt>
                <c:pt idx="6">
                  <c:v>32.103428884166021</c:v>
                </c:pt>
                <c:pt idx="7">
                  <c:v>32.216934619785704</c:v>
                </c:pt>
                <c:pt idx="8">
                  <c:v>32.250745479427437</c:v>
                </c:pt>
                <c:pt idx="9">
                  <c:v>32.269110777284332</c:v>
                </c:pt>
                <c:pt idx="10">
                  <c:v>32.327138434854845</c:v>
                </c:pt>
                <c:pt idx="11">
                  <c:v>32.392810565402492</c:v>
                </c:pt>
                <c:pt idx="12">
                  <c:v>32.831661252130274</c:v>
                </c:pt>
                <c:pt idx="13">
                  <c:v>33.005637477106276</c:v>
                </c:pt>
                <c:pt idx="14">
                  <c:v>33.056191691229529</c:v>
                </c:pt>
                <c:pt idx="15">
                  <c:v>33.058549191794754</c:v>
                </c:pt>
                <c:pt idx="16">
                  <c:v>33.128441518589355</c:v>
                </c:pt>
                <c:pt idx="17">
                  <c:v>33.150535507171661</c:v>
                </c:pt>
                <c:pt idx="18">
                  <c:v>33.231485280379346</c:v>
                </c:pt>
                <c:pt idx="19">
                  <c:v>33.582100353413466</c:v>
                </c:pt>
                <c:pt idx="20">
                  <c:v>33.584226429812645</c:v>
                </c:pt>
                <c:pt idx="21">
                  <c:v>33.600852463321829</c:v>
                </c:pt>
                <c:pt idx="22">
                  <c:v>33.659278348977381</c:v>
                </c:pt>
                <c:pt idx="23">
                  <c:v>33.978826815986892</c:v>
                </c:pt>
                <c:pt idx="24">
                  <c:v>34.02342476404867</c:v>
                </c:pt>
                <c:pt idx="25">
                  <c:v>34.294499725486425</c:v>
                </c:pt>
                <c:pt idx="26">
                  <c:v>34.346570284241935</c:v>
                </c:pt>
                <c:pt idx="27">
                  <c:v>34.410265829159648</c:v>
                </c:pt>
                <c:pt idx="28">
                  <c:v>34.664165860740091</c:v>
                </c:pt>
                <c:pt idx="29">
                  <c:v>35.009892875695769</c:v>
                </c:pt>
                <c:pt idx="30">
                  <c:v>35.571899632649512</c:v>
                </c:pt>
                <c:pt idx="31">
                  <c:v>35.650032002579408</c:v>
                </c:pt>
                <c:pt idx="32">
                  <c:v>35.85828173611624</c:v>
                </c:pt>
                <c:pt idx="33">
                  <c:v>35.906185491553821</c:v>
                </c:pt>
                <c:pt idx="34">
                  <c:v>35.910794049978946</c:v>
                </c:pt>
                <c:pt idx="35">
                  <c:v>36.484991461280956</c:v>
                </c:pt>
                <c:pt idx="36">
                  <c:v>36.502191519893465</c:v>
                </c:pt>
                <c:pt idx="37">
                  <c:v>36.716239664008093</c:v>
                </c:pt>
                <c:pt idx="38">
                  <c:v>36.821863835989433</c:v>
                </c:pt>
                <c:pt idx="39">
                  <c:v>37.438848352224468</c:v>
                </c:pt>
                <c:pt idx="40">
                  <c:v>37.741554375067729</c:v>
                </c:pt>
                <c:pt idx="41">
                  <c:v>37.976941670664907</c:v>
                </c:pt>
                <c:pt idx="42">
                  <c:v>38.154728730114762</c:v>
                </c:pt>
                <c:pt idx="43">
                  <c:v>38.319570842458305</c:v>
                </c:pt>
                <c:pt idx="44">
                  <c:v>38.362740813536433</c:v>
                </c:pt>
                <c:pt idx="45">
                  <c:v>38.624393162251032</c:v>
                </c:pt>
                <c:pt idx="46">
                  <c:v>38.731365172833598</c:v>
                </c:pt>
                <c:pt idx="47">
                  <c:v>38.742900486450175</c:v>
                </c:pt>
                <c:pt idx="48">
                  <c:v>39.16837642543684</c:v>
                </c:pt>
                <c:pt idx="49">
                  <c:v>39.392542926298987</c:v>
                </c:pt>
                <c:pt idx="50">
                  <c:v>39.682136608923464</c:v>
                </c:pt>
                <c:pt idx="51">
                  <c:v>39.993997783855697</c:v>
                </c:pt>
                <c:pt idx="52">
                  <c:v>40.047288976552167</c:v>
                </c:pt>
                <c:pt idx="53">
                  <c:v>40.064056515785566</c:v>
                </c:pt>
                <c:pt idx="54">
                  <c:v>40.853469729709118</c:v>
                </c:pt>
                <c:pt idx="55">
                  <c:v>41.880998966054676</c:v>
                </c:pt>
                <c:pt idx="56">
                  <c:v>41.88803437288346</c:v>
                </c:pt>
                <c:pt idx="57">
                  <c:v>42.044252837961395</c:v>
                </c:pt>
                <c:pt idx="58">
                  <c:v>42.598351234625554</c:v>
                </c:pt>
                <c:pt idx="59">
                  <c:v>43.123731140376279</c:v>
                </c:pt>
                <c:pt idx="60">
                  <c:v>43.12806591383049</c:v>
                </c:pt>
                <c:pt idx="61">
                  <c:v>43.346527841658492</c:v>
                </c:pt>
                <c:pt idx="62">
                  <c:v>43.578521252053434</c:v>
                </c:pt>
                <c:pt idx="63">
                  <c:v>44.235706011929473</c:v>
                </c:pt>
                <c:pt idx="64">
                  <c:v>44.475679297138946</c:v>
                </c:pt>
                <c:pt idx="65">
                  <c:v>44.656759213139175</c:v>
                </c:pt>
                <c:pt idx="66">
                  <c:v>44.819716534681511</c:v>
                </c:pt>
                <c:pt idx="67">
                  <c:v>45.02750672824147</c:v>
                </c:pt>
                <c:pt idx="68">
                  <c:v>45.540355429127594</c:v>
                </c:pt>
                <c:pt idx="69">
                  <c:v>45.716151706368073</c:v>
                </c:pt>
                <c:pt idx="70">
                  <c:v>47.003416666321698</c:v>
                </c:pt>
                <c:pt idx="71">
                  <c:v>47.226133433904309</c:v>
                </c:pt>
                <c:pt idx="72">
                  <c:v>47.979798385846706</c:v>
                </c:pt>
                <c:pt idx="73">
                  <c:v>48.796718542050058</c:v>
                </c:pt>
                <c:pt idx="74">
                  <c:v>49.291141255855678</c:v>
                </c:pt>
                <c:pt idx="75">
                  <c:v>49.334739054058794</c:v>
                </c:pt>
                <c:pt idx="76">
                  <c:v>50.288713837624364</c:v>
                </c:pt>
                <c:pt idx="77">
                  <c:v>50.330797263526264</c:v>
                </c:pt>
                <c:pt idx="78">
                  <c:v>51.254342667659046</c:v>
                </c:pt>
                <c:pt idx="79">
                  <c:v>51.691266827698811</c:v>
                </c:pt>
                <c:pt idx="80">
                  <c:v>52.196384477287502</c:v>
                </c:pt>
                <c:pt idx="81">
                  <c:v>52.304542687663918</c:v>
                </c:pt>
                <c:pt idx="82">
                  <c:v>52.928951076126111</c:v>
                </c:pt>
                <c:pt idx="83">
                  <c:v>53.988670696213667</c:v>
                </c:pt>
                <c:pt idx="84">
                  <c:v>54.430274150871853</c:v>
                </c:pt>
                <c:pt idx="85">
                  <c:v>54.810539370231645</c:v>
                </c:pt>
                <c:pt idx="86">
                  <c:v>55.243087506978235</c:v>
                </c:pt>
                <c:pt idx="87">
                  <c:v>55.895075018332626</c:v>
                </c:pt>
                <c:pt idx="88">
                  <c:v>56.567189098035286</c:v>
                </c:pt>
                <c:pt idx="89">
                  <c:v>57.222496690538755</c:v>
                </c:pt>
                <c:pt idx="90">
                  <c:v>59.452280230666652</c:v>
                </c:pt>
                <c:pt idx="91">
                  <c:v>60.25963920081967</c:v>
                </c:pt>
                <c:pt idx="92">
                  <c:v>61.010929654613328</c:v>
                </c:pt>
                <c:pt idx="93">
                  <c:v>61.108439890765602</c:v>
                </c:pt>
                <c:pt idx="94">
                  <c:v>61.170085614114448</c:v>
                </c:pt>
                <c:pt idx="95">
                  <c:v>61.26529739858767</c:v>
                </c:pt>
                <c:pt idx="96">
                  <c:v>62.136173999666454</c:v>
                </c:pt>
                <c:pt idx="97">
                  <c:v>63.033704644823096</c:v>
                </c:pt>
                <c:pt idx="98">
                  <c:v>63.45963911078875</c:v>
                </c:pt>
                <c:pt idx="99">
                  <c:v>63.860698341604348</c:v>
                </c:pt>
                <c:pt idx="100">
                  <c:v>64.85690534386714</c:v>
                </c:pt>
                <c:pt idx="101">
                  <c:v>66.860124926594281</c:v>
                </c:pt>
                <c:pt idx="102">
                  <c:v>67.112754870150241</c:v>
                </c:pt>
                <c:pt idx="103">
                  <c:v>68.841293946182503</c:v>
                </c:pt>
                <c:pt idx="104">
                  <c:v>69.860562553119195</c:v>
                </c:pt>
                <c:pt idx="105">
                  <c:v>70.454562319113677</c:v>
                </c:pt>
                <c:pt idx="106">
                  <c:v>73.057585569271723</c:v>
                </c:pt>
                <c:pt idx="107">
                  <c:v>73.190460314846462</c:v>
                </c:pt>
                <c:pt idx="108">
                  <c:v>74.927091586025639</c:v>
                </c:pt>
                <c:pt idx="109">
                  <c:v>75.685953943690905</c:v>
                </c:pt>
                <c:pt idx="110">
                  <c:v>77.447258213010912</c:v>
                </c:pt>
                <c:pt idx="111">
                  <c:v>77.563975154745037</c:v>
                </c:pt>
                <c:pt idx="112">
                  <c:v>79.139358834771201</c:v>
                </c:pt>
                <c:pt idx="113">
                  <c:v>81.378694089752571</c:v>
                </c:pt>
                <c:pt idx="114">
                  <c:v>83.245346294046897</c:v>
                </c:pt>
                <c:pt idx="115">
                  <c:v>85.835867174637954</c:v>
                </c:pt>
                <c:pt idx="116">
                  <c:v>87.911538037237975</c:v>
                </c:pt>
                <c:pt idx="117">
                  <c:v>88.459378850904457</c:v>
                </c:pt>
                <c:pt idx="118">
                  <c:v>91.442461874209386</c:v>
                </c:pt>
                <c:pt idx="119">
                  <c:v>92.78981595796003</c:v>
                </c:pt>
                <c:pt idx="120">
                  <c:v>94.241966355613684</c:v>
                </c:pt>
                <c:pt idx="121">
                  <c:v>96.260762990198131</c:v>
                </c:pt>
                <c:pt idx="122">
                  <c:v>98.241045681539802</c:v>
                </c:pt>
                <c:pt idx="123">
                  <c:v>100.12078763113595</c:v>
                </c:pt>
                <c:pt idx="124">
                  <c:v>102.45069376712212</c:v>
                </c:pt>
                <c:pt idx="125">
                  <c:v>106.52903850708418</c:v>
                </c:pt>
                <c:pt idx="126">
                  <c:v>110.39431531838601</c:v>
                </c:pt>
                <c:pt idx="127">
                  <c:v>113.2874544139223</c:v>
                </c:pt>
                <c:pt idx="128">
                  <c:v>115.45053280872467</c:v>
                </c:pt>
                <c:pt idx="129">
                  <c:v>116.09361824673118</c:v>
                </c:pt>
                <c:pt idx="130">
                  <c:v>119.44757103745704</c:v>
                </c:pt>
                <c:pt idx="131">
                  <c:v>122.288079516564</c:v>
                </c:pt>
                <c:pt idx="132">
                  <c:v>126.60552870254513</c:v>
                </c:pt>
                <c:pt idx="133">
                  <c:v>129.73170011298777</c:v>
                </c:pt>
                <c:pt idx="134">
                  <c:v>138.60410830908799</c:v>
                </c:pt>
                <c:pt idx="135">
                  <c:v>138.68563734917686</c:v>
                </c:pt>
                <c:pt idx="136">
                  <c:v>142.54005818509543</c:v>
                </c:pt>
                <c:pt idx="137">
                  <c:v>149.46053936174874</c:v>
                </c:pt>
                <c:pt idx="138">
                  <c:v>152.50904852931149</c:v>
                </c:pt>
                <c:pt idx="139">
                  <c:v>153.50754140043531</c:v>
                </c:pt>
                <c:pt idx="140">
                  <c:v>170.1905056086097</c:v>
                </c:pt>
                <c:pt idx="141">
                  <c:v>172.26334871837707</c:v>
                </c:pt>
                <c:pt idx="142">
                  <c:v>172.80155468225374</c:v>
                </c:pt>
                <c:pt idx="143">
                  <c:v>181.07881405156232</c:v>
                </c:pt>
                <c:pt idx="144">
                  <c:v>192.59504948506546</c:v>
                </c:pt>
                <c:pt idx="145">
                  <c:v>199.90884202268708</c:v>
                </c:pt>
                <c:pt idx="146">
                  <c:v>215.49656654600523</c:v>
                </c:pt>
                <c:pt idx="147">
                  <c:v>219.77187151549813</c:v>
                </c:pt>
                <c:pt idx="148">
                  <c:v>229.3336211598409</c:v>
                </c:pt>
                <c:pt idx="149">
                  <c:v>250.70013435278841</c:v>
                </c:pt>
                <c:pt idx="150">
                  <c:v>264.01637287844335</c:v>
                </c:pt>
                <c:pt idx="151">
                  <c:v>278.8564217289192</c:v>
                </c:pt>
                <c:pt idx="152">
                  <c:v>308.181131737317</c:v>
                </c:pt>
                <c:pt idx="153">
                  <c:v>311.5524691325374</c:v>
                </c:pt>
                <c:pt idx="154">
                  <c:v>345.62809874333834</c:v>
                </c:pt>
                <c:pt idx="155">
                  <c:v>375.26314182287058</c:v>
                </c:pt>
                <c:pt idx="156">
                  <c:v>380.73684597742874</c:v>
                </c:pt>
                <c:pt idx="157">
                  <c:v>462.4327811301651</c:v>
                </c:pt>
                <c:pt idx="158">
                  <c:v>505.17140061349613</c:v>
                </c:pt>
                <c:pt idx="159">
                  <c:v>523.48680046298421</c:v>
                </c:pt>
                <c:pt idx="160">
                  <c:v>688.85406717379954</c:v>
                </c:pt>
                <c:pt idx="161">
                  <c:v>757.7908584455231</c:v>
                </c:pt>
                <c:pt idx="162">
                  <c:v>758.07613000356298</c:v>
                </c:pt>
                <c:pt idx="163">
                  <c:v>1375.3746395415574</c:v>
                </c:pt>
                <c:pt idx="164">
                  <c:v>1487.5698598117046</c:v>
                </c:pt>
                <c:pt idx="165">
                  <c:v>1528.3965195957378</c:v>
                </c:pt>
              </c:numCache>
            </c:numRef>
          </c:xVal>
          <c:yVal>
            <c:numRef>
              <c:f>summary!$AE$351:$AE$516</c:f>
              <c:numCache>
                <c:formatCode>0.0000E+00</c:formatCode>
                <c:ptCount val="166"/>
                <c:pt idx="0">
                  <c:v>4602.6598974748167</c:v>
                </c:pt>
                <c:pt idx="1">
                  <c:v>4066.712803172014</c:v>
                </c:pt>
                <c:pt idx="2">
                  <c:v>4012.4566151565436</c:v>
                </c:pt>
                <c:pt idx="3">
                  <c:v>3946.6527084462114</c:v>
                </c:pt>
                <c:pt idx="4">
                  <c:v>3841.2660933689958</c:v>
                </c:pt>
                <c:pt idx="5">
                  <c:v>3797.6578082161559</c:v>
                </c:pt>
                <c:pt idx="6">
                  <c:v>3782.3206380650249</c:v>
                </c:pt>
                <c:pt idx="7">
                  <c:v>3704.137173720741</c:v>
                </c:pt>
                <c:pt idx="8">
                  <c:v>3681.4885860517747</c:v>
                </c:pt>
                <c:pt idx="9">
                  <c:v>3669.3056870183773</c:v>
                </c:pt>
                <c:pt idx="10">
                  <c:v>3631.3525178361028</c:v>
                </c:pt>
                <c:pt idx="11">
                  <c:v>3589.3633094130641</c:v>
                </c:pt>
                <c:pt idx="12">
                  <c:v>3332.4832980739579</c:v>
                </c:pt>
                <c:pt idx="13">
                  <c:v>3240.7639143374467</c:v>
                </c:pt>
                <c:pt idx="14">
                  <c:v>3215.0703314828015</c:v>
                </c:pt>
                <c:pt idx="15">
                  <c:v>3213.8822947238141</c:v>
                </c:pt>
                <c:pt idx="16">
                  <c:v>3179.0628478624221</c:v>
                </c:pt>
                <c:pt idx="17">
                  <c:v>3168.2152226350063</c:v>
                </c:pt>
                <c:pt idx="18">
                  <c:v>3129.1064529388486</c:v>
                </c:pt>
                <c:pt idx="19">
                  <c:v>2970.4500181494332</c:v>
                </c:pt>
                <c:pt idx="20">
                  <c:v>2969.5376416296172</c:v>
                </c:pt>
                <c:pt idx="21">
                  <c:v>2962.422308977069</c:v>
                </c:pt>
                <c:pt idx="22">
                  <c:v>2937.6892772110518</c:v>
                </c:pt>
                <c:pt idx="23">
                  <c:v>2809.4627357465943</c:v>
                </c:pt>
                <c:pt idx="24">
                  <c:v>2792.4572294106574</c:v>
                </c:pt>
                <c:pt idx="25">
                  <c:v>2693.3795054921202</c:v>
                </c:pt>
                <c:pt idx="26">
                  <c:v>2675.1483883795427</c:v>
                </c:pt>
                <c:pt idx="27">
                  <c:v>2653.179752516005</c:v>
                </c:pt>
                <c:pt idx="28">
                  <c:v>2569.0731814147321</c:v>
                </c:pt>
                <c:pt idx="29">
                  <c:v>2462.721857965455</c:v>
                </c:pt>
                <c:pt idx="30">
                  <c:v>2307.2571159840686</c:v>
                </c:pt>
                <c:pt idx="31">
                  <c:v>2287.1594447306047</c:v>
                </c:pt>
                <c:pt idx="32">
                  <c:v>2235.2291496952971</c:v>
                </c:pt>
                <c:pt idx="33">
                  <c:v>2223.6079922562549</c:v>
                </c:pt>
                <c:pt idx="34">
                  <c:v>2222.4961981514248</c:v>
                </c:pt>
                <c:pt idx="35">
                  <c:v>2091.9544563227664</c:v>
                </c:pt>
                <c:pt idx="36">
                  <c:v>2088.2733506837521</c:v>
                </c:pt>
                <c:pt idx="37">
                  <c:v>2043.4886247114878</c:v>
                </c:pt>
                <c:pt idx="38">
                  <c:v>2022.0651112425144</c:v>
                </c:pt>
                <c:pt idx="39">
                  <c:v>1905.0680478839399</c:v>
                </c:pt>
                <c:pt idx="40">
                  <c:v>1852.2801131572933</c:v>
                </c:pt>
                <c:pt idx="41">
                  <c:v>1813.116185174134</c:v>
                </c:pt>
                <c:pt idx="42">
                  <c:v>1784.5608450295645</c:v>
                </c:pt>
                <c:pt idx="43">
                  <c:v>1758.8338713264743</c:v>
                </c:pt>
                <c:pt idx="44">
                  <c:v>1752.2115308964258</c:v>
                </c:pt>
                <c:pt idx="45">
                  <c:v>1713.0570724703671</c:v>
                </c:pt>
                <c:pt idx="46">
                  <c:v>1697.5192088607841</c:v>
                </c:pt>
                <c:pt idx="47">
                  <c:v>1695.8594627033756</c:v>
                </c:pt>
                <c:pt idx="48">
                  <c:v>1636.6939696594559</c:v>
                </c:pt>
                <c:pt idx="49">
                  <c:v>1607.0479160113105</c:v>
                </c:pt>
                <c:pt idx="50">
                  <c:v>1570.1971546951986</c:v>
                </c:pt>
                <c:pt idx="51">
                  <c:v>1532.2271801340589</c:v>
                </c:pt>
                <c:pt idx="52">
                  <c:v>1525.9081338747578</c:v>
                </c:pt>
                <c:pt idx="53">
                  <c:v>1523.9298442254967</c:v>
                </c:pt>
                <c:pt idx="54">
                  <c:v>1435.8551932806006</c:v>
                </c:pt>
                <c:pt idx="55">
                  <c:v>1334.3164643784503</c:v>
                </c:pt>
                <c:pt idx="56">
                  <c:v>1333.6663542977412</c:v>
                </c:pt>
                <c:pt idx="57">
                  <c:v>1319.3771102768935</c:v>
                </c:pt>
                <c:pt idx="58">
                  <c:v>1270.8516954185516</c:v>
                </c:pt>
                <c:pt idx="59">
                  <c:v>1227.7244787592342</c:v>
                </c:pt>
                <c:pt idx="60">
                  <c:v>1227.3795777724379</c:v>
                </c:pt>
                <c:pt idx="61">
                  <c:v>1210.2190835829124</c:v>
                </c:pt>
                <c:pt idx="62">
                  <c:v>1192.4592690718391</c:v>
                </c:pt>
                <c:pt idx="63">
                  <c:v>1144.5845710116214</c:v>
                </c:pt>
                <c:pt idx="64">
                  <c:v>1127.9452911753351</c:v>
                </c:pt>
                <c:pt idx="65">
                  <c:v>1115.6706848608524</c:v>
                </c:pt>
                <c:pt idx="66">
                  <c:v>1104.8248591446697</c:v>
                </c:pt>
                <c:pt idx="67">
                  <c:v>1091.2624675053446</c:v>
                </c:pt>
                <c:pt idx="68">
                  <c:v>1059.0139669108071</c:v>
                </c:pt>
                <c:pt idx="69">
                  <c:v>1048.3428582146696</c:v>
                </c:pt>
                <c:pt idx="70">
                  <c:v>975.60947519378635</c:v>
                </c:pt>
                <c:pt idx="71">
                  <c:v>963.91498638064149</c:v>
                </c:pt>
                <c:pt idx="72">
                  <c:v>926.08998187617476</c:v>
                </c:pt>
                <c:pt idx="73">
                  <c:v>887.90328154686472</c:v>
                </c:pt>
                <c:pt idx="74">
                  <c:v>866.08924439679981</c:v>
                </c:pt>
                <c:pt idx="75">
                  <c:v>864.20997055279997</c:v>
                </c:pt>
                <c:pt idx="76">
                  <c:v>824.77699988893096</c:v>
                </c:pt>
                <c:pt idx="77">
                  <c:v>823.10869709680344</c:v>
                </c:pt>
                <c:pt idx="78">
                  <c:v>787.89949129778893</c:v>
                </c:pt>
                <c:pt idx="79">
                  <c:v>772.12719008183228</c:v>
                </c:pt>
                <c:pt idx="80">
                  <c:v>754.55227295613224</c:v>
                </c:pt>
                <c:pt idx="81">
                  <c:v>750.87733223062605</c:v>
                </c:pt>
                <c:pt idx="82">
                  <c:v>730.2429763972782</c:v>
                </c:pt>
                <c:pt idx="83">
                  <c:v>697.34974661126535</c:v>
                </c:pt>
                <c:pt idx="84">
                  <c:v>684.37477305503398</c:v>
                </c:pt>
                <c:pt idx="85">
                  <c:v>673.52511984429589</c:v>
                </c:pt>
                <c:pt idx="86">
                  <c:v>661.53197798507495</c:v>
                </c:pt>
                <c:pt idx="87">
                  <c:v>644.1213083198902</c:v>
                </c:pt>
                <c:pt idx="88">
                  <c:v>626.96520785441317</c:v>
                </c:pt>
                <c:pt idx="89">
                  <c:v>610.96420815085548</c:v>
                </c:pt>
                <c:pt idx="90">
                  <c:v>561.32829567429701</c:v>
                </c:pt>
                <c:pt idx="91">
                  <c:v>544.99554149409175</c:v>
                </c:pt>
                <c:pt idx="92">
                  <c:v>530.49669583211073</c:v>
                </c:pt>
                <c:pt idx="93">
                  <c:v>528.6620429988626</c:v>
                </c:pt>
                <c:pt idx="94">
                  <c:v>527.50762780994853</c:v>
                </c:pt>
                <c:pt idx="95">
                  <c:v>525.7328677412944</c:v>
                </c:pt>
                <c:pt idx="96">
                  <c:v>509.95045492000895</c:v>
                </c:pt>
                <c:pt idx="97">
                  <c:v>494.49332025316369</c:v>
                </c:pt>
                <c:pt idx="98">
                  <c:v>487.42842827681091</c:v>
                </c:pt>
                <c:pt idx="99">
                  <c:v>480.92812400487992</c:v>
                </c:pt>
                <c:pt idx="100">
                  <c:v>465.39001724185238</c:v>
                </c:pt>
                <c:pt idx="101">
                  <c:v>436.55432575489419</c:v>
                </c:pt>
                <c:pt idx="102">
                  <c:v>433.12835801852009</c:v>
                </c:pt>
                <c:pt idx="103">
                  <c:v>410.83547486721471</c:v>
                </c:pt>
                <c:pt idx="104">
                  <c:v>398.56502226948305</c:v>
                </c:pt>
                <c:pt idx="105">
                  <c:v>391.69106888529757</c:v>
                </c:pt>
                <c:pt idx="106">
                  <c:v>363.75696034927307</c:v>
                </c:pt>
                <c:pt idx="107">
                  <c:v>362.41987329496499</c:v>
                </c:pt>
                <c:pt idx="108">
                  <c:v>345.66504973964106</c:v>
                </c:pt>
                <c:pt idx="109">
                  <c:v>338.74145243623786</c:v>
                </c:pt>
                <c:pt idx="110">
                  <c:v>323.5263859053357</c:v>
                </c:pt>
                <c:pt idx="111">
                  <c:v>322.55813251678717</c:v>
                </c:pt>
                <c:pt idx="112">
                  <c:v>309.94360643624856</c:v>
                </c:pt>
                <c:pt idx="113">
                  <c:v>293.36370822872675</c:v>
                </c:pt>
                <c:pt idx="114">
                  <c:v>280.63256654358156</c:v>
                </c:pt>
                <c:pt idx="115">
                  <c:v>264.41751933668127</c:v>
                </c:pt>
                <c:pt idx="116">
                  <c:v>252.51175872511743</c:v>
                </c:pt>
                <c:pt idx="117">
                  <c:v>249.51677611777313</c:v>
                </c:pt>
                <c:pt idx="118">
                  <c:v>234.19270975307612</c:v>
                </c:pt>
                <c:pt idx="119">
                  <c:v>227.77513712092815</c:v>
                </c:pt>
                <c:pt idx="120">
                  <c:v>221.1784339202712</c:v>
                </c:pt>
                <c:pt idx="121">
                  <c:v>212.51969948827428</c:v>
                </c:pt>
                <c:pt idx="122">
                  <c:v>204.55914768228217</c:v>
                </c:pt>
                <c:pt idx="123">
                  <c:v>197.45041436230537</c:v>
                </c:pt>
                <c:pt idx="124">
                  <c:v>189.1927683194271</c:v>
                </c:pt>
                <c:pt idx="125">
                  <c:v>176.05286847312459</c:v>
                </c:pt>
                <c:pt idx="126">
                  <c:v>164.94457231982304</c:v>
                </c:pt>
                <c:pt idx="127">
                  <c:v>157.37344238111672</c:v>
                </c:pt>
                <c:pt idx="128">
                  <c:v>152.08425588475643</c:v>
                </c:pt>
                <c:pt idx="129">
                  <c:v>150.56889427943005</c:v>
                </c:pt>
                <c:pt idx="130">
                  <c:v>143.05987203417627</c:v>
                </c:pt>
                <c:pt idx="131">
                  <c:v>137.1781463681065</c:v>
                </c:pt>
                <c:pt idx="132">
                  <c:v>128.98258363457404</c:v>
                </c:pt>
                <c:pt idx="133">
                  <c:v>123.54860830644728</c:v>
                </c:pt>
                <c:pt idx="134">
                  <c:v>110.05498562068877</c:v>
                </c:pt>
                <c:pt idx="135">
                  <c:v>109.94266713133719</c:v>
                </c:pt>
                <c:pt idx="136">
                  <c:v>104.84600169807918</c:v>
                </c:pt>
                <c:pt idx="137">
                  <c:v>96.642509680095429</c:v>
                </c:pt>
                <c:pt idx="138">
                  <c:v>93.36843147431091</c:v>
                </c:pt>
                <c:pt idx="139">
                  <c:v>92.336909338617403</c:v>
                </c:pt>
                <c:pt idx="140">
                  <c:v>77.610938872795785</c:v>
                </c:pt>
                <c:pt idx="141">
                  <c:v>76.062321679473754</c:v>
                </c:pt>
                <c:pt idx="142">
                  <c:v>75.668896327197331</c:v>
                </c:pt>
                <c:pt idx="143">
                  <c:v>70.032901005208501</c:v>
                </c:pt>
                <c:pt idx="144">
                  <c:v>63.310001351087834</c:v>
                </c:pt>
                <c:pt idx="145">
                  <c:v>59.598098796792726</c:v>
                </c:pt>
                <c:pt idx="146">
                  <c:v>52.838183820412269</c:v>
                </c:pt>
                <c:pt idx="147">
                  <c:v>51.214590669725709</c:v>
                </c:pt>
                <c:pt idx="148">
                  <c:v>47.88366799493113</c:v>
                </c:pt>
                <c:pt idx="149">
                  <c:v>41.674748815672942</c:v>
                </c:pt>
                <c:pt idx="150">
                  <c:v>38.486379636232201</c:v>
                </c:pt>
                <c:pt idx="151">
                  <c:v>35.412525716717859</c:v>
                </c:pt>
                <c:pt idx="152">
                  <c:v>30.481519728603786</c:v>
                </c:pt>
                <c:pt idx="153">
                  <c:v>29.993430130898791</c:v>
                </c:pt>
                <c:pt idx="154">
                  <c:v>25.755851574326059</c:v>
                </c:pt>
                <c:pt idx="155">
                  <c:v>22.875439889766177</c:v>
                </c:pt>
                <c:pt idx="156">
                  <c:v>22.407092756736745</c:v>
                </c:pt>
                <c:pt idx="157">
                  <c:v>17.065161703369053</c:v>
                </c:pt>
                <c:pt idx="158">
                  <c:v>15.125530611188745</c:v>
                </c:pt>
                <c:pt idx="159">
                  <c:v>14.415650260952953</c:v>
                </c:pt>
                <c:pt idx="160">
                  <c:v>10.050781530234536</c:v>
                </c:pt>
                <c:pt idx="161">
                  <c:v>8.9011579030795165</c:v>
                </c:pt>
                <c:pt idx="162">
                  <c:v>8.8969250286307968</c:v>
                </c:pt>
                <c:pt idx="163">
                  <c:v>4.3267220393068797</c:v>
                </c:pt>
                <c:pt idx="164">
                  <c:v>3.9512844453883562</c:v>
                </c:pt>
                <c:pt idx="165">
                  <c:v>3.8300969617117415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F7-7148-A5A9-047157D4A284}"/>
            </c:ext>
          </c:extLst>
        </c:ser>
        <c:ser>
          <c:idx val="3"/>
          <c:order val="6"/>
          <c:tx>
            <c:v>MD 700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summary!$X$10:$X$313</c:f>
              <c:numCache>
                <c:formatCode>General</c:formatCode>
                <c:ptCount val="30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summary!$W$10:$W$313</c:f>
              <c:numCache>
                <c:formatCode>General</c:formatCode>
                <c:ptCount val="304"/>
                <c:pt idx="0">
                  <c:v>3990.5618886845864</c:v>
                </c:pt>
                <c:pt idx="1">
                  <c:v>3809.4084448943281</c:v>
                </c:pt>
                <c:pt idx="2">
                  <c:v>3607.8388799257764</c:v>
                </c:pt>
                <c:pt idx="3">
                  <c:v>3424.5648765898163</c:v>
                </c:pt>
                <c:pt idx="4">
                  <c:v>3754.1745983746741</c:v>
                </c:pt>
                <c:pt idx="5">
                  <c:v>3858.2139059083624</c:v>
                </c:pt>
                <c:pt idx="6">
                  <c:v>3376.3543685777072</c:v>
                </c:pt>
                <c:pt idx="7">
                  <c:v>3097.7186285502062</c:v>
                </c:pt>
                <c:pt idx="8">
                  <c:v>3794.3134212042764</c:v>
                </c:pt>
                <c:pt idx="9">
                  <c:v>3583.0076709538939</c:v>
                </c:pt>
                <c:pt idx="10">
                  <c:v>3430.8064026714824</c:v>
                </c:pt>
                <c:pt idx="11">
                  <c:v>3540.402203259207</c:v>
                </c:pt>
                <c:pt idx="12">
                  <c:v>3147.5019555734225</c:v>
                </c:pt>
                <c:pt idx="13">
                  <c:v>3437.4665136507147</c:v>
                </c:pt>
                <c:pt idx="14">
                  <c:v>3181.5001693290424</c:v>
                </c:pt>
                <c:pt idx="15">
                  <c:v>3654.7609326873244</c:v>
                </c:pt>
                <c:pt idx="16">
                  <c:v>2912.667475230558</c:v>
                </c:pt>
                <c:pt idx="17">
                  <c:v>3239.8299436964917</c:v>
                </c:pt>
                <c:pt idx="18">
                  <c:v>2751.3572553632903</c:v>
                </c:pt>
                <c:pt idx="19">
                  <c:v>3301.8493076014506</c:v>
                </c:pt>
                <c:pt idx="20">
                  <c:v>2991.6047578952189</c:v>
                </c:pt>
                <c:pt idx="21">
                  <c:v>3047.6721207577152</c:v>
                </c:pt>
                <c:pt idx="22">
                  <c:v>2548.6296669772933</c:v>
                </c:pt>
                <c:pt idx="23">
                  <c:v>2428.2825619883783</c:v>
                </c:pt>
                <c:pt idx="24">
                  <c:v>2306.6617282214502</c:v>
                </c:pt>
                <c:pt idx="25">
                  <c:v>2884.0100840327209</c:v>
                </c:pt>
                <c:pt idx="26">
                  <c:v>2528.1880874724661</c:v>
                </c:pt>
                <c:pt idx="27">
                  <c:v>2758.8949940848124</c:v>
                </c:pt>
                <c:pt idx="28">
                  <c:v>2601.7598130590873</c:v>
                </c:pt>
                <c:pt idx="29">
                  <c:v>2724.3546177629032</c:v>
                </c:pt>
                <c:pt idx="30">
                  <c:v>2555.6775127302867</c:v>
                </c:pt>
                <c:pt idx="31">
                  <c:v>2627.5473890822109</c:v>
                </c:pt>
                <c:pt idx="32">
                  <c:v>2119.9918557464102</c:v>
                </c:pt>
                <c:pt idx="33">
                  <c:v>1996.5489314462852</c:v>
                </c:pt>
                <c:pt idx="34">
                  <c:v>2198.9526383073426</c:v>
                </c:pt>
                <c:pt idx="35">
                  <c:v>1904.9645024987299</c:v>
                </c:pt>
                <c:pt idx="36">
                  <c:v>2369.491411569757</c:v>
                </c:pt>
                <c:pt idx="37">
                  <c:v>1887.5771815268781</c:v>
                </c:pt>
                <c:pt idx="38">
                  <c:v>2258.0101834953407</c:v>
                </c:pt>
                <c:pt idx="39">
                  <c:v>2253.5064443353403</c:v>
                </c:pt>
                <c:pt idx="40">
                  <c:v>1781.1722365134451</c:v>
                </c:pt>
                <c:pt idx="41">
                  <c:v>1959.5566808562314</c:v>
                </c:pt>
                <c:pt idx="42">
                  <c:v>2051.4645600294921</c:v>
                </c:pt>
                <c:pt idx="43">
                  <c:v>1659.0568344314015</c:v>
                </c:pt>
                <c:pt idx="44">
                  <c:v>1733.6842426177559</c:v>
                </c:pt>
                <c:pt idx="45">
                  <c:v>2050.040991042365</c:v>
                </c:pt>
                <c:pt idx="46">
                  <c:v>1551.8267384807152</c:v>
                </c:pt>
                <c:pt idx="47">
                  <c:v>1947.7317249991331</c:v>
                </c:pt>
                <c:pt idx="48">
                  <c:v>1847.0548551356271</c:v>
                </c:pt>
                <c:pt idx="49">
                  <c:v>1574.3270767822678</c:v>
                </c:pt>
                <c:pt idx="50">
                  <c:v>1752.6662835757481</c:v>
                </c:pt>
                <c:pt idx="51">
                  <c:v>1390.8025162413182</c:v>
                </c:pt>
                <c:pt idx="52">
                  <c:v>1465.0184867795099</c:v>
                </c:pt>
                <c:pt idx="53">
                  <c:v>1326.4187479713894</c:v>
                </c:pt>
                <c:pt idx="54">
                  <c:v>1543.1157651139918</c:v>
                </c:pt>
                <c:pt idx="55">
                  <c:v>1378.4703414623252</c:v>
                </c:pt>
                <c:pt idx="56">
                  <c:v>1597.7023677916272</c:v>
                </c:pt>
                <c:pt idx="57">
                  <c:v>1309.5495525328877</c:v>
                </c:pt>
                <c:pt idx="58">
                  <c:v>1429.3895427444704</c:v>
                </c:pt>
                <c:pt idx="59">
                  <c:v>1224.3336460838175</c:v>
                </c:pt>
                <c:pt idx="60">
                  <c:v>1353.8503774752967</c:v>
                </c:pt>
                <c:pt idx="61">
                  <c:v>1130.9372286793136</c:v>
                </c:pt>
                <c:pt idx="62">
                  <c:v>1228.4190035490644</c:v>
                </c:pt>
                <c:pt idx="63">
                  <c:v>1273.2076597801713</c:v>
                </c:pt>
                <c:pt idx="64">
                  <c:v>1178.1384420307675</c:v>
                </c:pt>
                <c:pt idx="65">
                  <c:v>1163.3624600535129</c:v>
                </c:pt>
                <c:pt idx="66">
                  <c:v>1058.3371232829077</c:v>
                </c:pt>
                <c:pt idx="67">
                  <c:v>1112.1988357770542</c:v>
                </c:pt>
                <c:pt idx="68">
                  <c:v>991.44430851269135</c:v>
                </c:pt>
                <c:pt idx="69">
                  <c:v>1011.805793233517</c:v>
                </c:pt>
                <c:pt idx="70">
                  <c:v>918.53428374379428</c:v>
                </c:pt>
                <c:pt idx="71">
                  <c:v>932.25943631868279</c:v>
                </c:pt>
                <c:pt idx="72">
                  <c:v>987.32527927940657</c:v>
                </c:pt>
                <c:pt idx="73">
                  <c:v>835.2289962498204</c:v>
                </c:pt>
                <c:pt idx="74">
                  <c:v>816.79675649127921</c:v>
                </c:pt>
                <c:pt idx="75">
                  <c:v>882.20208446171489</c:v>
                </c:pt>
                <c:pt idx="76">
                  <c:v>1006.3005666244782</c:v>
                </c:pt>
                <c:pt idx="77">
                  <c:v>844.25397850171419</c:v>
                </c:pt>
                <c:pt idx="78">
                  <c:v>756.89661620620473</c:v>
                </c:pt>
                <c:pt idx="79">
                  <c:v>869.07100221061251</c:v>
                </c:pt>
                <c:pt idx="80">
                  <c:v>730.36770088626611</c:v>
                </c:pt>
                <c:pt idx="81">
                  <c:v>689.19546059630636</c:v>
                </c:pt>
                <c:pt idx="82">
                  <c:v>700.90721837590763</c:v>
                </c:pt>
                <c:pt idx="83">
                  <c:v>802.63413820420135</c:v>
                </c:pt>
                <c:pt idx="84">
                  <c:v>740.67291511340511</c:v>
                </c:pt>
                <c:pt idx="85">
                  <c:v>646.65422014198725</c:v>
                </c:pt>
                <c:pt idx="86">
                  <c:v>614.56341009031757</c:v>
                </c:pt>
                <c:pt idx="87">
                  <c:v>684.39030148053848</c:v>
                </c:pt>
                <c:pt idx="88">
                  <c:v>575.93926706052412</c:v>
                </c:pt>
                <c:pt idx="89">
                  <c:v>556.0363130123136</c:v>
                </c:pt>
                <c:pt idx="90">
                  <c:v>642.27212907347007</c:v>
                </c:pt>
                <c:pt idx="91">
                  <c:v>573.23416207829507</c:v>
                </c:pt>
                <c:pt idx="92">
                  <c:v>522.5477093890172</c:v>
                </c:pt>
                <c:pt idx="93">
                  <c:v>582.94487880642987</c:v>
                </c:pt>
                <c:pt idx="94">
                  <c:v>481.51576684148307</c:v>
                </c:pt>
                <c:pt idx="95">
                  <c:v>488.97277797314791</c:v>
                </c:pt>
                <c:pt idx="96">
                  <c:v>459.1514277791872</c:v>
                </c:pt>
                <c:pt idx="97">
                  <c:v>444.91339737745704</c:v>
                </c:pt>
                <c:pt idx="98">
                  <c:v>523.09457006537275</c:v>
                </c:pt>
                <c:pt idx="99">
                  <c:v>495.28593386027813</c:v>
                </c:pt>
                <c:pt idx="100">
                  <c:v>403.73450812927103</c:v>
                </c:pt>
                <c:pt idx="101">
                  <c:v>401.97989779264663</c:v>
                </c:pt>
                <c:pt idx="102">
                  <c:v>371.99186200108346</c:v>
                </c:pt>
                <c:pt idx="103">
                  <c:v>444.53643563575946</c:v>
                </c:pt>
                <c:pt idx="104">
                  <c:v>427.05714214547021</c:v>
                </c:pt>
                <c:pt idx="105">
                  <c:v>359.10310311161538</c:v>
                </c:pt>
                <c:pt idx="106">
                  <c:v>385.9335507642254</c:v>
                </c:pt>
                <c:pt idx="107">
                  <c:v>351.06750077697308</c:v>
                </c:pt>
                <c:pt idx="108">
                  <c:v>330.30826781278716</c:v>
                </c:pt>
                <c:pt idx="109">
                  <c:v>318.20240244900685</c:v>
                </c:pt>
                <c:pt idx="110">
                  <c:v>304.63989024411387</c:v>
                </c:pt>
                <c:pt idx="111">
                  <c:v>313.89055027129137</c:v>
                </c:pt>
                <c:pt idx="112">
                  <c:v>278.46192212324428</c:v>
                </c:pt>
                <c:pt idx="113">
                  <c:v>264.73662018396976</c:v>
                </c:pt>
                <c:pt idx="114">
                  <c:v>274.34678999949966</c:v>
                </c:pt>
                <c:pt idx="115">
                  <c:v>255.03736523516994</c:v>
                </c:pt>
                <c:pt idx="116">
                  <c:v>236.22773334539428</c:v>
                </c:pt>
                <c:pt idx="117">
                  <c:v>222.12488560720993</c:v>
                </c:pt>
                <c:pt idx="118">
                  <c:v>235.8420784289894</c:v>
                </c:pt>
                <c:pt idx="119">
                  <c:v>212.06618403679866</c:v>
                </c:pt>
                <c:pt idx="120">
                  <c:v>197.38790764412835</c:v>
                </c:pt>
                <c:pt idx="121">
                  <c:v>211.6621210232706</c:v>
                </c:pt>
                <c:pt idx="122">
                  <c:v>189.91009998318555</c:v>
                </c:pt>
                <c:pt idx="123">
                  <c:v>177.06626959935545</c:v>
                </c:pt>
                <c:pt idx="124">
                  <c:v>171.17668429556394</c:v>
                </c:pt>
                <c:pt idx="125">
                  <c:v>184.27609334116883</c:v>
                </c:pt>
                <c:pt idx="126">
                  <c:v>151.03564775241372</c:v>
                </c:pt>
                <c:pt idx="127">
                  <c:v>151.27165432880716</c:v>
                </c:pt>
                <c:pt idx="128">
                  <c:v>162.07502256115342</c:v>
                </c:pt>
                <c:pt idx="129">
                  <c:v>131.1094805262579</c:v>
                </c:pt>
                <c:pt idx="130">
                  <c:v>146.07829450108704</c:v>
                </c:pt>
                <c:pt idx="131">
                  <c:v>132.1822610355828</c:v>
                </c:pt>
                <c:pt idx="132">
                  <c:v>126.32026931331245</c:v>
                </c:pt>
                <c:pt idx="133">
                  <c:v>114.87189814111034</c:v>
                </c:pt>
                <c:pt idx="134">
                  <c:v>114.76932204299119</c:v>
                </c:pt>
                <c:pt idx="135">
                  <c:v>102.18902021387196</c:v>
                </c:pt>
                <c:pt idx="136">
                  <c:v>102.1793441430292</c:v>
                </c:pt>
                <c:pt idx="137">
                  <c:v>95.668068198080888</c:v>
                </c:pt>
                <c:pt idx="138">
                  <c:v>97.392167471453973</c:v>
                </c:pt>
                <c:pt idx="139">
                  <c:v>84.02546752900642</c:v>
                </c:pt>
                <c:pt idx="140">
                  <c:v>82.360663826618449</c:v>
                </c:pt>
                <c:pt idx="141">
                  <c:v>74.467633852093797</c:v>
                </c:pt>
                <c:pt idx="142">
                  <c:v>72.217185761485197</c:v>
                </c:pt>
                <c:pt idx="143">
                  <c:v>70.097827243301538</c:v>
                </c:pt>
                <c:pt idx="144">
                  <c:v>59.774326297249864</c:v>
                </c:pt>
                <c:pt idx="145">
                  <c:v>65.037243310552611</c:v>
                </c:pt>
                <c:pt idx="146">
                  <c:v>55.682091032300761</c:v>
                </c:pt>
                <c:pt idx="147">
                  <c:v>52.364968216063382</c:v>
                </c:pt>
                <c:pt idx="148">
                  <c:v>49.600710418103958</c:v>
                </c:pt>
                <c:pt idx="149">
                  <c:v>49.468031526944856</c:v>
                </c:pt>
                <c:pt idx="150">
                  <c:v>45.924998503559799</c:v>
                </c:pt>
                <c:pt idx="151">
                  <c:v>38.521155486975118</c:v>
                </c:pt>
                <c:pt idx="152">
                  <c:v>35.686704816952833</c:v>
                </c:pt>
                <c:pt idx="153">
                  <c:v>37.793889153471511</c:v>
                </c:pt>
                <c:pt idx="154">
                  <c:v>32.337576360461568</c:v>
                </c:pt>
                <c:pt idx="155">
                  <c:v>29.301677177137545</c:v>
                </c:pt>
                <c:pt idx="156">
                  <c:v>22.606543999145902</c:v>
                </c:pt>
                <c:pt idx="157">
                  <c:v>25.293729412421587</c:v>
                </c:pt>
                <c:pt idx="158">
                  <c:v>16.609555963033664</c:v>
                </c:pt>
                <c:pt idx="159">
                  <c:v>16.453901514854635</c:v>
                </c:pt>
                <c:pt idx="160">
                  <c:v>18.293116004343567</c:v>
                </c:pt>
                <c:pt idx="161">
                  <c:v>8.1675571867523971</c:v>
                </c:pt>
                <c:pt idx="162">
                  <c:v>9.2429862756428793</c:v>
                </c:pt>
                <c:pt idx="163">
                  <c:v>7.883658566934586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F7-7148-A5A9-047157D4A284}"/>
            </c:ext>
          </c:extLst>
        </c:ser>
        <c:ser>
          <c:idx val="7"/>
          <c:order val="7"/>
          <c:tx>
            <c:v>EOS 700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summary!$AB$517:$AB$680</c:f>
              <c:numCache>
                <c:formatCode>General</c:formatCode>
                <c:ptCount val="16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summary!$AE$517:$AE$680</c:f>
              <c:numCache>
                <c:formatCode>0.0000E+00</c:formatCode>
                <c:ptCount val="164"/>
                <c:pt idx="0">
                  <c:v>6034.0023666966299</c:v>
                </c:pt>
                <c:pt idx="1">
                  <c:v>5597.9093912088219</c:v>
                </c:pt>
                <c:pt idx="2">
                  <c:v>4729.6015928191609</c:v>
                </c:pt>
                <c:pt idx="3">
                  <c:v>4443.3439610734013</c:v>
                </c:pt>
                <c:pt idx="4">
                  <c:v>4056.5770394821084</c:v>
                </c:pt>
                <c:pt idx="5">
                  <c:v>3965.1876423771191</c:v>
                </c:pt>
                <c:pt idx="6">
                  <c:v>3867.7068475540432</c:v>
                </c:pt>
                <c:pt idx="7">
                  <c:v>3823.939012773948</c:v>
                </c:pt>
                <c:pt idx="8">
                  <c:v>3739.5428185421888</c:v>
                </c:pt>
                <c:pt idx="9">
                  <c:v>3627.8790687974511</c:v>
                </c:pt>
                <c:pt idx="10">
                  <c:v>3553.6600074893026</c:v>
                </c:pt>
                <c:pt idx="11">
                  <c:v>3547.7341616570488</c:v>
                </c:pt>
                <c:pt idx="12">
                  <c:v>3444.0450310188808</c:v>
                </c:pt>
                <c:pt idx="13">
                  <c:v>3437.4627337447437</c:v>
                </c:pt>
                <c:pt idx="14">
                  <c:v>3426.3672970315856</c:v>
                </c:pt>
                <c:pt idx="15">
                  <c:v>3411.3723313988398</c:v>
                </c:pt>
                <c:pt idx="16">
                  <c:v>3409.3579038912658</c:v>
                </c:pt>
                <c:pt idx="17">
                  <c:v>3313.8075097013202</c:v>
                </c:pt>
                <c:pt idx="18">
                  <c:v>3187.1588165395592</c:v>
                </c:pt>
                <c:pt idx="19">
                  <c:v>3139.6986453310201</c:v>
                </c:pt>
                <c:pt idx="20">
                  <c:v>2957.4070088883927</c:v>
                </c:pt>
                <c:pt idx="21">
                  <c:v>2832.7530869782668</c:v>
                </c:pt>
                <c:pt idx="22">
                  <c:v>2829.8084238834131</c:v>
                </c:pt>
                <c:pt idx="23">
                  <c:v>2710.1947175564819</c:v>
                </c:pt>
                <c:pt idx="24">
                  <c:v>2696.7507359197334</c:v>
                </c:pt>
                <c:pt idx="25">
                  <c:v>2668.9966774494465</c:v>
                </c:pt>
                <c:pt idx="26">
                  <c:v>2572.7734671313833</c:v>
                </c:pt>
                <c:pt idx="27">
                  <c:v>2543.2979817369123</c:v>
                </c:pt>
                <c:pt idx="28">
                  <c:v>2450.6398525302043</c:v>
                </c:pt>
                <c:pt idx="29">
                  <c:v>2428.385814324377</c:v>
                </c:pt>
                <c:pt idx="30">
                  <c:v>2382.2023840486449</c:v>
                </c:pt>
                <c:pt idx="31">
                  <c:v>2372.950810566615</c:v>
                </c:pt>
                <c:pt idx="32">
                  <c:v>2311.1139854347939</c:v>
                </c:pt>
                <c:pt idx="33">
                  <c:v>2196.6026050172582</c:v>
                </c:pt>
                <c:pt idx="34">
                  <c:v>2153.147493956028</c:v>
                </c:pt>
                <c:pt idx="35">
                  <c:v>2142.5355000258801</c:v>
                </c:pt>
                <c:pt idx="36">
                  <c:v>2120.4097391105438</c:v>
                </c:pt>
                <c:pt idx="37">
                  <c:v>2110.5254576776188</c:v>
                </c:pt>
                <c:pt idx="38">
                  <c:v>2072.6276275948017</c:v>
                </c:pt>
                <c:pt idx="39">
                  <c:v>2063.1248985662505</c:v>
                </c:pt>
                <c:pt idx="40">
                  <c:v>2020.8601350544541</c:v>
                </c:pt>
                <c:pt idx="41">
                  <c:v>1978.3471751851098</c:v>
                </c:pt>
                <c:pt idx="42">
                  <c:v>1944.0347321692616</c:v>
                </c:pt>
                <c:pt idx="43">
                  <c:v>1880.2662021772467</c:v>
                </c:pt>
                <c:pt idx="44">
                  <c:v>1818.8930189921919</c:v>
                </c:pt>
                <c:pt idx="45">
                  <c:v>1705.3223475691207</c:v>
                </c:pt>
                <c:pt idx="46">
                  <c:v>1697.0403016754858</c:v>
                </c:pt>
                <c:pt idx="47">
                  <c:v>1641.8516461572326</c:v>
                </c:pt>
                <c:pt idx="48">
                  <c:v>1598.3330730641842</c:v>
                </c:pt>
                <c:pt idx="49">
                  <c:v>1579.7687994491553</c:v>
                </c:pt>
                <c:pt idx="50">
                  <c:v>1505.1080853272526</c:v>
                </c:pt>
                <c:pt idx="51">
                  <c:v>1448.9346834492308</c:v>
                </c:pt>
                <c:pt idx="52">
                  <c:v>1440.4850185926134</c:v>
                </c:pt>
                <c:pt idx="53">
                  <c:v>1430.9324952378752</c:v>
                </c:pt>
                <c:pt idx="54">
                  <c:v>1412.0414610821158</c:v>
                </c:pt>
                <c:pt idx="55">
                  <c:v>1408.6217756556671</c:v>
                </c:pt>
                <c:pt idx="56">
                  <c:v>1385.5606085830796</c:v>
                </c:pt>
                <c:pt idx="57">
                  <c:v>1320.1314515132647</c:v>
                </c:pt>
                <c:pt idx="58">
                  <c:v>1286.2218081361218</c:v>
                </c:pt>
                <c:pt idx="59">
                  <c:v>1276.0363132933794</c:v>
                </c:pt>
                <c:pt idx="60">
                  <c:v>1222.396818892229</c:v>
                </c:pt>
                <c:pt idx="61">
                  <c:v>1197.5366695343146</c:v>
                </c:pt>
                <c:pt idx="62">
                  <c:v>1162.8809888876708</c:v>
                </c:pt>
                <c:pt idx="63">
                  <c:v>1157.8476633226344</c:v>
                </c:pt>
                <c:pt idx="64">
                  <c:v>1142.7153481046441</c:v>
                </c:pt>
                <c:pt idx="65">
                  <c:v>1140.076874924418</c:v>
                </c:pt>
                <c:pt idx="66">
                  <c:v>1111.65803478609</c:v>
                </c:pt>
                <c:pt idx="67">
                  <c:v>1110.0011661262881</c:v>
                </c:pt>
                <c:pt idx="68">
                  <c:v>1045.9169926855959</c:v>
                </c:pt>
                <c:pt idx="69">
                  <c:v>1008.6959947437172</c:v>
                </c:pt>
                <c:pt idx="70">
                  <c:v>967.22814810911632</c:v>
                </c:pt>
                <c:pt idx="71">
                  <c:v>925.93391572149653</c:v>
                </c:pt>
                <c:pt idx="72">
                  <c:v>918.45818420587102</c:v>
                </c:pt>
                <c:pt idx="73">
                  <c:v>893.78438569033369</c:v>
                </c:pt>
                <c:pt idx="74">
                  <c:v>890.41913821823664</c:v>
                </c:pt>
                <c:pt idx="75">
                  <c:v>888.63295888409152</c:v>
                </c:pt>
                <c:pt idx="76">
                  <c:v>885.28993557736771</c:v>
                </c:pt>
                <c:pt idx="77">
                  <c:v>868.45080292397233</c:v>
                </c:pt>
                <c:pt idx="78">
                  <c:v>774.21839318984735</c:v>
                </c:pt>
                <c:pt idx="79">
                  <c:v>765.82642085543807</c:v>
                </c:pt>
                <c:pt idx="80">
                  <c:v>740.81367052682594</c:v>
                </c:pt>
                <c:pt idx="81">
                  <c:v>737.17351715118218</c:v>
                </c:pt>
                <c:pt idx="82">
                  <c:v>721.1488074259654</c:v>
                </c:pt>
                <c:pt idx="83">
                  <c:v>716.77201666448593</c:v>
                </c:pt>
                <c:pt idx="84">
                  <c:v>668.05790492079495</c:v>
                </c:pt>
                <c:pt idx="85">
                  <c:v>666.68502527971157</c:v>
                </c:pt>
                <c:pt idx="86">
                  <c:v>634.89820157669578</c:v>
                </c:pt>
                <c:pt idx="87">
                  <c:v>627.46111269493849</c:v>
                </c:pt>
                <c:pt idx="88">
                  <c:v>597.91918622595063</c:v>
                </c:pt>
                <c:pt idx="89">
                  <c:v>597.04467318887555</c:v>
                </c:pt>
                <c:pt idx="90">
                  <c:v>587.99803023817503</c:v>
                </c:pt>
                <c:pt idx="91">
                  <c:v>582.27176956384392</c:v>
                </c:pt>
                <c:pt idx="92">
                  <c:v>539.27178468696604</c:v>
                </c:pt>
                <c:pt idx="93">
                  <c:v>519.78939997356565</c:v>
                </c:pt>
                <c:pt idx="94">
                  <c:v>513.68205654569192</c:v>
                </c:pt>
                <c:pt idx="95">
                  <c:v>507.89181524786784</c:v>
                </c:pt>
                <c:pt idx="96">
                  <c:v>498.25454518168436</c:v>
                </c:pt>
                <c:pt idx="97">
                  <c:v>484.82599763015071</c:v>
                </c:pt>
                <c:pt idx="98">
                  <c:v>479.06962935051081</c:v>
                </c:pt>
                <c:pt idx="99">
                  <c:v>446.92333315881024</c:v>
                </c:pt>
                <c:pt idx="100">
                  <c:v>434.78004254858047</c:v>
                </c:pt>
                <c:pt idx="101">
                  <c:v>431.61301862160531</c:v>
                </c:pt>
                <c:pt idx="102">
                  <c:v>414.12281481121823</c:v>
                </c:pt>
                <c:pt idx="103">
                  <c:v>412.71985710104337</c:v>
                </c:pt>
                <c:pt idx="104">
                  <c:v>410.41782649524862</c:v>
                </c:pt>
                <c:pt idx="105">
                  <c:v>384.04076166452978</c:v>
                </c:pt>
                <c:pt idx="106">
                  <c:v>374.49319411904798</c:v>
                </c:pt>
                <c:pt idx="107">
                  <c:v>362.70089199563847</c:v>
                </c:pt>
                <c:pt idx="108">
                  <c:v>361.64427689494249</c:v>
                </c:pt>
                <c:pt idx="109">
                  <c:v>337.67970180661928</c:v>
                </c:pt>
                <c:pt idx="110">
                  <c:v>331.11640549345827</c:v>
                </c:pt>
                <c:pt idx="111">
                  <c:v>324.36259601498068</c:v>
                </c:pt>
                <c:pt idx="112">
                  <c:v>283.7213380823448</c:v>
                </c:pt>
                <c:pt idx="113">
                  <c:v>280.92930731908177</c:v>
                </c:pt>
                <c:pt idx="114">
                  <c:v>277.42273444029775</c:v>
                </c:pt>
                <c:pt idx="115">
                  <c:v>270.17027188206231</c:v>
                </c:pt>
                <c:pt idx="116">
                  <c:v>254.93581609989843</c:v>
                </c:pt>
                <c:pt idx="117">
                  <c:v>237.20385748012706</c:v>
                </c:pt>
                <c:pt idx="118">
                  <c:v>235.47794142746687</c:v>
                </c:pt>
                <c:pt idx="119">
                  <c:v>230.58947649636559</c:v>
                </c:pt>
                <c:pt idx="120">
                  <c:v>217.7188712303581</c:v>
                </c:pt>
                <c:pt idx="121">
                  <c:v>209.39999356792899</c:v>
                </c:pt>
                <c:pt idx="122">
                  <c:v>207.13606099296544</c:v>
                </c:pt>
                <c:pt idx="123">
                  <c:v>193.55036475369519</c:v>
                </c:pt>
                <c:pt idx="124">
                  <c:v>187.24831241214463</c:v>
                </c:pt>
                <c:pt idx="125">
                  <c:v>181.78194676039698</c:v>
                </c:pt>
                <c:pt idx="126">
                  <c:v>162.20891160191772</c:v>
                </c:pt>
                <c:pt idx="127">
                  <c:v>158.60953879904795</c:v>
                </c:pt>
                <c:pt idx="128">
                  <c:v>154.80693636570274</c:v>
                </c:pt>
                <c:pt idx="129">
                  <c:v>140.0941836327861</c:v>
                </c:pt>
                <c:pt idx="130">
                  <c:v>138.89314398682475</c:v>
                </c:pt>
                <c:pt idx="131">
                  <c:v>137.34695454658959</c:v>
                </c:pt>
                <c:pt idx="132">
                  <c:v>123.26230724423674</c:v>
                </c:pt>
                <c:pt idx="133">
                  <c:v>120.73868353817682</c:v>
                </c:pt>
                <c:pt idx="134">
                  <c:v>117.13353018638415</c:v>
                </c:pt>
                <c:pt idx="135">
                  <c:v>102.40926160758701</c:v>
                </c:pt>
                <c:pt idx="136">
                  <c:v>100.90511532615557</c:v>
                </c:pt>
                <c:pt idx="137">
                  <c:v>100.54184187328002</c:v>
                </c:pt>
                <c:pt idx="138">
                  <c:v>93.992110846936754</c:v>
                </c:pt>
                <c:pt idx="139">
                  <c:v>86.022750735832702</c:v>
                </c:pt>
                <c:pt idx="140">
                  <c:v>84.386962841017208</c:v>
                </c:pt>
                <c:pt idx="141">
                  <c:v>72.101573282636139</c:v>
                </c:pt>
                <c:pt idx="142">
                  <c:v>70.068938207486781</c:v>
                </c:pt>
                <c:pt idx="143">
                  <c:v>69.057772433591069</c:v>
                </c:pt>
                <c:pt idx="144">
                  <c:v>57.774324792920694</c:v>
                </c:pt>
                <c:pt idx="145">
                  <c:v>55.546724721749321</c:v>
                </c:pt>
                <c:pt idx="146">
                  <c:v>53.907551869021574</c:v>
                </c:pt>
                <c:pt idx="147">
                  <c:v>44.874275980472113</c:v>
                </c:pt>
                <c:pt idx="148">
                  <c:v>43.787887601877593</c:v>
                </c:pt>
                <c:pt idx="149">
                  <c:v>41.446326601975841</c:v>
                </c:pt>
                <c:pt idx="150">
                  <c:v>35.912956640164609</c:v>
                </c:pt>
                <c:pt idx="151">
                  <c:v>34.245031383299832</c:v>
                </c:pt>
                <c:pt idx="152">
                  <c:v>29.696028961773447</c:v>
                </c:pt>
                <c:pt idx="153">
                  <c:v>26.006765132430147</c:v>
                </c:pt>
                <c:pt idx="154">
                  <c:v>25.392874275522299</c:v>
                </c:pt>
                <c:pt idx="155">
                  <c:v>19.875939464058831</c:v>
                </c:pt>
                <c:pt idx="156">
                  <c:v>16.910909751225404</c:v>
                </c:pt>
                <c:pt idx="157">
                  <c:v>16.469701187616671</c:v>
                </c:pt>
                <c:pt idx="158">
                  <c:v>11.366645919449661</c:v>
                </c:pt>
                <c:pt idx="159">
                  <c:v>10.206348519881661</c:v>
                </c:pt>
                <c:pt idx="160">
                  <c:v>9.7737170135561939</c:v>
                </c:pt>
                <c:pt idx="161">
                  <c:v>4.8468124126199958</c:v>
                </c:pt>
                <c:pt idx="162">
                  <c:v>4.4018217006657085</c:v>
                </c:pt>
                <c:pt idx="163">
                  <c:v>4.3029812871420088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F7-7148-A5A9-047157D4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48447"/>
        <c:axId val="1608767039"/>
      </c:scatterChart>
      <c:valAx>
        <c:axId val="1683148447"/>
        <c:scaling>
          <c:orientation val="minMax"/>
          <c:max val="100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8767039"/>
        <c:crosses val="autoZero"/>
        <c:crossBetween val="midCat"/>
      </c:valAx>
      <c:valAx>
        <c:axId val="1608767039"/>
        <c:scaling>
          <c:orientation val="minMax"/>
          <c:max val="4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1484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Virial-T</a:t>
            </a:r>
          </a:p>
        </c:rich>
      </c:tx>
      <c:layout>
        <c:manualLayout>
          <c:xMode val="edge"/>
          <c:yMode val="edge"/>
          <c:x val="0.47596223859114384"/>
          <c:y val="9.66183574879227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 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summary!$I$10:$I$313</c:f>
              <c:numCache>
                <c:formatCode>General</c:formatCode>
                <c:ptCount val="30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summary!$H$10:$H$313</c:f>
              <c:numCache>
                <c:formatCode>General</c:formatCode>
                <c:ptCount val="304"/>
                <c:pt idx="0">
                  <c:v>3894.5016708868829</c:v>
                </c:pt>
                <c:pt idx="1">
                  <c:v>3610.5691693255089</c:v>
                </c:pt>
                <c:pt idx="2">
                  <c:v>3728.34019575919</c:v>
                </c:pt>
                <c:pt idx="3">
                  <c:v>3424.7300253969092</c:v>
                </c:pt>
                <c:pt idx="4">
                  <c:v>3841.1668389139418</c:v>
                </c:pt>
                <c:pt idx="5">
                  <c:v>3451.5564925867934</c:v>
                </c:pt>
                <c:pt idx="6">
                  <c:v>3221.8326370562017</c:v>
                </c:pt>
                <c:pt idx="7">
                  <c:v>3791.2795541121436</c:v>
                </c:pt>
                <c:pt idx="8">
                  <c:v>3579.4154970930126</c:v>
                </c:pt>
                <c:pt idx="9">
                  <c:v>3602.3600177802064</c:v>
                </c:pt>
                <c:pt idx="10">
                  <c:v>3484.8513617350509</c:v>
                </c:pt>
                <c:pt idx="11">
                  <c:v>3897.0456035957004</c:v>
                </c:pt>
                <c:pt idx="12">
                  <c:v>3668.5749376828007</c:v>
                </c:pt>
                <c:pt idx="13">
                  <c:v>3789.2988898626545</c:v>
                </c:pt>
                <c:pt idx="14">
                  <c:v>3426.2485682034107</c:v>
                </c:pt>
                <c:pt idx="15">
                  <c:v>3015.9475876730867</c:v>
                </c:pt>
                <c:pt idx="16">
                  <c:v>3602.2311469144202</c:v>
                </c:pt>
                <c:pt idx="17">
                  <c:v>3168.6454369926241</c:v>
                </c:pt>
                <c:pt idx="18">
                  <c:v>3045.7521110796847</c:v>
                </c:pt>
                <c:pt idx="19">
                  <c:v>3286.3595698133045</c:v>
                </c:pt>
                <c:pt idx="20">
                  <c:v>2826.3152279499791</c:v>
                </c:pt>
                <c:pt idx="21">
                  <c:v>2696.9888059293103</c:v>
                </c:pt>
                <c:pt idx="22">
                  <c:v>3850.1928179083061</c:v>
                </c:pt>
                <c:pt idx="23">
                  <c:v>3101.4017408767959</c:v>
                </c:pt>
                <c:pt idx="24">
                  <c:v>3942.5772333676359</c:v>
                </c:pt>
                <c:pt idx="25">
                  <c:v>2624.0622534461381</c:v>
                </c:pt>
                <c:pt idx="26">
                  <c:v>2987.3391292863698</c:v>
                </c:pt>
                <c:pt idx="27">
                  <c:v>2788.9562544374953</c:v>
                </c:pt>
                <c:pt idx="28">
                  <c:v>2859.062137198352</c:v>
                </c:pt>
                <c:pt idx="29">
                  <c:v>2872.8369587583188</c:v>
                </c:pt>
                <c:pt idx="30">
                  <c:v>2533.8259796114185</c:v>
                </c:pt>
                <c:pt idx="31">
                  <c:v>2715.7368199547991</c:v>
                </c:pt>
                <c:pt idx="32">
                  <c:v>2649.5357520109037</c:v>
                </c:pt>
                <c:pt idx="33">
                  <c:v>2468.5580611968835</c:v>
                </c:pt>
                <c:pt idx="34">
                  <c:v>3149.2678014492139</c:v>
                </c:pt>
                <c:pt idx="35">
                  <c:v>2544.7245306015097</c:v>
                </c:pt>
                <c:pt idx="36">
                  <c:v>2348.5863572495596</c:v>
                </c:pt>
                <c:pt idx="37">
                  <c:v>2149.3342789832573</c:v>
                </c:pt>
                <c:pt idx="38">
                  <c:v>2199.5301448498431</c:v>
                </c:pt>
                <c:pt idx="39">
                  <c:v>2358.1999850691109</c:v>
                </c:pt>
                <c:pt idx="40">
                  <c:v>2258.7222792399079</c:v>
                </c:pt>
                <c:pt idx="41">
                  <c:v>2239.6109587441665</c:v>
                </c:pt>
                <c:pt idx="42">
                  <c:v>2046.3813446168429</c:v>
                </c:pt>
                <c:pt idx="43">
                  <c:v>1919.2976221094905</c:v>
                </c:pt>
                <c:pt idx="44">
                  <c:v>2000.764015590574</c:v>
                </c:pt>
                <c:pt idx="45">
                  <c:v>2123.3816674752479</c:v>
                </c:pt>
                <c:pt idx="46">
                  <c:v>1869.4695738670769</c:v>
                </c:pt>
                <c:pt idx="47">
                  <c:v>1724.5522009877125</c:v>
                </c:pt>
                <c:pt idx="48">
                  <c:v>1747.6140745105768</c:v>
                </c:pt>
                <c:pt idx="49">
                  <c:v>1919.6023610865448</c:v>
                </c:pt>
                <c:pt idx="50">
                  <c:v>1607.1654729364827</c:v>
                </c:pt>
                <c:pt idx="51">
                  <c:v>1630.3290945831129</c:v>
                </c:pt>
                <c:pt idx="52">
                  <c:v>1511.3972417823647</c:v>
                </c:pt>
                <c:pt idx="53">
                  <c:v>1466.4472041478716</c:v>
                </c:pt>
                <c:pt idx="54">
                  <c:v>1660.0998017164957</c:v>
                </c:pt>
                <c:pt idx="55">
                  <c:v>1562.8783963182111</c:v>
                </c:pt>
                <c:pt idx="56">
                  <c:v>1399.6391510190506</c:v>
                </c:pt>
                <c:pt idx="57">
                  <c:v>1366.9058799491313</c:v>
                </c:pt>
                <c:pt idx="58">
                  <c:v>1755.2481559228754</c:v>
                </c:pt>
                <c:pt idx="59">
                  <c:v>1291.9270351400298</c:v>
                </c:pt>
                <c:pt idx="60">
                  <c:v>1267.5228471081448</c:v>
                </c:pt>
                <c:pt idx="61">
                  <c:v>1355.5199078711498</c:v>
                </c:pt>
                <c:pt idx="62">
                  <c:v>1205.588105772257</c:v>
                </c:pt>
                <c:pt idx="63">
                  <c:v>1431.6100820930526</c:v>
                </c:pt>
                <c:pt idx="64">
                  <c:v>1254.7026254174177</c:v>
                </c:pt>
                <c:pt idx="65">
                  <c:v>1109.0446118400616</c:v>
                </c:pt>
                <c:pt idx="66">
                  <c:v>1120.965884934478</c:v>
                </c:pt>
                <c:pt idx="67">
                  <c:v>1169.5184701153387</c:v>
                </c:pt>
                <c:pt idx="68">
                  <c:v>1054.3254515546369</c:v>
                </c:pt>
                <c:pt idx="69">
                  <c:v>1029.7424024055495</c:v>
                </c:pt>
                <c:pt idx="70">
                  <c:v>981.57524646969659</c:v>
                </c:pt>
                <c:pt idx="71">
                  <c:v>952.61086501437092</c:v>
                </c:pt>
                <c:pt idx="72">
                  <c:v>1044.3621589029103</c:v>
                </c:pt>
                <c:pt idx="73">
                  <c:v>929.10040029384254</c:v>
                </c:pt>
                <c:pt idx="74">
                  <c:v>893.75407043790312</c:v>
                </c:pt>
                <c:pt idx="75">
                  <c:v>879.32911599319903</c:v>
                </c:pt>
                <c:pt idx="76">
                  <c:v>982.61273544029052</c:v>
                </c:pt>
                <c:pt idx="77">
                  <c:v>831.52286770434932</c:v>
                </c:pt>
                <c:pt idx="78">
                  <c:v>810.72883059655692</c:v>
                </c:pt>
                <c:pt idx="79">
                  <c:v>840.35503506491068</c:v>
                </c:pt>
                <c:pt idx="80">
                  <c:v>769.27129622194764</c:v>
                </c:pt>
                <c:pt idx="81">
                  <c:v>718.16934351252382</c:v>
                </c:pt>
                <c:pt idx="82">
                  <c:v>751.17752537816364</c:v>
                </c:pt>
                <c:pt idx="83">
                  <c:v>713.38391053959072</c:v>
                </c:pt>
                <c:pt idx="84">
                  <c:v>772.21387718692154</c:v>
                </c:pt>
                <c:pt idx="85">
                  <c:v>737.15275284306779</c:v>
                </c:pt>
                <c:pt idx="86">
                  <c:v>664.11210679869646</c:v>
                </c:pt>
                <c:pt idx="87">
                  <c:v>639.50806670480085</c:v>
                </c:pt>
                <c:pt idx="88">
                  <c:v>663.40185886042843</c:v>
                </c:pt>
                <c:pt idx="89">
                  <c:v>594.98567683440274</c:v>
                </c:pt>
                <c:pt idx="90">
                  <c:v>590.95531543507298</c:v>
                </c:pt>
                <c:pt idx="91">
                  <c:v>626.74358921377177</c:v>
                </c:pt>
                <c:pt idx="92">
                  <c:v>543.56851229333165</c:v>
                </c:pt>
                <c:pt idx="93">
                  <c:v>543.95547465915047</c:v>
                </c:pt>
                <c:pt idx="94">
                  <c:v>567.46726742618443</c:v>
                </c:pt>
                <c:pt idx="95">
                  <c:v>502.33090128497213</c:v>
                </c:pt>
                <c:pt idx="96">
                  <c:v>504.53530740074336</c:v>
                </c:pt>
                <c:pt idx="97">
                  <c:v>455.85036816055799</c:v>
                </c:pt>
                <c:pt idx="98">
                  <c:v>465.16170634286186</c:v>
                </c:pt>
                <c:pt idx="99">
                  <c:v>511.23408181518681</c:v>
                </c:pt>
                <c:pt idx="100">
                  <c:v>429.68636653616352</c:v>
                </c:pt>
                <c:pt idx="101">
                  <c:v>470.32522268630908</c:v>
                </c:pt>
                <c:pt idx="102">
                  <c:v>410.42072678951524</c:v>
                </c:pt>
                <c:pt idx="103">
                  <c:v>394.383911496179</c:v>
                </c:pt>
                <c:pt idx="104">
                  <c:v>430.89247614134331</c:v>
                </c:pt>
                <c:pt idx="105">
                  <c:v>374.73688548156065</c:v>
                </c:pt>
                <c:pt idx="106">
                  <c:v>362.64069150912661</c:v>
                </c:pt>
                <c:pt idx="107">
                  <c:v>393.90947156366667</c:v>
                </c:pt>
                <c:pt idx="108">
                  <c:v>364.81030830397441</c:v>
                </c:pt>
                <c:pt idx="109">
                  <c:v>332.49048871581908</c:v>
                </c:pt>
                <c:pt idx="110">
                  <c:v>321.35607225821417</c:v>
                </c:pt>
                <c:pt idx="111">
                  <c:v>307.60615217178861</c:v>
                </c:pt>
                <c:pt idx="112">
                  <c:v>323.16769917700469</c:v>
                </c:pt>
                <c:pt idx="113">
                  <c:v>289.72916939212138</c:v>
                </c:pt>
                <c:pt idx="114">
                  <c:v>276.1489695051626</c:v>
                </c:pt>
                <c:pt idx="115">
                  <c:v>280.76378026407082</c:v>
                </c:pt>
                <c:pt idx="116">
                  <c:v>268.041712302885</c:v>
                </c:pt>
                <c:pt idx="117">
                  <c:v>237.50795517479722</c:v>
                </c:pt>
                <c:pt idx="118">
                  <c:v>239.95307871158712</c:v>
                </c:pt>
                <c:pt idx="119">
                  <c:v>253.96479824914735</c:v>
                </c:pt>
                <c:pt idx="120">
                  <c:v>213.66461315871834</c:v>
                </c:pt>
                <c:pt idx="121">
                  <c:v>217.1778548019482</c:v>
                </c:pt>
                <c:pt idx="122">
                  <c:v>216.17476120708866</c:v>
                </c:pt>
                <c:pt idx="123">
                  <c:v>186.58718174809414</c:v>
                </c:pt>
                <c:pt idx="124">
                  <c:v>196.07053356230574</c:v>
                </c:pt>
                <c:pt idx="125">
                  <c:v>190.3639220311432</c:v>
                </c:pt>
                <c:pt idx="126">
                  <c:v>176.09824490983894</c:v>
                </c:pt>
                <c:pt idx="127">
                  <c:v>170.54829605750962</c:v>
                </c:pt>
                <c:pt idx="128">
                  <c:v>173.98115319884226</c:v>
                </c:pt>
                <c:pt idx="129">
                  <c:v>150.77784257687256</c:v>
                </c:pt>
                <c:pt idx="130">
                  <c:v>157.28222763142614</c:v>
                </c:pt>
                <c:pt idx="131">
                  <c:v>154.47535093730914</c:v>
                </c:pt>
                <c:pt idx="132">
                  <c:v>137.720607733626</c:v>
                </c:pt>
                <c:pt idx="133">
                  <c:v>130.35416301960279</c:v>
                </c:pt>
                <c:pt idx="134">
                  <c:v>126.40493793845273</c:v>
                </c:pt>
                <c:pt idx="135">
                  <c:v>121.14267933326624</c:v>
                </c:pt>
                <c:pt idx="136">
                  <c:v>109.93940366689407</c:v>
                </c:pt>
                <c:pt idx="137">
                  <c:v>106.65059769206943</c:v>
                </c:pt>
                <c:pt idx="138">
                  <c:v>107.380247526145</c:v>
                </c:pt>
                <c:pt idx="139">
                  <c:v>97.968645976708771</c:v>
                </c:pt>
                <c:pt idx="140">
                  <c:v>92.311886273726046</c:v>
                </c:pt>
                <c:pt idx="141">
                  <c:v>95.647100928820336</c:v>
                </c:pt>
                <c:pt idx="142">
                  <c:v>83.535253933805436</c:v>
                </c:pt>
                <c:pt idx="143">
                  <c:v>78.884798918860767</c:v>
                </c:pt>
                <c:pt idx="144">
                  <c:v>84.953668584426168</c:v>
                </c:pt>
                <c:pt idx="145">
                  <c:v>68.701770314313023</c:v>
                </c:pt>
                <c:pt idx="146">
                  <c:v>67.824517373735233</c:v>
                </c:pt>
                <c:pt idx="147">
                  <c:v>74.124572640952181</c:v>
                </c:pt>
                <c:pt idx="148">
                  <c:v>61.347800237059474</c:v>
                </c:pt>
                <c:pt idx="149">
                  <c:v>53.316909683407964</c:v>
                </c:pt>
                <c:pt idx="150">
                  <c:v>64.326226174531499</c:v>
                </c:pt>
                <c:pt idx="151">
                  <c:v>49.706292439880741</c:v>
                </c:pt>
                <c:pt idx="152">
                  <c:v>54.173008042259518</c:v>
                </c:pt>
                <c:pt idx="153">
                  <c:v>45.770829432081491</c:v>
                </c:pt>
                <c:pt idx="154">
                  <c:v>46.702794502792337</c:v>
                </c:pt>
                <c:pt idx="155">
                  <c:v>45.909461582433664</c:v>
                </c:pt>
                <c:pt idx="156">
                  <c:v>37.671678128084899</c:v>
                </c:pt>
                <c:pt idx="157">
                  <c:v>37.308974851918713</c:v>
                </c:pt>
                <c:pt idx="158">
                  <c:v>36.421142456046034</c:v>
                </c:pt>
                <c:pt idx="159">
                  <c:v>33.038420663784336</c:v>
                </c:pt>
                <c:pt idx="160">
                  <c:v>31.957917163701861</c:v>
                </c:pt>
                <c:pt idx="161">
                  <c:v>28.250599754129777</c:v>
                </c:pt>
                <c:pt idx="162">
                  <c:v>25.693526431035068</c:v>
                </c:pt>
                <c:pt idx="163">
                  <c:v>23.755288369145479</c:v>
                </c:pt>
                <c:pt idx="164">
                  <c:v>22.508662488028644</c:v>
                </c:pt>
                <c:pt idx="165">
                  <c:v>18.808814934391563</c:v>
                </c:pt>
                <c:pt idx="166">
                  <c:v>20.501717028850269</c:v>
                </c:pt>
                <c:pt idx="167">
                  <c:v>16.450299834004134</c:v>
                </c:pt>
                <c:pt idx="168">
                  <c:v>11.83297172489068</c:v>
                </c:pt>
                <c:pt idx="169">
                  <c:v>12.269489576085888</c:v>
                </c:pt>
                <c:pt idx="170">
                  <c:v>9.9817760092730321</c:v>
                </c:pt>
                <c:pt idx="171">
                  <c:v>5.1095162324989474</c:v>
                </c:pt>
                <c:pt idx="172">
                  <c:v>6.6282582123781673</c:v>
                </c:pt>
                <c:pt idx="173">
                  <c:v>5.0607090545701787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4-8E4E-AEE3-69D1A6311888}"/>
            </c:ext>
          </c:extLst>
        </c:ser>
        <c:ser>
          <c:idx val="4"/>
          <c:order val="1"/>
          <c:tx>
            <c:v>EOS 400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summary!$AB$10:$AB$183</c:f>
              <c:numCache>
                <c:formatCode>General</c:formatCode>
                <c:ptCount val="17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summary!$AS$10:$AS$183</c:f>
              <c:numCache>
                <c:formatCode>0.000</c:formatCode>
                <c:ptCount val="174"/>
                <c:pt idx="0">
                  <c:v>3206.5999305173359</c:v>
                </c:pt>
                <c:pt idx="1">
                  <c:v>3172.4113270582648</c:v>
                </c:pt>
                <c:pt idx="2">
                  <c:v>3153.7988031828795</c:v>
                </c:pt>
                <c:pt idx="3">
                  <c:v>3040.4948891531449</c:v>
                </c:pt>
                <c:pt idx="4">
                  <c:v>2872.7746787627689</c:v>
                </c:pt>
                <c:pt idx="5">
                  <c:v>2861.9911939889471</c:v>
                </c:pt>
                <c:pt idx="6">
                  <c:v>2817.5476878889363</c:v>
                </c:pt>
                <c:pt idx="7">
                  <c:v>2779.3365226602086</c:v>
                </c:pt>
                <c:pt idx="8">
                  <c:v>2766.2384749708581</c:v>
                </c:pt>
                <c:pt idx="9">
                  <c:v>2738.3994390984312</c:v>
                </c:pt>
                <c:pt idx="10">
                  <c:v>2724.4345192397395</c:v>
                </c:pt>
                <c:pt idx="11">
                  <c:v>2692.8268749885378</c:v>
                </c:pt>
                <c:pt idx="12">
                  <c:v>2689.6781025320488</c:v>
                </c:pt>
                <c:pt idx="13">
                  <c:v>2644.2240813602762</c:v>
                </c:pt>
                <c:pt idx="14">
                  <c:v>2617.8887652214103</c:v>
                </c:pt>
                <c:pt idx="15">
                  <c:v>2595.0509555119547</c:v>
                </c:pt>
                <c:pt idx="16">
                  <c:v>2579.4005198548275</c:v>
                </c:pt>
                <c:pt idx="17">
                  <c:v>2562.1938372341965</c:v>
                </c:pt>
                <c:pt idx="18">
                  <c:v>2502.1686576089742</c:v>
                </c:pt>
                <c:pt idx="19">
                  <c:v>2494.3484667454377</c:v>
                </c:pt>
                <c:pt idx="20">
                  <c:v>2407.5836620237169</c:v>
                </c:pt>
                <c:pt idx="21">
                  <c:v>2401.7281826421404</c:v>
                </c:pt>
                <c:pt idx="22">
                  <c:v>2400.3949571190951</c:v>
                </c:pt>
                <c:pt idx="23">
                  <c:v>2389.5963813863445</c:v>
                </c:pt>
                <c:pt idx="24">
                  <c:v>2358.6030838205438</c:v>
                </c:pt>
                <c:pt idx="25">
                  <c:v>2345.2586746518532</c:v>
                </c:pt>
                <c:pt idx="26">
                  <c:v>2328.7659983533281</c:v>
                </c:pt>
                <c:pt idx="27">
                  <c:v>2326.5911866763217</c:v>
                </c:pt>
                <c:pt idx="28">
                  <c:v>2310.8537082384555</c:v>
                </c:pt>
                <c:pt idx="29">
                  <c:v>2275.7354489694549</c:v>
                </c:pt>
                <c:pt idx="30">
                  <c:v>2274.1954351794102</c:v>
                </c:pt>
                <c:pt idx="31">
                  <c:v>2256.1328253339138</c:v>
                </c:pt>
                <c:pt idx="32">
                  <c:v>2231.7374600593853</c:v>
                </c:pt>
                <c:pt idx="33">
                  <c:v>2230.0954734913494</c:v>
                </c:pt>
                <c:pt idx="34">
                  <c:v>2223.7707867783511</c:v>
                </c:pt>
                <c:pt idx="35">
                  <c:v>2180.0267877514325</c:v>
                </c:pt>
                <c:pt idx="36">
                  <c:v>2063.6287297238309</c:v>
                </c:pt>
                <c:pt idx="37">
                  <c:v>2013.5015153249908</c:v>
                </c:pt>
                <c:pt idx="38">
                  <c:v>1997.9879259188813</c:v>
                </c:pt>
                <c:pt idx="39">
                  <c:v>1978.2275674194395</c:v>
                </c:pt>
                <c:pt idx="40">
                  <c:v>1968.9939805319084</c:v>
                </c:pt>
                <c:pt idx="41">
                  <c:v>1933.1982038843391</c:v>
                </c:pt>
                <c:pt idx="42">
                  <c:v>1892.5629515756918</c:v>
                </c:pt>
                <c:pt idx="43">
                  <c:v>1843.7851978205204</c:v>
                </c:pt>
                <c:pt idx="44">
                  <c:v>1841.5142420633485</c:v>
                </c:pt>
                <c:pt idx="45">
                  <c:v>1834.8301151071194</c:v>
                </c:pt>
                <c:pt idx="46">
                  <c:v>1768.1378891740196</c:v>
                </c:pt>
                <c:pt idx="47">
                  <c:v>1651.576112597854</c:v>
                </c:pt>
                <c:pt idx="48">
                  <c:v>1622.0385950079742</c:v>
                </c:pt>
                <c:pt idx="49">
                  <c:v>1613.3751471774833</c:v>
                </c:pt>
                <c:pt idx="50">
                  <c:v>1605.9072577133848</c:v>
                </c:pt>
                <c:pt idx="51">
                  <c:v>1554.8606353165676</c:v>
                </c:pt>
                <c:pt idx="52">
                  <c:v>1496.6632789706043</c:v>
                </c:pt>
                <c:pt idx="53">
                  <c:v>1433.3967394554957</c:v>
                </c:pt>
                <c:pt idx="54">
                  <c:v>1428.2226204535716</c:v>
                </c:pt>
                <c:pt idx="55">
                  <c:v>1406.1570428636821</c:v>
                </c:pt>
                <c:pt idx="56">
                  <c:v>1404.0659962960387</c:v>
                </c:pt>
                <c:pt idx="57">
                  <c:v>1389.4565632157346</c:v>
                </c:pt>
                <c:pt idx="58">
                  <c:v>1368.0006475726059</c:v>
                </c:pt>
                <c:pt idx="59">
                  <c:v>1286.6971500544475</c:v>
                </c:pt>
                <c:pt idx="60">
                  <c:v>1280.6760816514238</c:v>
                </c:pt>
                <c:pt idx="61">
                  <c:v>1235.8255275868921</c:v>
                </c:pt>
                <c:pt idx="62">
                  <c:v>1225.4399468258198</c:v>
                </c:pt>
                <c:pt idx="63">
                  <c:v>1211.5702096272817</c:v>
                </c:pt>
                <c:pt idx="64">
                  <c:v>1158.4819347838611</c:v>
                </c:pt>
                <c:pt idx="65">
                  <c:v>1098.1468194652205</c:v>
                </c:pt>
                <c:pt idx="66">
                  <c:v>1091.945114690918</c:v>
                </c:pt>
                <c:pt idx="67">
                  <c:v>1074.2307737247866</c:v>
                </c:pt>
                <c:pt idx="68">
                  <c:v>1044.0974652036812</c:v>
                </c:pt>
                <c:pt idx="69">
                  <c:v>1038.0882970535181</c:v>
                </c:pt>
                <c:pt idx="70">
                  <c:v>1015.7378668989543</c:v>
                </c:pt>
                <c:pt idx="71">
                  <c:v>948.78292908095659</c:v>
                </c:pt>
                <c:pt idx="72">
                  <c:v>919.82203750636677</c:v>
                </c:pt>
                <c:pt idx="73">
                  <c:v>884.40149914350798</c:v>
                </c:pt>
                <c:pt idx="74">
                  <c:v>880.74849630885296</c:v>
                </c:pt>
                <c:pt idx="75">
                  <c:v>874.44607839204161</c:v>
                </c:pt>
                <c:pt idx="76">
                  <c:v>856.94014985849344</c:v>
                </c:pt>
                <c:pt idx="77">
                  <c:v>817.74915597064501</c:v>
                </c:pt>
                <c:pt idx="78">
                  <c:v>804.61311067259794</c:v>
                </c:pt>
                <c:pt idx="79">
                  <c:v>770.93542040817022</c:v>
                </c:pt>
                <c:pt idx="80">
                  <c:v>762.64726111125981</c:v>
                </c:pt>
                <c:pt idx="81">
                  <c:v>737.80932913106835</c:v>
                </c:pt>
                <c:pt idx="82">
                  <c:v>736.18625446728208</c:v>
                </c:pt>
                <c:pt idx="83">
                  <c:v>714.74831317307314</c:v>
                </c:pt>
                <c:pt idx="84">
                  <c:v>698.48636268594487</c:v>
                </c:pt>
                <c:pt idx="85">
                  <c:v>695.84962740092271</c:v>
                </c:pt>
                <c:pt idx="86">
                  <c:v>688.48886534087626</c:v>
                </c:pt>
                <c:pt idx="87">
                  <c:v>634.12786625234048</c:v>
                </c:pt>
                <c:pt idx="88">
                  <c:v>621.7495177519362</c:v>
                </c:pt>
                <c:pt idx="89">
                  <c:v>588.78592837607721</c:v>
                </c:pt>
                <c:pt idx="90">
                  <c:v>581.92392027731182</c:v>
                </c:pt>
                <c:pt idx="91">
                  <c:v>564.9486713675675</c:v>
                </c:pt>
                <c:pt idx="92">
                  <c:v>544.24560482152106</c:v>
                </c:pt>
                <c:pt idx="93">
                  <c:v>536.45634080682055</c:v>
                </c:pt>
                <c:pt idx="94">
                  <c:v>506.76725729538691</c:v>
                </c:pt>
                <c:pt idx="95">
                  <c:v>499.19468678583996</c:v>
                </c:pt>
                <c:pt idx="96">
                  <c:v>492.03218448787072</c:v>
                </c:pt>
                <c:pt idx="97">
                  <c:v>461.19668115854682</c:v>
                </c:pt>
                <c:pt idx="98">
                  <c:v>457.30799646487588</c:v>
                </c:pt>
                <c:pt idx="99">
                  <c:v>453.57212458813598</c:v>
                </c:pt>
                <c:pt idx="100">
                  <c:v>427.93836608007314</c:v>
                </c:pt>
                <c:pt idx="101">
                  <c:v>419.21213291961783</c:v>
                </c:pt>
                <c:pt idx="102">
                  <c:v>396.93924582073697</c:v>
                </c:pt>
                <c:pt idx="103">
                  <c:v>389.10281282015717</c:v>
                </c:pt>
                <c:pt idx="104">
                  <c:v>388.32337539221072</c:v>
                </c:pt>
                <c:pt idx="105">
                  <c:v>381.6044491674088</c:v>
                </c:pt>
                <c:pt idx="106">
                  <c:v>362.282580256985</c:v>
                </c:pt>
                <c:pt idx="107">
                  <c:v>357.39030332602027</c:v>
                </c:pt>
                <c:pt idx="108">
                  <c:v>349.67409105130133</c:v>
                </c:pt>
                <c:pt idx="109">
                  <c:v>340.09281891452844</c:v>
                </c:pt>
                <c:pt idx="110">
                  <c:v>318.35477316852462</c:v>
                </c:pt>
                <c:pt idx="111">
                  <c:v>314.93666494245304</c:v>
                </c:pt>
                <c:pt idx="112">
                  <c:v>306.80688546506792</c:v>
                </c:pt>
                <c:pt idx="113">
                  <c:v>295.7048902697008</c:v>
                </c:pt>
                <c:pt idx="114">
                  <c:v>282.45825683222125</c:v>
                </c:pt>
                <c:pt idx="115">
                  <c:v>274.53009457412475</c:v>
                </c:pt>
                <c:pt idx="116">
                  <c:v>271.64167865721873</c:v>
                </c:pt>
                <c:pt idx="117">
                  <c:v>247.48217647501372</c:v>
                </c:pt>
                <c:pt idx="118">
                  <c:v>242.04543260850593</c:v>
                </c:pt>
                <c:pt idx="119">
                  <c:v>238.51072200813701</c:v>
                </c:pt>
                <c:pt idx="120">
                  <c:v>233.41408327218772</c:v>
                </c:pt>
                <c:pt idx="121">
                  <c:v>226.27498974229579</c:v>
                </c:pt>
                <c:pt idx="122">
                  <c:v>210.67235352746215</c:v>
                </c:pt>
                <c:pt idx="123">
                  <c:v>204.00840737290955</c:v>
                </c:pt>
                <c:pt idx="124">
                  <c:v>202.79614478799874</c:v>
                </c:pt>
                <c:pt idx="125">
                  <c:v>190.11011946497655</c:v>
                </c:pt>
                <c:pt idx="126">
                  <c:v>184.86321196959901</c:v>
                </c:pt>
                <c:pt idx="127">
                  <c:v>180.04676120763665</c:v>
                </c:pt>
                <c:pt idx="128">
                  <c:v>170.52922409400125</c:v>
                </c:pt>
                <c:pt idx="129">
                  <c:v>167.32804778710656</c:v>
                </c:pt>
                <c:pt idx="130">
                  <c:v>165.45600663740404</c:v>
                </c:pt>
                <c:pt idx="131">
                  <c:v>162.49185910747559</c:v>
                </c:pt>
                <c:pt idx="132">
                  <c:v>145.75027399583746</c:v>
                </c:pt>
                <c:pt idx="133">
                  <c:v>143.32381415988903</c:v>
                </c:pt>
                <c:pt idx="134">
                  <c:v>140.72190438563965</c:v>
                </c:pt>
                <c:pt idx="135">
                  <c:v>128.13509029442008</c:v>
                </c:pt>
                <c:pt idx="136">
                  <c:v>122.2943298240947</c:v>
                </c:pt>
                <c:pt idx="137">
                  <c:v>119.30555779505906</c:v>
                </c:pt>
                <c:pt idx="138">
                  <c:v>113.59025818442669</c:v>
                </c:pt>
                <c:pt idx="139">
                  <c:v>110.46519791643345</c:v>
                </c:pt>
                <c:pt idx="140">
                  <c:v>105.84066029565975</c:v>
                </c:pt>
                <c:pt idx="141">
                  <c:v>97.96021451241937</c:v>
                </c:pt>
                <c:pt idx="142">
                  <c:v>94.868707625490941</c:v>
                </c:pt>
                <c:pt idx="143">
                  <c:v>90.496073386096072</c:v>
                </c:pt>
                <c:pt idx="144">
                  <c:v>86.882907997403109</c:v>
                </c:pt>
                <c:pt idx="145">
                  <c:v>75.40697119857083</c:v>
                </c:pt>
                <c:pt idx="146">
                  <c:v>74.800607345502101</c:v>
                </c:pt>
                <c:pt idx="147">
                  <c:v>74.125635526632024</c:v>
                </c:pt>
                <c:pt idx="148">
                  <c:v>66.801102106569871</c:v>
                </c:pt>
                <c:pt idx="149">
                  <c:v>64.016759812572857</c:v>
                </c:pt>
                <c:pt idx="150">
                  <c:v>62.614108451691308</c:v>
                </c:pt>
                <c:pt idx="151">
                  <c:v>57.424753053075598</c:v>
                </c:pt>
                <c:pt idx="152">
                  <c:v>53.442496554060973</c:v>
                </c:pt>
                <c:pt idx="153">
                  <c:v>50.864380296547608</c:v>
                </c:pt>
                <c:pt idx="154">
                  <c:v>45.478466218481834</c:v>
                </c:pt>
                <c:pt idx="155">
                  <c:v>41.949392999825598</c:v>
                </c:pt>
                <c:pt idx="156">
                  <c:v>39.105309654974988</c:v>
                </c:pt>
                <c:pt idx="157">
                  <c:v>36.330345438993945</c:v>
                </c:pt>
                <c:pt idx="158">
                  <c:v>33.363670839486012</c:v>
                </c:pt>
                <c:pt idx="159">
                  <c:v>29.29877254084737</c:v>
                </c:pt>
                <c:pt idx="160">
                  <c:v>27.463975655630975</c:v>
                </c:pt>
                <c:pt idx="161">
                  <c:v>24.742049023093536</c:v>
                </c:pt>
                <c:pt idx="162">
                  <c:v>21.545240537166436</c:v>
                </c:pt>
                <c:pt idx="163">
                  <c:v>19.074658041177521</c:v>
                </c:pt>
                <c:pt idx="164">
                  <c:v>18.232207046919019</c:v>
                </c:pt>
                <c:pt idx="165">
                  <c:v>13.62311723086496</c:v>
                </c:pt>
                <c:pt idx="166">
                  <c:v>12.657874876903659</c:v>
                </c:pt>
                <c:pt idx="167">
                  <c:v>11.858440662016807</c:v>
                </c:pt>
                <c:pt idx="168">
                  <c:v>7.8572732453516494</c:v>
                </c:pt>
                <c:pt idx="169">
                  <c:v>6.9838606007555759</c:v>
                </c:pt>
                <c:pt idx="170">
                  <c:v>6.6186628887473429</c:v>
                </c:pt>
                <c:pt idx="171">
                  <c:v>3.1891467699709297</c:v>
                </c:pt>
                <c:pt idx="172">
                  <c:v>2.9410495841497815</c:v>
                </c:pt>
                <c:pt idx="173">
                  <c:v>2.7599256555710299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4-8E4E-AEE3-69D1A6311888}"/>
            </c:ext>
          </c:extLst>
        </c:ser>
        <c:ser>
          <c:idx val="1"/>
          <c:order val="2"/>
          <c:tx>
            <c:v>MD 500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summary!$N$10:$N$313</c:f>
              <c:numCache>
                <c:formatCode>General</c:formatCode>
                <c:ptCount val="304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summary!$M$10:$M$313</c:f>
              <c:numCache>
                <c:formatCode>General</c:formatCode>
                <c:ptCount val="304"/>
                <c:pt idx="0">
                  <c:v>3778.7709992123528</c:v>
                </c:pt>
                <c:pt idx="1">
                  <c:v>3903.5432346718967</c:v>
                </c:pt>
                <c:pt idx="2">
                  <c:v>3559.2012420660685</c:v>
                </c:pt>
                <c:pt idx="3">
                  <c:v>3911.7538240120875</c:v>
                </c:pt>
                <c:pt idx="4">
                  <c:v>3660.4633266597439</c:v>
                </c:pt>
                <c:pt idx="5">
                  <c:v>3788.5352430047978</c:v>
                </c:pt>
                <c:pt idx="6">
                  <c:v>3349.1281721026762</c:v>
                </c:pt>
                <c:pt idx="7">
                  <c:v>3208.8289870594449</c:v>
                </c:pt>
                <c:pt idx="8">
                  <c:v>3516.6071268908481</c:v>
                </c:pt>
                <c:pt idx="9">
                  <c:v>3616.6273402912852</c:v>
                </c:pt>
                <c:pt idx="10">
                  <c:v>3270.9456953386548</c:v>
                </c:pt>
                <c:pt idx="11">
                  <c:v>3385.5652834406237</c:v>
                </c:pt>
                <c:pt idx="12">
                  <c:v>3132.1914539508548</c:v>
                </c:pt>
                <c:pt idx="13">
                  <c:v>2786.8266201459487</c:v>
                </c:pt>
                <c:pt idx="14">
                  <c:v>2850.3613553812625</c:v>
                </c:pt>
                <c:pt idx="15">
                  <c:v>2981.9972404891059</c:v>
                </c:pt>
                <c:pt idx="16">
                  <c:v>3639.5808328680846</c:v>
                </c:pt>
                <c:pt idx="17">
                  <c:v>3421.0558423213056</c:v>
                </c:pt>
                <c:pt idx="18">
                  <c:v>2996.7708402460298</c:v>
                </c:pt>
                <c:pt idx="19">
                  <c:v>2879.6882548347894</c:v>
                </c:pt>
                <c:pt idx="20">
                  <c:v>3187.0449780344093</c:v>
                </c:pt>
                <c:pt idx="21">
                  <c:v>2642.4207381426095</c:v>
                </c:pt>
                <c:pt idx="22">
                  <c:v>2596.8336016776061</c:v>
                </c:pt>
                <c:pt idx="23">
                  <c:v>3241.1308831980446</c:v>
                </c:pt>
                <c:pt idx="24">
                  <c:v>3055.8488492672541</c:v>
                </c:pt>
                <c:pt idx="25">
                  <c:v>2456.8641423536005</c:v>
                </c:pt>
                <c:pt idx="26">
                  <c:v>2323.8934253786279</c:v>
                </c:pt>
                <c:pt idx="27">
                  <c:v>2397.1689496368854</c:v>
                </c:pt>
                <c:pt idx="28">
                  <c:v>2273.8636923389977</c:v>
                </c:pt>
                <c:pt idx="29">
                  <c:v>2684.3909296677321</c:v>
                </c:pt>
                <c:pt idx="30">
                  <c:v>2772.6959143527038</c:v>
                </c:pt>
                <c:pt idx="31">
                  <c:v>2157.1784886014243</c:v>
                </c:pt>
                <c:pt idx="32">
                  <c:v>2837.5727724568187</c:v>
                </c:pt>
                <c:pt idx="33">
                  <c:v>1986.198546112581</c:v>
                </c:pt>
                <c:pt idx="34">
                  <c:v>2534.859432224559</c:v>
                </c:pt>
                <c:pt idx="35">
                  <c:v>2084.1523297229896</c:v>
                </c:pt>
                <c:pt idx="36">
                  <c:v>2398.7418532243728</c:v>
                </c:pt>
                <c:pt idx="37">
                  <c:v>2253.8926489115188</c:v>
                </c:pt>
                <c:pt idx="38">
                  <c:v>1968.9934112733001</c:v>
                </c:pt>
                <c:pt idx="39">
                  <c:v>1720.9324555277401</c:v>
                </c:pt>
                <c:pt idx="40">
                  <c:v>1816.4435330844879</c:v>
                </c:pt>
                <c:pt idx="41">
                  <c:v>1854.1153718276319</c:v>
                </c:pt>
                <c:pt idx="42">
                  <c:v>2031.7000041746107</c:v>
                </c:pt>
                <c:pt idx="43">
                  <c:v>1755.4564455034508</c:v>
                </c:pt>
                <c:pt idx="44">
                  <c:v>2075.4795851383578</c:v>
                </c:pt>
                <c:pt idx="45">
                  <c:v>1562.9997947091545</c:v>
                </c:pt>
                <c:pt idx="46">
                  <c:v>1756.4194348078888</c:v>
                </c:pt>
                <c:pt idx="47">
                  <c:v>1849.8247387105334</c:v>
                </c:pt>
                <c:pt idx="48">
                  <c:v>1647.6288946034738</c:v>
                </c:pt>
                <c:pt idx="49">
                  <c:v>1447.2693649393946</c:v>
                </c:pt>
                <c:pt idx="50">
                  <c:v>1550.5166458634676</c:v>
                </c:pt>
                <c:pt idx="51">
                  <c:v>1450.2708059381225</c:v>
                </c:pt>
                <c:pt idx="52">
                  <c:v>1361.2298934067369</c:v>
                </c:pt>
                <c:pt idx="53">
                  <c:v>1333.1741215877621</c:v>
                </c:pt>
                <c:pt idx="54">
                  <c:v>1524.0244824624208</c:v>
                </c:pt>
                <c:pt idx="55">
                  <c:v>1266.9248201626478</c:v>
                </c:pt>
                <c:pt idx="56">
                  <c:v>1264.4775576886548</c:v>
                </c:pt>
                <c:pt idx="57">
                  <c:v>1443.7199681889888</c:v>
                </c:pt>
                <c:pt idx="58">
                  <c:v>1165.3557081960064</c:v>
                </c:pt>
                <c:pt idx="59">
                  <c:v>1113.4515037914446</c:v>
                </c:pt>
                <c:pt idx="60">
                  <c:v>1156.2248611752855</c:v>
                </c:pt>
                <c:pt idx="61">
                  <c:v>1086.8205149116732</c:v>
                </c:pt>
                <c:pt idx="62">
                  <c:v>1311.0862899666813</c:v>
                </c:pt>
                <c:pt idx="63">
                  <c:v>1231.6091152634917</c:v>
                </c:pt>
                <c:pt idx="64">
                  <c:v>1001.0244289535444</c:v>
                </c:pt>
                <c:pt idx="65">
                  <c:v>1151.242688958278</c:v>
                </c:pt>
                <c:pt idx="66">
                  <c:v>1018.9408484542797</c:v>
                </c:pt>
                <c:pt idx="67">
                  <c:v>925.69985616412725</c:v>
                </c:pt>
                <c:pt idx="68">
                  <c:v>923.06881777647777</c:v>
                </c:pt>
                <c:pt idx="69">
                  <c:v>869.93092102623234</c:v>
                </c:pt>
                <c:pt idx="70">
                  <c:v>886.34958030354187</c:v>
                </c:pt>
                <c:pt idx="71">
                  <c:v>990.38507266152965</c:v>
                </c:pt>
                <c:pt idx="72">
                  <c:v>1031.4288614316386</c:v>
                </c:pt>
                <c:pt idx="73">
                  <c:v>804.83471057587406</c:v>
                </c:pt>
                <c:pt idx="74">
                  <c:v>919.08449640843833</c:v>
                </c:pt>
                <c:pt idx="75">
                  <c:v>750.79958793593175</c:v>
                </c:pt>
                <c:pt idx="76">
                  <c:v>778.71017891229508</c:v>
                </c:pt>
                <c:pt idx="77">
                  <c:v>842.77192690847323</c:v>
                </c:pt>
                <c:pt idx="78">
                  <c:v>727.81591859688092</c:v>
                </c:pt>
                <c:pt idx="79">
                  <c:v>793.3672603651363</c:v>
                </c:pt>
                <c:pt idx="80">
                  <c:v>677.49518964851086</c:v>
                </c:pt>
                <c:pt idx="81">
                  <c:v>681.83372367567938</c:v>
                </c:pt>
                <c:pt idx="82">
                  <c:v>722.37208259070246</c:v>
                </c:pt>
                <c:pt idx="83">
                  <c:v>633.77813835563086</c:v>
                </c:pt>
                <c:pt idx="84">
                  <c:v>620.6429349863671</c:v>
                </c:pt>
                <c:pt idx="85">
                  <c:v>673.17792784044525</c:v>
                </c:pt>
                <c:pt idx="86">
                  <c:v>584.98609278125036</c:v>
                </c:pt>
                <c:pt idx="87">
                  <c:v>624.46335333341256</c:v>
                </c:pt>
                <c:pt idx="88">
                  <c:v>541.37456486953704</c:v>
                </c:pt>
                <c:pt idx="89">
                  <c:v>544.79254195687838</c:v>
                </c:pt>
                <c:pt idx="90">
                  <c:v>501.94588256558302</c:v>
                </c:pt>
                <c:pt idx="91">
                  <c:v>576.63253710298443</c:v>
                </c:pt>
                <c:pt idx="92">
                  <c:v>510.6257156994983</c:v>
                </c:pt>
                <c:pt idx="93">
                  <c:v>474.08806836858668</c:v>
                </c:pt>
                <c:pt idx="94">
                  <c:v>522.96261025229239</c:v>
                </c:pt>
                <c:pt idx="95">
                  <c:v>456.65022596468884</c:v>
                </c:pt>
                <c:pt idx="96">
                  <c:v>419.78076405947797</c:v>
                </c:pt>
                <c:pt idx="97">
                  <c:v>489.30980904746542</c:v>
                </c:pt>
                <c:pt idx="98">
                  <c:v>412.92133585000664</c:v>
                </c:pt>
                <c:pt idx="99">
                  <c:v>390.83650964354393</c:v>
                </c:pt>
                <c:pt idx="100">
                  <c:v>381.7076555129114</c:v>
                </c:pt>
                <c:pt idx="101">
                  <c:v>440.23251532641638</c:v>
                </c:pt>
                <c:pt idx="102">
                  <c:v>405.84863200597209</c:v>
                </c:pt>
                <c:pt idx="103">
                  <c:v>337.5787019626614</c:v>
                </c:pt>
                <c:pt idx="104">
                  <c:v>341.32439045615564</c:v>
                </c:pt>
                <c:pt idx="105">
                  <c:v>367.34129673399121</c:v>
                </c:pt>
                <c:pt idx="106">
                  <c:v>304.10058819629535</c:v>
                </c:pt>
                <c:pt idx="107">
                  <c:v>304.83723012445137</c:v>
                </c:pt>
                <c:pt idx="108">
                  <c:v>328.98188899677291</c:v>
                </c:pt>
                <c:pt idx="109">
                  <c:v>280.14267622758598</c:v>
                </c:pt>
                <c:pt idx="110">
                  <c:v>277.62415601534707</c:v>
                </c:pt>
                <c:pt idx="111">
                  <c:v>250.87910515335372</c:v>
                </c:pt>
                <c:pt idx="112">
                  <c:v>293.13811927174413</c:v>
                </c:pt>
                <c:pt idx="113">
                  <c:v>241.82504713223796</c:v>
                </c:pt>
                <c:pt idx="114">
                  <c:v>227.41909072046283</c:v>
                </c:pt>
                <c:pt idx="115">
                  <c:v>271.26598207248202</c:v>
                </c:pt>
                <c:pt idx="116">
                  <c:v>208.97798350375746</c:v>
                </c:pt>
                <c:pt idx="117">
                  <c:v>199.99479732948078</c:v>
                </c:pt>
                <c:pt idx="118">
                  <c:v>236.51094879600095</c:v>
                </c:pt>
                <c:pt idx="119">
                  <c:v>187.58937832629479</c:v>
                </c:pt>
                <c:pt idx="120">
                  <c:v>175.76314347957009</c:v>
                </c:pt>
                <c:pt idx="121">
                  <c:v>204.20706684372252</c:v>
                </c:pt>
                <c:pt idx="122">
                  <c:v>167.43159860814001</c:v>
                </c:pt>
                <c:pt idx="123">
                  <c:v>156.39395569797639</c:v>
                </c:pt>
                <c:pt idx="124">
                  <c:v>182.06442503077849</c:v>
                </c:pt>
                <c:pt idx="125">
                  <c:v>146.18910259285317</c:v>
                </c:pt>
                <c:pt idx="126">
                  <c:v>166.19294367359177</c:v>
                </c:pt>
                <c:pt idx="127">
                  <c:v>135.33937320452046</c:v>
                </c:pt>
                <c:pt idx="128">
                  <c:v>149.58256390489086</c:v>
                </c:pt>
                <c:pt idx="129">
                  <c:v>123.81650450555432</c:v>
                </c:pt>
                <c:pt idx="130">
                  <c:v>121.44096856686571</c:v>
                </c:pt>
                <c:pt idx="131">
                  <c:v>107.37744313733909</c:v>
                </c:pt>
                <c:pt idx="132">
                  <c:v>105.67426213082854</c:v>
                </c:pt>
                <c:pt idx="133">
                  <c:v>130.43711984299549</c:v>
                </c:pt>
                <c:pt idx="134">
                  <c:v>94.440977098826991</c:v>
                </c:pt>
                <c:pt idx="135">
                  <c:v>109.23239060735325</c:v>
                </c:pt>
                <c:pt idx="136">
                  <c:v>86.975376298641223</c:v>
                </c:pt>
                <c:pt idx="137">
                  <c:v>83.643172609881006</c:v>
                </c:pt>
                <c:pt idx="138">
                  <c:v>81.913309989714833</c:v>
                </c:pt>
                <c:pt idx="139">
                  <c:v>93.728219505578181</c:v>
                </c:pt>
                <c:pt idx="140">
                  <c:v>81.34554914582742</c:v>
                </c:pt>
                <c:pt idx="141">
                  <c:v>68.549342247808525</c:v>
                </c:pt>
                <c:pt idx="142">
                  <c:v>68.220111125014881</c:v>
                </c:pt>
                <c:pt idx="143">
                  <c:v>69.908441765079573</c:v>
                </c:pt>
                <c:pt idx="144">
                  <c:v>59.176136053418269</c:v>
                </c:pt>
                <c:pt idx="145">
                  <c:v>55.774208854053974</c:v>
                </c:pt>
                <c:pt idx="146">
                  <c:v>58.537893333993871</c:v>
                </c:pt>
                <c:pt idx="147">
                  <c:v>49.715958288561175</c:v>
                </c:pt>
                <c:pt idx="148">
                  <c:v>43.922432260413615</c:v>
                </c:pt>
                <c:pt idx="149">
                  <c:v>47.075016140862111</c:v>
                </c:pt>
                <c:pt idx="150">
                  <c:v>39.37317779970207</c:v>
                </c:pt>
                <c:pt idx="151">
                  <c:v>37.244032881441072</c:v>
                </c:pt>
                <c:pt idx="152">
                  <c:v>43.560543497872494</c:v>
                </c:pt>
                <c:pt idx="153">
                  <c:v>32.726973184522301</c:v>
                </c:pt>
                <c:pt idx="154">
                  <c:v>25.832608000405216</c:v>
                </c:pt>
                <c:pt idx="155">
                  <c:v>32.25831873466624</c:v>
                </c:pt>
                <c:pt idx="156">
                  <c:v>24.930331060668966</c:v>
                </c:pt>
                <c:pt idx="157">
                  <c:v>20.337267170474245</c:v>
                </c:pt>
                <c:pt idx="158">
                  <c:v>24.001546380080278</c:v>
                </c:pt>
                <c:pt idx="159">
                  <c:v>18.57314028526217</c:v>
                </c:pt>
                <c:pt idx="160">
                  <c:v>13.596314952926718</c:v>
                </c:pt>
                <c:pt idx="161">
                  <c:v>17.049977832733166</c:v>
                </c:pt>
                <c:pt idx="162">
                  <c:v>13.281396340168378</c:v>
                </c:pt>
                <c:pt idx="163">
                  <c:v>6.578996714218408</c:v>
                </c:pt>
                <c:pt idx="164">
                  <c:v>7.0929708272268037</c:v>
                </c:pt>
                <c:pt idx="165">
                  <c:v>6.1897784533349958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24-8E4E-AEE3-69D1A6311888}"/>
            </c:ext>
          </c:extLst>
        </c:ser>
        <c:ser>
          <c:idx val="5"/>
          <c:order val="3"/>
          <c:tx>
            <c:v>EOS 500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summary!$AB$184:$AB$349</c:f>
              <c:numCache>
                <c:formatCode>General</c:formatCode>
                <c:ptCount val="166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summary!$AS$184:$AS$349</c:f>
              <c:numCache>
                <c:formatCode>0.000</c:formatCode>
                <c:ptCount val="166"/>
                <c:pt idx="0">
                  <c:v>3816.5964138851273</c:v>
                </c:pt>
                <c:pt idx="1">
                  <c:v>3777.020904568918</c:v>
                </c:pt>
                <c:pt idx="2">
                  <c:v>3559.6646581466048</c:v>
                </c:pt>
                <c:pt idx="3">
                  <c:v>3367.9119022304703</c:v>
                </c:pt>
                <c:pt idx="4">
                  <c:v>3293.7520204991565</c:v>
                </c:pt>
                <c:pt idx="5">
                  <c:v>3285.4607270664865</c:v>
                </c:pt>
                <c:pt idx="6">
                  <c:v>3277.2573256705878</c:v>
                </c:pt>
                <c:pt idx="7">
                  <c:v>3272.8409763321665</c:v>
                </c:pt>
                <c:pt idx="8">
                  <c:v>3237.0737251496521</c:v>
                </c:pt>
                <c:pt idx="9">
                  <c:v>3231.3516911684737</c:v>
                </c:pt>
                <c:pt idx="10">
                  <c:v>3214.4594171199856</c:v>
                </c:pt>
                <c:pt idx="11">
                  <c:v>3195.5751319880146</c:v>
                </c:pt>
                <c:pt idx="12">
                  <c:v>3166.0357593806289</c:v>
                </c:pt>
                <c:pt idx="13">
                  <c:v>3092.9859697189577</c:v>
                </c:pt>
                <c:pt idx="14">
                  <c:v>3071.318743197759</c:v>
                </c:pt>
                <c:pt idx="15">
                  <c:v>3059.3278020599423</c:v>
                </c:pt>
                <c:pt idx="16">
                  <c:v>3048.2259361796391</c:v>
                </c:pt>
                <c:pt idx="17">
                  <c:v>3030.3618367353893</c:v>
                </c:pt>
                <c:pt idx="18">
                  <c:v>2950.8715367222048</c:v>
                </c:pt>
                <c:pt idx="19">
                  <c:v>2912.9051875031505</c:v>
                </c:pt>
                <c:pt idx="20">
                  <c:v>2835.732067655249</c:v>
                </c:pt>
                <c:pt idx="21">
                  <c:v>2831.6744238105071</c:v>
                </c:pt>
                <c:pt idx="22">
                  <c:v>2769.2171045966597</c:v>
                </c:pt>
                <c:pt idx="23">
                  <c:v>2739.2737500733419</c:v>
                </c:pt>
                <c:pt idx="24">
                  <c:v>2683.8122933856262</c:v>
                </c:pt>
                <c:pt idx="25">
                  <c:v>2582.3808508480711</c:v>
                </c:pt>
                <c:pt idx="26">
                  <c:v>2543.0081259571884</c:v>
                </c:pt>
                <c:pt idx="27">
                  <c:v>2517.9539639246027</c:v>
                </c:pt>
                <c:pt idx="28">
                  <c:v>2498.0324759403161</c:v>
                </c:pt>
                <c:pt idx="29">
                  <c:v>2424.9335846642325</c:v>
                </c:pt>
                <c:pt idx="30">
                  <c:v>2415.8869846162265</c:v>
                </c:pt>
                <c:pt idx="31">
                  <c:v>2315.3821939302343</c:v>
                </c:pt>
                <c:pt idx="32">
                  <c:v>2294.6835621119808</c:v>
                </c:pt>
                <c:pt idx="33">
                  <c:v>2274.3238414383763</c:v>
                </c:pt>
                <c:pt idx="34">
                  <c:v>2269.7348389238914</c:v>
                </c:pt>
                <c:pt idx="35">
                  <c:v>2260.8427662217309</c:v>
                </c:pt>
                <c:pt idx="36">
                  <c:v>2198.042200634387</c:v>
                </c:pt>
                <c:pt idx="37">
                  <c:v>2096.9536460865106</c:v>
                </c:pt>
                <c:pt idx="38">
                  <c:v>2058.5962825404695</c:v>
                </c:pt>
                <c:pt idx="39">
                  <c:v>1992.0559029343788</c:v>
                </c:pt>
                <c:pt idx="40">
                  <c:v>1988.0752830026697</c:v>
                </c:pt>
                <c:pt idx="41">
                  <c:v>1979.6997551985946</c:v>
                </c:pt>
                <c:pt idx="42">
                  <c:v>1942.582832637878</c:v>
                </c:pt>
                <c:pt idx="43">
                  <c:v>1935.9158769139983</c:v>
                </c:pt>
                <c:pt idx="44">
                  <c:v>1824.989630661318</c:v>
                </c:pt>
                <c:pt idx="45">
                  <c:v>1717.411865508748</c:v>
                </c:pt>
                <c:pt idx="46">
                  <c:v>1703.3022292568071</c:v>
                </c:pt>
                <c:pt idx="47">
                  <c:v>1689.9193512978779</c:v>
                </c:pt>
                <c:pt idx="48">
                  <c:v>1608.8831873152251</c:v>
                </c:pt>
                <c:pt idx="49">
                  <c:v>1593.3690742872191</c:v>
                </c:pt>
                <c:pt idx="50">
                  <c:v>1550.6498618877592</c:v>
                </c:pt>
                <c:pt idx="51">
                  <c:v>1473.5337562246928</c:v>
                </c:pt>
                <c:pt idx="52">
                  <c:v>1431.9248352917971</c:v>
                </c:pt>
                <c:pt idx="53">
                  <c:v>1425.7146537660381</c:v>
                </c:pt>
                <c:pt idx="54">
                  <c:v>1420.5626290845676</c:v>
                </c:pt>
                <c:pt idx="55">
                  <c:v>1393.1014216269364</c:v>
                </c:pt>
                <c:pt idx="56">
                  <c:v>1384.6881148592856</c:v>
                </c:pt>
                <c:pt idx="57">
                  <c:v>1337.625921004756</c:v>
                </c:pt>
                <c:pt idx="58">
                  <c:v>1280.0457081908291</c:v>
                </c:pt>
                <c:pt idx="59">
                  <c:v>1222.5607648955956</c:v>
                </c:pt>
                <c:pt idx="60">
                  <c:v>1212.0908980728921</c:v>
                </c:pt>
                <c:pt idx="61">
                  <c:v>1193.9028048920554</c:v>
                </c:pt>
                <c:pt idx="62">
                  <c:v>1165.7289958735028</c:v>
                </c:pt>
                <c:pt idx="63">
                  <c:v>1155.7798876344418</c:v>
                </c:pt>
                <c:pt idx="64">
                  <c:v>1102.6544531673158</c:v>
                </c:pt>
                <c:pt idx="65">
                  <c:v>1100.7957871624044</c:v>
                </c:pt>
                <c:pt idx="66">
                  <c:v>1092.6428155603091</c:v>
                </c:pt>
                <c:pt idx="67">
                  <c:v>971.67463802408417</c:v>
                </c:pt>
                <c:pt idx="68">
                  <c:v>956.88175894135418</c:v>
                </c:pt>
                <c:pt idx="69">
                  <c:v>943.44131935424275</c:v>
                </c:pt>
                <c:pt idx="70">
                  <c:v>935.64211338207963</c:v>
                </c:pt>
                <c:pt idx="71">
                  <c:v>909.04557755454027</c:v>
                </c:pt>
                <c:pt idx="72">
                  <c:v>901.55440451376012</c:v>
                </c:pt>
                <c:pt idx="73">
                  <c:v>863.57960247561584</c:v>
                </c:pt>
                <c:pt idx="74">
                  <c:v>847.41617801863777</c:v>
                </c:pt>
                <c:pt idx="75">
                  <c:v>788.85120066064792</c:v>
                </c:pt>
                <c:pt idx="76">
                  <c:v>786.5549504495707</c:v>
                </c:pt>
                <c:pt idx="77">
                  <c:v>752.67030820854313</c:v>
                </c:pt>
                <c:pt idx="78">
                  <c:v>734.15390172592424</c:v>
                </c:pt>
                <c:pt idx="79">
                  <c:v>702.08598153704429</c:v>
                </c:pt>
                <c:pt idx="80">
                  <c:v>694.27731909310012</c:v>
                </c:pt>
                <c:pt idx="81">
                  <c:v>693.63495498453983</c:v>
                </c:pt>
                <c:pt idx="82">
                  <c:v>672.37426625303283</c:v>
                </c:pt>
                <c:pt idx="83">
                  <c:v>661.35715000440257</c:v>
                </c:pt>
                <c:pt idx="84">
                  <c:v>621.86470927500216</c:v>
                </c:pt>
                <c:pt idx="85">
                  <c:v>607.45454355110803</c:v>
                </c:pt>
                <c:pt idx="86">
                  <c:v>593.97943751886078</c:v>
                </c:pt>
                <c:pt idx="87">
                  <c:v>562.59133353243749</c:v>
                </c:pt>
                <c:pt idx="88">
                  <c:v>540.05060399100853</c:v>
                </c:pt>
                <c:pt idx="89">
                  <c:v>531.99144651938036</c:v>
                </c:pt>
                <c:pt idx="90">
                  <c:v>520.35486082826333</c:v>
                </c:pt>
                <c:pt idx="91">
                  <c:v>514.21974092243249</c:v>
                </c:pt>
                <c:pt idx="92">
                  <c:v>492.35901046088964</c:v>
                </c:pt>
                <c:pt idx="93">
                  <c:v>476.13534277960059</c:v>
                </c:pt>
                <c:pt idx="94">
                  <c:v>464.95323170203585</c:v>
                </c:pt>
                <c:pt idx="95">
                  <c:v>464.15427055754151</c:v>
                </c:pt>
                <c:pt idx="96">
                  <c:v>437.57834343235572</c:v>
                </c:pt>
                <c:pt idx="97">
                  <c:v>419.04082944513664</c:v>
                </c:pt>
                <c:pt idx="98">
                  <c:v>404.58067466068769</c:v>
                </c:pt>
                <c:pt idx="99">
                  <c:v>399.08060517788005</c:v>
                </c:pt>
                <c:pt idx="100">
                  <c:v>387.5851918895633</c:v>
                </c:pt>
                <c:pt idx="101">
                  <c:v>379.72046644652596</c:v>
                </c:pt>
                <c:pt idx="102">
                  <c:v>364.85393674981714</c:v>
                </c:pt>
                <c:pt idx="103">
                  <c:v>341.88420653062451</c:v>
                </c:pt>
                <c:pt idx="104">
                  <c:v>341.29606925351021</c:v>
                </c:pt>
                <c:pt idx="105">
                  <c:v>328.32436585565171</c:v>
                </c:pt>
                <c:pt idx="106">
                  <c:v>304.61395731534776</c:v>
                </c:pt>
                <c:pt idx="107">
                  <c:v>302.44865531465609</c:v>
                </c:pt>
                <c:pt idx="108">
                  <c:v>299.74746678314028</c:v>
                </c:pt>
                <c:pt idx="109">
                  <c:v>291.76196674427473</c:v>
                </c:pt>
                <c:pt idx="110">
                  <c:v>287.42868919131649</c:v>
                </c:pt>
                <c:pt idx="111">
                  <c:v>260.36190356450453</c:v>
                </c:pt>
                <c:pt idx="112">
                  <c:v>258.54823829620398</c:v>
                </c:pt>
                <c:pt idx="113">
                  <c:v>243.80490146745706</c:v>
                </c:pt>
                <c:pt idx="114">
                  <c:v>240.8315405069271</c:v>
                </c:pt>
                <c:pt idx="115">
                  <c:v>237.37460496785422</c:v>
                </c:pt>
                <c:pt idx="116">
                  <c:v>217.30255081199971</c:v>
                </c:pt>
                <c:pt idx="117">
                  <c:v>215.70174601997496</c:v>
                </c:pt>
                <c:pt idx="118">
                  <c:v>210.63028441633611</c:v>
                </c:pt>
                <c:pt idx="119">
                  <c:v>195.520034407677</c:v>
                </c:pt>
                <c:pt idx="120">
                  <c:v>189.77779536181731</c:v>
                </c:pt>
                <c:pt idx="121">
                  <c:v>185.05779021682534</c:v>
                </c:pt>
                <c:pt idx="122">
                  <c:v>179.63465941171316</c:v>
                </c:pt>
                <c:pt idx="123">
                  <c:v>173.14306292039021</c:v>
                </c:pt>
                <c:pt idx="124">
                  <c:v>169.17640255197171</c:v>
                </c:pt>
                <c:pt idx="125">
                  <c:v>156.28611615280977</c:v>
                </c:pt>
                <c:pt idx="126">
                  <c:v>154.15258603723714</c:v>
                </c:pt>
                <c:pt idx="127">
                  <c:v>146.916463312275</c:v>
                </c:pt>
                <c:pt idx="128">
                  <c:v>137.34074883573777</c:v>
                </c:pt>
                <c:pt idx="129">
                  <c:v>133.30569892558628</c:v>
                </c:pt>
                <c:pt idx="130">
                  <c:v>131.21235988944389</c:v>
                </c:pt>
                <c:pt idx="131">
                  <c:v>119.50658153583933</c:v>
                </c:pt>
                <c:pt idx="132">
                  <c:v>118.55050958903297</c:v>
                </c:pt>
                <c:pt idx="133">
                  <c:v>114.46853984844041</c:v>
                </c:pt>
                <c:pt idx="134">
                  <c:v>101.77241027703198</c:v>
                </c:pt>
                <c:pt idx="135">
                  <c:v>101.29361371066329</c:v>
                </c:pt>
                <c:pt idx="136">
                  <c:v>98.002434103837828</c:v>
                </c:pt>
                <c:pt idx="137">
                  <c:v>90.817049856596924</c:v>
                </c:pt>
                <c:pt idx="138">
                  <c:v>88.2765310733012</c:v>
                </c:pt>
                <c:pt idx="139">
                  <c:v>87.111383659029755</c:v>
                </c:pt>
                <c:pt idx="140">
                  <c:v>76.805032801768064</c:v>
                </c:pt>
                <c:pt idx="141">
                  <c:v>75.872586560618757</c:v>
                </c:pt>
                <c:pt idx="142">
                  <c:v>72.566804107075839</c:v>
                </c:pt>
                <c:pt idx="143">
                  <c:v>63.883948768969255</c:v>
                </c:pt>
                <c:pt idx="144">
                  <c:v>62.96820623723643</c:v>
                </c:pt>
                <c:pt idx="145">
                  <c:v>57.941602371600233</c:v>
                </c:pt>
                <c:pt idx="146">
                  <c:v>51.003186117929992</c:v>
                </c:pt>
                <c:pt idx="147">
                  <c:v>50.209202229057041</c:v>
                </c:pt>
                <c:pt idx="148">
                  <c:v>47.338575509343698</c:v>
                </c:pt>
                <c:pt idx="149">
                  <c:v>40.285143165027819</c:v>
                </c:pt>
                <c:pt idx="150">
                  <c:v>39.355271523667682</c:v>
                </c:pt>
                <c:pt idx="151">
                  <c:v>34.588349839027579</c:v>
                </c:pt>
                <c:pt idx="152">
                  <c:v>32.193220479657995</c:v>
                </c:pt>
                <c:pt idx="153">
                  <c:v>30.800957185146512</c:v>
                </c:pt>
                <c:pt idx="154">
                  <c:v>25.105742120804628</c:v>
                </c:pt>
                <c:pt idx="155">
                  <c:v>22.263758763864924</c:v>
                </c:pt>
                <c:pt idx="156">
                  <c:v>21.434527988327481</c:v>
                </c:pt>
                <c:pt idx="157">
                  <c:v>16.662993642861458</c:v>
                </c:pt>
                <c:pt idx="158">
                  <c:v>14.722742315349254</c:v>
                </c:pt>
                <c:pt idx="159">
                  <c:v>14.484119395786514</c:v>
                </c:pt>
                <c:pt idx="160">
                  <c:v>9.5942946346862019</c:v>
                </c:pt>
                <c:pt idx="161">
                  <c:v>8.7773186933981151</c:v>
                </c:pt>
                <c:pt idx="162">
                  <c:v>8.3583329412549734</c:v>
                </c:pt>
                <c:pt idx="163">
                  <c:v>3.9229658273993055</c:v>
                </c:pt>
                <c:pt idx="164">
                  <c:v>3.494413373280671</c:v>
                </c:pt>
                <c:pt idx="165">
                  <c:v>3.4496784561149298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24-8E4E-AEE3-69D1A6311888}"/>
            </c:ext>
          </c:extLst>
        </c:ser>
        <c:ser>
          <c:idx val="2"/>
          <c:order val="4"/>
          <c:tx>
            <c:v>MD 600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summary!$S$10:$S$313</c:f>
              <c:numCache>
                <c:formatCode>General</c:formatCode>
                <c:ptCount val="304"/>
                <c:pt idx="0">
                  <c:v>30.863641842460979</c:v>
                </c:pt>
                <c:pt idx="1">
                  <c:v>31.152431887834616</c:v>
                </c:pt>
                <c:pt idx="2">
                  <c:v>31.728564937446524</c:v>
                </c:pt>
                <c:pt idx="3">
                  <c:v>31.795832450730838</c:v>
                </c:pt>
                <c:pt idx="4">
                  <c:v>31.879993037794037</c:v>
                </c:pt>
                <c:pt idx="5">
                  <c:v>32.021007471258294</c:v>
                </c:pt>
                <c:pt idx="6">
                  <c:v>32.081728822870559</c:v>
                </c:pt>
                <c:pt idx="7">
                  <c:v>32.103428884166021</c:v>
                </c:pt>
                <c:pt idx="8">
                  <c:v>32.216934619785704</c:v>
                </c:pt>
                <c:pt idx="9">
                  <c:v>32.250745479427437</c:v>
                </c:pt>
                <c:pt idx="10">
                  <c:v>32.269110777284332</c:v>
                </c:pt>
                <c:pt idx="11">
                  <c:v>32.327138434854845</c:v>
                </c:pt>
                <c:pt idx="12">
                  <c:v>32.392810565402492</c:v>
                </c:pt>
                <c:pt idx="13">
                  <c:v>32.831661252130274</c:v>
                </c:pt>
                <c:pt idx="14">
                  <c:v>33.005637477106276</c:v>
                </c:pt>
                <c:pt idx="15">
                  <c:v>33.056191691229529</c:v>
                </c:pt>
                <c:pt idx="16">
                  <c:v>33.058549191794754</c:v>
                </c:pt>
                <c:pt idx="17">
                  <c:v>33.128441518589355</c:v>
                </c:pt>
                <c:pt idx="18">
                  <c:v>33.150535507171661</c:v>
                </c:pt>
                <c:pt idx="19">
                  <c:v>33.231485280379346</c:v>
                </c:pt>
                <c:pt idx="20">
                  <c:v>33.582100353413466</c:v>
                </c:pt>
                <c:pt idx="21">
                  <c:v>33.584226429812645</c:v>
                </c:pt>
                <c:pt idx="22">
                  <c:v>33.600852463321829</c:v>
                </c:pt>
                <c:pt idx="23">
                  <c:v>33.659278348977381</c:v>
                </c:pt>
                <c:pt idx="24">
                  <c:v>33.978826815986892</c:v>
                </c:pt>
                <c:pt idx="25">
                  <c:v>34.02342476404867</c:v>
                </c:pt>
                <c:pt idx="26">
                  <c:v>34.294499725486425</c:v>
                </c:pt>
                <c:pt idx="27">
                  <c:v>34.346570284241935</c:v>
                </c:pt>
                <c:pt idx="28">
                  <c:v>34.410265829159648</c:v>
                </c:pt>
                <c:pt idx="29">
                  <c:v>34.664165860740091</c:v>
                </c:pt>
                <c:pt idx="30">
                  <c:v>35.009892875695769</c:v>
                </c:pt>
                <c:pt idx="31">
                  <c:v>35.571899632649512</c:v>
                </c:pt>
                <c:pt idx="32">
                  <c:v>35.650032002579408</c:v>
                </c:pt>
                <c:pt idx="33">
                  <c:v>35.85828173611624</c:v>
                </c:pt>
                <c:pt idx="34">
                  <c:v>35.906185491553821</c:v>
                </c:pt>
                <c:pt idx="35">
                  <c:v>35.910794049978946</c:v>
                </c:pt>
                <c:pt idx="36">
                  <c:v>36.484991461280956</c:v>
                </c:pt>
                <c:pt idx="37">
                  <c:v>36.502191519893465</c:v>
                </c:pt>
                <c:pt idx="38">
                  <c:v>36.716239664008093</c:v>
                </c:pt>
                <c:pt idx="39">
                  <c:v>36.821863835989433</c:v>
                </c:pt>
                <c:pt idx="40">
                  <c:v>37.438848352224468</c:v>
                </c:pt>
                <c:pt idx="41">
                  <c:v>37.741554375067729</c:v>
                </c:pt>
                <c:pt idx="42">
                  <c:v>37.976941670664907</c:v>
                </c:pt>
                <c:pt idx="43">
                  <c:v>38.154728730114762</c:v>
                </c:pt>
                <c:pt idx="44">
                  <c:v>38.319570842458305</c:v>
                </c:pt>
                <c:pt idx="45">
                  <c:v>38.362740813536433</c:v>
                </c:pt>
                <c:pt idx="46">
                  <c:v>38.624393162251032</c:v>
                </c:pt>
                <c:pt idx="47">
                  <c:v>38.731365172833598</c:v>
                </c:pt>
                <c:pt idx="48">
                  <c:v>38.742900486450175</c:v>
                </c:pt>
                <c:pt idx="49">
                  <c:v>39.16837642543684</c:v>
                </c:pt>
                <c:pt idx="50">
                  <c:v>39.392542926298987</c:v>
                </c:pt>
                <c:pt idx="51">
                  <c:v>39.682136608923464</c:v>
                </c:pt>
                <c:pt idx="52">
                  <c:v>39.993997783855697</c:v>
                </c:pt>
                <c:pt idx="53">
                  <c:v>40.047288976552167</c:v>
                </c:pt>
                <c:pt idx="54">
                  <c:v>40.064056515785566</c:v>
                </c:pt>
                <c:pt idx="55">
                  <c:v>40.853469729709118</c:v>
                </c:pt>
                <c:pt idx="56">
                  <c:v>41.880998966054676</c:v>
                </c:pt>
                <c:pt idx="57">
                  <c:v>41.88803437288346</c:v>
                </c:pt>
                <c:pt idx="58">
                  <c:v>42.044252837961395</c:v>
                </c:pt>
                <c:pt idx="59">
                  <c:v>42.598351234625554</c:v>
                </c:pt>
                <c:pt idx="60">
                  <c:v>43.123731140376279</c:v>
                </c:pt>
                <c:pt idx="61">
                  <c:v>43.12806591383049</c:v>
                </c:pt>
                <c:pt idx="62">
                  <c:v>43.346527841658492</c:v>
                </c:pt>
                <c:pt idx="63">
                  <c:v>43.578521252053434</c:v>
                </c:pt>
                <c:pt idx="64">
                  <c:v>44.235706011929473</c:v>
                </c:pt>
                <c:pt idx="65">
                  <c:v>44.475679297138946</c:v>
                </c:pt>
                <c:pt idx="66">
                  <c:v>44.656759213139175</c:v>
                </c:pt>
                <c:pt idx="67">
                  <c:v>44.819716534681511</c:v>
                </c:pt>
                <c:pt idx="68">
                  <c:v>45.02750672824147</c:v>
                </c:pt>
                <c:pt idx="69">
                  <c:v>45.540355429127594</c:v>
                </c:pt>
                <c:pt idx="70">
                  <c:v>45.716151706368073</c:v>
                </c:pt>
                <c:pt idx="71">
                  <c:v>47.003416666321698</c:v>
                </c:pt>
                <c:pt idx="72">
                  <c:v>47.226133433904309</c:v>
                </c:pt>
                <c:pt idx="73">
                  <c:v>47.979798385846706</c:v>
                </c:pt>
                <c:pt idx="74">
                  <c:v>48.796718542050058</c:v>
                </c:pt>
                <c:pt idx="75">
                  <c:v>49.291141255855678</c:v>
                </c:pt>
                <c:pt idx="76">
                  <c:v>49.334739054058794</c:v>
                </c:pt>
                <c:pt idx="77">
                  <c:v>50.288713837624364</c:v>
                </c:pt>
                <c:pt idx="78">
                  <c:v>50.330797263526264</c:v>
                </c:pt>
                <c:pt idx="79">
                  <c:v>51.254342667659046</c:v>
                </c:pt>
                <c:pt idx="80">
                  <c:v>51.691266827698811</c:v>
                </c:pt>
                <c:pt idx="81">
                  <c:v>52.196384477287502</c:v>
                </c:pt>
                <c:pt idx="82">
                  <c:v>52.304542687663918</c:v>
                </c:pt>
                <c:pt idx="83">
                  <c:v>52.928951076126111</c:v>
                </c:pt>
                <c:pt idx="84">
                  <c:v>53.988670696213667</c:v>
                </c:pt>
                <c:pt idx="85">
                  <c:v>54.430274150871853</c:v>
                </c:pt>
                <c:pt idx="86">
                  <c:v>54.810539370231645</c:v>
                </c:pt>
                <c:pt idx="87">
                  <c:v>55.243087506978235</c:v>
                </c:pt>
                <c:pt idx="88">
                  <c:v>55.895075018332626</c:v>
                </c:pt>
                <c:pt idx="89">
                  <c:v>56.567189098035286</c:v>
                </c:pt>
                <c:pt idx="90">
                  <c:v>57.222496690538755</c:v>
                </c:pt>
                <c:pt idx="91">
                  <c:v>59.452280230666652</c:v>
                </c:pt>
                <c:pt idx="92">
                  <c:v>60.25963920081967</c:v>
                </c:pt>
                <c:pt idx="93">
                  <c:v>61.010929654613328</c:v>
                </c:pt>
                <c:pt idx="94">
                  <c:v>61.108439890765602</c:v>
                </c:pt>
                <c:pt idx="95">
                  <c:v>61.170085614114448</c:v>
                </c:pt>
                <c:pt idx="96">
                  <c:v>61.26529739858767</c:v>
                </c:pt>
                <c:pt idx="97">
                  <c:v>62.136173999666454</c:v>
                </c:pt>
                <c:pt idx="98">
                  <c:v>63.033704644823096</c:v>
                </c:pt>
                <c:pt idx="99">
                  <c:v>63.45963911078875</c:v>
                </c:pt>
                <c:pt idx="100">
                  <c:v>63.860698341604348</c:v>
                </c:pt>
                <c:pt idx="101">
                  <c:v>64.85690534386714</c:v>
                </c:pt>
                <c:pt idx="102">
                  <c:v>66.860124926594281</c:v>
                </c:pt>
                <c:pt idx="103">
                  <c:v>67.112754870150241</c:v>
                </c:pt>
                <c:pt idx="104">
                  <c:v>68.841293946182503</c:v>
                </c:pt>
                <c:pt idx="105">
                  <c:v>69.860562553119195</c:v>
                </c:pt>
                <c:pt idx="106">
                  <c:v>70.454562319113677</c:v>
                </c:pt>
                <c:pt idx="107">
                  <c:v>73.057585569271723</c:v>
                </c:pt>
                <c:pt idx="108">
                  <c:v>73.190460314846462</c:v>
                </c:pt>
                <c:pt idx="109">
                  <c:v>74.927091586025639</c:v>
                </c:pt>
                <c:pt idx="110">
                  <c:v>75.685953943690905</c:v>
                </c:pt>
                <c:pt idx="111">
                  <c:v>77.447258213010912</c:v>
                </c:pt>
                <c:pt idx="112">
                  <c:v>77.563975154745037</c:v>
                </c:pt>
                <c:pt idx="113">
                  <c:v>79.139358834771201</c:v>
                </c:pt>
                <c:pt idx="114">
                  <c:v>81.378694089752571</c:v>
                </c:pt>
                <c:pt idx="115">
                  <c:v>83.245346294046897</c:v>
                </c:pt>
                <c:pt idx="116">
                  <c:v>85.835867174637954</c:v>
                </c:pt>
                <c:pt idx="117">
                  <c:v>87.911538037237975</c:v>
                </c:pt>
                <c:pt idx="118">
                  <c:v>88.459378850904457</c:v>
                </c:pt>
                <c:pt idx="119">
                  <c:v>91.442461874209386</c:v>
                </c:pt>
                <c:pt idx="120">
                  <c:v>92.78981595796003</c:v>
                </c:pt>
                <c:pt idx="121">
                  <c:v>94.241966355613684</c:v>
                </c:pt>
                <c:pt idx="122">
                  <c:v>96.260762990198131</c:v>
                </c:pt>
                <c:pt idx="123">
                  <c:v>98.241045681539802</c:v>
                </c:pt>
                <c:pt idx="124">
                  <c:v>100.12078763113595</c:v>
                </c:pt>
                <c:pt idx="125">
                  <c:v>102.45069376712212</c:v>
                </c:pt>
                <c:pt idx="126">
                  <c:v>106.52903850708418</c:v>
                </c:pt>
                <c:pt idx="127">
                  <c:v>110.39431531838601</c:v>
                </c:pt>
                <c:pt idx="128">
                  <c:v>113.2874544139223</c:v>
                </c:pt>
                <c:pt idx="129">
                  <c:v>115.45053280872467</c:v>
                </c:pt>
                <c:pt idx="130">
                  <c:v>116.09361824673118</c:v>
                </c:pt>
                <c:pt idx="131">
                  <c:v>119.44757103745704</c:v>
                </c:pt>
                <c:pt idx="132">
                  <c:v>122.288079516564</c:v>
                </c:pt>
                <c:pt idx="133">
                  <c:v>126.60552870254513</c:v>
                </c:pt>
                <c:pt idx="134">
                  <c:v>129.73170011298777</c:v>
                </c:pt>
                <c:pt idx="135">
                  <c:v>138.60410830908799</c:v>
                </c:pt>
                <c:pt idx="136">
                  <c:v>138.68563734917686</c:v>
                </c:pt>
                <c:pt idx="137">
                  <c:v>142.54005818509543</c:v>
                </c:pt>
                <c:pt idx="138">
                  <c:v>149.46053936174874</c:v>
                </c:pt>
                <c:pt idx="139">
                  <c:v>152.50904852931149</c:v>
                </c:pt>
                <c:pt idx="140">
                  <c:v>153.50754140043531</c:v>
                </c:pt>
                <c:pt idx="141">
                  <c:v>170.1905056086097</c:v>
                </c:pt>
                <c:pt idx="142">
                  <c:v>172.26334871837707</c:v>
                </c:pt>
                <c:pt idx="143">
                  <c:v>172.80155468225374</c:v>
                </c:pt>
                <c:pt idx="144">
                  <c:v>181.07881405156232</c:v>
                </c:pt>
                <c:pt idx="145">
                  <c:v>192.59504948506546</c:v>
                </c:pt>
                <c:pt idx="146">
                  <c:v>199.90884202268708</c:v>
                </c:pt>
                <c:pt idx="147">
                  <c:v>215.49656654600523</c:v>
                </c:pt>
                <c:pt idx="148">
                  <c:v>219.77187151549813</c:v>
                </c:pt>
                <c:pt idx="149">
                  <c:v>229.3336211598409</c:v>
                </c:pt>
                <c:pt idx="150">
                  <c:v>250.70013435278841</c:v>
                </c:pt>
                <c:pt idx="151">
                  <c:v>264.01637287844335</c:v>
                </c:pt>
                <c:pt idx="152">
                  <c:v>278.8564217289192</c:v>
                </c:pt>
                <c:pt idx="153">
                  <c:v>308.181131737317</c:v>
                </c:pt>
                <c:pt idx="154">
                  <c:v>311.5524691325374</c:v>
                </c:pt>
                <c:pt idx="155">
                  <c:v>345.62809874333834</c:v>
                </c:pt>
                <c:pt idx="156">
                  <c:v>375.26314182287058</c:v>
                </c:pt>
                <c:pt idx="157">
                  <c:v>380.73684597742874</c:v>
                </c:pt>
                <c:pt idx="158">
                  <c:v>462.4327811301651</c:v>
                </c:pt>
                <c:pt idx="159">
                  <c:v>505.17140061349613</c:v>
                </c:pt>
                <c:pt idx="160">
                  <c:v>523.48680046298421</c:v>
                </c:pt>
                <c:pt idx="161">
                  <c:v>688.85406717379954</c:v>
                </c:pt>
                <c:pt idx="162">
                  <c:v>757.7908584455231</c:v>
                </c:pt>
                <c:pt idx="163">
                  <c:v>758.07613000356298</c:v>
                </c:pt>
                <c:pt idx="164">
                  <c:v>1375.3746395415574</c:v>
                </c:pt>
                <c:pt idx="165">
                  <c:v>1487.5698598117046</c:v>
                </c:pt>
                <c:pt idx="166">
                  <c:v>1528.3965195957378</c:v>
                </c:pt>
              </c:numCache>
            </c:numRef>
          </c:xVal>
          <c:yVal>
            <c:numRef>
              <c:f>summary!$R$10:$R$313</c:f>
              <c:numCache>
                <c:formatCode>General</c:formatCode>
                <c:ptCount val="304"/>
                <c:pt idx="0">
                  <c:v>3993.7362859247378</c:v>
                </c:pt>
                <c:pt idx="1">
                  <c:v>3947.9688475853113</c:v>
                </c:pt>
                <c:pt idx="2">
                  <c:v>3747.1506278443753</c:v>
                </c:pt>
                <c:pt idx="3">
                  <c:v>3761.5690772602493</c:v>
                </c:pt>
                <c:pt idx="4">
                  <c:v>3880.3349470620387</c:v>
                </c:pt>
                <c:pt idx="5">
                  <c:v>3599.748067177637</c:v>
                </c:pt>
                <c:pt idx="6">
                  <c:v>3440.4737964336405</c:v>
                </c:pt>
                <c:pt idx="7">
                  <c:v>3360.2536749933229</c:v>
                </c:pt>
                <c:pt idx="8">
                  <c:v>3210.6471681882635</c:v>
                </c:pt>
                <c:pt idx="9">
                  <c:v>3464.9160827286141</c:v>
                </c:pt>
                <c:pt idx="10">
                  <c:v>3937.8086385177348</c:v>
                </c:pt>
                <c:pt idx="11">
                  <c:v>3583.4790434200031</c:v>
                </c:pt>
                <c:pt idx="12">
                  <c:v>3272.6930383095369</c:v>
                </c:pt>
                <c:pt idx="13">
                  <c:v>3129.4792954596633</c:v>
                </c:pt>
                <c:pt idx="14">
                  <c:v>3027.0601185914343</c:v>
                </c:pt>
                <c:pt idx="15">
                  <c:v>3408.8721828178768</c:v>
                </c:pt>
                <c:pt idx="16">
                  <c:v>2888.801601469967</c:v>
                </c:pt>
                <c:pt idx="17">
                  <c:v>3659.8743824757817</c:v>
                </c:pt>
                <c:pt idx="18">
                  <c:v>3475.7300256104481</c:v>
                </c:pt>
                <c:pt idx="19">
                  <c:v>3559.4751129270526</c:v>
                </c:pt>
                <c:pt idx="20">
                  <c:v>3031.8226152864113</c:v>
                </c:pt>
                <c:pt idx="21">
                  <c:v>3233.8397116347705</c:v>
                </c:pt>
                <c:pt idx="22">
                  <c:v>2922.8499813021776</c:v>
                </c:pt>
                <c:pt idx="23">
                  <c:v>3138.5348738811222</c:v>
                </c:pt>
                <c:pt idx="24">
                  <c:v>2574.9579163332269</c:v>
                </c:pt>
                <c:pt idx="25">
                  <c:v>2835.4691484933769</c:v>
                </c:pt>
                <c:pt idx="26">
                  <c:v>2905.8821259977531</c:v>
                </c:pt>
                <c:pt idx="27">
                  <c:v>2648.5571680583698</c:v>
                </c:pt>
                <c:pt idx="28">
                  <c:v>2739.129036436248</c:v>
                </c:pt>
                <c:pt idx="29">
                  <c:v>2596.3253230397099</c:v>
                </c:pt>
                <c:pt idx="30">
                  <c:v>2378.2499122442114</c:v>
                </c:pt>
                <c:pt idx="31">
                  <c:v>2287.6001864520781</c:v>
                </c:pt>
                <c:pt idx="32">
                  <c:v>2407.9904667046098</c:v>
                </c:pt>
                <c:pt idx="33">
                  <c:v>2225.6318739645335</c:v>
                </c:pt>
                <c:pt idx="34">
                  <c:v>2114.9001242749823</c:v>
                </c:pt>
                <c:pt idx="35">
                  <c:v>2594.1802049831172</c:v>
                </c:pt>
                <c:pt idx="36">
                  <c:v>2126.2270648869285</c:v>
                </c:pt>
                <c:pt idx="37">
                  <c:v>2234.503443213378</c:v>
                </c:pt>
                <c:pt idx="38">
                  <c:v>2344.8139035624126</c:v>
                </c:pt>
                <c:pt idx="39">
                  <c:v>2431.9653112661922</c:v>
                </c:pt>
                <c:pt idx="40">
                  <c:v>1919.7249092115926</c:v>
                </c:pt>
                <c:pt idx="41">
                  <c:v>1820.4433230867965</c:v>
                </c:pt>
                <c:pt idx="42">
                  <c:v>2072.7755835990083</c:v>
                </c:pt>
                <c:pt idx="43">
                  <c:v>1940.6643279652462</c:v>
                </c:pt>
                <c:pt idx="44">
                  <c:v>1846.1996333927366</c:v>
                </c:pt>
                <c:pt idx="45">
                  <c:v>1960.5081690854938</c:v>
                </c:pt>
                <c:pt idx="46">
                  <c:v>1748.863104813742</c:v>
                </c:pt>
                <c:pt idx="47">
                  <c:v>1671.9620368464125</c:v>
                </c:pt>
                <c:pt idx="48">
                  <c:v>1563.1895552571161</c:v>
                </c:pt>
                <c:pt idx="49">
                  <c:v>1630.8229675684884</c:v>
                </c:pt>
                <c:pt idx="50">
                  <c:v>1809.8591542227775</c:v>
                </c:pt>
                <c:pt idx="51">
                  <c:v>1583.6124834438822</c:v>
                </c:pt>
                <c:pt idx="52">
                  <c:v>1452.4762801660672</c:v>
                </c:pt>
                <c:pt idx="53">
                  <c:v>1473.322436211118</c:v>
                </c:pt>
                <c:pt idx="54">
                  <c:v>1722.1068295124028</c:v>
                </c:pt>
                <c:pt idx="55">
                  <c:v>1606.3961406576975</c:v>
                </c:pt>
                <c:pt idx="56">
                  <c:v>1331.8715662244811</c:v>
                </c:pt>
                <c:pt idx="57">
                  <c:v>1320.0510763780255</c:v>
                </c:pt>
                <c:pt idx="58">
                  <c:v>1258.9301631838457</c:v>
                </c:pt>
                <c:pt idx="59">
                  <c:v>1478.7965041520924</c:v>
                </c:pt>
                <c:pt idx="60">
                  <c:v>1230.8949011661691</c:v>
                </c:pt>
                <c:pt idx="61">
                  <c:v>1178.1478482067591</c:v>
                </c:pt>
                <c:pt idx="62">
                  <c:v>1397.8918908006949</c:v>
                </c:pt>
                <c:pt idx="63">
                  <c:v>1329.1459778484409</c:v>
                </c:pt>
                <c:pt idx="64">
                  <c:v>1148.6842135160832</c:v>
                </c:pt>
                <c:pt idx="65">
                  <c:v>1079.54069726631</c:v>
                </c:pt>
                <c:pt idx="66">
                  <c:v>1025.6780798985635</c:v>
                </c:pt>
                <c:pt idx="67">
                  <c:v>1164.0099238724906</c:v>
                </c:pt>
                <c:pt idx="68">
                  <c:v>1070.6068755788378</c:v>
                </c:pt>
                <c:pt idx="69">
                  <c:v>1220.7823685929627</c:v>
                </c:pt>
                <c:pt idx="70">
                  <c:v>1109.9208481177736</c:v>
                </c:pt>
                <c:pt idx="71">
                  <c:v>978.39406400164899</c:v>
                </c:pt>
                <c:pt idx="72">
                  <c:v>922.33280040277043</c:v>
                </c:pt>
                <c:pt idx="73">
                  <c:v>990.26708662524288</c:v>
                </c:pt>
                <c:pt idx="74">
                  <c:v>899.07757258446418</c:v>
                </c:pt>
                <c:pt idx="75">
                  <c:v>854.31009521507485</c:v>
                </c:pt>
                <c:pt idx="76">
                  <c:v>840.38062852883081</c:v>
                </c:pt>
                <c:pt idx="77">
                  <c:v>910.25472333345408</c:v>
                </c:pt>
                <c:pt idx="78">
                  <c:v>800.94449018130535</c:v>
                </c:pt>
                <c:pt idx="79">
                  <c:v>783.44019372997445</c:v>
                </c:pt>
                <c:pt idx="80">
                  <c:v>848.16312924521162</c:v>
                </c:pt>
                <c:pt idx="81">
                  <c:v>732.3897454137591</c:v>
                </c:pt>
                <c:pt idx="82">
                  <c:v>732.5658942100282</c:v>
                </c:pt>
                <c:pt idx="83">
                  <c:v>694.75345213338062</c:v>
                </c:pt>
                <c:pt idx="84">
                  <c:v>676.769337156853</c:v>
                </c:pt>
                <c:pt idx="85">
                  <c:v>764.96626473064703</c:v>
                </c:pt>
                <c:pt idx="86">
                  <c:v>642.56213121485314</c:v>
                </c:pt>
                <c:pt idx="87">
                  <c:v>730.56497300704029</c:v>
                </c:pt>
                <c:pt idx="88">
                  <c:v>692.70149686280934</c:v>
                </c:pt>
                <c:pt idx="89">
                  <c:v>611.45784444061962</c:v>
                </c:pt>
                <c:pt idx="90">
                  <c:v>589.73552389194333</c:v>
                </c:pt>
                <c:pt idx="91">
                  <c:v>555.64638447439074</c:v>
                </c:pt>
                <c:pt idx="92">
                  <c:v>531.57985948260045</c:v>
                </c:pt>
                <c:pt idx="93">
                  <c:v>607.93833955559433</c:v>
                </c:pt>
                <c:pt idx="94">
                  <c:v>506.7218113694758</c:v>
                </c:pt>
                <c:pt idx="95">
                  <c:v>573.89569754514787</c:v>
                </c:pt>
                <c:pt idx="96">
                  <c:v>547.05672249176814</c:v>
                </c:pt>
                <c:pt idx="97">
                  <c:v>490.222764018254</c:v>
                </c:pt>
                <c:pt idx="98">
                  <c:v>460.34350093864845</c:v>
                </c:pt>
                <c:pt idx="99">
                  <c:v>497.2704091180758</c:v>
                </c:pt>
                <c:pt idx="100">
                  <c:v>468.15850345677154</c:v>
                </c:pt>
                <c:pt idx="101">
                  <c:v>465.76925581595208</c:v>
                </c:pt>
                <c:pt idx="102">
                  <c:v>412.29205653504772</c:v>
                </c:pt>
                <c:pt idx="103">
                  <c:v>416.58690722158667</c:v>
                </c:pt>
                <c:pt idx="104">
                  <c:v>412.88092522966201</c:v>
                </c:pt>
                <c:pt idx="105">
                  <c:v>376.48723778526244</c:v>
                </c:pt>
                <c:pt idx="106">
                  <c:v>373.84595795275118</c:v>
                </c:pt>
                <c:pt idx="107">
                  <c:v>338.11050565205107</c:v>
                </c:pt>
                <c:pt idx="108">
                  <c:v>342.71956627207283</c:v>
                </c:pt>
                <c:pt idx="109">
                  <c:v>361.11901934021381</c:v>
                </c:pt>
                <c:pt idx="110">
                  <c:v>340.6339986497988</c:v>
                </c:pt>
                <c:pt idx="111">
                  <c:v>305.13023405333962</c:v>
                </c:pt>
                <c:pt idx="112">
                  <c:v>303.95512270966424</c:v>
                </c:pt>
                <c:pt idx="113">
                  <c:v>283.40198176715739</c:v>
                </c:pt>
                <c:pt idx="114">
                  <c:v>298.21615995720595</c:v>
                </c:pt>
                <c:pt idx="115">
                  <c:v>262.62884589479046</c:v>
                </c:pt>
                <c:pt idx="116">
                  <c:v>247.23520010937148</c:v>
                </c:pt>
                <c:pt idx="117">
                  <c:v>263.82610052752659</c:v>
                </c:pt>
                <c:pt idx="118">
                  <c:v>234.58519654656806</c:v>
                </c:pt>
                <c:pt idx="119">
                  <c:v>220.2587001471282</c:v>
                </c:pt>
                <c:pt idx="120">
                  <c:v>210.73934472003441</c:v>
                </c:pt>
                <c:pt idx="121">
                  <c:v>230.65595356248846</c:v>
                </c:pt>
                <c:pt idx="122">
                  <c:v>199.74122873205374</c:v>
                </c:pt>
                <c:pt idx="123">
                  <c:v>184.81422843697413</c:v>
                </c:pt>
                <c:pt idx="124">
                  <c:v>203.37544494105754</c:v>
                </c:pt>
                <c:pt idx="125">
                  <c:v>175.89868409220892</c:v>
                </c:pt>
                <c:pt idx="126">
                  <c:v>155.45659989974504</c:v>
                </c:pt>
                <c:pt idx="127">
                  <c:v>156.96625160065113</c:v>
                </c:pt>
                <c:pt idx="128">
                  <c:v>173.49599314307235</c:v>
                </c:pt>
                <c:pt idx="129">
                  <c:v>160.9658139392356</c:v>
                </c:pt>
                <c:pt idx="130">
                  <c:v>133.66172822437525</c:v>
                </c:pt>
                <c:pt idx="131">
                  <c:v>136.2200017096971</c:v>
                </c:pt>
                <c:pt idx="132">
                  <c:v>122.42763665891748</c:v>
                </c:pt>
                <c:pt idx="133">
                  <c:v>133.21187752177394</c:v>
                </c:pt>
                <c:pt idx="134">
                  <c:v>116.12697928070791</c:v>
                </c:pt>
                <c:pt idx="135">
                  <c:v>115.94213058131984</c:v>
                </c:pt>
                <c:pt idx="136">
                  <c:v>102.14438440329855</c:v>
                </c:pt>
                <c:pt idx="137">
                  <c:v>103.5187578522581</c:v>
                </c:pt>
                <c:pt idx="138">
                  <c:v>105.75913343542942</c:v>
                </c:pt>
                <c:pt idx="139">
                  <c:v>92.310272355938991</c:v>
                </c:pt>
                <c:pt idx="140">
                  <c:v>92.675691288990635</c:v>
                </c:pt>
                <c:pt idx="141">
                  <c:v>77.500033820462718</c:v>
                </c:pt>
                <c:pt idx="142">
                  <c:v>85.139879238358816</c:v>
                </c:pt>
                <c:pt idx="143">
                  <c:v>74.312841925795823</c:v>
                </c:pt>
                <c:pt idx="144">
                  <c:v>79.604110603690671</c:v>
                </c:pt>
                <c:pt idx="145">
                  <c:v>67.647278178780297</c:v>
                </c:pt>
                <c:pt idx="146">
                  <c:v>58.2840064658347</c:v>
                </c:pt>
                <c:pt idx="147">
                  <c:v>64.618751745663673</c:v>
                </c:pt>
                <c:pt idx="148">
                  <c:v>55.56776060299832</c:v>
                </c:pt>
                <c:pt idx="149">
                  <c:v>49.689715494334784</c:v>
                </c:pt>
                <c:pt idx="150">
                  <c:v>52.526386182097362</c:v>
                </c:pt>
                <c:pt idx="151">
                  <c:v>44.736798533374454</c:v>
                </c:pt>
                <c:pt idx="152">
                  <c:v>40.942453451091431</c:v>
                </c:pt>
                <c:pt idx="153">
                  <c:v>42.831111129439449</c:v>
                </c:pt>
                <c:pt idx="154">
                  <c:v>36.475940396918318</c:v>
                </c:pt>
                <c:pt idx="155">
                  <c:v>32.273576230004998</c:v>
                </c:pt>
                <c:pt idx="156">
                  <c:v>37.121525947391227</c:v>
                </c:pt>
                <c:pt idx="157">
                  <c:v>28.2307471098825</c:v>
                </c:pt>
                <c:pt idx="158">
                  <c:v>22.825147783225024</c:v>
                </c:pt>
                <c:pt idx="159">
                  <c:v>25.230464161453682</c:v>
                </c:pt>
                <c:pt idx="160">
                  <c:v>20.877964298796211</c:v>
                </c:pt>
                <c:pt idx="161">
                  <c:v>16.634701638611052</c:v>
                </c:pt>
                <c:pt idx="162">
                  <c:v>13.833710674696976</c:v>
                </c:pt>
                <c:pt idx="163">
                  <c:v>15.543922119810444</c:v>
                </c:pt>
                <c:pt idx="164">
                  <c:v>8.1038441239491465</c:v>
                </c:pt>
                <c:pt idx="165">
                  <c:v>7.8258379003645926</c:v>
                </c:pt>
                <c:pt idx="166">
                  <c:v>7.0699211459687472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24-8E4E-AEE3-69D1A6311888}"/>
            </c:ext>
          </c:extLst>
        </c:ser>
        <c:ser>
          <c:idx val="6"/>
          <c:order val="5"/>
          <c:tx>
            <c:v>EOS 600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summary!$AB$351:$AB$516</c:f>
              <c:numCache>
                <c:formatCode>General</c:formatCode>
                <c:ptCount val="166"/>
                <c:pt idx="0">
                  <c:v>31.152431887834616</c:v>
                </c:pt>
                <c:pt idx="1">
                  <c:v>31.728564937446524</c:v>
                </c:pt>
                <c:pt idx="2">
                  <c:v>31.795832450730838</c:v>
                </c:pt>
                <c:pt idx="3">
                  <c:v>31.879993037794037</c:v>
                </c:pt>
                <c:pt idx="4">
                  <c:v>32.021007471258294</c:v>
                </c:pt>
                <c:pt idx="5">
                  <c:v>32.081728822870559</c:v>
                </c:pt>
                <c:pt idx="6">
                  <c:v>32.103428884166021</c:v>
                </c:pt>
                <c:pt idx="7">
                  <c:v>32.216934619785704</c:v>
                </c:pt>
                <c:pt idx="8">
                  <c:v>32.250745479427437</c:v>
                </c:pt>
                <c:pt idx="9">
                  <c:v>32.269110777284332</c:v>
                </c:pt>
                <c:pt idx="10">
                  <c:v>32.327138434854845</c:v>
                </c:pt>
                <c:pt idx="11">
                  <c:v>32.392810565402492</c:v>
                </c:pt>
                <c:pt idx="12">
                  <c:v>32.831661252130274</c:v>
                </c:pt>
                <c:pt idx="13">
                  <c:v>33.005637477106276</c:v>
                </c:pt>
                <c:pt idx="14">
                  <c:v>33.056191691229529</c:v>
                </c:pt>
                <c:pt idx="15">
                  <c:v>33.058549191794754</c:v>
                </c:pt>
                <c:pt idx="16">
                  <c:v>33.128441518589355</c:v>
                </c:pt>
                <c:pt idx="17">
                  <c:v>33.150535507171661</c:v>
                </c:pt>
                <c:pt idx="18">
                  <c:v>33.231485280379346</c:v>
                </c:pt>
                <c:pt idx="19">
                  <c:v>33.582100353413466</c:v>
                </c:pt>
                <c:pt idx="20">
                  <c:v>33.584226429812645</c:v>
                </c:pt>
                <c:pt idx="21">
                  <c:v>33.600852463321829</c:v>
                </c:pt>
                <c:pt idx="22">
                  <c:v>33.659278348977381</c:v>
                </c:pt>
                <c:pt idx="23">
                  <c:v>33.978826815986892</c:v>
                </c:pt>
                <c:pt idx="24">
                  <c:v>34.02342476404867</c:v>
                </c:pt>
                <c:pt idx="25">
                  <c:v>34.294499725486425</c:v>
                </c:pt>
                <c:pt idx="26">
                  <c:v>34.346570284241935</c:v>
                </c:pt>
                <c:pt idx="27">
                  <c:v>34.410265829159648</c:v>
                </c:pt>
                <c:pt idx="28">
                  <c:v>34.664165860740091</c:v>
                </c:pt>
                <c:pt idx="29">
                  <c:v>35.009892875695769</c:v>
                </c:pt>
                <c:pt idx="30">
                  <c:v>35.571899632649512</c:v>
                </c:pt>
                <c:pt idx="31">
                  <c:v>35.650032002579408</c:v>
                </c:pt>
                <c:pt idx="32">
                  <c:v>35.85828173611624</c:v>
                </c:pt>
                <c:pt idx="33">
                  <c:v>35.906185491553821</c:v>
                </c:pt>
                <c:pt idx="34">
                  <c:v>35.910794049978946</c:v>
                </c:pt>
                <c:pt idx="35">
                  <c:v>36.484991461280956</c:v>
                </c:pt>
                <c:pt idx="36">
                  <c:v>36.502191519893465</c:v>
                </c:pt>
                <c:pt idx="37">
                  <c:v>36.716239664008093</c:v>
                </c:pt>
                <c:pt idx="38">
                  <c:v>36.821863835989433</c:v>
                </c:pt>
                <c:pt idx="39">
                  <c:v>37.438848352224468</c:v>
                </c:pt>
                <c:pt idx="40">
                  <c:v>37.741554375067729</c:v>
                </c:pt>
                <c:pt idx="41">
                  <c:v>37.976941670664907</c:v>
                </c:pt>
                <c:pt idx="42">
                  <c:v>38.154728730114762</c:v>
                </c:pt>
                <c:pt idx="43">
                  <c:v>38.319570842458305</c:v>
                </c:pt>
                <c:pt idx="44">
                  <c:v>38.362740813536433</c:v>
                </c:pt>
                <c:pt idx="45">
                  <c:v>38.624393162251032</c:v>
                </c:pt>
                <c:pt idx="46">
                  <c:v>38.731365172833598</c:v>
                </c:pt>
                <c:pt idx="47">
                  <c:v>38.742900486450175</c:v>
                </c:pt>
                <c:pt idx="48">
                  <c:v>39.16837642543684</c:v>
                </c:pt>
                <c:pt idx="49">
                  <c:v>39.392542926298987</c:v>
                </c:pt>
                <c:pt idx="50">
                  <c:v>39.682136608923464</c:v>
                </c:pt>
                <c:pt idx="51">
                  <c:v>39.993997783855697</c:v>
                </c:pt>
                <c:pt idx="52">
                  <c:v>40.047288976552167</c:v>
                </c:pt>
                <c:pt idx="53">
                  <c:v>40.064056515785566</c:v>
                </c:pt>
                <c:pt idx="54">
                  <c:v>40.853469729709118</c:v>
                </c:pt>
                <c:pt idx="55">
                  <c:v>41.880998966054676</c:v>
                </c:pt>
                <c:pt idx="56">
                  <c:v>41.88803437288346</c:v>
                </c:pt>
                <c:pt idx="57">
                  <c:v>42.044252837961395</c:v>
                </c:pt>
                <c:pt idx="58">
                  <c:v>42.598351234625554</c:v>
                </c:pt>
                <c:pt idx="59">
                  <c:v>43.123731140376279</c:v>
                </c:pt>
                <c:pt idx="60">
                  <c:v>43.12806591383049</c:v>
                </c:pt>
                <c:pt idx="61">
                  <c:v>43.346527841658492</c:v>
                </c:pt>
                <c:pt idx="62">
                  <c:v>43.578521252053434</c:v>
                </c:pt>
                <c:pt idx="63">
                  <c:v>44.235706011929473</c:v>
                </c:pt>
                <c:pt idx="64">
                  <c:v>44.475679297138946</c:v>
                </c:pt>
                <c:pt idx="65">
                  <c:v>44.656759213139175</c:v>
                </c:pt>
                <c:pt idx="66">
                  <c:v>44.819716534681511</c:v>
                </c:pt>
                <c:pt idx="67">
                  <c:v>45.02750672824147</c:v>
                </c:pt>
                <c:pt idx="68">
                  <c:v>45.540355429127594</c:v>
                </c:pt>
                <c:pt idx="69">
                  <c:v>45.716151706368073</c:v>
                </c:pt>
                <c:pt idx="70">
                  <c:v>47.003416666321698</c:v>
                </c:pt>
                <c:pt idx="71">
                  <c:v>47.226133433904309</c:v>
                </c:pt>
                <c:pt idx="72">
                  <c:v>47.979798385846706</c:v>
                </c:pt>
                <c:pt idx="73">
                  <c:v>48.796718542050058</c:v>
                </c:pt>
                <c:pt idx="74">
                  <c:v>49.291141255855678</c:v>
                </c:pt>
                <c:pt idx="75">
                  <c:v>49.334739054058794</c:v>
                </c:pt>
                <c:pt idx="76">
                  <c:v>50.288713837624364</c:v>
                </c:pt>
                <c:pt idx="77">
                  <c:v>50.330797263526264</c:v>
                </c:pt>
                <c:pt idx="78">
                  <c:v>51.254342667659046</c:v>
                </c:pt>
                <c:pt idx="79">
                  <c:v>51.691266827698811</c:v>
                </c:pt>
                <c:pt idx="80">
                  <c:v>52.196384477287502</c:v>
                </c:pt>
                <c:pt idx="81">
                  <c:v>52.304542687663918</c:v>
                </c:pt>
                <c:pt idx="82">
                  <c:v>52.928951076126111</c:v>
                </c:pt>
                <c:pt idx="83">
                  <c:v>53.988670696213667</c:v>
                </c:pt>
                <c:pt idx="84">
                  <c:v>54.430274150871853</c:v>
                </c:pt>
                <c:pt idx="85">
                  <c:v>54.810539370231645</c:v>
                </c:pt>
                <c:pt idx="86">
                  <c:v>55.243087506978235</c:v>
                </c:pt>
                <c:pt idx="87">
                  <c:v>55.895075018332626</c:v>
                </c:pt>
                <c:pt idx="88">
                  <c:v>56.567189098035286</c:v>
                </c:pt>
                <c:pt idx="89">
                  <c:v>57.222496690538755</c:v>
                </c:pt>
                <c:pt idx="90">
                  <c:v>59.452280230666652</c:v>
                </c:pt>
                <c:pt idx="91">
                  <c:v>60.25963920081967</c:v>
                </c:pt>
                <c:pt idx="92">
                  <c:v>61.010929654613328</c:v>
                </c:pt>
                <c:pt idx="93">
                  <c:v>61.108439890765602</c:v>
                </c:pt>
                <c:pt idx="94">
                  <c:v>61.170085614114448</c:v>
                </c:pt>
                <c:pt idx="95">
                  <c:v>61.26529739858767</c:v>
                </c:pt>
                <c:pt idx="96">
                  <c:v>62.136173999666454</c:v>
                </c:pt>
                <c:pt idx="97">
                  <c:v>63.033704644823096</c:v>
                </c:pt>
                <c:pt idx="98">
                  <c:v>63.45963911078875</c:v>
                </c:pt>
                <c:pt idx="99">
                  <c:v>63.860698341604348</c:v>
                </c:pt>
                <c:pt idx="100">
                  <c:v>64.85690534386714</c:v>
                </c:pt>
                <c:pt idx="101">
                  <c:v>66.860124926594281</c:v>
                </c:pt>
                <c:pt idx="102">
                  <c:v>67.112754870150241</c:v>
                </c:pt>
                <c:pt idx="103">
                  <c:v>68.841293946182503</c:v>
                </c:pt>
                <c:pt idx="104">
                  <c:v>69.860562553119195</c:v>
                </c:pt>
                <c:pt idx="105">
                  <c:v>70.454562319113677</c:v>
                </c:pt>
                <c:pt idx="106">
                  <c:v>73.057585569271723</c:v>
                </c:pt>
                <c:pt idx="107">
                  <c:v>73.190460314846462</c:v>
                </c:pt>
                <c:pt idx="108">
                  <c:v>74.927091586025639</c:v>
                </c:pt>
                <c:pt idx="109">
                  <c:v>75.685953943690905</c:v>
                </c:pt>
                <c:pt idx="110">
                  <c:v>77.447258213010912</c:v>
                </c:pt>
                <c:pt idx="111">
                  <c:v>77.563975154745037</c:v>
                </c:pt>
                <c:pt idx="112">
                  <c:v>79.139358834771201</c:v>
                </c:pt>
                <c:pt idx="113">
                  <c:v>81.378694089752571</c:v>
                </c:pt>
                <c:pt idx="114">
                  <c:v>83.245346294046897</c:v>
                </c:pt>
                <c:pt idx="115">
                  <c:v>85.835867174637954</c:v>
                </c:pt>
                <c:pt idx="116">
                  <c:v>87.911538037237975</c:v>
                </c:pt>
                <c:pt idx="117">
                  <c:v>88.459378850904457</c:v>
                </c:pt>
                <c:pt idx="118">
                  <c:v>91.442461874209386</c:v>
                </c:pt>
                <c:pt idx="119">
                  <c:v>92.78981595796003</c:v>
                </c:pt>
                <c:pt idx="120">
                  <c:v>94.241966355613684</c:v>
                </c:pt>
                <c:pt idx="121">
                  <c:v>96.260762990198131</c:v>
                </c:pt>
                <c:pt idx="122">
                  <c:v>98.241045681539802</c:v>
                </c:pt>
                <c:pt idx="123">
                  <c:v>100.12078763113595</c:v>
                </c:pt>
                <c:pt idx="124">
                  <c:v>102.45069376712212</c:v>
                </c:pt>
                <c:pt idx="125">
                  <c:v>106.52903850708418</c:v>
                </c:pt>
                <c:pt idx="126">
                  <c:v>110.39431531838601</c:v>
                </c:pt>
                <c:pt idx="127">
                  <c:v>113.2874544139223</c:v>
                </c:pt>
                <c:pt idx="128">
                  <c:v>115.45053280872467</c:v>
                </c:pt>
                <c:pt idx="129">
                  <c:v>116.09361824673118</c:v>
                </c:pt>
                <c:pt idx="130">
                  <c:v>119.44757103745704</c:v>
                </c:pt>
                <c:pt idx="131">
                  <c:v>122.288079516564</c:v>
                </c:pt>
                <c:pt idx="132">
                  <c:v>126.60552870254513</c:v>
                </c:pt>
                <c:pt idx="133">
                  <c:v>129.73170011298777</c:v>
                </c:pt>
                <c:pt idx="134">
                  <c:v>138.60410830908799</c:v>
                </c:pt>
                <c:pt idx="135">
                  <c:v>138.68563734917686</c:v>
                </c:pt>
                <c:pt idx="136">
                  <c:v>142.54005818509543</c:v>
                </c:pt>
                <c:pt idx="137">
                  <c:v>149.46053936174874</c:v>
                </c:pt>
                <c:pt idx="138">
                  <c:v>152.50904852931149</c:v>
                </c:pt>
                <c:pt idx="139">
                  <c:v>153.50754140043531</c:v>
                </c:pt>
                <c:pt idx="140">
                  <c:v>170.1905056086097</c:v>
                </c:pt>
                <c:pt idx="141">
                  <c:v>172.26334871837707</c:v>
                </c:pt>
                <c:pt idx="142">
                  <c:v>172.80155468225374</c:v>
                </c:pt>
                <c:pt idx="143">
                  <c:v>181.07881405156232</c:v>
                </c:pt>
                <c:pt idx="144">
                  <c:v>192.59504948506546</c:v>
                </c:pt>
                <c:pt idx="145">
                  <c:v>199.90884202268708</c:v>
                </c:pt>
                <c:pt idx="146">
                  <c:v>215.49656654600523</c:v>
                </c:pt>
                <c:pt idx="147">
                  <c:v>219.77187151549813</c:v>
                </c:pt>
                <c:pt idx="148">
                  <c:v>229.3336211598409</c:v>
                </c:pt>
                <c:pt idx="149">
                  <c:v>250.70013435278841</c:v>
                </c:pt>
                <c:pt idx="150">
                  <c:v>264.01637287844335</c:v>
                </c:pt>
                <c:pt idx="151">
                  <c:v>278.8564217289192</c:v>
                </c:pt>
                <c:pt idx="152">
                  <c:v>308.181131737317</c:v>
                </c:pt>
                <c:pt idx="153">
                  <c:v>311.5524691325374</c:v>
                </c:pt>
                <c:pt idx="154">
                  <c:v>345.62809874333834</c:v>
                </c:pt>
                <c:pt idx="155">
                  <c:v>375.26314182287058</c:v>
                </c:pt>
                <c:pt idx="156">
                  <c:v>380.73684597742874</c:v>
                </c:pt>
                <c:pt idx="157">
                  <c:v>462.4327811301651</c:v>
                </c:pt>
                <c:pt idx="158">
                  <c:v>505.17140061349613</c:v>
                </c:pt>
                <c:pt idx="159">
                  <c:v>523.48680046298421</c:v>
                </c:pt>
                <c:pt idx="160">
                  <c:v>688.85406717379954</c:v>
                </c:pt>
                <c:pt idx="161">
                  <c:v>757.7908584455231</c:v>
                </c:pt>
                <c:pt idx="162">
                  <c:v>758.07613000356298</c:v>
                </c:pt>
                <c:pt idx="163">
                  <c:v>1375.3746395415574</c:v>
                </c:pt>
                <c:pt idx="164">
                  <c:v>1487.5698598117046</c:v>
                </c:pt>
                <c:pt idx="165">
                  <c:v>1528.3965195957378</c:v>
                </c:pt>
              </c:numCache>
            </c:numRef>
          </c:xVal>
          <c:yVal>
            <c:numRef>
              <c:f>summary!$AS$351:$AS$516</c:f>
              <c:numCache>
                <c:formatCode>0.000</c:formatCode>
                <c:ptCount val="166"/>
                <c:pt idx="0">
                  <c:v>4024.3446923438291</c:v>
                </c:pt>
                <c:pt idx="1">
                  <c:v>3756.758948881472</c:v>
                </c:pt>
                <c:pt idx="2">
                  <c:v>3727.1229089738777</c:v>
                </c:pt>
                <c:pt idx="3">
                  <c:v>3690.4950855274046</c:v>
                </c:pt>
                <c:pt idx="4">
                  <c:v>3630.2256910501119</c:v>
                </c:pt>
                <c:pt idx="5">
                  <c:v>3604.6907549764142</c:v>
                </c:pt>
                <c:pt idx="6">
                  <c:v>3595.6253547168449</c:v>
                </c:pt>
                <c:pt idx="7">
                  <c:v>3548.7160648563545</c:v>
                </c:pt>
                <c:pt idx="8">
                  <c:v>3534.9061563616733</c:v>
                </c:pt>
                <c:pt idx="9">
                  <c:v>3527.4360133296195</c:v>
                </c:pt>
                <c:pt idx="10">
                  <c:v>3503.9758829840102</c:v>
                </c:pt>
                <c:pt idx="11">
                  <c:v>3477.6844721527441</c:v>
                </c:pt>
                <c:pt idx="12">
                  <c:v>3308.8128703362245</c:v>
                </c:pt>
                <c:pt idx="13">
                  <c:v>3245.0113992538709</c:v>
                </c:pt>
                <c:pt idx="14">
                  <c:v>3226.7929134305546</c:v>
                </c:pt>
                <c:pt idx="15">
                  <c:v>3225.9468063021054</c:v>
                </c:pt>
                <c:pt idx="16">
                  <c:v>3201.0021463370322</c:v>
                </c:pt>
                <c:pt idx="17">
                  <c:v>3193.1726675043997</c:v>
                </c:pt>
                <c:pt idx="18">
                  <c:v>3164.7133127385841</c:v>
                </c:pt>
                <c:pt idx="19">
                  <c:v>3045.4505627037674</c:v>
                </c:pt>
                <c:pt idx="20">
                  <c:v>3044.746679950169</c:v>
                </c:pt>
                <c:pt idx="21">
                  <c:v>3039.2501228032356</c:v>
                </c:pt>
                <c:pt idx="22">
                  <c:v>3020.0443631727667</c:v>
                </c:pt>
                <c:pt idx="23">
                  <c:v>2917.9546139438298</c:v>
                </c:pt>
                <c:pt idx="24">
                  <c:v>2904.0931988865104</c:v>
                </c:pt>
                <c:pt idx="25">
                  <c:v>2821.8013158662234</c:v>
                </c:pt>
                <c:pt idx="26">
                  <c:v>2806.370927157539</c:v>
                </c:pt>
                <c:pt idx="27">
                  <c:v>2787.6570065553442</c:v>
                </c:pt>
                <c:pt idx="28">
                  <c:v>2714.786465773268</c:v>
                </c:pt>
                <c:pt idx="29">
                  <c:v>2619.8261306687891</c:v>
                </c:pt>
                <c:pt idx="30">
                  <c:v>2475.2594599435247</c:v>
                </c:pt>
                <c:pt idx="31">
                  <c:v>2456.0675677492068</c:v>
                </c:pt>
                <c:pt idx="32">
                  <c:v>2405.9428133343226</c:v>
                </c:pt>
                <c:pt idx="33">
                  <c:v>2394.6201028783053</c:v>
                </c:pt>
                <c:pt idx="34">
                  <c:v>2393.5348378236736</c:v>
                </c:pt>
                <c:pt idx="35">
                  <c:v>2263.6590618818555</c:v>
                </c:pt>
                <c:pt idx="36">
                  <c:v>2259.9266425260194</c:v>
                </c:pt>
                <c:pt idx="37">
                  <c:v>2214.2123708904774</c:v>
                </c:pt>
                <c:pt idx="38">
                  <c:v>2192.1456513232047</c:v>
                </c:pt>
                <c:pt idx="39">
                  <c:v>2069.4053613027609</c:v>
                </c:pt>
                <c:pt idx="40">
                  <c:v>2012.8191468278512</c:v>
                </c:pt>
                <c:pt idx="41">
                  <c:v>1970.3673921492873</c:v>
                </c:pt>
                <c:pt idx="42">
                  <c:v>1939.1682824145887</c:v>
                </c:pt>
                <c:pt idx="43">
                  <c:v>1910.884979923117</c:v>
                </c:pt>
                <c:pt idx="44">
                  <c:v>1903.5782536906934</c:v>
                </c:pt>
                <c:pt idx="45">
                  <c:v>1860.1609291525756</c:v>
                </c:pt>
                <c:pt idx="46">
                  <c:v>1842.8305785691764</c:v>
                </c:pt>
                <c:pt idx="47">
                  <c:v>1840.9760308950872</c:v>
                </c:pt>
                <c:pt idx="48">
                  <c:v>1774.4573452705083</c:v>
                </c:pt>
                <c:pt idx="49">
                  <c:v>1740.8374916177966</c:v>
                </c:pt>
                <c:pt idx="50">
                  <c:v>1698.791829351554</c:v>
                </c:pt>
                <c:pt idx="51">
                  <c:v>1655.1879240306137</c:v>
                </c:pt>
                <c:pt idx="52">
                  <c:v>1647.9047694107926</c:v>
                </c:pt>
                <c:pt idx="53">
                  <c:v>1645.6231368088609</c:v>
                </c:pt>
                <c:pt idx="54">
                  <c:v>1543.3590257049054</c:v>
                </c:pt>
                <c:pt idx="55">
                  <c:v>1424.0470944269125</c:v>
                </c:pt>
                <c:pt idx="56">
                  <c:v>1423.2792412410181</c:v>
                </c:pt>
                <c:pt idx="57">
                  <c:v>1406.3913694359721</c:v>
                </c:pt>
                <c:pt idx="58">
                  <c:v>1348.9058370014661</c:v>
                </c:pt>
                <c:pt idx="59">
                  <c:v>1297.6782694207536</c:v>
                </c:pt>
                <c:pt idx="60">
                  <c:v>1297.2682005968145</c:v>
                </c:pt>
                <c:pt idx="61">
                  <c:v>1276.8593715886313</c:v>
                </c:pt>
                <c:pt idx="62">
                  <c:v>1255.7278276922341</c:v>
                </c:pt>
                <c:pt idx="63">
                  <c:v>1198.7415619085032</c:v>
                </c:pt>
                <c:pt idx="64">
                  <c:v>1178.9376412822085</c:v>
                </c:pt>
                <c:pt idx="65">
                  <c:v>1164.332377309903</c:v>
                </c:pt>
                <c:pt idx="66">
                  <c:v>1151.4311011460861</c:v>
                </c:pt>
                <c:pt idx="67">
                  <c:v>1135.3050697584779</c:v>
                </c:pt>
                <c:pt idx="68">
                  <c:v>1097.0008039921115</c:v>
                </c:pt>
                <c:pt idx="69">
                  <c:v>1084.3415187032701</c:v>
                </c:pt>
                <c:pt idx="70">
                  <c:v>998.35733889666687</c:v>
                </c:pt>
                <c:pt idx="71">
                  <c:v>984.59406923774111</c:v>
                </c:pt>
                <c:pt idx="72">
                  <c:v>940.22737160821634</c:v>
                </c:pt>
                <c:pt idx="73">
                  <c:v>895.70579419969079</c:v>
                </c:pt>
                <c:pt idx="74">
                  <c:v>870.41371980161443</c:v>
                </c:pt>
                <c:pt idx="75">
                  <c:v>868.24002417504732</c:v>
                </c:pt>
                <c:pt idx="76">
                  <c:v>822.83580342021935</c:v>
                </c:pt>
                <c:pt idx="77">
                  <c:v>820.92403267121495</c:v>
                </c:pt>
                <c:pt idx="78">
                  <c:v>780.76558832928356</c:v>
                </c:pt>
                <c:pt idx="79">
                  <c:v>762.90007127431431</c:v>
                </c:pt>
                <c:pt idx="80">
                  <c:v>743.08937334159384</c:v>
                </c:pt>
                <c:pt idx="81">
                  <c:v>738.96026922980059</c:v>
                </c:pt>
                <c:pt idx="82">
                  <c:v>715.8648799851901</c:v>
                </c:pt>
                <c:pt idx="83">
                  <c:v>679.37699166556115</c:v>
                </c:pt>
                <c:pt idx="84">
                  <c:v>665.10131608053621</c:v>
                </c:pt>
                <c:pt idx="85">
                  <c:v>653.21720729634546</c:v>
                </c:pt>
                <c:pt idx="86">
                  <c:v>640.13845170845207</c:v>
                </c:pt>
                <c:pt idx="87">
                  <c:v>621.26300217644553</c:v>
                </c:pt>
                <c:pt idx="88">
                  <c:v>602.79643835738318</c:v>
                </c:pt>
                <c:pt idx="89">
                  <c:v>585.69593728824134</c:v>
                </c:pt>
                <c:pt idx="90">
                  <c:v>533.43932943716266</c:v>
                </c:pt>
                <c:pt idx="91">
                  <c:v>516.51652213021794</c:v>
                </c:pt>
                <c:pt idx="92">
                  <c:v>501.61090589381064</c:v>
                </c:pt>
                <c:pt idx="93">
                  <c:v>499.73272493511422</c:v>
                </c:pt>
                <c:pt idx="94">
                  <c:v>498.55184109092437</c:v>
                </c:pt>
                <c:pt idx="95">
                  <c:v>496.73777799094296</c:v>
                </c:pt>
                <c:pt idx="96">
                  <c:v>480.68034768456039</c:v>
                </c:pt>
                <c:pt idx="97">
                  <c:v>465.08496978710093</c:v>
                </c:pt>
                <c:pt idx="98">
                  <c:v>458.00053612340088</c:v>
                </c:pt>
                <c:pt idx="99">
                  <c:v>451.50659795142724</c:v>
                </c:pt>
                <c:pt idx="100">
                  <c:v>436.07876568648385</c:v>
                </c:pt>
                <c:pt idx="101">
                  <c:v>407.80518468514396</c:v>
                </c:pt>
                <c:pt idx="102">
                  <c:v>404.47697435958617</c:v>
                </c:pt>
                <c:pt idx="103">
                  <c:v>382.9806723046263</c:v>
                </c:pt>
                <c:pt idx="104">
                  <c:v>371.26684673974489</c:v>
                </c:pt>
                <c:pt idx="105">
                  <c:v>364.74109905865964</c:v>
                </c:pt>
                <c:pt idx="106">
                  <c:v>338.48683772928717</c:v>
                </c:pt>
                <c:pt idx="107">
                  <c:v>337.24065623567714</c:v>
                </c:pt>
                <c:pt idx="108">
                  <c:v>321.70422308292302</c:v>
                </c:pt>
                <c:pt idx="109">
                  <c:v>315.32622385734129</c:v>
                </c:pt>
                <c:pt idx="110">
                  <c:v>301.39390613170445</c:v>
                </c:pt>
                <c:pt idx="111">
                  <c:v>300.5110918229359</c:v>
                </c:pt>
                <c:pt idx="112">
                  <c:v>289.04994854422768</c:v>
                </c:pt>
                <c:pt idx="113">
                  <c:v>274.09508942013883</c:v>
                </c:pt>
                <c:pt idx="114">
                  <c:v>262.6901312541986</c:v>
                </c:pt>
                <c:pt idx="115">
                  <c:v>248.25345147854409</c:v>
                </c:pt>
                <c:pt idx="116">
                  <c:v>237.7101030255308</c:v>
                </c:pt>
                <c:pt idx="117">
                  <c:v>235.06459368578695</c:v>
                </c:pt>
                <c:pt idx="118">
                  <c:v>221.56550324168231</c:v>
                </c:pt>
                <c:pt idx="119">
                  <c:v>215.92803004882373</c:v>
                </c:pt>
                <c:pt idx="120">
                  <c:v>210.14100906672797</c:v>
                </c:pt>
                <c:pt idx="121">
                  <c:v>202.55456579795208</c:v>
                </c:pt>
                <c:pt idx="122">
                  <c:v>195.58646740441517</c:v>
                </c:pt>
                <c:pt idx="123">
                  <c:v>189.36674606163322</c:v>
                </c:pt>
                <c:pt idx="124">
                  <c:v>182.14174789222838</c:v>
                </c:pt>
                <c:pt idx="125">
                  <c:v>170.63503539792387</c:v>
                </c:pt>
                <c:pt idx="126">
                  <c:v>160.88576890963409</c:v>
                </c:pt>
                <c:pt idx="127">
                  <c:v>154.22262848793616</c:v>
                </c:pt>
                <c:pt idx="128">
                  <c:v>149.55618368607</c:v>
                </c:pt>
                <c:pt idx="129">
                  <c:v>148.21721163616252</c:v>
                </c:pt>
                <c:pt idx="130">
                  <c:v>141.56703156795118</c:v>
                </c:pt>
                <c:pt idx="131">
                  <c:v>136.33791113607612</c:v>
                </c:pt>
                <c:pt idx="132">
                  <c:v>129.01669699135468</c:v>
                </c:pt>
                <c:pt idx="133">
                  <c:v>124.13651530730517</c:v>
                </c:pt>
                <c:pt idx="134">
                  <c:v>111.91022052501475</c:v>
                </c:pt>
                <c:pt idx="135">
                  <c:v>111.80772158395055</c:v>
                </c:pt>
                <c:pt idx="136">
                  <c:v>107.14241574669317</c:v>
                </c:pt>
                <c:pt idx="137">
                  <c:v>99.569813009606193</c:v>
                </c:pt>
                <c:pt idx="138">
                  <c:v>96.523450334196284</c:v>
                </c:pt>
                <c:pt idx="139">
                  <c:v>95.560614869142924</c:v>
                </c:pt>
                <c:pt idx="140">
                  <c:v>81.63713412517113</c:v>
                </c:pt>
                <c:pt idx="141">
                  <c:v>80.151623365416299</c:v>
                </c:pt>
                <c:pt idx="142">
                  <c:v>79.773524722245625</c:v>
                </c:pt>
                <c:pt idx="143">
                  <c:v>74.324407241211944</c:v>
                </c:pt>
                <c:pt idx="144">
                  <c:v>67.738868804932082</c:v>
                </c:pt>
                <c:pt idx="145">
                  <c:v>64.059433591236029</c:v>
                </c:pt>
                <c:pt idx="146">
                  <c:v>57.272081974491833</c:v>
                </c:pt>
                <c:pt idx="147">
                  <c:v>55.624219024611854</c:v>
                </c:pt>
                <c:pt idx="148">
                  <c:v>52.220814481836022</c:v>
                </c:pt>
                <c:pt idx="149">
                  <c:v>45.79096861467746</c:v>
                </c:pt>
                <c:pt idx="150">
                  <c:v>42.44322627995215</c:v>
                </c:pt>
                <c:pt idx="151">
                  <c:v>39.184697617850496</c:v>
                </c:pt>
                <c:pt idx="152">
                  <c:v>33.891353513533588</c:v>
                </c:pt>
                <c:pt idx="153">
                  <c:v>33.362865921212595</c:v>
                </c:pt>
                <c:pt idx="154">
                  <c:v>28.739686622086463</c:v>
                </c:pt>
                <c:pt idx="155">
                  <c:v>25.561477543222129</c:v>
                </c:pt>
                <c:pt idx="156">
                  <c:v>25.042012520525763</c:v>
                </c:pt>
                <c:pt idx="157">
                  <c:v>19.066329680302829</c:v>
                </c:pt>
                <c:pt idx="158">
                  <c:v>16.875652224069704</c:v>
                </c:pt>
                <c:pt idx="159">
                  <c:v>16.07157159102648</c:v>
                </c:pt>
                <c:pt idx="160">
                  <c:v>11.109399656341964</c:v>
                </c:pt>
                <c:pt idx="161">
                  <c:v>9.8009244646004596</c:v>
                </c:pt>
                <c:pt idx="162">
                  <c:v>9.7961089968529169</c:v>
                </c:pt>
                <c:pt idx="163">
                  <c:v>4.6349918712708291</c:v>
                </c:pt>
                <c:pt idx="164">
                  <c:v>4.2176631947090133</c:v>
                </c:pt>
                <c:pt idx="165">
                  <c:v>4.083323283851807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24-8E4E-AEE3-69D1A6311888}"/>
            </c:ext>
          </c:extLst>
        </c:ser>
        <c:ser>
          <c:idx val="3"/>
          <c:order val="6"/>
          <c:tx>
            <c:v>MD 700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summary!$X$10:$X$313</c:f>
              <c:numCache>
                <c:formatCode>General</c:formatCode>
                <c:ptCount val="30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summary!$W$10:$W$313</c:f>
              <c:numCache>
                <c:formatCode>General</c:formatCode>
                <c:ptCount val="304"/>
                <c:pt idx="0">
                  <c:v>3990.5618886845864</c:v>
                </c:pt>
                <c:pt idx="1">
                  <c:v>3809.4084448943281</c:v>
                </c:pt>
                <c:pt idx="2">
                  <c:v>3607.8388799257764</c:v>
                </c:pt>
                <c:pt idx="3">
                  <c:v>3424.5648765898163</c:v>
                </c:pt>
                <c:pt idx="4">
                  <c:v>3754.1745983746741</c:v>
                </c:pt>
                <c:pt idx="5">
                  <c:v>3858.2139059083624</c:v>
                </c:pt>
                <c:pt idx="6">
                  <c:v>3376.3543685777072</c:v>
                </c:pt>
                <c:pt idx="7">
                  <c:v>3097.7186285502062</c:v>
                </c:pt>
                <c:pt idx="8">
                  <c:v>3794.3134212042764</c:v>
                </c:pt>
                <c:pt idx="9">
                  <c:v>3583.0076709538939</c:v>
                </c:pt>
                <c:pt idx="10">
                  <c:v>3430.8064026714824</c:v>
                </c:pt>
                <c:pt idx="11">
                  <c:v>3540.402203259207</c:v>
                </c:pt>
                <c:pt idx="12">
                  <c:v>3147.5019555734225</c:v>
                </c:pt>
                <c:pt idx="13">
                  <c:v>3437.4665136507147</c:v>
                </c:pt>
                <c:pt idx="14">
                  <c:v>3181.5001693290424</c:v>
                </c:pt>
                <c:pt idx="15">
                  <c:v>3654.7609326873244</c:v>
                </c:pt>
                <c:pt idx="16">
                  <c:v>2912.667475230558</c:v>
                </c:pt>
                <c:pt idx="17">
                  <c:v>3239.8299436964917</c:v>
                </c:pt>
                <c:pt idx="18">
                  <c:v>2751.3572553632903</c:v>
                </c:pt>
                <c:pt idx="19">
                  <c:v>3301.8493076014506</c:v>
                </c:pt>
                <c:pt idx="20">
                  <c:v>2991.6047578952189</c:v>
                </c:pt>
                <c:pt idx="21">
                  <c:v>3047.6721207577152</c:v>
                </c:pt>
                <c:pt idx="22">
                  <c:v>2548.6296669772933</c:v>
                </c:pt>
                <c:pt idx="23">
                  <c:v>2428.2825619883783</c:v>
                </c:pt>
                <c:pt idx="24">
                  <c:v>2306.6617282214502</c:v>
                </c:pt>
                <c:pt idx="25">
                  <c:v>2884.0100840327209</c:v>
                </c:pt>
                <c:pt idx="26">
                  <c:v>2528.1880874724661</c:v>
                </c:pt>
                <c:pt idx="27">
                  <c:v>2758.8949940848124</c:v>
                </c:pt>
                <c:pt idx="28">
                  <c:v>2601.7598130590873</c:v>
                </c:pt>
                <c:pt idx="29">
                  <c:v>2724.3546177629032</c:v>
                </c:pt>
                <c:pt idx="30">
                  <c:v>2555.6775127302867</c:v>
                </c:pt>
                <c:pt idx="31">
                  <c:v>2627.5473890822109</c:v>
                </c:pt>
                <c:pt idx="32">
                  <c:v>2119.9918557464102</c:v>
                </c:pt>
                <c:pt idx="33">
                  <c:v>1996.5489314462852</c:v>
                </c:pt>
                <c:pt idx="34">
                  <c:v>2198.9526383073426</c:v>
                </c:pt>
                <c:pt idx="35">
                  <c:v>1904.9645024987299</c:v>
                </c:pt>
                <c:pt idx="36">
                  <c:v>2369.491411569757</c:v>
                </c:pt>
                <c:pt idx="37">
                  <c:v>1887.5771815268781</c:v>
                </c:pt>
                <c:pt idx="38">
                  <c:v>2258.0101834953407</c:v>
                </c:pt>
                <c:pt idx="39">
                  <c:v>2253.5064443353403</c:v>
                </c:pt>
                <c:pt idx="40">
                  <c:v>1781.1722365134451</c:v>
                </c:pt>
                <c:pt idx="41">
                  <c:v>1959.5566808562314</c:v>
                </c:pt>
                <c:pt idx="42">
                  <c:v>2051.4645600294921</c:v>
                </c:pt>
                <c:pt idx="43">
                  <c:v>1659.0568344314015</c:v>
                </c:pt>
                <c:pt idx="44">
                  <c:v>1733.6842426177559</c:v>
                </c:pt>
                <c:pt idx="45">
                  <c:v>2050.040991042365</c:v>
                </c:pt>
                <c:pt idx="46">
                  <c:v>1551.8267384807152</c:v>
                </c:pt>
                <c:pt idx="47">
                  <c:v>1947.7317249991331</c:v>
                </c:pt>
                <c:pt idx="48">
                  <c:v>1847.0548551356271</c:v>
                </c:pt>
                <c:pt idx="49">
                  <c:v>1574.3270767822678</c:v>
                </c:pt>
                <c:pt idx="50">
                  <c:v>1752.6662835757481</c:v>
                </c:pt>
                <c:pt idx="51">
                  <c:v>1390.8025162413182</c:v>
                </c:pt>
                <c:pt idx="52">
                  <c:v>1465.0184867795099</c:v>
                </c:pt>
                <c:pt idx="53">
                  <c:v>1326.4187479713894</c:v>
                </c:pt>
                <c:pt idx="54">
                  <c:v>1543.1157651139918</c:v>
                </c:pt>
                <c:pt idx="55">
                  <c:v>1378.4703414623252</c:v>
                </c:pt>
                <c:pt idx="56">
                  <c:v>1597.7023677916272</c:v>
                </c:pt>
                <c:pt idx="57">
                  <c:v>1309.5495525328877</c:v>
                </c:pt>
                <c:pt idx="58">
                  <c:v>1429.3895427444704</c:v>
                </c:pt>
                <c:pt idx="59">
                  <c:v>1224.3336460838175</c:v>
                </c:pt>
                <c:pt idx="60">
                  <c:v>1353.8503774752967</c:v>
                </c:pt>
                <c:pt idx="61">
                  <c:v>1130.9372286793136</c:v>
                </c:pt>
                <c:pt idx="62">
                  <c:v>1228.4190035490644</c:v>
                </c:pt>
                <c:pt idx="63">
                  <c:v>1273.2076597801713</c:v>
                </c:pt>
                <c:pt idx="64">
                  <c:v>1178.1384420307675</c:v>
                </c:pt>
                <c:pt idx="65">
                  <c:v>1163.3624600535129</c:v>
                </c:pt>
                <c:pt idx="66">
                  <c:v>1058.3371232829077</c:v>
                </c:pt>
                <c:pt idx="67">
                  <c:v>1112.1988357770542</c:v>
                </c:pt>
                <c:pt idx="68">
                  <c:v>991.44430851269135</c:v>
                </c:pt>
                <c:pt idx="69">
                  <c:v>1011.805793233517</c:v>
                </c:pt>
                <c:pt idx="70">
                  <c:v>918.53428374379428</c:v>
                </c:pt>
                <c:pt idx="71">
                  <c:v>932.25943631868279</c:v>
                </c:pt>
                <c:pt idx="72">
                  <c:v>987.32527927940657</c:v>
                </c:pt>
                <c:pt idx="73">
                  <c:v>835.2289962498204</c:v>
                </c:pt>
                <c:pt idx="74">
                  <c:v>816.79675649127921</c:v>
                </c:pt>
                <c:pt idx="75">
                  <c:v>882.20208446171489</c:v>
                </c:pt>
                <c:pt idx="76">
                  <c:v>1006.3005666244782</c:v>
                </c:pt>
                <c:pt idx="77">
                  <c:v>844.25397850171419</c:v>
                </c:pt>
                <c:pt idx="78">
                  <c:v>756.89661620620473</c:v>
                </c:pt>
                <c:pt idx="79">
                  <c:v>869.07100221061251</c:v>
                </c:pt>
                <c:pt idx="80">
                  <c:v>730.36770088626611</c:v>
                </c:pt>
                <c:pt idx="81">
                  <c:v>689.19546059630636</c:v>
                </c:pt>
                <c:pt idx="82">
                  <c:v>700.90721837590763</c:v>
                </c:pt>
                <c:pt idx="83">
                  <c:v>802.63413820420135</c:v>
                </c:pt>
                <c:pt idx="84">
                  <c:v>740.67291511340511</c:v>
                </c:pt>
                <c:pt idx="85">
                  <c:v>646.65422014198725</c:v>
                </c:pt>
                <c:pt idx="86">
                  <c:v>614.56341009031757</c:v>
                </c:pt>
                <c:pt idx="87">
                  <c:v>684.39030148053848</c:v>
                </c:pt>
                <c:pt idx="88">
                  <c:v>575.93926706052412</c:v>
                </c:pt>
                <c:pt idx="89">
                  <c:v>556.0363130123136</c:v>
                </c:pt>
                <c:pt idx="90">
                  <c:v>642.27212907347007</c:v>
                </c:pt>
                <c:pt idx="91">
                  <c:v>573.23416207829507</c:v>
                </c:pt>
                <c:pt idx="92">
                  <c:v>522.5477093890172</c:v>
                </c:pt>
                <c:pt idx="93">
                  <c:v>582.94487880642987</c:v>
                </c:pt>
                <c:pt idx="94">
                  <c:v>481.51576684148307</c:v>
                </c:pt>
                <c:pt idx="95">
                  <c:v>488.97277797314791</c:v>
                </c:pt>
                <c:pt idx="96">
                  <c:v>459.1514277791872</c:v>
                </c:pt>
                <c:pt idx="97">
                  <c:v>444.91339737745704</c:v>
                </c:pt>
                <c:pt idx="98">
                  <c:v>523.09457006537275</c:v>
                </c:pt>
                <c:pt idx="99">
                  <c:v>495.28593386027813</c:v>
                </c:pt>
                <c:pt idx="100">
                  <c:v>403.73450812927103</c:v>
                </c:pt>
                <c:pt idx="101">
                  <c:v>401.97989779264663</c:v>
                </c:pt>
                <c:pt idx="102">
                  <c:v>371.99186200108346</c:v>
                </c:pt>
                <c:pt idx="103">
                  <c:v>444.53643563575946</c:v>
                </c:pt>
                <c:pt idx="104">
                  <c:v>427.05714214547021</c:v>
                </c:pt>
                <c:pt idx="105">
                  <c:v>359.10310311161538</c:v>
                </c:pt>
                <c:pt idx="106">
                  <c:v>385.9335507642254</c:v>
                </c:pt>
                <c:pt idx="107">
                  <c:v>351.06750077697308</c:v>
                </c:pt>
                <c:pt idx="108">
                  <c:v>330.30826781278716</c:v>
                </c:pt>
                <c:pt idx="109">
                  <c:v>318.20240244900685</c:v>
                </c:pt>
                <c:pt idx="110">
                  <c:v>304.63989024411387</c:v>
                </c:pt>
                <c:pt idx="111">
                  <c:v>313.89055027129137</c:v>
                </c:pt>
                <c:pt idx="112">
                  <c:v>278.46192212324428</c:v>
                </c:pt>
                <c:pt idx="113">
                  <c:v>264.73662018396976</c:v>
                </c:pt>
                <c:pt idx="114">
                  <c:v>274.34678999949966</c:v>
                </c:pt>
                <c:pt idx="115">
                  <c:v>255.03736523516994</c:v>
                </c:pt>
                <c:pt idx="116">
                  <c:v>236.22773334539428</c:v>
                </c:pt>
                <c:pt idx="117">
                  <c:v>222.12488560720993</c:v>
                </c:pt>
                <c:pt idx="118">
                  <c:v>235.8420784289894</c:v>
                </c:pt>
                <c:pt idx="119">
                  <c:v>212.06618403679866</c:v>
                </c:pt>
                <c:pt idx="120">
                  <c:v>197.38790764412835</c:v>
                </c:pt>
                <c:pt idx="121">
                  <c:v>211.6621210232706</c:v>
                </c:pt>
                <c:pt idx="122">
                  <c:v>189.91009998318555</c:v>
                </c:pt>
                <c:pt idx="123">
                  <c:v>177.06626959935545</c:v>
                </c:pt>
                <c:pt idx="124">
                  <c:v>171.17668429556394</c:v>
                </c:pt>
                <c:pt idx="125">
                  <c:v>184.27609334116883</c:v>
                </c:pt>
                <c:pt idx="126">
                  <c:v>151.03564775241372</c:v>
                </c:pt>
                <c:pt idx="127">
                  <c:v>151.27165432880716</c:v>
                </c:pt>
                <c:pt idx="128">
                  <c:v>162.07502256115342</c:v>
                </c:pt>
                <c:pt idx="129">
                  <c:v>131.1094805262579</c:v>
                </c:pt>
                <c:pt idx="130">
                  <c:v>146.07829450108704</c:v>
                </c:pt>
                <c:pt idx="131">
                  <c:v>132.1822610355828</c:v>
                </c:pt>
                <c:pt idx="132">
                  <c:v>126.32026931331245</c:v>
                </c:pt>
                <c:pt idx="133">
                  <c:v>114.87189814111034</c:v>
                </c:pt>
                <c:pt idx="134">
                  <c:v>114.76932204299119</c:v>
                </c:pt>
                <c:pt idx="135">
                  <c:v>102.18902021387196</c:v>
                </c:pt>
                <c:pt idx="136">
                  <c:v>102.1793441430292</c:v>
                </c:pt>
                <c:pt idx="137">
                  <c:v>95.668068198080888</c:v>
                </c:pt>
                <c:pt idx="138">
                  <c:v>97.392167471453973</c:v>
                </c:pt>
                <c:pt idx="139">
                  <c:v>84.02546752900642</c:v>
                </c:pt>
                <c:pt idx="140">
                  <c:v>82.360663826618449</c:v>
                </c:pt>
                <c:pt idx="141">
                  <c:v>74.467633852093797</c:v>
                </c:pt>
                <c:pt idx="142">
                  <c:v>72.217185761485197</c:v>
                </c:pt>
                <c:pt idx="143">
                  <c:v>70.097827243301538</c:v>
                </c:pt>
                <c:pt idx="144">
                  <c:v>59.774326297249864</c:v>
                </c:pt>
                <c:pt idx="145">
                  <c:v>65.037243310552611</c:v>
                </c:pt>
                <c:pt idx="146">
                  <c:v>55.682091032300761</c:v>
                </c:pt>
                <c:pt idx="147">
                  <c:v>52.364968216063382</c:v>
                </c:pt>
                <c:pt idx="148">
                  <c:v>49.600710418103958</c:v>
                </c:pt>
                <c:pt idx="149">
                  <c:v>49.468031526944856</c:v>
                </c:pt>
                <c:pt idx="150">
                  <c:v>45.924998503559799</c:v>
                </c:pt>
                <c:pt idx="151">
                  <c:v>38.521155486975118</c:v>
                </c:pt>
                <c:pt idx="152">
                  <c:v>35.686704816952833</c:v>
                </c:pt>
                <c:pt idx="153">
                  <c:v>37.793889153471511</c:v>
                </c:pt>
                <c:pt idx="154">
                  <c:v>32.337576360461568</c:v>
                </c:pt>
                <c:pt idx="155">
                  <c:v>29.301677177137545</c:v>
                </c:pt>
                <c:pt idx="156">
                  <c:v>22.606543999145902</c:v>
                </c:pt>
                <c:pt idx="157">
                  <c:v>25.293729412421587</c:v>
                </c:pt>
                <c:pt idx="158">
                  <c:v>16.609555963033664</c:v>
                </c:pt>
                <c:pt idx="159">
                  <c:v>16.453901514854635</c:v>
                </c:pt>
                <c:pt idx="160">
                  <c:v>18.293116004343567</c:v>
                </c:pt>
                <c:pt idx="161">
                  <c:v>8.1675571867523971</c:v>
                </c:pt>
                <c:pt idx="162">
                  <c:v>9.2429862756428793</c:v>
                </c:pt>
                <c:pt idx="163">
                  <c:v>7.883658566934586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24-8E4E-AEE3-69D1A6311888}"/>
            </c:ext>
          </c:extLst>
        </c:ser>
        <c:ser>
          <c:idx val="7"/>
          <c:order val="7"/>
          <c:tx>
            <c:v>EOS 700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summary!$AB$517:$AB$680</c:f>
              <c:numCache>
                <c:formatCode>General</c:formatCode>
                <c:ptCount val="16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summary!$AS$517:$AS$680</c:f>
              <c:numCache>
                <c:formatCode>0.000</c:formatCode>
                <c:ptCount val="164"/>
                <c:pt idx="0">
                  <c:v>4857.4778899237608</c:v>
                </c:pt>
                <c:pt idx="1">
                  <c:v>4686.7989791840046</c:v>
                </c:pt>
                <c:pt idx="2">
                  <c:v>4285.2558395555707</c:v>
                </c:pt>
                <c:pt idx="3">
                  <c:v>4131.2631585991503</c:v>
                </c:pt>
                <c:pt idx="4">
                  <c:v>3902.895762378962</c:v>
                </c:pt>
                <c:pt idx="5">
                  <c:v>3845.2159550349779</c:v>
                </c:pt>
                <c:pt idx="6">
                  <c:v>3782.0209663311289</c:v>
                </c:pt>
                <c:pt idx="7">
                  <c:v>3753.0715782447933</c:v>
                </c:pt>
                <c:pt idx="8">
                  <c:v>3696.2174133576614</c:v>
                </c:pt>
                <c:pt idx="9">
                  <c:v>3618.8513087528272</c:v>
                </c:pt>
                <c:pt idx="10">
                  <c:v>3566.0395314250732</c:v>
                </c:pt>
                <c:pt idx="11">
                  <c:v>3561.7741274658038</c:v>
                </c:pt>
                <c:pt idx="12">
                  <c:v>3485.9500684161394</c:v>
                </c:pt>
                <c:pt idx="13">
                  <c:v>3481.0598709755732</c:v>
                </c:pt>
                <c:pt idx="14">
                  <c:v>3472.7957178860506</c:v>
                </c:pt>
                <c:pt idx="15">
                  <c:v>3461.5850794566918</c:v>
                </c:pt>
                <c:pt idx="16">
                  <c:v>3460.0753492714894</c:v>
                </c:pt>
                <c:pt idx="17">
                  <c:v>3387.4495458319739</c:v>
                </c:pt>
                <c:pt idx="18">
                  <c:v>3288.0598031161367</c:v>
                </c:pt>
                <c:pt idx="19">
                  <c:v>3249.8744951977701</c:v>
                </c:pt>
                <c:pt idx="20">
                  <c:v>3098.3025398919399</c:v>
                </c:pt>
                <c:pt idx="21">
                  <c:v>2990.0587358943581</c:v>
                </c:pt>
                <c:pt idx="22">
                  <c:v>2987.4556823299322</c:v>
                </c:pt>
                <c:pt idx="23">
                  <c:v>2879.8981627428816</c:v>
                </c:pt>
                <c:pt idx="24">
                  <c:v>2867.5857530570433</c:v>
                </c:pt>
                <c:pt idx="25">
                  <c:v>2842.0239620469788</c:v>
                </c:pt>
                <c:pt idx="26">
                  <c:v>2751.8948899250577</c:v>
                </c:pt>
                <c:pt idx="27">
                  <c:v>2723.8165657442678</c:v>
                </c:pt>
                <c:pt idx="28">
                  <c:v>2634.1118231941846</c:v>
                </c:pt>
                <c:pt idx="29">
                  <c:v>2612.241913684486</c:v>
                </c:pt>
                <c:pt idx="30">
                  <c:v>2566.4542626178959</c:v>
                </c:pt>
                <c:pt idx="31">
                  <c:v>2557.2169326700414</c:v>
                </c:pt>
                <c:pt idx="32">
                  <c:v>2494.9196028621109</c:v>
                </c:pt>
                <c:pt idx="33">
                  <c:v>2377.0231612711591</c:v>
                </c:pt>
                <c:pt idx="34">
                  <c:v>2331.434321689916</c:v>
                </c:pt>
                <c:pt idx="35">
                  <c:v>2320.2312649095479</c:v>
                </c:pt>
                <c:pt idx="36">
                  <c:v>2296.7854694069779</c:v>
                </c:pt>
                <c:pt idx="37">
                  <c:v>2286.2733677145711</c:v>
                </c:pt>
                <c:pt idx="38">
                  <c:v>2245.7520431212938</c:v>
                </c:pt>
                <c:pt idx="39">
                  <c:v>2235.5380710032578</c:v>
                </c:pt>
                <c:pt idx="40">
                  <c:v>2189.8538159601871</c:v>
                </c:pt>
                <c:pt idx="41">
                  <c:v>2143.4857380202616</c:v>
                </c:pt>
                <c:pt idx="42">
                  <c:v>2105.7643855478959</c:v>
                </c:pt>
                <c:pt idx="43">
                  <c:v>2034.9756430162986</c:v>
                </c:pt>
                <c:pt idx="44">
                  <c:v>1966.0382167524681</c:v>
                </c:pt>
                <c:pt idx="45">
                  <c:v>1836.5338389484862</c:v>
                </c:pt>
                <c:pt idx="46">
                  <c:v>1826.9984169362742</c:v>
                </c:pt>
                <c:pt idx="47">
                  <c:v>1763.166863210145</c:v>
                </c:pt>
                <c:pt idx="48">
                  <c:v>1712.49839587733</c:v>
                </c:pt>
                <c:pt idx="49">
                  <c:v>1690.801239089112</c:v>
                </c:pt>
                <c:pt idx="50">
                  <c:v>1603.0939919288553</c:v>
                </c:pt>
                <c:pt idx="51">
                  <c:v>1536.7003990253261</c:v>
                </c:pt>
                <c:pt idx="52">
                  <c:v>1526.688405536574</c:v>
                </c:pt>
                <c:pt idx="53">
                  <c:v>1515.3626662515337</c:v>
                </c:pt>
                <c:pt idx="54">
                  <c:v>1492.9446043362341</c:v>
                </c:pt>
                <c:pt idx="55">
                  <c:v>1488.8837469009711</c:v>
                </c:pt>
                <c:pt idx="56">
                  <c:v>1461.4792188830465</c:v>
                </c:pt>
                <c:pt idx="57">
                  <c:v>1383.5846359763057</c:v>
                </c:pt>
                <c:pt idx="58">
                  <c:v>1343.1664597119864</c:v>
                </c:pt>
                <c:pt idx="59">
                  <c:v>1331.0239287579166</c:v>
                </c:pt>
                <c:pt idx="60">
                  <c:v>1267.0939944266911</c:v>
                </c:pt>
                <c:pt idx="61">
                  <c:v>1237.4906094403916</c:v>
                </c:pt>
                <c:pt idx="62">
                  <c:v>1196.2742131424022</c:v>
                </c:pt>
                <c:pt idx="63">
                  <c:v>1190.2943826519906</c:v>
                </c:pt>
                <c:pt idx="64">
                  <c:v>1172.3280180864017</c:v>
                </c:pt>
                <c:pt idx="65">
                  <c:v>1169.1972927797794</c:v>
                </c:pt>
                <c:pt idx="66">
                  <c:v>1135.5166812097568</c:v>
                </c:pt>
                <c:pt idx="67">
                  <c:v>1133.5555012307823</c:v>
                </c:pt>
                <c:pt idx="68">
                  <c:v>1057.9558782035681</c:v>
                </c:pt>
                <c:pt idx="69">
                  <c:v>1014.3218614027447</c:v>
                </c:pt>
                <c:pt idx="70">
                  <c:v>966.00643464189432</c:v>
                </c:pt>
                <c:pt idx="71">
                  <c:v>918.25846213701675</c:v>
                </c:pt>
                <c:pt idx="72">
                  <c:v>909.65776138455999</c:v>
                </c:pt>
                <c:pt idx="73">
                  <c:v>881.37337186933473</c:v>
                </c:pt>
                <c:pt idx="74">
                  <c:v>877.52832168209</c:v>
                </c:pt>
                <c:pt idx="75">
                  <c:v>875.48874765301775</c:v>
                </c:pt>
                <c:pt idx="76">
                  <c:v>871.67385863514039</c:v>
                </c:pt>
                <c:pt idx="77">
                  <c:v>852.50629171650746</c:v>
                </c:pt>
                <c:pt idx="78">
                  <c:v>746.90327767823089</c:v>
                </c:pt>
                <c:pt idx="79">
                  <c:v>737.64976570071974</c:v>
                </c:pt>
                <c:pt idx="80">
                  <c:v>710.23072463408221</c:v>
                </c:pt>
                <c:pt idx="81">
                  <c:v>706.2610853108506</c:v>
                </c:pt>
                <c:pt idx="82">
                  <c:v>688.8504062233477</c:v>
                </c:pt>
                <c:pt idx="83">
                  <c:v>684.1136367694919</c:v>
                </c:pt>
                <c:pt idx="84">
                  <c:v>631.95456968969836</c:v>
                </c:pt>
                <c:pt idx="85">
                  <c:v>630.50002356584787</c:v>
                </c:pt>
                <c:pt idx="86">
                  <c:v>597.06953543221061</c:v>
                </c:pt>
                <c:pt idx="87">
                  <c:v>589.31770624799083</c:v>
                </c:pt>
                <c:pt idx="88">
                  <c:v>558.79555036138561</c:v>
                </c:pt>
                <c:pt idx="89">
                  <c:v>557.89870159728184</c:v>
                </c:pt>
                <c:pt idx="90">
                  <c:v>548.6439046455705</c:v>
                </c:pt>
                <c:pt idx="91">
                  <c:v>542.80760313959718</c:v>
                </c:pt>
                <c:pt idx="92">
                  <c:v>499.52976948904865</c:v>
                </c:pt>
                <c:pt idx="93">
                  <c:v>480.24645573232516</c:v>
                </c:pt>
                <c:pt idx="94">
                  <c:v>474.24390887471679</c:v>
                </c:pt>
                <c:pt idx="95">
                  <c:v>468.57181224389774</c:v>
                </c:pt>
                <c:pt idx="96">
                  <c:v>459.17185631609897</c:v>
                </c:pt>
                <c:pt idx="97">
                  <c:v>446.1589842249295</c:v>
                </c:pt>
                <c:pt idx="98">
                  <c:v>440.61117516407245</c:v>
                </c:pt>
                <c:pt idx="99">
                  <c:v>409.96487561480626</c:v>
                </c:pt>
                <c:pt idx="100">
                  <c:v>398.53574950168189</c:v>
                </c:pt>
                <c:pt idx="101">
                  <c:v>395.56820126971883</c:v>
                </c:pt>
                <c:pt idx="102">
                  <c:v>379.27738412710312</c:v>
                </c:pt>
                <c:pt idx="103">
                  <c:v>377.97776133270298</c:v>
                </c:pt>
                <c:pt idx="104">
                  <c:v>375.8475644308553</c:v>
                </c:pt>
                <c:pt idx="105">
                  <c:v>351.63886865744701</c:v>
                </c:pt>
                <c:pt idx="106">
                  <c:v>342.9648747254513</c:v>
                </c:pt>
                <c:pt idx="107">
                  <c:v>332.31466436709661</c:v>
                </c:pt>
                <c:pt idx="108">
                  <c:v>331.36373040721844</c:v>
                </c:pt>
                <c:pt idx="109">
                  <c:v>309.93891449100931</c:v>
                </c:pt>
                <c:pt idx="110">
                  <c:v>304.1172898005151</c:v>
                </c:pt>
                <c:pt idx="111">
                  <c:v>298.146395782691</c:v>
                </c:pt>
                <c:pt idx="112">
                  <c:v>262.60059833538139</c:v>
                </c:pt>
                <c:pt idx="113">
                  <c:v>260.18021239214829</c:v>
                </c:pt>
                <c:pt idx="114">
                  <c:v>257.14381814818597</c:v>
                </c:pt>
                <c:pt idx="115">
                  <c:v>250.87529261294421</c:v>
                </c:pt>
                <c:pt idx="116">
                  <c:v>237.75271194569339</c:v>
                </c:pt>
                <c:pt idx="117">
                  <c:v>222.53964995646058</c:v>
                </c:pt>
                <c:pt idx="118">
                  <c:v>221.0615179094309</c:v>
                </c:pt>
                <c:pt idx="119">
                  <c:v>216.87672906466301</c:v>
                </c:pt>
                <c:pt idx="120">
                  <c:v>205.86782832528195</c:v>
                </c:pt>
                <c:pt idx="121">
                  <c:v>198.75469520821568</c:v>
                </c:pt>
                <c:pt idx="122">
                  <c:v>196.81863594871351</c:v>
                </c:pt>
                <c:pt idx="123">
                  <c:v>185.19207952464853</c:v>
                </c:pt>
                <c:pt idx="124">
                  <c:v>179.79044581935281</c:v>
                </c:pt>
                <c:pt idx="125">
                  <c:v>175.09860271844931</c:v>
                </c:pt>
                <c:pt idx="126">
                  <c:v>158.22610953653287</c:v>
                </c:pt>
                <c:pt idx="127">
                  <c:v>155.10701008631864</c:v>
                </c:pt>
                <c:pt idx="128">
                  <c:v>151.80491176841539</c:v>
                </c:pt>
                <c:pt idx="129">
                  <c:v>138.94984839920858</c:v>
                </c:pt>
                <c:pt idx="130">
                  <c:v>137.89411451280449</c:v>
                </c:pt>
                <c:pt idx="131">
                  <c:v>136.53340937471447</c:v>
                </c:pt>
                <c:pt idx="132">
                  <c:v>124.04731911920585</c:v>
                </c:pt>
                <c:pt idx="133">
                  <c:v>121.79077533700001</c:v>
                </c:pt>
                <c:pt idx="134">
                  <c:v>118.55571352796781</c:v>
                </c:pt>
                <c:pt idx="135">
                  <c:v>105.18567937476828</c:v>
                </c:pt>
                <c:pt idx="136">
                  <c:v>103.80404258900707</c:v>
                </c:pt>
                <c:pt idx="137">
                  <c:v>103.4698774470976</c:v>
                </c:pt>
                <c:pt idx="138">
                  <c:v>97.411521988361827</c:v>
                </c:pt>
                <c:pt idx="139">
                  <c:v>89.947781743017458</c:v>
                </c:pt>
                <c:pt idx="140">
                  <c:v>88.402196133716089</c:v>
                </c:pt>
                <c:pt idx="141">
                  <c:v>76.629550072044509</c:v>
                </c:pt>
                <c:pt idx="142">
                  <c:v>74.651481813740247</c:v>
                </c:pt>
                <c:pt idx="143">
                  <c:v>73.664022152135416</c:v>
                </c:pt>
                <c:pt idx="144">
                  <c:v>62.479400126646006</c:v>
                </c:pt>
                <c:pt idx="145">
                  <c:v>60.232926689840276</c:v>
                </c:pt>
                <c:pt idx="146">
                  <c:v>58.571234387568126</c:v>
                </c:pt>
                <c:pt idx="147">
                  <c:v>49.2753702319363</c:v>
                </c:pt>
                <c:pt idx="148">
                  <c:v>48.140871726062137</c:v>
                </c:pt>
                <c:pt idx="149">
                  <c:v>45.682999287140007</c:v>
                </c:pt>
                <c:pt idx="150">
                  <c:v>39.804384961900951</c:v>
                </c:pt>
                <c:pt idx="151">
                  <c:v>38.012511521902248</c:v>
                </c:pt>
                <c:pt idx="152">
                  <c:v>33.077726834365556</c:v>
                </c:pt>
                <c:pt idx="153">
                  <c:v>29.02422194438444</c:v>
                </c:pt>
                <c:pt idx="154">
                  <c:v>28.345313472654841</c:v>
                </c:pt>
                <c:pt idx="155">
                  <c:v>22.19036385546876</c:v>
                </c:pt>
                <c:pt idx="156">
                  <c:v>18.846349142428281</c:v>
                </c:pt>
                <c:pt idx="157">
                  <c:v>18.346944163625157</c:v>
                </c:pt>
                <c:pt idx="158">
                  <c:v>12.548898861287093</c:v>
                </c:pt>
                <c:pt idx="159">
                  <c:v>11.228750490169551</c:v>
                </c:pt>
                <c:pt idx="160">
                  <c:v>10.736842978901345</c:v>
                </c:pt>
                <c:pt idx="161">
                  <c:v>5.1811190610844262</c:v>
                </c:pt>
                <c:pt idx="162">
                  <c:v>4.6875458336317095</c:v>
                </c:pt>
                <c:pt idx="163">
                  <c:v>4.5782191332739437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24-8E4E-AEE3-69D1A631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48447"/>
        <c:axId val="1608767039"/>
      </c:scatterChart>
      <c:valAx>
        <c:axId val="1683148447"/>
        <c:scaling>
          <c:orientation val="minMax"/>
          <c:max val="10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Volume (cc/mol)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8767039"/>
        <c:crosses val="autoZero"/>
        <c:crossBetween val="midCat"/>
      </c:valAx>
      <c:valAx>
        <c:axId val="1608767039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1484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641910083820165"/>
          <c:y val="0.44594240937274143"/>
          <c:w val="0.38110778088222852"/>
          <c:h val="0.209564456616835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Virial-T</a:t>
            </a:r>
          </a:p>
        </c:rich>
      </c:tx>
      <c:layout>
        <c:manualLayout>
          <c:xMode val="edge"/>
          <c:yMode val="edge"/>
          <c:x val="0.47596223859114384"/>
          <c:y val="9.66183574879227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 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summary!$I$10:$I$313</c:f>
              <c:numCache>
                <c:formatCode>General</c:formatCode>
                <c:ptCount val="30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summary!$H$10:$H$313</c:f>
              <c:numCache>
                <c:formatCode>General</c:formatCode>
                <c:ptCount val="304"/>
                <c:pt idx="0">
                  <c:v>3894.5016708868829</c:v>
                </c:pt>
                <c:pt idx="1">
                  <c:v>3610.5691693255089</c:v>
                </c:pt>
                <c:pt idx="2">
                  <c:v>3728.34019575919</c:v>
                </c:pt>
                <c:pt idx="3">
                  <c:v>3424.7300253969092</c:v>
                </c:pt>
                <c:pt idx="4">
                  <c:v>3841.1668389139418</c:v>
                </c:pt>
                <c:pt idx="5">
                  <c:v>3451.5564925867934</c:v>
                </c:pt>
                <c:pt idx="6">
                  <c:v>3221.8326370562017</c:v>
                </c:pt>
                <c:pt idx="7">
                  <c:v>3791.2795541121436</c:v>
                </c:pt>
                <c:pt idx="8">
                  <c:v>3579.4154970930126</c:v>
                </c:pt>
                <c:pt idx="9">
                  <c:v>3602.3600177802064</c:v>
                </c:pt>
                <c:pt idx="10">
                  <c:v>3484.8513617350509</c:v>
                </c:pt>
                <c:pt idx="11">
                  <c:v>3897.0456035957004</c:v>
                </c:pt>
                <c:pt idx="12">
                  <c:v>3668.5749376828007</c:v>
                </c:pt>
                <c:pt idx="13">
                  <c:v>3789.2988898626545</c:v>
                </c:pt>
                <c:pt idx="14">
                  <c:v>3426.2485682034107</c:v>
                </c:pt>
                <c:pt idx="15">
                  <c:v>3015.9475876730867</c:v>
                </c:pt>
                <c:pt idx="16">
                  <c:v>3602.2311469144202</c:v>
                </c:pt>
                <c:pt idx="17">
                  <c:v>3168.6454369926241</c:v>
                </c:pt>
                <c:pt idx="18">
                  <c:v>3045.7521110796847</c:v>
                </c:pt>
                <c:pt idx="19">
                  <c:v>3286.3595698133045</c:v>
                </c:pt>
                <c:pt idx="20">
                  <c:v>2826.3152279499791</c:v>
                </c:pt>
                <c:pt idx="21">
                  <c:v>2696.9888059293103</c:v>
                </c:pt>
                <c:pt idx="22">
                  <c:v>3850.1928179083061</c:v>
                </c:pt>
                <c:pt idx="23">
                  <c:v>3101.4017408767959</c:v>
                </c:pt>
                <c:pt idx="24">
                  <c:v>3942.5772333676359</c:v>
                </c:pt>
                <c:pt idx="25">
                  <c:v>2624.0622534461381</c:v>
                </c:pt>
                <c:pt idx="26">
                  <c:v>2987.3391292863698</c:v>
                </c:pt>
                <c:pt idx="27">
                  <c:v>2788.9562544374953</c:v>
                </c:pt>
                <c:pt idx="28">
                  <c:v>2859.062137198352</c:v>
                </c:pt>
                <c:pt idx="29">
                  <c:v>2872.8369587583188</c:v>
                </c:pt>
                <c:pt idx="30">
                  <c:v>2533.8259796114185</c:v>
                </c:pt>
                <c:pt idx="31">
                  <c:v>2715.7368199547991</c:v>
                </c:pt>
                <c:pt idx="32">
                  <c:v>2649.5357520109037</c:v>
                </c:pt>
                <c:pt idx="33">
                  <c:v>2468.5580611968835</c:v>
                </c:pt>
                <c:pt idx="34">
                  <c:v>3149.2678014492139</c:v>
                </c:pt>
                <c:pt idx="35">
                  <c:v>2544.7245306015097</c:v>
                </c:pt>
                <c:pt idx="36">
                  <c:v>2348.5863572495596</c:v>
                </c:pt>
                <c:pt idx="37">
                  <c:v>2149.3342789832573</c:v>
                </c:pt>
                <c:pt idx="38">
                  <c:v>2199.5301448498431</c:v>
                </c:pt>
                <c:pt idx="39">
                  <c:v>2358.1999850691109</c:v>
                </c:pt>
                <c:pt idx="40">
                  <c:v>2258.7222792399079</c:v>
                </c:pt>
                <c:pt idx="41">
                  <c:v>2239.6109587441665</c:v>
                </c:pt>
                <c:pt idx="42">
                  <c:v>2046.3813446168429</c:v>
                </c:pt>
                <c:pt idx="43">
                  <c:v>1919.2976221094905</c:v>
                </c:pt>
                <c:pt idx="44">
                  <c:v>2000.764015590574</c:v>
                </c:pt>
                <c:pt idx="45">
                  <c:v>2123.3816674752479</c:v>
                </c:pt>
                <c:pt idx="46">
                  <c:v>1869.4695738670769</c:v>
                </c:pt>
                <c:pt idx="47">
                  <c:v>1724.5522009877125</c:v>
                </c:pt>
                <c:pt idx="48">
                  <c:v>1747.6140745105768</c:v>
                </c:pt>
                <c:pt idx="49">
                  <c:v>1919.6023610865448</c:v>
                </c:pt>
                <c:pt idx="50">
                  <c:v>1607.1654729364827</c:v>
                </c:pt>
                <c:pt idx="51">
                  <c:v>1630.3290945831129</c:v>
                </c:pt>
                <c:pt idx="52">
                  <c:v>1511.3972417823647</c:v>
                </c:pt>
                <c:pt idx="53">
                  <c:v>1466.4472041478716</c:v>
                </c:pt>
                <c:pt idx="54">
                  <c:v>1660.0998017164957</c:v>
                </c:pt>
                <c:pt idx="55">
                  <c:v>1562.8783963182111</c:v>
                </c:pt>
                <c:pt idx="56">
                  <c:v>1399.6391510190506</c:v>
                </c:pt>
                <c:pt idx="57">
                  <c:v>1366.9058799491313</c:v>
                </c:pt>
                <c:pt idx="58">
                  <c:v>1755.2481559228754</c:v>
                </c:pt>
                <c:pt idx="59">
                  <c:v>1291.9270351400298</c:v>
                </c:pt>
                <c:pt idx="60">
                  <c:v>1267.5228471081448</c:v>
                </c:pt>
                <c:pt idx="61">
                  <c:v>1355.5199078711498</c:v>
                </c:pt>
                <c:pt idx="62">
                  <c:v>1205.588105772257</c:v>
                </c:pt>
                <c:pt idx="63">
                  <c:v>1431.6100820930526</c:v>
                </c:pt>
                <c:pt idx="64">
                  <c:v>1254.7026254174177</c:v>
                </c:pt>
                <c:pt idx="65">
                  <c:v>1109.0446118400616</c:v>
                </c:pt>
                <c:pt idx="66">
                  <c:v>1120.965884934478</c:v>
                </c:pt>
                <c:pt idx="67">
                  <c:v>1169.5184701153387</c:v>
                </c:pt>
                <c:pt idx="68">
                  <c:v>1054.3254515546369</c:v>
                </c:pt>
                <c:pt idx="69">
                  <c:v>1029.7424024055495</c:v>
                </c:pt>
                <c:pt idx="70">
                  <c:v>981.57524646969659</c:v>
                </c:pt>
                <c:pt idx="71">
                  <c:v>952.61086501437092</c:v>
                </c:pt>
                <c:pt idx="72">
                  <c:v>1044.3621589029103</c:v>
                </c:pt>
                <c:pt idx="73">
                  <c:v>929.10040029384254</c:v>
                </c:pt>
                <c:pt idx="74">
                  <c:v>893.75407043790312</c:v>
                </c:pt>
                <c:pt idx="75">
                  <c:v>879.32911599319903</c:v>
                </c:pt>
                <c:pt idx="76">
                  <c:v>982.61273544029052</c:v>
                </c:pt>
                <c:pt idx="77">
                  <c:v>831.52286770434932</c:v>
                </c:pt>
                <c:pt idx="78">
                  <c:v>810.72883059655692</c:v>
                </c:pt>
                <c:pt idx="79">
                  <c:v>840.35503506491068</c:v>
                </c:pt>
                <c:pt idx="80">
                  <c:v>769.27129622194764</c:v>
                </c:pt>
                <c:pt idx="81">
                  <c:v>718.16934351252382</c:v>
                </c:pt>
                <c:pt idx="82">
                  <c:v>751.17752537816364</c:v>
                </c:pt>
                <c:pt idx="83">
                  <c:v>713.38391053959072</c:v>
                </c:pt>
                <c:pt idx="84">
                  <c:v>772.21387718692154</c:v>
                </c:pt>
                <c:pt idx="85">
                  <c:v>737.15275284306779</c:v>
                </c:pt>
                <c:pt idx="86">
                  <c:v>664.11210679869646</c:v>
                </c:pt>
                <c:pt idx="87">
                  <c:v>639.50806670480085</c:v>
                </c:pt>
                <c:pt idx="88">
                  <c:v>663.40185886042843</c:v>
                </c:pt>
                <c:pt idx="89">
                  <c:v>594.98567683440274</c:v>
                </c:pt>
                <c:pt idx="90">
                  <c:v>590.95531543507298</c:v>
                </c:pt>
                <c:pt idx="91">
                  <c:v>626.74358921377177</c:v>
                </c:pt>
                <c:pt idx="92">
                  <c:v>543.56851229333165</c:v>
                </c:pt>
                <c:pt idx="93">
                  <c:v>543.95547465915047</c:v>
                </c:pt>
                <c:pt idx="94">
                  <c:v>567.46726742618443</c:v>
                </c:pt>
                <c:pt idx="95">
                  <c:v>502.33090128497213</c:v>
                </c:pt>
                <c:pt idx="96">
                  <c:v>504.53530740074336</c:v>
                </c:pt>
                <c:pt idx="97">
                  <c:v>455.85036816055799</c:v>
                </c:pt>
                <c:pt idx="98">
                  <c:v>465.16170634286186</c:v>
                </c:pt>
                <c:pt idx="99">
                  <c:v>511.23408181518681</c:v>
                </c:pt>
                <c:pt idx="100">
                  <c:v>429.68636653616352</c:v>
                </c:pt>
                <c:pt idx="101">
                  <c:v>470.32522268630908</c:v>
                </c:pt>
                <c:pt idx="102">
                  <c:v>410.42072678951524</c:v>
                </c:pt>
                <c:pt idx="103">
                  <c:v>394.383911496179</c:v>
                </c:pt>
                <c:pt idx="104">
                  <c:v>430.89247614134331</c:v>
                </c:pt>
                <c:pt idx="105">
                  <c:v>374.73688548156065</c:v>
                </c:pt>
                <c:pt idx="106">
                  <c:v>362.64069150912661</c:v>
                </c:pt>
                <c:pt idx="107">
                  <c:v>393.90947156366667</c:v>
                </c:pt>
                <c:pt idx="108">
                  <c:v>364.81030830397441</c:v>
                </c:pt>
                <c:pt idx="109">
                  <c:v>332.49048871581908</c:v>
                </c:pt>
                <c:pt idx="110">
                  <c:v>321.35607225821417</c:v>
                </c:pt>
                <c:pt idx="111">
                  <c:v>307.60615217178861</c:v>
                </c:pt>
                <c:pt idx="112">
                  <c:v>323.16769917700469</c:v>
                </c:pt>
                <c:pt idx="113">
                  <c:v>289.72916939212138</c:v>
                </c:pt>
                <c:pt idx="114">
                  <c:v>276.1489695051626</c:v>
                </c:pt>
                <c:pt idx="115">
                  <c:v>280.76378026407082</c:v>
                </c:pt>
                <c:pt idx="116">
                  <c:v>268.041712302885</c:v>
                </c:pt>
                <c:pt idx="117">
                  <c:v>237.50795517479722</c:v>
                </c:pt>
                <c:pt idx="118">
                  <c:v>239.95307871158712</c:v>
                </c:pt>
                <c:pt idx="119">
                  <c:v>253.96479824914735</c:v>
                </c:pt>
                <c:pt idx="120">
                  <c:v>213.66461315871834</c:v>
                </c:pt>
                <c:pt idx="121">
                  <c:v>217.1778548019482</c:v>
                </c:pt>
                <c:pt idx="122">
                  <c:v>216.17476120708866</c:v>
                </c:pt>
                <c:pt idx="123">
                  <c:v>186.58718174809414</c:v>
                </c:pt>
                <c:pt idx="124">
                  <c:v>196.07053356230574</c:v>
                </c:pt>
                <c:pt idx="125">
                  <c:v>190.3639220311432</c:v>
                </c:pt>
                <c:pt idx="126">
                  <c:v>176.09824490983894</c:v>
                </c:pt>
                <c:pt idx="127">
                  <c:v>170.54829605750962</c:v>
                </c:pt>
                <c:pt idx="128">
                  <c:v>173.98115319884226</c:v>
                </c:pt>
                <c:pt idx="129">
                  <c:v>150.77784257687256</c:v>
                </c:pt>
                <c:pt idx="130">
                  <c:v>157.28222763142614</c:v>
                </c:pt>
                <c:pt idx="131">
                  <c:v>154.47535093730914</c:v>
                </c:pt>
                <c:pt idx="132">
                  <c:v>137.720607733626</c:v>
                </c:pt>
                <c:pt idx="133">
                  <c:v>130.35416301960279</c:v>
                </c:pt>
                <c:pt idx="134">
                  <c:v>126.40493793845273</c:v>
                </c:pt>
                <c:pt idx="135">
                  <c:v>121.14267933326624</c:v>
                </c:pt>
                <c:pt idx="136">
                  <c:v>109.93940366689407</c:v>
                </c:pt>
                <c:pt idx="137">
                  <c:v>106.65059769206943</c:v>
                </c:pt>
                <c:pt idx="138">
                  <c:v>107.380247526145</c:v>
                </c:pt>
                <c:pt idx="139">
                  <c:v>97.968645976708771</c:v>
                </c:pt>
                <c:pt idx="140">
                  <c:v>92.311886273726046</c:v>
                </c:pt>
                <c:pt idx="141">
                  <c:v>95.647100928820336</c:v>
                </c:pt>
                <c:pt idx="142">
                  <c:v>83.535253933805436</c:v>
                </c:pt>
                <c:pt idx="143">
                  <c:v>78.884798918860767</c:v>
                </c:pt>
                <c:pt idx="144">
                  <c:v>84.953668584426168</c:v>
                </c:pt>
                <c:pt idx="145">
                  <c:v>68.701770314313023</c:v>
                </c:pt>
                <c:pt idx="146">
                  <c:v>67.824517373735233</c:v>
                </c:pt>
                <c:pt idx="147">
                  <c:v>74.124572640952181</c:v>
                </c:pt>
                <c:pt idx="148">
                  <c:v>61.347800237059474</c:v>
                </c:pt>
                <c:pt idx="149">
                  <c:v>53.316909683407964</c:v>
                </c:pt>
                <c:pt idx="150">
                  <c:v>64.326226174531499</c:v>
                </c:pt>
                <c:pt idx="151">
                  <c:v>49.706292439880741</c:v>
                </c:pt>
                <c:pt idx="152">
                  <c:v>54.173008042259518</c:v>
                </c:pt>
                <c:pt idx="153">
                  <c:v>45.770829432081491</c:v>
                </c:pt>
                <c:pt idx="154">
                  <c:v>46.702794502792337</c:v>
                </c:pt>
                <c:pt idx="155">
                  <c:v>45.909461582433664</c:v>
                </c:pt>
                <c:pt idx="156">
                  <c:v>37.671678128084899</c:v>
                </c:pt>
                <c:pt idx="157">
                  <c:v>37.308974851918713</c:v>
                </c:pt>
                <c:pt idx="158">
                  <c:v>36.421142456046034</c:v>
                </c:pt>
                <c:pt idx="159">
                  <c:v>33.038420663784336</c:v>
                </c:pt>
                <c:pt idx="160">
                  <c:v>31.957917163701861</c:v>
                </c:pt>
                <c:pt idx="161">
                  <c:v>28.250599754129777</c:v>
                </c:pt>
                <c:pt idx="162">
                  <c:v>25.693526431035068</c:v>
                </c:pt>
                <c:pt idx="163">
                  <c:v>23.755288369145479</c:v>
                </c:pt>
                <c:pt idx="164">
                  <c:v>22.508662488028644</c:v>
                </c:pt>
                <c:pt idx="165">
                  <c:v>18.808814934391563</c:v>
                </c:pt>
                <c:pt idx="166">
                  <c:v>20.501717028850269</c:v>
                </c:pt>
                <c:pt idx="167">
                  <c:v>16.450299834004134</c:v>
                </c:pt>
                <c:pt idx="168">
                  <c:v>11.83297172489068</c:v>
                </c:pt>
                <c:pt idx="169">
                  <c:v>12.269489576085888</c:v>
                </c:pt>
                <c:pt idx="170">
                  <c:v>9.9817760092730321</c:v>
                </c:pt>
                <c:pt idx="171">
                  <c:v>5.1095162324989474</c:v>
                </c:pt>
                <c:pt idx="172">
                  <c:v>6.6282582123781673</c:v>
                </c:pt>
                <c:pt idx="173">
                  <c:v>5.0607090545701787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0-E84A-A13C-4520151E6E8A}"/>
            </c:ext>
          </c:extLst>
        </c:ser>
        <c:ser>
          <c:idx val="4"/>
          <c:order val="1"/>
          <c:tx>
            <c:v>EOS 400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summary!$AB$10:$AB$183</c:f>
              <c:numCache>
                <c:formatCode>General</c:formatCode>
                <c:ptCount val="174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</c:numCache>
            </c:numRef>
          </c:xVal>
          <c:yVal>
            <c:numRef>
              <c:f>summary!$AS$10:$AS$183</c:f>
              <c:numCache>
                <c:formatCode>0.000</c:formatCode>
                <c:ptCount val="174"/>
                <c:pt idx="0">
                  <c:v>3206.5999305173359</c:v>
                </c:pt>
                <c:pt idx="1">
                  <c:v>3172.4113270582648</c:v>
                </c:pt>
                <c:pt idx="2">
                  <c:v>3153.7988031828795</c:v>
                </c:pt>
                <c:pt idx="3">
                  <c:v>3040.4948891531449</c:v>
                </c:pt>
                <c:pt idx="4">
                  <c:v>2872.7746787627689</c:v>
                </c:pt>
                <c:pt idx="5">
                  <c:v>2861.9911939889471</c:v>
                </c:pt>
                <c:pt idx="6">
                  <c:v>2817.5476878889363</c:v>
                </c:pt>
                <c:pt idx="7">
                  <c:v>2779.3365226602086</c:v>
                </c:pt>
                <c:pt idx="8">
                  <c:v>2766.2384749708581</c:v>
                </c:pt>
                <c:pt idx="9">
                  <c:v>2738.3994390984312</c:v>
                </c:pt>
                <c:pt idx="10">
                  <c:v>2724.4345192397395</c:v>
                </c:pt>
                <c:pt idx="11">
                  <c:v>2692.8268749885378</c:v>
                </c:pt>
                <c:pt idx="12">
                  <c:v>2689.6781025320488</c:v>
                </c:pt>
                <c:pt idx="13">
                  <c:v>2644.2240813602762</c:v>
                </c:pt>
                <c:pt idx="14">
                  <c:v>2617.8887652214103</c:v>
                </c:pt>
                <c:pt idx="15">
                  <c:v>2595.0509555119547</c:v>
                </c:pt>
                <c:pt idx="16">
                  <c:v>2579.4005198548275</c:v>
                </c:pt>
                <c:pt idx="17">
                  <c:v>2562.1938372341965</c:v>
                </c:pt>
                <c:pt idx="18">
                  <c:v>2502.1686576089742</c:v>
                </c:pt>
                <c:pt idx="19">
                  <c:v>2494.3484667454377</c:v>
                </c:pt>
                <c:pt idx="20">
                  <c:v>2407.5836620237169</c:v>
                </c:pt>
                <c:pt idx="21">
                  <c:v>2401.7281826421404</c:v>
                </c:pt>
                <c:pt idx="22">
                  <c:v>2400.3949571190951</c:v>
                </c:pt>
                <c:pt idx="23">
                  <c:v>2389.5963813863445</c:v>
                </c:pt>
                <c:pt idx="24">
                  <c:v>2358.6030838205438</c:v>
                </c:pt>
                <c:pt idx="25">
                  <c:v>2345.2586746518532</c:v>
                </c:pt>
                <c:pt idx="26">
                  <c:v>2328.7659983533281</c:v>
                </c:pt>
                <c:pt idx="27">
                  <c:v>2326.5911866763217</c:v>
                </c:pt>
                <c:pt idx="28">
                  <c:v>2310.8537082384555</c:v>
                </c:pt>
                <c:pt idx="29">
                  <c:v>2275.7354489694549</c:v>
                </c:pt>
                <c:pt idx="30">
                  <c:v>2274.1954351794102</c:v>
                </c:pt>
                <c:pt idx="31">
                  <c:v>2256.1328253339138</c:v>
                </c:pt>
                <c:pt idx="32">
                  <c:v>2231.7374600593853</c:v>
                </c:pt>
                <c:pt idx="33">
                  <c:v>2230.0954734913494</c:v>
                </c:pt>
                <c:pt idx="34">
                  <c:v>2223.7707867783511</c:v>
                </c:pt>
                <c:pt idx="35">
                  <c:v>2180.0267877514325</c:v>
                </c:pt>
                <c:pt idx="36">
                  <c:v>2063.6287297238309</c:v>
                </c:pt>
                <c:pt idx="37">
                  <c:v>2013.5015153249908</c:v>
                </c:pt>
                <c:pt idx="38">
                  <c:v>1997.9879259188813</c:v>
                </c:pt>
                <c:pt idx="39">
                  <c:v>1978.2275674194395</c:v>
                </c:pt>
                <c:pt idx="40">
                  <c:v>1968.9939805319084</c:v>
                </c:pt>
                <c:pt idx="41">
                  <c:v>1933.1982038843391</c:v>
                </c:pt>
                <c:pt idx="42">
                  <c:v>1892.5629515756918</c:v>
                </c:pt>
                <c:pt idx="43">
                  <c:v>1843.7851978205204</c:v>
                </c:pt>
                <c:pt idx="44">
                  <c:v>1841.5142420633485</c:v>
                </c:pt>
                <c:pt idx="45">
                  <c:v>1834.8301151071194</c:v>
                </c:pt>
                <c:pt idx="46">
                  <c:v>1768.1378891740196</c:v>
                </c:pt>
                <c:pt idx="47">
                  <c:v>1651.576112597854</c:v>
                </c:pt>
                <c:pt idx="48">
                  <c:v>1622.0385950079742</c:v>
                </c:pt>
                <c:pt idx="49">
                  <c:v>1613.3751471774833</c:v>
                </c:pt>
                <c:pt idx="50">
                  <c:v>1605.9072577133848</c:v>
                </c:pt>
                <c:pt idx="51">
                  <c:v>1554.8606353165676</c:v>
                </c:pt>
                <c:pt idx="52">
                  <c:v>1496.6632789706043</c:v>
                </c:pt>
                <c:pt idx="53">
                  <c:v>1433.3967394554957</c:v>
                </c:pt>
                <c:pt idx="54">
                  <c:v>1428.2226204535716</c:v>
                </c:pt>
                <c:pt idx="55">
                  <c:v>1406.1570428636821</c:v>
                </c:pt>
                <c:pt idx="56">
                  <c:v>1404.0659962960387</c:v>
                </c:pt>
                <c:pt idx="57">
                  <c:v>1389.4565632157346</c:v>
                </c:pt>
                <c:pt idx="58">
                  <c:v>1368.0006475726059</c:v>
                </c:pt>
                <c:pt idx="59">
                  <c:v>1286.6971500544475</c:v>
                </c:pt>
                <c:pt idx="60">
                  <c:v>1280.6760816514238</c:v>
                </c:pt>
                <c:pt idx="61">
                  <c:v>1235.8255275868921</c:v>
                </c:pt>
                <c:pt idx="62">
                  <c:v>1225.4399468258198</c:v>
                </c:pt>
                <c:pt idx="63">
                  <c:v>1211.5702096272817</c:v>
                </c:pt>
                <c:pt idx="64">
                  <c:v>1158.4819347838611</c:v>
                </c:pt>
                <c:pt idx="65">
                  <c:v>1098.1468194652205</c:v>
                </c:pt>
                <c:pt idx="66">
                  <c:v>1091.945114690918</c:v>
                </c:pt>
                <c:pt idx="67">
                  <c:v>1074.2307737247866</c:v>
                </c:pt>
                <c:pt idx="68">
                  <c:v>1044.0974652036812</c:v>
                </c:pt>
                <c:pt idx="69">
                  <c:v>1038.0882970535181</c:v>
                </c:pt>
                <c:pt idx="70">
                  <c:v>1015.7378668989543</c:v>
                </c:pt>
                <c:pt idx="71">
                  <c:v>948.78292908095659</c:v>
                </c:pt>
                <c:pt idx="72">
                  <c:v>919.82203750636677</c:v>
                </c:pt>
                <c:pt idx="73">
                  <c:v>884.40149914350798</c:v>
                </c:pt>
                <c:pt idx="74">
                  <c:v>880.74849630885296</c:v>
                </c:pt>
                <c:pt idx="75">
                  <c:v>874.44607839204161</c:v>
                </c:pt>
                <c:pt idx="76">
                  <c:v>856.94014985849344</c:v>
                </c:pt>
                <c:pt idx="77">
                  <c:v>817.74915597064501</c:v>
                </c:pt>
                <c:pt idx="78">
                  <c:v>804.61311067259794</c:v>
                </c:pt>
                <c:pt idx="79">
                  <c:v>770.93542040817022</c:v>
                </c:pt>
                <c:pt idx="80">
                  <c:v>762.64726111125981</c:v>
                </c:pt>
                <c:pt idx="81">
                  <c:v>737.80932913106835</c:v>
                </c:pt>
                <c:pt idx="82">
                  <c:v>736.18625446728208</c:v>
                </c:pt>
                <c:pt idx="83">
                  <c:v>714.74831317307314</c:v>
                </c:pt>
                <c:pt idx="84">
                  <c:v>698.48636268594487</c:v>
                </c:pt>
                <c:pt idx="85">
                  <c:v>695.84962740092271</c:v>
                </c:pt>
                <c:pt idx="86">
                  <c:v>688.48886534087626</c:v>
                </c:pt>
                <c:pt idx="87">
                  <c:v>634.12786625234048</c:v>
                </c:pt>
                <c:pt idx="88">
                  <c:v>621.7495177519362</c:v>
                </c:pt>
                <c:pt idx="89">
                  <c:v>588.78592837607721</c:v>
                </c:pt>
                <c:pt idx="90">
                  <c:v>581.92392027731182</c:v>
                </c:pt>
                <c:pt idx="91">
                  <c:v>564.9486713675675</c:v>
                </c:pt>
                <c:pt idx="92">
                  <c:v>544.24560482152106</c:v>
                </c:pt>
                <c:pt idx="93">
                  <c:v>536.45634080682055</c:v>
                </c:pt>
                <c:pt idx="94">
                  <c:v>506.76725729538691</c:v>
                </c:pt>
                <c:pt idx="95">
                  <c:v>499.19468678583996</c:v>
                </c:pt>
                <c:pt idx="96">
                  <c:v>492.03218448787072</c:v>
                </c:pt>
                <c:pt idx="97">
                  <c:v>461.19668115854682</c:v>
                </c:pt>
                <c:pt idx="98">
                  <c:v>457.30799646487588</c:v>
                </c:pt>
                <c:pt idx="99">
                  <c:v>453.57212458813598</c:v>
                </c:pt>
                <c:pt idx="100">
                  <c:v>427.93836608007314</c:v>
                </c:pt>
                <c:pt idx="101">
                  <c:v>419.21213291961783</c:v>
                </c:pt>
                <c:pt idx="102">
                  <c:v>396.93924582073697</c:v>
                </c:pt>
                <c:pt idx="103">
                  <c:v>389.10281282015717</c:v>
                </c:pt>
                <c:pt idx="104">
                  <c:v>388.32337539221072</c:v>
                </c:pt>
                <c:pt idx="105">
                  <c:v>381.6044491674088</c:v>
                </c:pt>
                <c:pt idx="106">
                  <c:v>362.282580256985</c:v>
                </c:pt>
                <c:pt idx="107">
                  <c:v>357.39030332602027</c:v>
                </c:pt>
                <c:pt idx="108">
                  <c:v>349.67409105130133</c:v>
                </c:pt>
                <c:pt idx="109">
                  <c:v>340.09281891452844</c:v>
                </c:pt>
                <c:pt idx="110">
                  <c:v>318.35477316852462</c:v>
                </c:pt>
                <c:pt idx="111">
                  <c:v>314.93666494245304</c:v>
                </c:pt>
                <c:pt idx="112">
                  <c:v>306.80688546506792</c:v>
                </c:pt>
                <c:pt idx="113">
                  <c:v>295.7048902697008</c:v>
                </c:pt>
                <c:pt idx="114">
                  <c:v>282.45825683222125</c:v>
                </c:pt>
                <c:pt idx="115">
                  <c:v>274.53009457412475</c:v>
                </c:pt>
                <c:pt idx="116">
                  <c:v>271.64167865721873</c:v>
                </c:pt>
                <c:pt idx="117">
                  <c:v>247.48217647501372</c:v>
                </c:pt>
                <c:pt idx="118">
                  <c:v>242.04543260850593</c:v>
                </c:pt>
                <c:pt idx="119">
                  <c:v>238.51072200813701</c:v>
                </c:pt>
                <c:pt idx="120">
                  <c:v>233.41408327218772</c:v>
                </c:pt>
                <c:pt idx="121">
                  <c:v>226.27498974229579</c:v>
                </c:pt>
                <c:pt idx="122">
                  <c:v>210.67235352746215</c:v>
                </c:pt>
                <c:pt idx="123">
                  <c:v>204.00840737290955</c:v>
                </c:pt>
                <c:pt idx="124">
                  <c:v>202.79614478799874</c:v>
                </c:pt>
                <c:pt idx="125">
                  <c:v>190.11011946497655</c:v>
                </c:pt>
                <c:pt idx="126">
                  <c:v>184.86321196959901</c:v>
                </c:pt>
                <c:pt idx="127">
                  <c:v>180.04676120763665</c:v>
                </c:pt>
                <c:pt idx="128">
                  <c:v>170.52922409400125</c:v>
                </c:pt>
                <c:pt idx="129">
                  <c:v>167.32804778710656</c:v>
                </c:pt>
                <c:pt idx="130">
                  <c:v>165.45600663740404</c:v>
                </c:pt>
                <c:pt idx="131">
                  <c:v>162.49185910747559</c:v>
                </c:pt>
                <c:pt idx="132">
                  <c:v>145.75027399583746</c:v>
                </c:pt>
                <c:pt idx="133">
                  <c:v>143.32381415988903</c:v>
                </c:pt>
                <c:pt idx="134">
                  <c:v>140.72190438563965</c:v>
                </c:pt>
                <c:pt idx="135">
                  <c:v>128.13509029442008</c:v>
                </c:pt>
                <c:pt idx="136">
                  <c:v>122.2943298240947</c:v>
                </c:pt>
                <c:pt idx="137">
                  <c:v>119.30555779505906</c:v>
                </c:pt>
                <c:pt idx="138">
                  <c:v>113.59025818442669</c:v>
                </c:pt>
                <c:pt idx="139">
                  <c:v>110.46519791643345</c:v>
                </c:pt>
                <c:pt idx="140">
                  <c:v>105.84066029565975</c:v>
                </c:pt>
                <c:pt idx="141">
                  <c:v>97.96021451241937</c:v>
                </c:pt>
                <c:pt idx="142">
                  <c:v>94.868707625490941</c:v>
                </c:pt>
                <c:pt idx="143">
                  <c:v>90.496073386096072</c:v>
                </c:pt>
                <c:pt idx="144">
                  <c:v>86.882907997403109</c:v>
                </c:pt>
                <c:pt idx="145">
                  <c:v>75.40697119857083</c:v>
                </c:pt>
                <c:pt idx="146">
                  <c:v>74.800607345502101</c:v>
                </c:pt>
                <c:pt idx="147">
                  <c:v>74.125635526632024</c:v>
                </c:pt>
                <c:pt idx="148">
                  <c:v>66.801102106569871</c:v>
                </c:pt>
                <c:pt idx="149">
                  <c:v>64.016759812572857</c:v>
                </c:pt>
                <c:pt idx="150">
                  <c:v>62.614108451691308</c:v>
                </c:pt>
                <c:pt idx="151">
                  <c:v>57.424753053075598</c:v>
                </c:pt>
                <c:pt idx="152">
                  <c:v>53.442496554060973</c:v>
                </c:pt>
                <c:pt idx="153">
                  <c:v>50.864380296547608</c:v>
                </c:pt>
                <c:pt idx="154">
                  <c:v>45.478466218481834</c:v>
                </c:pt>
                <c:pt idx="155">
                  <c:v>41.949392999825598</c:v>
                </c:pt>
                <c:pt idx="156">
                  <c:v>39.105309654974988</c:v>
                </c:pt>
                <c:pt idx="157">
                  <c:v>36.330345438993945</c:v>
                </c:pt>
                <c:pt idx="158">
                  <c:v>33.363670839486012</c:v>
                </c:pt>
                <c:pt idx="159">
                  <c:v>29.29877254084737</c:v>
                </c:pt>
                <c:pt idx="160">
                  <c:v>27.463975655630975</c:v>
                </c:pt>
                <c:pt idx="161">
                  <c:v>24.742049023093536</c:v>
                </c:pt>
                <c:pt idx="162">
                  <c:v>21.545240537166436</c:v>
                </c:pt>
                <c:pt idx="163">
                  <c:v>19.074658041177521</c:v>
                </c:pt>
                <c:pt idx="164">
                  <c:v>18.232207046919019</c:v>
                </c:pt>
                <c:pt idx="165">
                  <c:v>13.62311723086496</c:v>
                </c:pt>
                <c:pt idx="166">
                  <c:v>12.657874876903659</c:v>
                </c:pt>
                <c:pt idx="167">
                  <c:v>11.858440662016807</c:v>
                </c:pt>
                <c:pt idx="168">
                  <c:v>7.8572732453516494</c:v>
                </c:pt>
                <c:pt idx="169">
                  <c:v>6.9838606007555759</c:v>
                </c:pt>
                <c:pt idx="170">
                  <c:v>6.6186628887473429</c:v>
                </c:pt>
                <c:pt idx="171">
                  <c:v>3.1891467699709297</c:v>
                </c:pt>
                <c:pt idx="172">
                  <c:v>2.9410495841497815</c:v>
                </c:pt>
                <c:pt idx="173">
                  <c:v>2.7599256555710299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0-E84A-A13C-4520151E6E8A}"/>
            </c:ext>
          </c:extLst>
        </c:ser>
        <c:ser>
          <c:idx val="1"/>
          <c:order val="2"/>
          <c:tx>
            <c:v>MD 500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summary!$N$10:$N$313</c:f>
              <c:numCache>
                <c:formatCode>General</c:formatCode>
                <c:ptCount val="304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summary!$M$10:$M$313</c:f>
              <c:numCache>
                <c:formatCode>General</c:formatCode>
                <c:ptCount val="304"/>
                <c:pt idx="0">
                  <c:v>3778.7709992123528</c:v>
                </c:pt>
                <c:pt idx="1">
                  <c:v>3903.5432346718967</c:v>
                </c:pt>
                <c:pt idx="2">
                  <c:v>3559.2012420660685</c:v>
                </c:pt>
                <c:pt idx="3">
                  <c:v>3911.7538240120875</c:v>
                </c:pt>
                <c:pt idx="4">
                  <c:v>3660.4633266597439</c:v>
                </c:pt>
                <c:pt idx="5">
                  <c:v>3788.5352430047978</c:v>
                </c:pt>
                <c:pt idx="6">
                  <c:v>3349.1281721026762</c:v>
                </c:pt>
                <c:pt idx="7">
                  <c:v>3208.8289870594449</c:v>
                </c:pt>
                <c:pt idx="8">
                  <c:v>3516.6071268908481</c:v>
                </c:pt>
                <c:pt idx="9">
                  <c:v>3616.6273402912852</c:v>
                </c:pt>
                <c:pt idx="10">
                  <c:v>3270.9456953386548</c:v>
                </c:pt>
                <c:pt idx="11">
                  <c:v>3385.5652834406237</c:v>
                </c:pt>
                <c:pt idx="12">
                  <c:v>3132.1914539508548</c:v>
                </c:pt>
                <c:pt idx="13">
                  <c:v>2786.8266201459487</c:v>
                </c:pt>
                <c:pt idx="14">
                  <c:v>2850.3613553812625</c:v>
                </c:pt>
                <c:pt idx="15">
                  <c:v>2981.9972404891059</c:v>
                </c:pt>
                <c:pt idx="16">
                  <c:v>3639.5808328680846</c:v>
                </c:pt>
                <c:pt idx="17">
                  <c:v>3421.0558423213056</c:v>
                </c:pt>
                <c:pt idx="18">
                  <c:v>2996.7708402460298</c:v>
                </c:pt>
                <c:pt idx="19">
                  <c:v>2879.6882548347894</c:v>
                </c:pt>
                <c:pt idx="20">
                  <c:v>3187.0449780344093</c:v>
                </c:pt>
                <c:pt idx="21">
                  <c:v>2642.4207381426095</c:v>
                </c:pt>
                <c:pt idx="22">
                  <c:v>2596.8336016776061</c:v>
                </c:pt>
                <c:pt idx="23">
                  <c:v>3241.1308831980446</c:v>
                </c:pt>
                <c:pt idx="24">
                  <c:v>3055.8488492672541</c:v>
                </c:pt>
                <c:pt idx="25">
                  <c:v>2456.8641423536005</c:v>
                </c:pt>
                <c:pt idx="26">
                  <c:v>2323.8934253786279</c:v>
                </c:pt>
                <c:pt idx="27">
                  <c:v>2397.1689496368854</c:v>
                </c:pt>
                <c:pt idx="28">
                  <c:v>2273.8636923389977</c:v>
                </c:pt>
                <c:pt idx="29">
                  <c:v>2684.3909296677321</c:v>
                </c:pt>
                <c:pt idx="30">
                  <c:v>2772.6959143527038</c:v>
                </c:pt>
                <c:pt idx="31">
                  <c:v>2157.1784886014243</c:v>
                </c:pt>
                <c:pt idx="32">
                  <c:v>2837.5727724568187</c:v>
                </c:pt>
                <c:pt idx="33">
                  <c:v>1986.198546112581</c:v>
                </c:pt>
                <c:pt idx="34">
                  <c:v>2534.859432224559</c:v>
                </c:pt>
                <c:pt idx="35">
                  <c:v>2084.1523297229896</c:v>
                </c:pt>
                <c:pt idx="36">
                  <c:v>2398.7418532243728</c:v>
                </c:pt>
                <c:pt idx="37">
                  <c:v>2253.8926489115188</c:v>
                </c:pt>
                <c:pt idx="38">
                  <c:v>1968.9934112733001</c:v>
                </c:pt>
                <c:pt idx="39">
                  <c:v>1720.9324555277401</c:v>
                </c:pt>
                <c:pt idx="40">
                  <c:v>1816.4435330844879</c:v>
                </c:pt>
                <c:pt idx="41">
                  <c:v>1854.1153718276319</c:v>
                </c:pt>
                <c:pt idx="42">
                  <c:v>2031.7000041746107</c:v>
                </c:pt>
                <c:pt idx="43">
                  <c:v>1755.4564455034508</c:v>
                </c:pt>
                <c:pt idx="44">
                  <c:v>2075.4795851383578</c:v>
                </c:pt>
                <c:pt idx="45">
                  <c:v>1562.9997947091545</c:v>
                </c:pt>
                <c:pt idx="46">
                  <c:v>1756.4194348078888</c:v>
                </c:pt>
                <c:pt idx="47">
                  <c:v>1849.8247387105334</c:v>
                </c:pt>
                <c:pt idx="48">
                  <c:v>1647.6288946034738</c:v>
                </c:pt>
                <c:pt idx="49">
                  <c:v>1447.2693649393946</c:v>
                </c:pt>
                <c:pt idx="50">
                  <c:v>1550.5166458634676</c:v>
                </c:pt>
                <c:pt idx="51">
                  <c:v>1450.2708059381225</c:v>
                </c:pt>
                <c:pt idx="52">
                  <c:v>1361.2298934067369</c:v>
                </c:pt>
                <c:pt idx="53">
                  <c:v>1333.1741215877621</c:v>
                </c:pt>
                <c:pt idx="54">
                  <c:v>1524.0244824624208</c:v>
                </c:pt>
                <c:pt idx="55">
                  <c:v>1266.9248201626478</c:v>
                </c:pt>
                <c:pt idx="56">
                  <c:v>1264.4775576886548</c:v>
                </c:pt>
                <c:pt idx="57">
                  <c:v>1443.7199681889888</c:v>
                </c:pt>
                <c:pt idx="58">
                  <c:v>1165.3557081960064</c:v>
                </c:pt>
                <c:pt idx="59">
                  <c:v>1113.4515037914446</c:v>
                </c:pt>
                <c:pt idx="60">
                  <c:v>1156.2248611752855</c:v>
                </c:pt>
                <c:pt idx="61">
                  <c:v>1086.8205149116732</c:v>
                </c:pt>
                <c:pt idx="62">
                  <c:v>1311.0862899666813</c:v>
                </c:pt>
                <c:pt idx="63">
                  <c:v>1231.6091152634917</c:v>
                </c:pt>
                <c:pt idx="64">
                  <c:v>1001.0244289535444</c:v>
                </c:pt>
                <c:pt idx="65">
                  <c:v>1151.242688958278</c:v>
                </c:pt>
                <c:pt idx="66">
                  <c:v>1018.9408484542797</c:v>
                </c:pt>
                <c:pt idx="67">
                  <c:v>925.69985616412725</c:v>
                </c:pt>
                <c:pt idx="68">
                  <c:v>923.06881777647777</c:v>
                </c:pt>
                <c:pt idx="69">
                  <c:v>869.93092102623234</c:v>
                </c:pt>
                <c:pt idx="70">
                  <c:v>886.34958030354187</c:v>
                </c:pt>
                <c:pt idx="71">
                  <c:v>990.38507266152965</c:v>
                </c:pt>
                <c:pt idx="72">
                  <c:v>1031.4288614316386</c:v>
                </c:pt>
                <c:pt idx="73">
                  <c:v>804.83471057587406</c:v>
                </c:pt>
                <c:pt idx="74">
                  <c:v>919.08449640843833</c:v>
                </c:pt>
                <c:pt idx="75">
                  <c:v>750.79958793593175</c:v>
                </c:pt>
                <c:pt idx="76">
                  <c:v>778.71017891229508</c:v>
                </c:pt>
                <c:pt idx="77">
                  <c:v>842.77192690847323</c:v>
                </c:pt>
                <c:pt idx="78">
                  <c:v>727.81591859688092</c:v>
                </c:pt>
                <c:pt idx="79">
                  <c:v>793.3672603651363</c:v>
                </c:pt>
                <c:pt idx="80">
                  <c:v>677.49518964851086</c:v>
                </c:pt>
                <c:pt idx="81">
                  <c:v>681.83372367567938</c:v>
                </c:pt>
                <c:pt idx="82">
                  <c:v>722.37208259070246</c:v>
                </c:pt>
                <c:pt idx="83">
                  <c:v>633.77813835563086</c:v>
                </c:pt>
                <c:pt idx="84">
                  <c:v>620.6429349863671</c:v>
                </c:pt>
                <c:pt idx="85">
                  <c:v>673.17792784044525</c:v>
                </c:pt>
                <c:pt idx="86">
                  <c:v>584.98609278125036</c:v>
                </c:pt>
                <c:pt idx="87">
                  <c:v>624.46335333341256</c:v>
                </c:pt>
                <c:pt idx="88">
                  <c:v>541.37456486953704</c:v>
                </c:pt>
                <c:pt idx="89">
                  <c:v>544.79254195687838</c:v>
                </c:pt>
                <c:pt idx="90">
                  <c:v>501.94588256558302</c:v>
                </c:pt>
                <c:pt idx="91">
                  <c:v>576.63253710298443</c:v>
                </c:pt>
                <c:pt idx="92">
                  <c:v>510.6257156994983</c:v>
                </c:pt>
                <c:pt idx="93">
                  <c:v>474.08806836858668</c:v>
                </c:pt>
                <c:pt idx="94">
                  <c:v>522.96261025229239</c:v>
                </c:pt>
                <c:pt idx="95">
                  <c:v>456.65022596468884</c:v>
                </c:pt>
                <c:pt idx="96">
                  <c:v>419.78076405947797</c:v>
                </c:pt>
                <c:pt idx="97">
                  <c:v>489.30980904746542</c:v>
                </c:pt>
                <c:pt idx="98">
                  <c:v>412.92133585000664</c:v>
                </c:pt>
                <c:pt idx="99">
                  <c:v>390.83650964354393</c:v>
                </c:pt>
                <c:pt idx="100">
                  <c:v>381.7076555129114</c:v>
                </c:pt>
                <c:pt idx="101">
                  <c:v>440.23251532641638</c:v>
                </c:pt>
                <c:pt idx="102">
                  <c:v>405.84863200597209</c:v>
                </c:pt>
                <c:pt idx="103">
                  <c:v>337.5787019626614</c:v>
                </c:pt>
                <c:pt idx="104">
                  <c:v>341.32439045615564</c:v>
                </c:pt>
                <c:pt idx="105">
                  <c:v>367.34129673399121</c:v>
                </c:pt>
                <c:pt idx="106">
                  <c:v>304.10058819629535</c:v>
                </c:pt>
                <c:pt idx="107">
                  <c:v>304.83723012445137</c:v>
                </c:pt>
                <c:pt idx="108">
                  <c:v>328.98188899677291</c:v>
                </c:pt>
                <c:pt idx="109">
                  <c:v>280.14267622758598</c:v>
                </c:pt>
                <c:pt idx="110">
                  <c:v>277.62415601534707</c:v>
                </c:pt>
                <c:pt idx="111">
                  <c:v>250.87910515335372</c:v>
                </c:pt>
                <c:pt idx="112">
                  <c:v>293.13811927174413</c:v>
                </c:pt>
                <c:pt idx="113">
                  <c:v>241.82504713223796</c:v>
                </c:pt>
                <c:pt idx="114">
                  <c:v>227.41909072046283</c:v>
                </c:pt>
                <c:pt idx="115">
                  <c:v>271.26598207248202</c:v>
                </c:pt>
                <c:pt idx="116">
                  <c:v>208.97798350375746</c:v>
                </c:pt>
                <c:pt idx="117">
                  <c:v>199.99479732948078</c:v>
                </c:pt>
                <c:pt idx="118">
                  <c:v>236.51094879600095</c:v>
                </c:pt>
                <c:pt idx="119">
                  <c:v>187.58937832629479</c:v>
                </c:pt>
                <c:pt idx="120">
                  <c:v>175.76314347957009</c:v>
                </c:pt>
                <c:pt idx="121">
                  <c:v>204.20706684372252</c:v>
                </c:pt>
                <c:pt idx="122">
                  <c:v>167.43159860814001</c:v>
                </c:pt>
                <c:pt idx="123">
                  <c:v>156.39395569797639</c:v>
                </c:pt>
                <c:pt idx="124">
                  <c:v>182.06442503077849</c:v>
                </c:pt>
                <c:pt idx="125">
                  <c:v>146.18910259285317</c:v>
                </c:pt>
                <c:pt idx="126">
                  <c:v>166.19294367359177</c:v>
                </c:pt>
                <c:pt idx="127">
                  <c:v>135.33937320452046</c:v>
                </c:pt>
                <c:pt idx="128">
                  <c:v>149.58256390489086</c:v>
                </c:pt>
                <c:pt idx="129">
                  <c:v>123.81650450555432</c:v>
                </c:pt>
                <c:pt idx="130">
                  <c:v>121.44096856686571</c:v>
                </c:pt>
                <c:pt idx="131">
                  <c:v>107.37744313733909</c:v>
                </c:pt>
                <c:pt idx="132">
                  <c:v>105.67426213082854</c:v>
                </c:pt>
                <c:pt idx="133">
                  <c:v>130.43711984299549</c:v>
                </c:pt>
                <c:pt idx="134">
                  <c:v>94.440977098826991</c:v>
                </c:pt>
                <c:pt idx="135">
                  <c:v>109.23239060735325</c:v>
                </c:pt>
                <c:pt idx="136">
                  <c:v>86.975376298641223</c:v>
                </c:pt>
                <c:pt idx="137">
                  <c:v>83.643172609881006</c:v>
                </c:pt>
                <c:pt idx="138">
                  <c:v>81.913309989714833</c:v>
                </c:pt>
                <c:pt idx="139">
                  <c:v>93.728219505578181</c:v>
                </c:pt>
                <c:pt idx="140">
                  <c:v>81.34554914582742</c:v>
                </c:pt>
                <c:pt idx="141">
                  <c:v>68.549342247808525</c:v>
                </c:pt>
                <c:pt idx="142">
                  <c:v>68.220111125014881</c:v>
                </c:pt>
                <c:pt idx="143">
                  <c:v>69.908441765079573</c:v>
                </c:pt>
                <c:pt idx="144">
                  <c:v>59.176136053418269</c:v>
                </c:pt>
                <c:pt idx="145">
                  <c:v>55.774208854053974</c:v>
                </c:pt>
                <c:pt idx="146">
                  <c:v>58.537893333993871</c:v>
                </c:pt>
                <c:pt idx="147">
                  <c:v>49.715958288561175</c:v>
                </c:pt>
                <c:pt idx="148">
                  <c:v>43.922432260413615</c:v>
                </c:pt>
                <c:pt idx="149">
                  <c:v>47.075016140862111</c:v>
                </c:pt>
                <c:pt idx="150">
                  <c:v>39.37317779970207</c:v>
                </c:pt>
                <c:pt idx="151">
                  <c:v>37.244032881441072</c:v>
                </c:pt>
                <c:pt idx="152">
                  <c:v>43.560543497872494</c:v>
                </c:pt>
                <c:pt idx="153">
                  <c:v>32.726973184522301</c:v>
                </c:pt>
                <c:pt idx="154">
                  <c:v>25.832608000405216</c:v>
                </c:pt>
                <c:pt idx="155">
                  <c:v>32.25831873466624</c:v>
                </c:pt>
                <c:pt idx="156">
                  <c:v>24.930331060668966</c:v>
                </c:pt>
                <c:pt idx="157">
                  <c:v>20.337267170474245</c:v>
                </c:pt>
                <c:pt idx="158">
                  <c:v>24.001546380080278</c:v>
                </c:pt>
                <c:pt idx="159">
                  <c:v>18.57314028526217</c:v>
                </c:pt>
                <c:pt idx="160">
                  <c:v>13.596314952926718</c:v>
                </c:pt>
                <c:pt idx="161">
                  <c:v>17.049977832733166</c:v>
                </c:pt>
                <c:pt idx="162">
                  <c:v>13.281396340168378</c:v>
                </c:pt>
                <c:pt idx="163">
                  <c:v>6.578996714218408</c:v>
                </c:pt>
                <c:pt idx="164">
                  <c:v>7.0929708272268037</c:v>
                </c:pt>
                <c:pt idx="165">
                  <c:v>6.1897784533349958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C0-E84A-A13C-4520151E6E8A}"/>
            </c:ext>
          </c:extLst>
        </c:ser>
        <c:ser>
          <c:idx val="5"/>
          <c:order val="3"/>
          <c:tx>
            <c:v>EOS 500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summary!$AB$184:$AB$349</c:f>
              <c:numCache>
                <c:formatCode>General</c:formatCode>
                <c:ptCount val="166"/>
                <c:pt idx="0">
                  <c:v>30.491181701826537</c:v>
                </c:pt>
                <c:pt idx="1">
                  <c:v>30.576934083161387</c:v>
                </c:pt>
                <c:pt idx="2">
                  <c:v>31.070991409967476</c:v>
                </c:pt>
                <c:pt idx="3">
                  <c:v>31.542781223315476</c:v>
                </c:pt>
                <c:pt idx="4">
                  <c:v>31.735354827536039</c:v>
                </c:pt>
                <c:pt idx="5">
                  <c:v>31.757259602231034</c:v>
                </c:pt>
                <c:pt idx="6">
                  <c:v>31.779007986258208</c:v>
                </c:pt>
                <c:pt idx="7">
                  <c:v>31.79074774680463</c:v>
                </c:pt>
                <c:pt idx="8">
                  <c:v>31.886645515743819</c:v>
                </c:pt>
                <c:pt idx="9">
                  <c:v>31.902124157575578</c:v>
                </c:pt>
                <c:pt idx="10">
                  <c:v>31.948043016999833</c:v>
                </c:pt>
                <c:pt idx="11">
                  <c:v>31.999776642718164</c:v>
                </c:pt>
                <c:pt idx="12">
                  <c:v>32.081560848805289</c:v>
                </c:pt>
                <c:pt idx="13">
                  <c:v>32.288466619956793</c:v>
                </c:pt>
                <c:pt idx="14">
                  <c:v>32.351154491413169</c:v>
                </c:pt>
                <c:pt idx="15">
                  <c:v>32.386113447560035</c:v>
                </c:pt>
                <c:pt idx="16">
                  <c:v>32.41865178089742</c:v>
                </c:pt>
                <c:pt idx="17">
                  <c:v>32.471359348943423</c:v>
                </c:pt>
                <c:pt idx="18">
                  <c:v>32.71128517367913</c:v>
                </c:pt>
                <c:pt idx="19">
                  <c:v>32.82910557323487</c:v>
                </c:pt>
                <c:pt idx="20">
                  <c:v>33.075389925325382</c:v>
                </c:pt>
                <c:pt idx="21">
                  <c:v>33.08860001658983</c:v>
                </c:pt>
                <c:pt idx="22">
                  <c:v>33.295365853397755</c:v>
                </c:pt>
                <c:pt idx="23">
                  <c:v>33.396844686482083</c:v>
                </c:pt>
                <c:pt idx="24">
                  <c:v>33.589014431087286</c:v>
                </c:pt>
                <c:pt idx="25">
                  <c:v>33.955460288336255</c:v>
                </c:pt>
                <c:pt idx="26">
                  <c:v>34.103263418229822</c:v>
                </c:pt>
                <c:pt idx="27">
                  <c:v>34.199023414281207</c:v>
                </c:pt>
                <c:pt idx="28">
                  <c:v>34.27614066406813</c:v>
                </c:pt>
                <c:pt idx="29">
                  <c:v>34.566811929577732</c:v>
                </c:pt>
                <c:pt idx="30">
                  <c:v>34.603656495828325</c:v>
                </c:pt>
                <c:pt idx="31">
                  <c:v>35.026756052320295</c:v>
                </c:pt>
                <c:pt idx="32">
                  <c:v>35.11717920810861</c:v>
                </c:pt>
                <c:pt idx="33">
                  <c:v>35.207274720263712</c:v>
                </c:pt>
                <c:pt idx="34">
                  <c:v>35.227742494845195</c:v>
                </c:pt>
                <c:pt idx="35">
                  <c:v>35.267573016342688</c:v>
                </c:pt>
                <c:pt idx="36">
                  <c:v>35.555460920547191</c:v>
                </c:pt>
                <c:pt idx="37">
                  <c:v>36.044778596435108</c:v>
                </c:pt>
                <c:pt idx="38">
                  <c:v>36.239508767788017</c:v>
                </c:pt>
                <c:pt idx="39">
                  <c:v>36.590180807251379</c:v>
                </c:pt>
                <c:pt idx="40">
                  <c:v>36.611700499593354</c:v>
                </c:pt>
                <c:pt idx="41">
                  <c:v>36.657186044228567</c:v>
                </c:pt>
                <c:pt idx="42">
                  <c:v>36.862201762702817</c:v>
                </c:pt>
                <c:pt idx="43">
                  <c:v>36.899635614279909</c:v>
                </c:pt>
                <c:pt idx="44">
                  <c:v>37.55164773079386</c:v>
                </c:pt>
                <c:pt idx="45">
                  <c:v>38.242454635025602</c:v>
                </c:pt>
                <c:pt idx="46">
                  <c:v>38.337832480209244</c:v>
                </c:pt>
                <c:pt idx="47">
                  <c:v>38.429391303899401</c:v>
                </c:pt>
                <c:pt idx="48">
                  <c:v>39.007873411914282</c:v>
                </c:pt>
                <c:pt idx="49">
                  <c:v>39.123617555261234</c:v>
                </c:pt>
                <c:pt idx="50">
                  <c:v>39.451272837973974</c:v>
                </c:pt>
                <c:pt idx="51">
                  <c:v>40.078643580808524</c:v>
                </c:pt>
                <c:pt idx="52">
                  <c:v>40.438227127252347</c:v>
                </c:pt>
                <c:pt idx="53">
                  <c:v>40.49326012792352</c:v>
                </c:pt>
                <c:pt idx="54">
                  <c:v>40.539193894428678</c:v>
                </c:pt>
                <c:pt idx="55">
                  <c:v>40.788385016998838</c:v>
                </c:pt>
                <c:pt idx="56">
                  <c:v>40.866236322438816</c:v>
                </c:pt>
                <c:pt idx="57">
                  <c:v>41.315464805191574</c:v>
                </c:pt>
                <c:pt idx="58">
                  <c:v>41.899292399580638</c:v>
                </c:pt>
                <c:pt idx="59">
                  <c:v>42.524109773759299</c:v>
                </c:pt>
                <c:pt idx="60">
                  <c:v>42.642838730920957</c:v>
                </c:pt>
                <c:pt idx="61">
                  <c:v>42.852937492664381</c:v>
                </c:pt>
                <c:pt idx="62">
                  <c:v>43.188441535369563</c:v>
                </c:pt>
                <c:pt idx="63">
                  <c:v>43.309967018322091</c:v>
                </c:pt>
                <c:pt idx="64">
                  <c:v>43.987808038074967</c:v>
                </c:pt>
                <c:pt idx="65">
                  <c:v>44.012452491421769</c:v>
                </c:pt>
                <c:pt idx="66">
                  <c:v>44.121335481236088</c:v>
                </c:pt>
                <c:pt idx="67">
                  <c:v>45.90448105870226</c:v>
                </c:pt>
                <c:pt idx="68">
                  <c:v>46.147027707543494</c:v>
                </c:pt>
                <c:pt idx="69">
                  <c:v>46.372694582956207</c:v>
                </c:pt>
                <c:pt idx="70">
                  <c:v>46.50603755011705</c:v>
                </c:pt>
                <c:pt idx="71">
                  <c:v>46.974613325285645</c:v>
                </c:pt>
                <c:pt idx="72">
                  <c:v>47.110625017825498</c:v>
                </c:pt>
                <c:pt idx="73">
                  <c:v>47.829466655932926</c:v>
                </c:pt>
                <c:pt idx="74">
                  <c:v>48.151310890021122</c:v>
                </c:pt>
                <c:pt idx="75">
                  <c:v>49.407346564503491</c:v>
                </c:pt>
                <c:pt idx="76">
                  <c:v>49.459725547188718</c:v>
                </c:pt>
                <c:pt idx="77">
                  <c:v>50.263345785001285</c:v>
                </c:pt>
                <c:pt idx="78">
                  <c:v>50.728465737783452</c:v>
                </c:pt>
                <c:pt idx="79">
                  <c:v>51.582307792237863</c:v>
                </c:pt>
                <c:pt idx="80">
                  <c:v>51.800228599066116</c:v>
                </c:pt>
                <c:pt idx="81">
                  <c:v>51.818339472630434</c:v>
                </c:pt>
                <c:pt idx="82">
                  <c:v>52.434210592970103</c:v>
                </c:pt>
                <c:pt idx="83">
                  <c:v>52.76649771662931</c:v>
                </c:pt>
                <c:pt idx="84">
                  <c:v>54.039404478895889</c:v>
                </c:pt>
                <c:pt idx="85">
                  <c:v>54.538928391168369</c:v>
                </c:pt>
                <c:pt idx="86">
                  <c:v>55.024822652153368</c:v>
                </c:pt>
                <c:pt idx="87">
                  <c:v>56.234068258193545</c:v>
                </c:pt>
                <c:pt idx="88">
                  <c:v>57.177236706600922</c:v>
                </c:pt>
                <c:pt idx="89">
                  <c:v>57.531308299683118</c:v>
                </c:pt>
                <c:pt idx="90">
                  <c:v>58.059427484387832</c:v>
                </c:pt>
                <c:pt idx="91">
                  <c:v>58.346280106834023</c:v>
                </c:pt>
                <c:pt idx="92">
                  <c:v>59.419258506479288</c:v>
                </c:pt>
                <c:pt idx="93">
                  <c:v>60.27146364829968</c:v>
                </c:pt>
                <c:pt idx="94">
                  <c:v>60.889383842480456</c:v>
                </c:pt>
                <c:pt idx="95">
                  <c:v>60.934543705517427</c:v>
                </c:pt>
                <c:pt idx="96">
                  <c:v>62.519895283304777</c:v>
                </c:pt>
                <c:pt idx="97">
                  <c:v>63.731385834642488</c:v>
                </c:pt>
                <c:pt idx="98">
                  <c:v>64.74518482069098</c:v>
                </c:pt>
                <c:pt idx="99">
                  <c:v>65.148079630302647</c:v>
                </c:pt>
                <c:pt idx="100">
                  <c:v>66.023300685369492</c:v>
                </c:pt>
                <c:pt idx="101">
                  <c:v>66.649548364436995</c:v>
                </c:pt>
                <c:pt idx="102">
                  <c:v>67.899725986407759</c:v>
                </c:pt>
                <c:pt idx="103">
                  <c:v>70.023829639456409</c:v>
                </c:pt>
                <c:pt idx="104">
                  <c:v>70.081615207418409</c:v>
                </c:pt>
                <c:pt idx="105">
                  <c:v>71.403814119480955</c:v>
                </c:pt>
                <c:pt idx="106">
                  <c:v>74.083833059698478</c:v>
                </c:pt>
                <c:pt idx="107">
                  <c:v>74.347598892740962</c:v>
                </c:pt>
                <c:pt idx="108">
                  <c:v>74.681508126832952</c:v>
                </c:pt>
                <c:pt idx="109">
                  <c:v>75.701534115164193</c:v>
                </c:pt>
                <c:pt idx="110">
                  <c:v>76.27663321366984</c:v>
                </c:pt>
                <c:pt idx="111">
                  <c:v>80.261277363121891</c:v>
                </c:pt>
                <c:pt idx="112">
                  <c:v>80.555368016707334</c:v>
                </c:pt>
                <c:pt idx="113">
                  <c:v>83.093322588285673</c:v>
                </c:pt>
                <c:pt idx="114">
                  <c:v>83.639343187991386</c:v>
                </c:pt>
                <c:pt idx="115">
                  <c:v>84.289782678739343</c:v>
                </c:pt>
                <c:pt idx="116">
                  <c:v>88.435490044715124</c:v>
                </c:pt>
                <c:pt idx="117">
                  <c:v>88.796139323493733</c:v>
                </c:pt>
                <c:pt idx="118">
                  <c:v>89.97139039781878</c:v>
                </c:pt>
                <c:pt idx="119">
                  <c:v>93.797535917241703</c:v>
                </c:pt>
                <c:pt idx="120">
                  <c:v>95.39481664863122</c:v>
                </c:pt>
                <c:pt idx="121">
                  <c:v>96.774241325410259</c:v>
                </c:pt>
                <c:pt idx="122">
                  <c:v>98.439154185995477</c:v>
                </c:pt>
                <c:pt idx="123">
                  <c:v>100.55433454067786</c:v>
                </c:pt>
                <c:pt idx="124">
                  <c:v>101.91792311140493</c:v>
                </c:pt>
                <c:pt idx="125">
                  <c:v>106.77148253078641</c:v>
                </c:pt>
                <c:pt idx="126">
                  <c:v>107.64400080087535</c:v>
                </c:pt>
                <c:pt idx="127">
                  <c:v>110.7693983030165</c:v>
                </c:pt>
                <c:pt idx="128">
                  <c:v>115.34823230971865</c:v>
                </c:pt>
                <c:pt idx="129">
                  <c:v>117.44980266420566</c:v>
                </c:pt>
                <c:pt idx="130">
                  <c:v>118.58456672568502</c:v>
                </c:pt>
                <c:pt idx="131">
                  <c:v>125.56431334127825</c:v>
                </c:pt>
                <c:pt idx="132">
                  <c:v>126.18717003863584</c:v>
                </c:pt>
                <c:pt idx="133">
                  <c:v>128.94778316091188</c:v>
                </c:pt>
                <c:pt idx="134">
                  <c:v>138.74477960902496</c:v>
                </c:pt>
                <c:pt idx="135">
                  <c:v>139.15550556560274</c:v>
                </c:pt>
                <c:pt idx="136">
                  <c:v>142.07203593825363</c:v>
                </c:pt>
                <c:pt idx="137">
                  <c:v>149.06575390366018</c:v>
                </c:pt>
                <c:pt idx="138">
                  <c:v>151.77096459750558</c:v>
                </c:pt>
                <c:pt idx="139">
                  <c:v>153.05678487150425</c:v>
                </c:pt>
                <c:pt idx="140">
                  <c:v>165.86618908887252</c:v>
                </c:pt>
                <c:pt idx="141">
                  <c:v>167.17084408799334</c:v>
                </c:pt>
                <c:pt idx="142">
                  <c:v>172.02586129692995</c:v>
                </c:pt>
                <c:pt idx="143">
                  <c:v>186.79056044453779</c:v>
                </c:pt>
                <c:pt idx="144">
                  <c:v>188.54877516626257</c:v>
                </c:pt>
                <c:pt idx="145">
                  <c:v>199.0370506272404</c:v>
                </c:pt>
                <c:pt idx="146">
                  <c:v>216.36591238635353</c:v>
                </c:pt>
                <c:pt idx="147">
                  <c:v>218.60793486940341</c:v>
                </c:pt>
                <c:pt idx="148">
                  <c:v>227.24741641263748</c:v>
                </c:pt>
                <c:pt idx="149">
                  <c:v>252.87460277359884</c:v>
                </c:pt>
                <c:pt idx="150">
                  <c:v>256.83606889312136</c:v>
                </c:pt>
                <c:pt idx="151">
                  <c:v>279.98857732682796</c:v>
                </c:pt>
                <c:pt idx="152">
                  <c:v>293.82957616121092</c:v>
                </c:pt>
                <c:pt idx="153">
                  <c:v>302.72646470762413</c:v>
                </c:pt>
                <c:pt idx="154">
                  <c:v>347.88207907358975</c:v>
                </c:pt>
                <c:pt idx="155">
                  <c:v>377.83395222623062</c:v>
                </c:pt>
                <c:pt idx="156">
                  <c:v>387.88028707191603</c:v>
                </c:pt>
                <c:pt idx="157">
                  <c:v>462.53494365605724</c:v>
                </c:pt>
                <c:pt idx="158">
                  <c:v>505.013893864213</c:v>
                </c:pt>
                <c:pt idx="159">
                  <c:v>510.94054232259799</c:v>
                </c:pt>
                <c:pt idx="160">
                  <c:v>689.6463300647265</c:v>
                </c:pt>
                <c:pt idx="161">
                  <c:v>736.98355087291873</c:v>
                </c:pt>
                <c:pt idx="162">
                  <c:v>764.56401291766088</c:v>
                </c:pt>
                <c:pt idx="163">
                  <c:v>1383.2769352845535</c:v>
                </c:pt>
                <c:pt idx="164">
                  <c:v>1521.0657807470729</c:v>
                </c:pt>
                <c:pt idx="165">
                  <c:v>1537.3477256393328</c:v>
                </c:pt>
              </c:numCache>
            </c:numRef>
          </c:xVal>
          <c:yVal>
            <c:numRef>
              <c:f>summary!$AS$184:$AS$349</c:f>
              <c:numCache>
                <c:formatCode>0.000</c:formatCode>
                <c:ptCount val="166"/>
                <c:pt idx="0">
                  <c:v>3816.5964138851273</c:v>
                </c:pt>
                <c:pt idx="1">
                  <c:v>3777.020904568918</c:v>
                </c:pt>
                <c:pt idx="2">
                  <c:v>3559.6646581466048</c:v>
                </c:pt>
                <c:pt idx="3">
                  <c:v>3367.9119022304703</c:v>
                </c:pt>
                <c:pt idx="4">
                  <c:v>3293.7520204991565</c:v>
                </c:pt>
                <c:pt idx="5">
                  <c:v>3285.4607270664865</c:v>
                </c:pt>
                <c:pt idx="6">
                  <c:v>3277.2573256705878</c:v>
                </c:pt>
                <c:pt idx="7">
                  <c:v>3272.8409763321665</c:v>
                </c:pt>
                <c:pt idx="8">
                  <c:v>3237.0737251496521</c:v>
                </c:pt>
                <c:pt idx="9">
                  <c:v>3231.3516911684737</c:v>
                </c:pt>
                <c:pt idx="10">
                  <c:v>3214.4594171199856</c:v>
                </c:pt>
                <c:pt idx="11">
                  <c:v>3195.5751319880146</c:v>
                </c:pt>
                <c:pt idx="12">
                  <c:v>3166.0357593806289</c:v>
                </c:pt>
                <c:pt idx="13">
                  <c:v>3092.9859697189577</c:v>
                </c:pt>
                <c:pt idx="14">
                  <c:v>3071.318743197759</c:v>
                </c:pt>
                <c:pt idx="15">
                  <c:v>3059.3278020599423</c:v>
                </c:pt>
                <c:pt idx="16">
                  <c:v>3048.2259361796391</c:v>
                </c:pt>
                <c:pt idx="17">
                  <c:v>3030.3618367353893</c:v>
                </c:pt>
                <c:pt idx="18">
                  <c:v>2950.8715367222048</c:v>
                </c:pt>
                <c:pt idx="19">
                  <c:v>2912.9051875031505</c:v>
                </c:pt>
                <c:pt idx="20">
                  <c:v>2835.732067655249</c:v>
                </c:pt>
                <c:pt idx="21">
                  <c:v>2831.6744238105071</c:v>
                </c:pt>
                <c:pt idx="22">
                  <c:v>2769.2171045966597</c:v>
                </c:pt>
                <c:pt idx="23">
                  <c:v>2739.2737500733419</c:v>
                </c:pt>
                <c:pt idx="24">
                  <c:v>2683.8122933856262</c:v>
                </c:pt>
                <c:pt idx="25">
                  <c:v>2582.3808508480711</c:v>
                </c:pt>
                <c:pt idx="26">
                  <c:v>2543.0081259571884</c:v>
                </c:pt>
                <c:pt idx="27">
                  <c:v>2517.9539639246027</c:v>
                </c:pt>
                <c:pt idx="28">
                  <c:v>2498.0324759403161</c:v>
                </c:pt>
                <c:pt idx="29">
                  <c:v>2424.9335846642325</c:v>
                </c:pt>
                <c:pt idx="30">
                  <c:v>2415.8869846162265</c:v>
                </c:pt>
                <c:pt idx="31">
                  <c:v>2315.3821939302343</c:v>
                </c:pt>
                <c:pt idx="32">
                  <c:v>2294.6835621119808</c:v>
                </c:pt>
                <c:pt idx="33">
                  <c:v>2274.3238414383763</c:v>
                </c:pt>
                <c:pt idx="34">
                  <c:v>2269.7348389238914</c:v>
                </c:pt>
                <c:pt idx="35">
                  <c:v>2260.8427662217309</c:v>
                </c:pt>
                <c:pt idx="36">
                  <c:v>2198.042200634387</c:v>
                </c:pt>
                <c:pt idx="37">
                  <c:v>2096.9536460865106</c:v>
                </c:pt>
                <c:pt idx="38">
                  <c:v>2058.5962825404695</c:v>
                </c:pt>
                <c:pt idx="39">
                  <c:v>1992.0559029343788</c:v>
                </c:pt>
                <c:pt idx="40">
                  <c:v>1988.0752830026697</c:v>
                </c:pt>
                <c:pt idx="41">
                  <c:v>1979.6997551985946</c:v>
                </c:pt>
                <c:pt idx="42">
                  <c:v>1942.582832637878</c:v>
                </c:pt>
                <c:pt idx="43">
                  <c:v>1935.9158769139983</c:v>
                </c:pt>
                <c:pt idx="44">
                  <c:v>1824.989630661318</c:v>
                </c:pt>
                <c:pt idx="45">
                  <c:v>1717.411865508748</c:v>
                </c:pt>
                <c:pt idx="46">
                  <c:v>1703.3022292568071</c:v>
                </c:pt>
                <c:pt idx="47">
                  <c:v>1689.9193512978779</c:v>
                </c:pt>
                <c:pt idx="48">
                  <c:v>1608.8831873152251</c:v>
                </c:pt>
                <c:pt idx="49">
                  <c:v>1593.3690742872191</c:v>
                </c:pt>
                <c:pt idx="50">
                  <c:v>1550.6498618877592</c:v>
                </c:pt>
                <c:pt idx="51">
                  <c:v>1473.5337562246928</c:v>
                </c:pt>
                <c:pt idx="52">
                  <c:v>1431.9248352917971</c:v>
                </c:pt>
                <c:pt idx="53">
                  <c:v>1425.7146537660381</c:v>
                </c:pt>
                <c:pt idx="54">
                  <c:v>1420.5626290845676</c:v>
                </c:pt>
                <c:pt idx="55">
                  <c:v>1393.1014216269364</c:v>
                </c:pt>
                <c:pt idx="56">
                  <c:v>1384.6881148592856</c:v>
                </c:pt>
                <c:pt idx="57">
                  <c:v>1337.625921004756</c:v>
                </c:pt>
                <c:pt idx="58">
                  <c:v>1280.0457081908291</c:v>
                </c:pt>
                <c:pt idx="59">
                  <c:v>1222.5607648955956</c:v>
                </c:pt>
                <c:pt idx="60">
                  <c:v>1212.0908980728921</c:v>
                </c:pt>
                <c:pt idx="61">
                  <c:v>1193.9028048920554</c:v>
                </c:pt>
                <c:pt idx="62">
                  <c:v>1165.7289958735028</c:v>
                </c:pt>
                <c:pt idx="63">
                  <c:v>1155.7798876344418</c:v>
                </c:pt>
                <c:pt idx="64">
                  <c:v>1102.6544531673158</c:v>
                </c:pt>
                <c:pt idx="65">
                  <c:v>1100.7957871624044</c:v>
                </c:pt>
                <c:pt idx="66">
                  <c:v>1092.6428155603091</c:v>
                </c:pt>
                <c:pt idx="67">
                  <c:v>971.67463802408417</c:v>
                </c:pt>
                <c:pt idx="68">
                  <c:v>956.88175894135418</c:v>
                </c:pt>
                <c:pt idx="69">
                  <c:v>943.44131935424275</c:v>
                </c:pt>
                <c:pt idx="70">
                  <c:v>935.64211338207963</c:v>
                </c:pt>
                <c:pt idx="71">
                  <c:v>909.04557755454027</c:v>
                </c:pt>
                <c:pt idx="72">
                  <c:v>901.55440451376012</c:v>
                </c:pt>
                <c:pt idx="73">
                  <c:v>863.57960247561584</c:v>
                </c:pt>
                <c:pt idx="74">
                  <c:v>847.41617801863777</c:v>
                </c:pt>
                <c:pt idx="75">
                  <c:v>788.85120066064792</c:v>
                </c:pt>
                <c:pt idx="76">
                  <c:v>786.5549504495707</c:v>
                </c:pt>
                <c:pt idx="77">
                  <c:v>752.67030820854313</c:v>
                </c:pt>
                <c:pt idx="78">
                  <c:v>734.15390172592424</c:v>
                </c:pt>
                <c:pt idx="79">
                  <c:v>702.08598153704429</c:v>
                </c:pt>
                <c:pt idx="80">
                  <c:v>694.27731909310012</c:v>
                </c:pt>
                <c:pt idx="81">
                  <c:v>693.63495498453983</c:v>
                </c:pt>
                <c:pt idx="82">
                  <c:v>672.37426625303283</c:v>
                </c:pt>
                <c:pt idx="83">
                  <c:v>661.35715000440257</c:v>
                </c:pt>
                <c:pt idx="84">
                  <c:v>621.86470927500216</c:v>
                </c:pt>
                <c:pt idx="85">
                  <c:v>607.45454355110803</c:v>
                </c:pt>
                <c:pt idx="86">
                  <c:v>593.97943751886078</c:v>
                </c:pt>
                <c:pt idx="87">
                  <c:v>562.59133353243749</c:v>
                </c:pt>
                <c:pt idx="88">
                  <c:v>540.05060399100853</c:v>
                </c:pt>
                <c:pt idx="89">
                  <c:v>531.99144651938036</c:v>
                </c:pt>
                <c:pt idx="90">
                  <c:v>520.35486082826333</c:v>
                </c:pt>
                <c:pt idx="91">
                  <c:v>514.21974092243249</c:v>
                </c:pt>
                <c:pt idx="92">
                  <c:v>492.35901046088964</c:v>
                </c:pt>
                <c:pt idx="93">
                  <c:v>476.13534277960059</c:v>
                </c:pt>
                <c:pt idx="94">
                  <c:v>464.95323170203585</c:v>
                </c:pt>
                <c:pt idx="95">
                  <c:v>464.15427055754151</c:v>
                </c:pt>
                <c:pt idx="96">
                  <c:v>437.57834343235572</c:v>
                </c:pt>
                <c:pt idx="97">
                  <c:v>419.04082944513664</c:v>
                </c:pt>
                <c:pt idx="98">
                  <c:v>404.58067466068769</c:v>
                </c:pt>
                <c:pt idx="99">
                  <c:v>399.08060517788005</c:v>
                </c:pt>
                <c:pt idx="100">
                  <c:v>387.5851918895633</c:v>
                </c:pt>
                <c:pt idx="101">
                  <c:v>379.72046644652596</c:v>
                </c:pt>
                <c:pt idx="102">
                  <c:v>364.85393674981714</c:v>
                </c:pt>
                <c:pt idx="103">
                  <c:v>341.88420653062451</c:v>
                </c:pt>
                <c:pt idx="104">
                  <c:v>341.29606925351021</c:v>
                </c:pt>
                <c:pt idx="105">
                  <c:v>328.32436585565171</c:v>
                </c:pt>
                <c:pt idx="106">
                  <c:v>304.61395731534776</c:v>
                </c:pt>
                <c:pt idx="107">
                  <c:v>302.44865531465609</c:v>
                </c:pt>
                <c:pt idx="108">
                  <c:v>299.74746678314028</c:v>
                </c:pt>
                <c:pt idx="109">
                  <c:v>291.76196674427473</c:v>
                </c:pt>
                <c:pt idx="110">
                  <c:v>287.42868919131649</c:v>
                </c:pt>
                <c:pt idx="111">
                  <c:v>260.36190356450453</c:v>
                </c:pt>
                <c:pt idx="112">
                  <c:v>258.54823829620398</c:v>
                </c:pt>
                <c:pt idx="113">
                  <c:v>243.80490146745706</c:v>
                </c:pt>
                <c:pt idx="114">
                  <c:v>240.8315405069271</c:v>
                </c:pt>
                <c:pt idx="115">
                  <c:v>237.37460496785422</c:v>
                </c:pt>
                <c:pt idx="116">
                  <c:v>217.30255081199971</c:v>
                </c:pt>
                <c:pt idx="117">
                  <c:v>215.70174601997496</c:v>
                </c:pt>
                <c:pt idx="118">
                  <c:v>210.63028441633611</c:v>
                </c:pt>
                <c:pt idx="119">
                  <c:v>195.520034407677</c:v>
                </c:pt>
                <c:pt idx="120">
                  <c:v>189.77779536181731</c:v>
                </c:pt>
                <c:pt idx="121">
                  <c:v>185.05779021682534</c:v>
                </c:pt>
                <c:pt idx="122">
                  <c:v>179.63465941171316</c:v>
                </c:pt>
                <c:pt idx="123">
                  <c:v>173.14306292039021</c:v>
                </c:pt>
                <c:pt idx="124">
                  <c:v>169.17640255197171</c:v>
                </c:pt>
                <c:pt idx="125">
                  <c:v>156.28611615280977</c:v>
                </c:pt>
                <c:pt idx="126">
                  <c:v>154.15258603723714</c:v>
                </c:pt>
                <c:pt idx="127">
                  <c:v>146.916463312275</c:v>
                </c:pt>
                <c:pt idx="128">
                  <c:v>137.34074883573777</c:v>
                </c:pt>
                <c:pt idx="129">
                  <c:v>133.30569892558628</c:v>
                </c:pt>
                <c:pt idx="130">
                  <c:v>131.21235988944389</c:v>
                </c:pt>
                <c:pt idx="131">
                  <c:v>119.50658153583933</c:v>
                </c:pt>
                <c:pt idx="132">
                  <c:v>118.55050958903297</c:v>
                </c:pt>
                <c:pt idx="133">
                  <c:v>114.46853984844041</c:v>
                </c:pt>
                <c:pt idx="134">
                  <c:v>101.77241027703198</c:v>
                </c:pt>
                <c:pt idx="135">
                  <c:v>101.29361371066329</c:v>
                </c:pt>
                <c:pt idx="136">
                  <c:v>98.002434103837828</c:v>
                </c:pt>
                <c:pt idx="137">
                  <c:v>90.817049856596924</c:v>
                </c:pt>
                <c:pt idx="138">
                  <c:v>88.2765310733012</c:v>
                </c:pt>
                <c:pt idx="139">
                  <c:v>87.111383659029755</c:v>
                </c:pt>
                <c:pt idx="140">
                  <c:v>76.805032801768064</c:v>
                </c:pt>
                <c:pt idx="141">
                  <c:v>75.872586560618757</c:v>
                </c:pt>
                <c:pt idx="142">
                  <c:v>72.566804107075839</c:v>
                </c:pt>
                <c:pt idx="143">
                  <c:v>63.883948768969255</c:v>
                </c:pt>
                <c:pt idx="144">
                  <c:v>62.96820623723643</c:v>
                </c:pt>
                <c:pt idx="145">
                  <c:v>57.941602371600233</c:v>
                </c:pt>
                <c:pt idx="146">
                  <c:v>51.003186117929992</c:v>
                </c:pt>
                <c:pt idx="147">
                  <c:v>50.209202229057041</c:v>
                </c:pt>
                <c:pt idx="148">
                  <c:v>47.338575509343698</c:v>
                </c:pt>
                <c:pt idx="149">
                  <c:v>40.285143165027819</c:v>
                </c:pt>
                <c:pt idx="150">
                  <c:v>39.355271523667682</c:v>
                </c:pt>
                <c:pt idx="151">
                  <c:v>34.588349839027579</c:v>
                </c:pt>
                <c:pt idx="152">
                  <c:v>32.193220479657995</c:v>
                </c:pt>
                <c:pt idx="153">
                  <c:v>30.800957185146512</c:v>
                </c:pt>
                <c:pt idx="154">
                  <c:v>25.105742120804628</c:v>
                </c:pt>
                <c:pt idx="155">
                  <c:v>22.263758763864924</c:v>
                </c:pt>
                <c:pt idx="156">
                  <c:v>21.434527988327481</c:v>
                </c:pt>
                <c:pt idx="157">
                  <c:v>16.662993642861458</c:v>
                </c:pt>
                <c:pt idx="158">
                  <c:v>14.722742315349254</c:v>
                </c:pt>
                <c:pt idx="159">
                  <c:v>14.484119395786514</c:v>
                </c:pt>
                <c:pt idx="160">
                  <c:v>9.5942946346862019</c:v>
                </c:pt>
                <c:pt idx="161">
                  <c:v>8.7773186933981151</c:v>
                </c:pt>
                <c:pt idx="162">
                  <c:v>8.3583329412549734</c:v>
                </c:pt>
                <c:pt idx="163">
                  <c:v>3.9229658273993055</c:v>
                </c:pt>
                <c:pt idx="164">
                  <c:v>3.494413373280671</c:v>
                </c:pt>
                <c:pt idx="165">
                  <c:v>3.4496784561149298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C0-E84A-A13C-4520151E6E8A}"/>
            </c:ext>
          </c:extLst>
        </c:ser>
        <c:ser>
          <c:idx val="2"/>
          <c:order val="4"/>
          <c:tx>
            <c:v>MD 600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summary!$S$10:$S$313</c:f>
              <c:numCache>
                <c:formatCode>General</c:formatCode>
                <c:ptCount val="304"/>
                <c:pt idx="0">
                  <c:v>30.863641842460979</c:v>
                </c:pt>
                <c:pt idx="1">
                  <c:v>31.152431887834616</c:v>
                </c:pt>
                <c:pt idx="2">
                  <c:v>31.728564937446524</c:v>
                </c:pt>
                <c:pt idx="3">
                  <c:v>31.795832450730838</c:v>
                </c:pt>
                <c:pt idx="4">
                  <c:v>31.879993037794037</c:v>
                </c:pt>
                <c:pt idx="5">
                  <c:v>32.021007471258294</c:v>
                </c:pt>
                <c:pt idx="6">
                  <c:v>32.081728822870559</c:v>
                </c:pt>
                <c:pt idx="7">
                  <c:v>32.103428884166021</c:v>
                </c:pt>
                <c:pt idx="8">
                  <c:v>32.216934619785704</c:v>
                </c:pt>
                <c:pt idx="9">
                  <c:v>32.250745479427437</c:v>
                </c:pt>
                <c:pt idx="10">
                  <c:v>32.269110777284332</c:v>
                </c:pt>
                <c:pt idx="11">
                  <c:v>32.327138434854845</c:v>
                </c:pt>
                <c:pt idx="12">
                  <c:v>32.392810565402492</c:v>
                </c:pt>
                <c:pt idx="13">
                  <c:v>32.831661252130274</c:v>
                </c:pt>
                <c:pt idx="14">
                  <c:v>33.005637477106276</c:v>
                </c:pt>
                <c:pt idx="15">
                  <c:v>33.056191691229529</c:v>
                </c:pt>
                <c:pt idx="16">
                  <c:v>33.058549191794754</c:v>
                </c:pt>
                <c:pt idx="17">
                  <c:v>33.128441518589355</c:v>
                </c:pt>
                <c:pt idx="18">
                  <c:v>33.150535507171661</c:v>
                </c:pt>
                <c:pt idx="19">
                  <c:v>33.231485280379346</c:v>
                </c:pt>
                <c:pt idx="20">
                  <c:v>33.582100353413466</c:v>
                </c:pt>
                <c:pt idx="21">
                  <c:v>33.584226429812645</c:v>
                </c:pt>
                <c:pt idx="22">
                  <c:v>33.600852463321829</c:v>
                </c:pt>
                <c:pt idx="23">
                  <c:v>33.659278348977381</c:v>
                </c:pt>
                <c:pt idx="24">
                  <c:v>33.978826815986892</c:v>
                </c:pt>
                <c:pt idx="25">
                  <c:v>34.02342476404867</c:v>
                </c:pt>
                <c:pt idx="26">
                  <c:v>34.294499725486425</c:v>
                </c:pt>
                <c:pt idx="27">
                  <c:v>34.346570284241935</c:v>
                </c:pt>
                <c:pt idx="28">
                  <c:v>34.410265829159648</c:v>
                </c:pt>
                <c:pt idx="29">
                  <c:v>34.664165860740091</c:v>
                </c:pt>
                <c:pt idx="30">
                  <c:v>35.009892875695769</c:v>
                </c:pt>
                <c:pt idx="31">
                  <c:v>35.571899632649512</c:v>
                </c:pt>
                <c:pt idx="32">
                  <c:v>35.650032002579408</c:v>
                </c:pt>
                <c:pt idx="33">
                  <c:v>35.85828173611624</c:v>
                </c:pt>
                <c:pt idx="34">
                  <c:v>35.906185491553821</c:v>
                </c:pt>
                <c:pt idx="35">
                  <c:v>35.910794049978946</c:v>
                </c:pt>
                <c:pt idx="36">
                  <c:v>36.484991461280956</c:v>
                </c:pt>
                <c:pt idx="37">
                  <c:v>36.502191519893465</c:v>
                </c:pt>
                <c:pt idx="38">
                  <c:v>36.716239664008093</c:v>
                </c:pt>
                <c:pt idx="39">
                  <c:v>36.821863835989433</c:v>
                </c:pt>
                <c:pt idx="40">
                  <c:v>37.438848352224468</c:v>
                </c:pt>
                <c:pt idx="41">
                  <c:v>37.741554375067729</c:v>
                </c:pt>
                <c:pt idx="42">
                  <c:v>37.976941670664907</c:v>
                </c:pt>
                <c:pt idx="43">
                  <c:v>38.154728730114762</c:v>
                </c:pt>
                <c:pt idx="44">
                  <c:v>38.319570842458305</c:v>
                </c:pt>
                <c:pt idx="45">
                  <c:v>38.362740813536433</c:v>
                </c:pt>
                <c:pt idx="46">
                  <c:v>38.624393162251032</c:v>
                </c:pt>
                <c:pt idx="47">
                  <c:v>38.731365172833598</c:v>
                </c:pt>
                <c:pt idx="48">
                  <c:v>38.742900486450175</c:v>
                </c:pt>
                <c:pt idx="49">
                  <c:v>39.16837642543684</c:v>
                </c:pt>
                <c:pt idx="50">
                  <c:v>39.392542926298987</c:v>
                </c:pt>
                <c:pt idx="51">
                  <c:v>39.682136608923464</c:v>
                </c:pt>
                <c:pt idx="52">
                  <c:v>39.993997783855697</c:v>
                </c:pt>
                <c:pt idx="53">
                  <c:v>40.047288976552167</c:v>
                </c:pt>
                <c:pt idx="54">
                  <c:v>40.064056515785566</c:v>
                </c:pt>
                <c:pt idx="55">
                  <c:v>40.853469729709118</c:v>
                </c:pt>
                <c:pt idx="56">
                  <c:v>41.880998966054676</c:v>
                </c:pt>
                <c:pt idx="57">
                  <c:v>41.88803437288346</c:v>
                </c:pt>
                <c:pt idx="58">
                  <c:v>42.044252837961395</c:v>
                </c:pt>
                <c:pt idx="59">
                  <c:v>42.598351234625554</c:v>
                </c:pt>
                <c:pt idx="60">
                  <c:v>43.123731140376279</c:v>
                </c:pt>
                <c:pt idx="61">
                  <c:v>43.12806591383049</c:v>
                </c:pt>
                <c:pt idx="62">
                  <c:v>43.346527841658492</c:v>
                </c:pt>
                <c:pt idx="63">
                  <c:v>43.578521252053434</c:v>
                </c:pt>
                <c:pt idx="64">
                  <c:v>44.235706011929473</c:v>
                </c:pt>
                <c:pt idx="65">
                  <c:v>44.475679297138946</c:v>
                </c:pt>
                <c:pt idx="66">
                  <c:v>44.656759213139175</c:v>
                </c:pt>
                <c:pt idx="67">
                  <c:v>44.819716534681511</c:v>
                </c:pt>
                <c:pt idx="68">
                  <c:v>45.02750672824147</c:v>
                </c:pt>
                <c:pt idx="69">
                  <c:v>45.540355429127594</c:v>
                </c:pt>
                <c:pt idx="70">
                  <c:v>45.716151706368073</c:v>
                </c:pt>
                <c:pt idx="71">
                  <c:v>47.003416666321698</c:v>
                </c:pt>
                <c:pt idx="72">
                  <c:v>47.226133433904309</c:v>
                </c:pt>
                <c:pt idx="73">
                  <c:v>47.979798385846706</c:v>
                </c:pt>
                <c:pt idx="74">
                  <c:v>48.796718542050058</c:v>
                </c:pt>
                <c:pt idx="75">
                  <c:v>49.291141255855678</c:v>
                </c:pt>
                <c:pt idx="76">
                  <c:v>49.334739054058794</c:v>
                </c:pt>
                <c:pt idx="77">
                  <c:v>50.288713837624364</c:v>
                </c:pt>
                <c:pt idx="78">
                  <c:v>50.330797263526264</c:v>
                </c:pt>
                <c:pt idx="79">
                  <c:v>51.254342667659046</c:v>
                </c:pt>
                <c:pt idx="80">
                  <c:v>51.691266827698811</c:v>
                </c:pt>
                <c:pt idx="81">
                  <c:v>52.196384477287502</c:v>
                </c:pt>
                <c:pt idx="82">
                  <c:v>52.304542687663918</c:v>
                </c:pt>
                <c:pt idx="83">
                  <c:v>52.928951076126111</c:v>
                </c:pt>
                <c:pt idx="84">
                  <c:v>53.988670696213667</c:v>
                </c:pt>
                <c:pt idx="85">
                  <c:v>54.430274150871853</c:v>
                </c:pt>
                <c:pt idx="86">
                  <c:v>54.810539370231645</c:v>
                </c:pt>
                <c:pt idx="87">
                  <c:v>55.243087506978235</c:v>
                </c:pt>
                <c:pt idx="88">
                  <c:v>55.895075018332626</c:v>
                </c:pt>
                <c:pt idx="89">
                  <c:v>56.567189098035286</c:v>
                </c:pt>
                <c:pt idx="90">
                  <c:v>57.222496690538755</c:v>
                </c:pt>
                <c:pt idx="91">
                  <c:v>59.452280230666652</c:v>
                </c:pt>
                <c:pt idx="92">
                  <c:v>60.25963920081967</c:v>
                </c:pt>
                <c:pt idx="93">
                  <c:v>61.010929654613328</c:v>
                </c:pt>
                <c:pt idx="94">
                  <c:v>61.108439890765602</c:v>
                </c:pt>
                <c:pt idx="95">
                  <c:v>61.170085614114448</c:v>
                </c:pt>
                <c:pt idx="96">
                  <c:v>61.26529739858767</c:v>
                </c:pt>
                <c:pt idx="97">
                  <c:v>62.136173999666454</c:v>
                </c:pt>
                <c:pt idx="98">
                  <c:v>63.033704644823096</c:v>
                </c:pt>
                <c:pt idx="99">
                  <c:v>63.45963911078875</c:v>
                </c:pt>
                <c:pt idx="100">
                  <c:v>63.860698341604348</c:v>
                </c:pt>
                <c:pt idx="101">
                  <c:v>64.85690534386714</c:v>
                </c:pt>
                <c:pt idx="102">
                  <c:v>66.860124926594281</c:v>
                </c:pt>
                <c:pt idx="103">
                  <c:v>67.112754870150241</c:v>
                </c:pt>
                <c:pt idx="104">
                  <c:v>68.841293946182503</c:v>
                </c:pt>
                <c:pt idx="105">
                  <c:v>69.860562553119195</c:v>
                </c:pt>
                <c:pt idx="106">
                  <c:v>70.454562319113677</c:v>
                </c:pt>
                <c:pt idx="107">
                  <c:v>73.057585569271723</c:v>
                </c:pt>
                <c:pt idx="108">
                  <c:v>73.190460314846462</c:v>
                </c:pt>
                <c:pt idx="109">
                  <c:v>74.927091586025639</c:v>
                </c:pt>
                <c:pt idx="110">
                  <c:v>75.685953943690905</c:v>
                </c:pt>
                <c:pt idx="111">
                  <c:v>77.447258213010912</c:v>
                </c:pt>
                <c:pt idx="112">
                  <c:v>77.563975154745037</c:v>
                </c:pt>
                <c:pt idx="113">
                  <c:v>79.139358834771201</c:v>
                </c:pt>
                <c:pt idx="114">
                  <c:v>81.378694089752571</c:v>
                </c:pt>
                <c:pt idx="115">
                  <c:v>83.245346294046897</c:v>
                </c:pt>
                <c:pt idx="116">
                  <c:v>85.835867174637954</c:v>
                </c:pt>
                <c:pt idx="117">
                  <c:v>87.911538037237975</c:v>
                </c:pt>
                <c:pt idx="118">
                  <c:v>88.459378850904457</c:v>
                </c:pt>
                <c:pt idx="119">
                  <c:v>91.442461874209386</c:v>
                </c:pt>
                <c:pt idx="120">
                  <c:v>92.78981595796003</c:v>
                </c:pt>
                <c:pt idx="121">
                  <c:v>94.241966355613684</c:v>
                </c:pt>
                <c:pt idx="122">
                  <c:v>96.260762990198131</c:v>
                </c:pt>
                <c:pt idx="123">
                  <c:v>98.241045681539802</c:v>
                </c:pt>
                <c:pt idx="124">
                  <c:v>100.12078763113595</c:v>
                </c:pt>
                <c:pt idx="125">
                  <c:v>102.45069376712212</c:v>
                </c:pt>
                <c:pt idx="126">
                  <c:v>106.52903850708418</c:v>
                </c:pt>
                <c:pt idx="127">
                  <c:v>110.39431531838601</c:v>
                </c:pt>
                <c:pt idx="128">
                  <c:v>113.2874544139223</c:v>
                </c:pt>
                <c:pt idx="129">
                  <c:v>115.45053280872467</c:v>
                </c:pt>
                <c:pt idx="130">
                  <c:v>116.09361824673118</c:v>
                </c:pt>
                <c:pt idx="131">
                  <c:v>119.44757103745704</c:v>
                </c:pt>
                <c:pt idx="132">
                  <c:v>122.288079516564</c:v>
                </c:pt>
                <c:pt idx="133">
                  <c:v>126.60552870254513</c:v>
                </c:pt>
                <c:pt idx="134">
                  <c:v>129.73170011298777</c:v>
                </c:pt>
                <c:pt idx="135">
                  <c:v>138.60410830908799</c:v>
                </c:pt>
                <c:pt idx="136">
                  <c:v>138.68563734917686</c:v>
                </c:pt>
                <c:pt idx="137">
                  <c:v>142.54005818509543</c:v>
                </c:pt>
                <c:pt idx="138">
                  <c:v>149.46053936174874</c:v>
                </c:pt>
                <c:pt idx="139">
                  <c:v>152.50904852931149</c:v>
                </c:pt>
                <c:pt idx="140">
                  <c:v>153.50754140043531</c:v>
                </c:pt>
                <c:pt idx="141">
                  <c:v>170.1905056086097</c:v>
                </c:pt>
                <c:pt idx="142">
                  <c:v>172.26334871837707</c:v>
                </c:pt>
                <c:pt idx="143">
                  <c:v>172.80155468225374</c:v>
                </c:pt>
                <c:pt idx="144">
                  <c:v>181.07881405156232</c:v>
                </c:pt>
                <c:pt idx="145">
                  <c:v>192.59504948506546</c:v>
                </c:pt>
                <c:pt idx="146">
                  <c:v>199.90884202268708</c:v>
                </c:pt>
                <c:pt idx="147">
                  <c:v>215.49656654600523</c:v>
                </c:pt>
                <c:pt idx="148">
                  <c:v>219.77187151549813</c:v>
                </c:pt>
                <c:pt idx="149">
                  <c:v>229.3336211598409</c:v>
                </c:pt>
                <c:pt idx="150">
                  <c:v>250.70013435278841</c:v>
                </c:pt>
                <c:pt idx="151">
                  <c:v>264.01637287844335</c:v>
                </c:pt>
                <c:pt idx="152">
                  <c:v>278.8564217289192</c:v>
                </c:pt>
                <c:pt idx="153">
                  <c:v>308.181131737317</c:v>
                </c:pt>
                <c:pt idx="154">
                  <c:v>311.5524691325374</c:v>
                </c:pt>
                <c:pt idx="155">
                  <c:v>345.62809874333834</c:v>
                </c:pt>
                <c:pt idx="156">
                  <c:v>375.26314182287058</c:v>
                </c:pt>
                <c:pt idx="157">
                  <c:v>380.73684597742874</c:v>
                </c:pt>
                <c:pt idx="158">
                  <c:v>462.4327811301651</c:v>
                </c:pt>
                <c:pt idx="159">
                  <c:v>505.17140061349613</c:v>
                </c:pt>
                <c:pt idx="160">
                  <c:v>523.48680046298421</c:v>
                </c:pt>
                <c:pt idx="161">
                  <c:v>688.85406717379954</c:v>
                </c:pt>
                <c:pt idx="162">
                  <c:v>757.7908584455231</c:v>
                </c:pt>
                <c:pt idx="163">
                  <c:v>758.07613000356298</c:v>
                </c:pt>
                <c:pt idx="164">
                  <c:v>1375.3746395415574</c:v>
                </c:pt>
                <c:pt idx="165">
                  <c:v>1487.5698598117046</c:v>
                </c:pt>
                <c:pt idx="166">
                  <c:v>1528.3965195957378</c:v>
                </c:pt>
              </c:numCache>
            </c:numRef>
          </c:xVal>
          <c:yVal>
            <c:numRef>
              <c:f>summary!$R$10:$R$313</c:f>
              <c:numCache>
                <c:formatCode>General</c:formatCode>
                <c:ptCount val="304"/>
                <c:pt idx="0">
                  <c:v>3993.7362859247378</c:v>
                </c:pt>
                <c:pt idx="1">
                  <c:v>3947.9688475853113</c:v>
                </c:pt>
                <c:pt idx="2">
                  <c:v>3747.1506278443753</c:v>
                </c:pt>
                <c:pt idx="3">
                  <c:v>3761.5690772602493</c:v>
                </c:pt>
                <c:pt idx="4">
                  <c:v>3880.3349470620387</c:v>
                </c:pt>
                <c:pt idx="5">
                  <c:v>3599.748067177637</c:v>
                </c:pt>
                <c:pt idx="6">
                  <c:v>3440.4737964336405</c:v>
                </c:pt>
                <c:pt idx="7">
                  <c:v>3360.2536749933229</c:v>
                </c:pt>
                <c:pt idx="8">
                  <c:v>3210.6471681882635</c:v>
                </c:pt>
                <c:pt idx="9">
                  <c:v>3464.9160827286141</c:v>
                </c:pt>
                <c:pt idx="10">
                  <c:v>3937.8086385177348</c:v>
                </c:pt>
                <c:pt idx="11">
                  <c:v>3583.4790434200031</c:v>
                </c:pt>
                <c:pt idx="12">
                  <c:v>3272.6930383095369</c:v>
                </c:pt>
                <c:pt idx="13">
                  <c:v>3129.4792954596633</c:v>
                </c:pt>
                <c:pt idx="14">
                  <c:v>3027.0601185914343</c:v>
                </c:pt>
                <c:pt idx="15">
                  <c:v>3408.8721828178768</c:v>
                </c:pt>
                <c:pt idx="16">
                  <c:v>2888.801601469967</c:v>
                </c:pt>
                <c:pt idx="17">
                  <c:v>3659.8743824757817</c:v>
                </c:pt>
                <c:pt idx="18">
                  <c:v>3475.7300256104481</c:v>
                </c:pt>
                <c:pt idx="19">
                  <c:v>3559.4751129270526</c:v>
                </c:pt>
                <c:pt idx="20">
                  <c:v>3031.8226152864113</c:v>
                </c:pt>
                <c:pt idx="21">
                  <c:v>3233.8397116347705</c:v>
                </c:pt>
                <c:pt idx="22">
                  <c:v>2922.8499813021776</c:v>
                </c:pt>
                <c:pt idx="23">
                  <c:v>3138.5348738811222</c:v>
                </c:pt>
                <c:pt idx="24">
                  <c:v>2574.9579163332269</c:v>
                </c:pt>
                <c:pt idx="25">
                  <c:v>2835.4691484933769</c:v>
                </c:pt>
                <c:pt idx="26">
                  <c:v>2905.8821259977531</c:v>
                </c:pt>
                <c:pt idx="27">
                  <c:v>2648.5571680583698</c:v>
                </c:pt>
                <c:pt idx="28">
                  <c:v>2739.129036436248</c:v>
                </c:pt>
                <c:pt idx="29">
                  <c:v>2596.3253230397099</c:v>
                </c:pt>
                <c:pt idx="30">
                  <c:v>2378.2499122442114</c:v>
                </c:pt>
                <c:pt idx="31">
                  <c:v>2287.6001864520781</c:v>
                </c:pt>
                <c:pt idx="32">
                  <c:v>2407.9904667046098</c:v>
                </c:pt>
                <c:pt idx="33">
                  <c:v>2225.6318739645335</c:v>
                </c:pt>
                <c:pt idx="34">
                  <c:v>2114.9001242749823</c:v>
                </c:pt>
                <c:pt idx="35">
                  <c:v>2594.1802049831172</c:v>
                </c:pt>
                <c:pt idx="36">
                  <c:v>2126.2270648869285</c:v>
                </c:pt>
                <c:pt idx="37">
                  <c:v>2234.503443213378</c:v>
                </c:pt>
                <c:pt idx="38">
                  <c:v>2344.8139035624126</c:v>
                </c:pt>
                <c:pt idx="39">
                  <c:v>2431.9653112661922</c:v>
                </c:pt>
                <c:pt idx="40">
                  <c:v>1919.7249092115926</c:v>
                </c:pt>
                <c:pt idx="41">
                  <c:v>1820.4433230867965</c:v>
                </c:pt>
                <c:pt idx="42">
                  <c:v>2072.7755835990083</c:v>
                </c:pt>
                <c:pt idx="43">
                  <c:v>1940.6643279652462</c:v>
                </c:pt>
                <c:pt idx="44">
                  <c:v>1846.1996333927366</c:v>
                </c:pt>
                <c:pt idx="45">
                  <c:v>1960.5081690854938</c:v>
                </c:pt>
                <c:pt idx="46">
                  <c:v>1748.863104813742</c:v>
                </c:pt>
                <c:pt idx="47">
                  <c:v>1671.9620368464125</c:v>
                </c:pt>
                <c:pt idx="48">
                  <c:v>1563.1895552571161</c:v>
                </c:pt>
                <c:pt idx="49">
                  <c:v>1630.8229675684884</c:v>
                </c:pt>
                <c:pt idx="50">
                  <c:v>1809.8591542227775</c:v>
                </c:pt>
                <c:pt idx="51">
                  <c:v>1583.6124834438822</c:v>
                </c:pt>
                <c:pt idx="52">
                  <c:v>1452.4762801660672</c:v>
                </c:pt>
                <c:pt idx="53">
                  <c:v>1473.322436211118</c:v>
                </c:pt>
                <c:pt idx="54">
                  <c:v>1722.1068295124028</c:v>
                </c:pt>
                <c:pt idx="55">
                  <c:v>1606.3961406576975</c:v>
                </c:pt>
                <c:pt idx="56">
                  <c:v>1331.8715662244811</c:v>
                </c:pt>
                <c:pt idx="57">
                  <c:v>1320.0510763780255</c:v>
                </c:pt>
                <c:pt idx="58">
                  <c:v>1258.9301631838457</c:v>
                </c:pt>
                <c:pt idx="59">
                  <c:v>1478.7965041520924</c:v>
                </c:pt>
                <c:pt idx="60">
                  <c:v>1230.8949011661691</c:v>
                </c:pt>
                <c:pt idx="61">
                  <c:v>1178.1478482067591</c:v>
                </c:pt>
                <c:pt idx="62">
                  <c:v>1397.8918908006949</c:v>
                </c:pt>
                <c:pt idx="63">
                  <c:v>1329.1459778484409</c:v>
                </c:pt>
                <c:pt idx="64">
                  <c:v>1148.6842135160832</c:v>
                </c:pt>
                <c:pt idx="65">
                  <c:v>1079.54069726631</c:v>
                </c:pt>
                <c:pt idx="66">
                  <c:v>1025.6780798985635</c:v>
                </c:pt>
                <c:pt idx="67">
                  <c:v>1164.0099238724906</c:v>
                </c:pt>
                <c:pt idx="68">
                  <c:v>1070.6068755788378</c:v>
                </c:pt>
                <c:pt idx="69">
                  <c:v>1220.7823685929627</c:v>
                </c:pt>
                <c:pt idx="70">
                  <c:v>1109.9208481177736</c:v>
                </c:pt>
                <c:pt idx="71">
                  <c:v>978.39406400164899</c:v>
                </c:pt>
                <c:pt idx="72">
                  <c:v>922.33280040277043</c:v>
                </c:pt>
                <c:pt idx="73">
                  <c:v>990.26708662524288</c:v>
                </c:pt>
                <c:pt idx="74">
                  <c:v>899.07757258446418</c:v>
                </c:pt>
                <c:pt idx="75">
                  <c:v>854.31009521507485</c:v>
                </c:pt>
                <c:pt idx="76">
                  <c:v>840.38062852883081</c:v>
                </c:pt>
                <c:pt idx="77">
                  <c:v>910.25472333345408</c:v>
                </c:pt>
                <c:pt idx="78">
                  <c:v>800.94449018130535</c:v>
                </c:pt>
                <c:pt idx="79">
                  <c:v>783.44019372997445</c:v>
                </c:pt>
                <c:pt idx="80">
                  <c:v>848.16312924521162</c:v>
                </c:pt>
                <c:pt idx="81">
                  <c:v>732.3897454137591</c:v>
                </c:pt>
                <c:pt idx="82">
                  <c:v>732.5658942100282</c:v>
                </c:pt>
                <c:pt idx="83">
                  <c:v>694.75345213338062</c:v>
                </c:pt>
                <c:pt idx="84">
                  <c:v>676.769337156853</c:v>
                </c:pt>
                <c:pt idx="85">
                  <c:v>764.96626473064703</c:v>
                </c:pt>
                <c:pt idx="86">
                  <c:v>642.56213121485314</c:v>
                </c:pt>
                <c:pt idx="87">
                  <c:v>730.56497300704029</c:v>
                </c:pt>
                <c:pt idx="88">
                  <c:v>692.70149686280934</c:v>
                </c:pt>
                <c:pt idx="89">
                  <c:v>611.45784444061962</c:v>
                </c:pt>
                <c:pt idx="90">
                  <c:v>589.73552389194333</c:v>
                </c:pt>
                <c:pt idx="91">
                  <c:v>555.64638447439074</c:v>
                </c:pt>
                <c:pt idx="92">
                  <c:v>531.57985948260045</c:v>
                </c:pt>
                <c:pt idx="93">
                  <c:v>607.93833955559433</c:v>
                </c:pt>
                <c:pt idx="94">
                  <c:v>506.7218113694758</c:v>
                </c:pt>
                <c:pt idx="95">
                  <c:v>573.89569754514787</c:v>
                </c:pt>
                <c:pt idx="96">
                  <c:v>547.05672249176814</c:v>
                </c:pt>
                <c:pt idx="97">
                  <c:v>490.222764018254</c:v>
                </c:pt>
                <c:pt idx="98">
                  <c:v>460.34350093864845</c:v>
                </c:pt>
                <c:pt idx="99">
                  <c:v>497.2704091180758</c:v>
                </c:pt>
                <c:pt idx="100">
                  <c:v>468.15850345677154</c:v>
                </c:pt>
                <c:pt idx="101">
                  <c:v>465.76925581595208</c:v>
                </c:pt>
                <c:pt idx="102">
                  <c:v>412.29205653504772</c:v>
                </c:pt>
                <c:pt idx="103">
                  <c:v>416.58690722158667</c:v>
                </c:pt>
                <c:pt idx="104">
                  <c:v>412.88092522966201</c:v>
                </c:pt>
                <c:pt idx="105">
                  <c:v>376.48723778526244</c:v>
                </c:pt>
                <c:pt idx="106">
                  <c:v>373.84595795275118</c:v>
                </c:pt>
                <c:pt idx="107">
                  <c:v>338.11050565205107</c:v>
                </c:pt>
                <c:pt idx="108">
                  <c:v>342.71956627207283</c:v>
                </c:pt>
                <c:pt idx="109">
                  <c:v>361.11901934021381</c:v>
                </c:pt>
                <c:pt idx="110">
                  <c:v>340.6339986497988</c:v>
                </c:pt>
                <c:pt idx="111">
                  <c:v>305.13023405333962</c:v>
                </c:pt>
                <c:pt idx="112">
                  <c:v>303.95512270966424</c:v>
                </c:pt>
                <c:pt idx="113">
                  <c:v>283.40198176715739</c:v>
                </c:pt>
                <c:pt idx="114">
                  <c:v>298.21615995720595</c:v>
                </c:pt>
                <c:pt idx="115">
                  <c:v>262.62884589479046</c:v>
                </c:pt>
                <c:pt idx="116">
                  <c:v>247.23520010937148</c:v>
                </c:pt>
                <c:pt idx="117">
                  <c:v>263.82610052752659</c:v>
                </c:pt>
                <c:pt idx="118">
                  <c:v>234.58519654656806</c:v>
                </c:pt>
                <c:pt idx="119">
                  <c:v>220.2587001471282</c:v>
                </c:pt>
                <c:pt idx="120">
                  <c:v>210.73934472003441</c:v>
                </c:pt>
                <c:pt idx="121">
                  <c:v>230.65595356248846</c:v>
                </c:pt>
                <c:pt idx="122">
                  <c:v>199.74122873205374</c:v>
                </c:pt>
                <c:pt idx="123">
                  <c:v>184.81422843697413</c:v>
                </c:pt>
                <c:pt idx="124">
                  <c:v>203.37544494105754</c:v>
                </c:pt>
                <c:pt idx="125">
                  <c:v>175.89868409220892</c:v>
                </c:pt>
                <c:pt idx="126">
                  <c:v>155.45659989974504</c:v>
                </c:pt>
                <c:pt idx="127">
                  <c:v>156.96625160065113</c:v>
                </c:pt>
                <c:pt idx="128">
                  <c:v>173.49599314307235</c:v>
                </c:pt>
                <c:pt idx="129">
                  <c:v>160.9658139392356</c:v>
                </c:pt>
                <c:pt idx="130">
                  <c:v>133.66172822437525</c:v>
                </c:pt>
                <c:pt idx="131">
                  <c:v>136.2200017096971</c:v>
                </c:pt>
                <c:pt idx="132">
                  <c:v>122.42763665891748</c:v>
                </c:pt>
                <c:pt idx="133">
                  <c:v>133.21187752177394</c:v>
                </c:pt>
                <c:pt idx="134">
                  <c:v>116.12697928070791</c:v>
                </c:pt>
                <c:pt idx="135">
                  <c:v>115.94213058131984</c:v>
                </c:pt>
                <c:pt idx="136">
                  <c:v>102.14438440329855</c:v>
                </c:pt>
                <c:pt idx="137">
                  <c:v>103.5187578522581</c:v>
                </c:pt>
                <c:pt idx="138">
                  <c:v>105.75913343542942</c:v>
                </c:pt>
                <c:pt idx="139">
                  <c:v>92.310272355938991</c:v>
                </c:pt>
                <c:pt idx="140">
                  <c:v>92.675691288990635</c:v>
                </c:pt>
                <c:pt idx="141">
                  <c:v>77.500033820462718</c:v>
                </c:pt>
                <c:pt idx="142">
                  <c:v>85.139879238358816</c:v>
                </c:pt>
                <c:pt idx="143">
                  <c:v>74.312841925795823</c:v>
                </c:pt>
                <c:pt idx="144">
                  <c:v>79.604110603690671</c:v>
                </c:pt>
                <c:pt idx="145">
                  <c:v>67.647278178780297</c:v>
                </c:pt>
                <c:pt idx="146">
                  <c:v>58.2840064658347</c:v>
                </c:pt>
                <c:pt idx="147">
                  <c:v>64.618751745663673</c:v>
                </c:pt>
                <c:pt idx="148">
                  <c:v>55.56776060299832</c:v>
                </c:pt>
                <c:pt idx="149">
                  <c:v>49.689715494334784</c:v>
                </c:pt>
                <c:pt idx="150">
                  <c:v>52.526386182097362</c:v>
                </c:pt>
                <c:pt idx="151">
                  <c:v>44.736798533374454</c:v>
                </c:pt>
                <c:pt idx="152">
                  <c:v>40.942453451091431</c:v>
                </c:pt>
                <c:pt idx="153">
                  <c:v>42.831111129439449</c:v>
                </c:pt>
                <c:pt idx="154">
                  <c:v>36.475940396918318</c:v>
                </c:pt>
                <c:pt idx="155">
                  <c:v>32.273576230004998</c:v>
                </c:pt>
                <c:pt idx="156">
                  <c:v>37.121525947391227</c:v>
                </c:pt>
                <c:pt idx="157">
                  <c:v>28.2307471098825</c:v>
                </c:pt>
                <c:pt idx="158">
                  <c:v>22.825147783225024</c:v>
                </c:pt>
                <c:pt idx="159">
                  <c:v>25.230464161453682</c:v>
                </c:pt>
                <c:pt idx="160">
                  <c:v>20.877964298796211</c:v>
                </c:pt>
                <c:pt idx="161">
                  <c:v>16.634701638611052</c:v>
                </c:pt>
                <c:pt idx="162">
                  <c:v>13.833710674696976</c:v>
                </c:pt>
                <c:pt idx="163">
                  <c:v>15.543922119810444</c:v>
                </c:pt>
                <c:pt idx="164">
                  <c:v>8.1038441239491465</c:v>
                </c:pt>
                <c:pt idx="165">
                  <c:v>7.8258379003645926</c:v>
                </c:pt>
                <c:pt idx="166">
                  <c:v>7.0699211459687472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C0-E84A-A13C-4520151E6E8A}"/>
            </c:ext>
          </c:extLst>
        </c:ser>
        <c:ser>
          <c:idx val="6"/>
          <c:order val="5"/>
          <c:tx>
            <c:v>EOS 600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summary!$AB$351:$AB$516</c:f>
              <c:numCache>
                <c:formatCode>General</c:formatCode>
                <c:ptCount val="166"/>
                <c:pt idx="0">
                  <c:v>31.152431887834616</c:v>
                </c:pt>
                <c:pt idx="1">
                  <c:v>31.728564937446524</c:v>
                </c:pt>
                <c:pt idx="2">
                  <c:v>31.795832450730838</c:v>
                </c:pt>
                <c:pt idx="3">
                  <c:v>31.879993037794037</c:v>
                </c:pt>
                <c:pt idx="4">
                  <c:v>32.021007471258294</c:v>
                </c:pt>
                <c:pt idx="5">
                  <c:v>32.081728822870559</c:v>
                </c:pt>
                <c:pt idx="6">
                  <c:v>32.103428884166021</c:v>
                </c:pt>
                <c:pt idx="7">
                  <c:v>32.216934619785704</c:v>
                </c:pt>
                <c:pt idx="8">
                  <c:v>32.250745479427437</c:v>
                </c:pt>
                <c:pt idx="9">
                  <c:v>32.269110777284332</c:v>
                </c:pt>
                <c:pt idx="10">
                  <c:v>32.327138434854845</c:v>
                </c:pt>
                <c:pt idx="11">
                  <c:v>32.392810565402492</c:v>
                </c:pt>
                <c:pt idx="12">
                  <c:v>32.831661252130274</c:v>
                </c:pt>
                <c:pt idx="13">
                  <c:v>33.005637477106276</c:v>
                </c:pt>
                <c:pt idx="14">
                  <c:v>33.056191691229529</c:v>
                </c:pt>
                <c:pt idx="15">
                  <c:v>33.058549191794754</c:v>
                </c:pt>
                <c:pt idx="16">
                  <c:v>33.128441518589355</c:v>
                </c:pt>
                <c:pt idx="17">
                  <c:v>33.150535507171661</c:v>
                </c:pt>
                <c:pt idx="18">
                  <c:v>33.231485280379346</c:v>
                </c:pt>
                <c:pt idx="19">
                  <c:v>33.582100353413466</c:v>
                </c:pt>
                <c:pt idx="20">
                  <c:v>33.584226429812645</c:v>
                </c:pt>
                <c:pt idx="21">
                  <c:v>33.600852463321829</c:v>
                </c:pt>
                <c:pt idx="22">
                  <c:v>33.659278348977381</c:v>
                </c:pt>
                <c:pt idx="23">
                  <c:v>33.978826815986892</c:v>
                </c:pt>
                <c:pt idx="24">
                  <c:v>34.02342476404867</c:v>
                </c:pt>
                <c:pt idx="25">
                  <c:v>34.294499725486425</c:v>
                </c:pt>
                <c:pt idx="26">
                  <c:v>34.346570284241935</c:v>
                </c:pt>
                <c:pt idx="27">
                  <c:v>34.410265829159648</c:v>
                </c:pt>
                <c:pt idx="28">
                  <c:v>34.664165860740091</c:v>
                </c:pt>
                <c:pt idx="29">
                  <c:v>35.009892875695769</c:v>
                </c:pt>
                <c:pt idx="30">
                  <c:v>35.571899632649512</c:v>
                </c:pt>
                <c:pt idx="31">
                  <c:v>35.650032002579408</c:v>
                </c:pt>
                <c:pt idx="32">
                  <c:v>35.85828173611624</c:v>
                </c:pt>
                <c:pt idx="33">
                  <c:v>35.906185491553821</c:v>
                </c:pt>
                <c:pt idx="34">
                  <c:v>35.910794049978946</c:v>
                </c:pt>
                <c:pt idx="35">
                  <c:v>36.484991461280956</c:v>
                </c:pt>
                <c:pt idx="36">
                  <c:v>36.502191519893465</c:v>
                </c:pt>
                <c:pt idx="37">
                  <c:v>36.716239664008093</c:v>
                </c:pt>
                <c:pt idx="38">
                  <c:v>36.821863835989433</c:v>
                </c:pt>
                <c:pt idx="39">
                  <c:v>37.438848352224468</c:v>
                </c:pt>
                <c:pt idx="40">
                  <c:v>37.741554375067729</c:v>
                </c:pt>
                <c:pt idx="41">
                  <c:v>37.976941670664907</c:v>
                </c:pt>
                <c:pt idx="42">
                  <c:v>38.154728730114762</c:v>
                </c:pt>
                <c:pt idx="43">
                  <c:v>38.319570842458305</c:v>
                </c:pt>
                <c:pt idx="44">
                  <c:v>38.362740813536433</c:v>
                </c:pt>
                <c:pt idx="45">
                  <c:v>38.624393162251032</c:v>
                </c:pt>
                <c:pt idx="46">
                  <c:v>38.731365172833598</c:v>
                </c:pt>
                <c:pt idx="47">
                  <c:v>38.742900486450175</c:v>
                </c:pt>
                <c:pt idx="48">
                  <c:v>39.16837642543684</c:v>
                </c:pt>
                <c:pt idx="49">
                  <c:v>39.392542926298987</c:v>
                </c:pt>
                <c:pt idx="50">
                  <c:v>39.682136608923464</c:v>
                </c:pt>
                <c:pt idx="51">
                  <c:v>39.993997783855697</c:v>
                </c:pt>
                <c:pt idx="52">
                  <c:v>40.047288976552167</c:v>
                </c:pt>
                <c:pt idx="53">
                  <c:v>40.064056515785566</c:v>
                </c:pt>
                <c:pt idx="54">
                  <c:v>40.853469729709118</c:v>
                </c:pt>
                <c:pt idx="55">
                  <c:v>41.880998966054676</c:v>
                </c:pt>
                <c:pt idx="56">
                  <c:v>41.88803437288346</c:v>
                </c:pt>
                <c:pt idx="57">
                  <c:v>42.044252837961395</c:v>
                </c:pt>
                <c:pt idx="58">
                  <c:v>42.598351234625554</c:v>
                </c:pt>
                <c:pt idx="59">
                  <c:v>43.123731140376279</c:v>
                </c:pt>
                <c:pt idx="60">
                  <c:v>43.12806591383049</c:v>
                </c:pt>
                <c:pt idx="61">
                  <c:v>43.346527841658492</c:v>
                </c:pt>
                <c:pt idx="62">
                  <c:v>43.578521252053434</c:v>
                </c:pt>
                <c:pt idx="63">
                  <c:v>44.235706011929473</c:v>
                </c:pt>
                <c:pt idx="64">
                  <c:v>44.475679297138946</c:v>
                </c:pt>
                <c:pt idx="65">
                  <c:v>44.656759213139175</c:v>
                </c:pt>
                <c:pt idx="66">
                  <c:v>44.819716534681511</c:v>
                </c:pt>
                <c:pt idx="67">
                  <c:v>45.02750672824147</c:v>
                </c:pt>
                <c:pt idx="68">
                  <c:v>45.540355429127594</c:v>
                </c:pt>
                <c:pt idx="69">
                  <c:v>45.716151706368073</c:v>
                </c:pt>
                <c:pt idx="70">
                  <c:v>47.003416666321698</c:v>
                </c:pt>
                <c:pt idx="71">
                  <c:v>47.226133433904309</c:v>
                </c:pt>
                <c:pt idx="72">
                  <c:v>47.979798385846706</c:v>
                </c:pt>
                <c:pt idx="73">
                  <c:v>48.796718542050058</c:v>
                </c:pt>
                <c:pt idx="74">
                  <c:v>49.291141255855678</c:v>
                </c:pt>
                <c:pt idx="75">
                  <c:v>49.334739054058794</c:v>
                </c:pt>
                <c:pt idx="76">
                  <c:v>50.288713837624364</c:v>
                </c:pt>
                <c:pt idx="77">
                  <c:v>50.330797263526264</c:v>
                </c:pt>
                <c:pt idx="78">
                  <c:v>51.254342667659046</c:v>
                </c:pt>
                <c:pt idx="79">
                  <c:v>51.691266827698811</c:v>
                </c:pt>
                <c:pt idx="80">
                  <c:v>52.196384477287502</c:v>
                </c:pt>
                <c:pt idx="81">
                  <c:v>52.304542687663918</c:v>
                </c:pt>
                <c:pt idx="82">
                  <c:v>52.928951076126111</c:v>
                </c:pt>
                <c:pt idx="83">
                  <c:v>53.988670696213667</c:v>
                </c:pt>
                <c:pt idx="84">
                  <c:v>54.430274150871853</c:v>
                </c:pt>
                <c:pt idx="85">
                  <c:v>54.810539370231645</c:v>
                </c:pt>
                <c:pt idx="86">
                  <c:v>55.243087506978235</c:v>
                </c:pt>
                <c:pt idx="87">
                  <c:v>55.895075018332626</c:v>
                </c:pt>
                <c:pt idx="88">
                  <c:v>56.567189098035286</c:v>
                </c:pt>
                <c:pt idx="89">
                  <c:v>57.222496690538755</c:v>
                </c:pt>
                <c:pt idx="90">
                  <c:v>59.452280230666652</c:v>
                </c:pt>
                <c:pt idx="91">
                  <c:v>60.25963920081967</c:v>
                </c:pt>
                <c:pt idx="92">
                  <c:v>61.010929654613328</c:v>
                </c:pt>
                <c:pt idx="93">
                  <c:v>61.108439890765602</c:v>
                </c:pt>
                <c:pt idx="94">
                  <c:v>61.170085614114448</c:v>
                </c:pt>
                <c:pt idx="95">
                  <c:v>61.26529739858767</c:v>
                </c:pt>
                <c:pt idx="96">
                  <c:v>62.136173999666454</c:v>
                </c:pt>
                <c:pt idx="97">
                  <c:v>63.033704644823096</c:v>
                </c:pt>
                <c:pt idx="98">
                  <c:v>63.45963911078875</c:v>
                </c:pt>
                <c:pt idx="99">
                  <c:v>63.860698341604348</c:v>
                </c:pt>
                <c:pt idx="100">
                  <c:v>64.85690534386714</c:v>
                </c:pt>
                <c:pt idx="101">
                  <c:v>66.860124926594281</c:v>
                </c:pt>
                <c:pt idx="102">
                  <c:v>67.112754870150241</c:v>
                </c:pt>
                <c:pt idx="103">
                  <c:v>68.841293946182503</c:v>
                </c:pt>
                <c:pt idx="104">
                  <c:v>69.860562553119195</c:v>
                </c:pt>
                <c:pt idx="105">
                  <c:v>70.454562319113677</c:v>
                </c:pt>
                <c:pt idx="106">
                  <c:v>73.057585569271723</c:v>
                </c:pt>
                <c:pt idx="107">
                  <c:v>73.190460314846462</c:v>
                </c:pt>
                <c:pt idx="108">
                  <c:v>74.927091586025639</c:v>
                </c:pt>
                <c:pt idx="109">
                  <c:v>75.685953943690905</c:v>
                </c:pt>
                <c:pt idx="110">
                  <c:v>77.447258213010912</c:v>
                </c:pt>
                <c:pt idx="111">
                  <c:v>77.563975154745037</c:v>
                </c:pt>
                <c:pt idx="112">
                  <c:v>79.139358834771201</c:v>
                </c:pt>
                <c:pt idx="113">
                  <c:v>81.378694089752571</c:v>
                </c:pt>
                <c:pt idx="114">
                  <c:v>83.245346294046897</c:v>
                </c:pt>
                <c:pt idx="115">
                  <c:v>85.835867174637954</c:v>
                </c:pt>
                <c:pt idx="116">
                  <c:v>87.911538037237975</c:v>
                </c:pt>
                <c:pt idx="117">
                  <c:v>88.459378850904457</c:v>
                </c:pt>
                <c:pt idx="118">
                  <c:v>91.442461874209386</c:v>
                </c:pt>
                <c:pt idx="119">
                  <c:v>92.78981595796003</c:v>
                </c:pt>
                <c:pt idx="120">
                  <c:v>94.241966355613684</c:v>
                </c:pt>
                <c:pt idx="121">
                  <c:v>96.260762990198131</c:v>
                </c:pt>
                <c:pt idx="122">
                  <c:v>98.241045681539802</c:v>
                </c:pt>
                <c:pt idx="123">
                  <c:v>100.12078763113595</c:v>
                </c:pt>
                <c:pt idx="124">
                  <c:v>102.45069376712212</c:v>
                </c:pt>
                <c:pt idx="125">
                  <c:v>106.52903850708418</c:v>
                </c:pt>
                <c:pt idx="126">
                  <c:v>110.39431531838601</c:v>
                </c:pt>
                <c:pt idx="127">
                  <c:v>113.2874544139223</c:v>
                </c:pt>
                <c:pt idx="128">
                  <c:v>115.45053280872467</c:v>
                </c:pt>
                <c:pt idx="129">
                  <c:v>116.09361824673118</c:v>
                </c:pt>
                <c:pt idx="130">
                  <c:v>119.44757103745704</c:v>
                </c:pt>
                <c:pt idx="131">
                  <c:v>122.288079516564</c:v>
                </c:pt>
                <c:pt idx="132">
                  <c:v>126.60552870254513</c:v>
                </c:pt>
                <c:pt idx="133">
                  <c:v>129.73170011298777</c:v>
                </c:pt>
                <c:pt idx="134">
                  <c:v>138.60410830908799</c:v>
                </c:pt>
                <c:pt idx="135">
                  <c:v>138.68563734917686</c:v>
                </c:pt>
                <c:pt idx="136">
                  <c:v>142.54005818509543</c:v>
                </c:pt>
                <c:pt idx="137">
                  <c:v>149.46053936174874</c:v>
                </c:pt>
                <c:pt idx="138">
                  <c:v>152.50904852931149</c:v>
                </c:pt>
                <c:pt idx="139">
                  <c:v>153.50754140043531</c:v>
                </c:pt>
                <c:pt idx="140">
                  <c:v>170.1905056086097</c:v>
                </c:pt>
                <c:pt idx="141">
                  <c:v>172.26334871837707</c:v>
                </c:pt>
                <c:pt idx="142">
                  <c:v>172.80155468225374</c:v>
                </c:pt>
                <c:pt idx="143">
                  <c:v>181.07881405156232</c:v>
                </c:pt>
                <c:pt idx="144">
                  <c:v>192.59504948506546</c:v>
                </c:pt>
                <c:pt idx="145">
                  <c:v>199.90884202268708</c:v>
                </c:pt>
                <c:pt idx="146">
                  <c:v>215.49656654600523</c:v>
                </c:pt>
                <c:pt idx="147">
                  <c:v>219.77187151549813</c:v>
                </c:pt>
                <c:pt idx="148">
                  <c:v>229.3336211598409</c:v>
                </c:pt>
                <c:pt idx="149">
                  <c:v>250.70013435278841</c:v>
                </c:pt>
                <c:pt idx="150">
                  <c:v>264.01637287844335</c:v>
                </c:pt>
                <c:pt idx="151">
                  <c:v>278.8564217289192</c:v>
                </c:pt>
                <c:pt idx="152">
                  <c:v>308.181131737317</c:v>
                </c:pt>
                <c:pt idx="153">
                  <c:v>311.5524691325374</c:v>
                </c:pt>
                <c:pt idx="154">
                  <c:v>345.62809874333834</c:v>
                </c:pt>
                <c:pt idx="155">
                  <c:v>375.26314182287058</c:v>
                </c:pt>
                <c:pt idx="156">
                  <c:v>380.73684597742874</c:v>
                </c:pt>
                <c:pt idx="157">
                  <c:v>462.4327811301651</c:v>
                </c:pt>
                <c:pt idx="158">
                  <c:v>505.17140061349613</c:v>
                </c:pt>
                <c:pt idx="159">
                  <c:v>523.48680046298421</c:v>
                </c:pt>
                <c:pt idx="160">
                  <c:v>688.85406717379954</c:v>
                </c:pt>
                <c:pt idx="161">
                  <c:v>757.7908584455231</c:v>
                </c:pt>
                <c:pt idx="162">
                  <c:v>758.07613000356298</c:v>
                </c:pt>
                <c:pt idx="163">
                  <c:v>1375.3746395415574</c:v>
                </c:pt>
                <c:pt idx="164">
                  <c:v>1487.5698598117046</c:v>
                </c:pt>
                <c:pt idx="165">
                  <c:v>1528.3965195957378</c:v>
                </c:pt>
              </c:numCache>
            </c:numRef>
          </c:xVal>
          <c:yVal>
            <c:numRef>
              <c:f>summary!$AS$351:$AS$516</c:f>
              <c:numCache>
                <c:formatCode>0.000</c:formatCode>
                <c:ptCount val="166"/>
                <c:pt idx="0">
                  <c:v>4024.3446923438291</c:v>
                </c:pt>
                <c:pt idx="1">
                  <c:v>3756.758948881472</c:v>
                </c:pt>
                <c:pt idx="2">
                  <c:v>3727.1229089738777</c:v>
                </c:pt>
                <c:pt idx="3">
                  <c:v>3690.4950855274046</c:v>
                </c:pt>
                <c:pt idx="4">
                  <c:v>3630.2256910501119</c:v>
                </c:pt>
                <c:pt idx="5">
                  <c:v>3604.6907549764142</c:v>
                </c:pt>
                <c:pt idx="6">
                  <c:v>3595.6253547168449</c:v>
                </c:pt>
                <c:pt idx="7">
                  <c:v>3548.7160648563545</c:v>
                </c:pt>
                <c:pt idx="8">
                  <c:v>3534.9061563616733</c:v>
                </c:pt>
                <c:pt idx="9">
                  <c:v>3527.4360133296195</c:v>
                </c:pt>
                <c:pt idx="10">
                  <c:v>3503.9758829840102</c:v>
                </c:pt>
                <c:pt idx="11">
                  <c:v>3477.6844721527441</c:v>
                </c:pt>
                <c:pt idx="12">
                  <c:v>3308.8128703362245</c:v>
                </c:pt>
                <c:pt idx="13">
                  <c:v>3245.0113992538709</c:v>
                </c:pt>
                <c:pt idx="14">
                  <c:v>3226.7929134305546</c:v>
                </c:pt>
                <c:pt idx="15">
                  <c:v>3225.9468063021054</c:v>
                </c:pt>
                <c:pt idx="16">
                  <c:v>3201.0021463370322</c:v>
                </c:pt>
                <c:pt idx="17">
                  <c:v>3193.1726675043997</c:v>
                </c:pt>
                <c:pt idx="18">
                  <c:v>3164.7133127385841</c:v>
                </c:pt>
                <c:pt idx="19">
                  <c:v>3045.4505627037674</c:v>
                </c:pt>
                <c:pt idx="20">
                  <c:v>3044.746679950169</c:v>
                </c:pt>
                <c:pt idx="21">
                  <c:v>3039.2501228032356</c:v>
                </c:pt>
                <c:pt idx="22">
                  <c:v>3020.0443631727667</c:v>
                </c:pt>
                <c:pt idx="23">
                  <c:v>2917.9546139438298</c:v>
                </c:pt>
                <c:pt idx="24">
                  <c:v>2904.0931988865104</c:v>
                </c:pt>
                <c:pt idx="25">
                  <c:v>2821.8013158662234</c:v>
                </c:pt>
                <c:pt idx="26">
                  <c:v>2806.370927157539</c:v>
                </c:pt>
                <c:pt idx="27">
                  <c:v>2787.6570065553442</c:v>
                </c:pt>
                <c:pt idx="28">
                  <c:v>2714.786465773268</c:v>
                </c:pt>
                <c:pt idx="29">
                  <c:v>2619.8261306687891</c:v>
                </c:pt>
                <c:pt idx="30">
                  <c:v>2475.2594599435247</c:v>
                </c:pt>
                <c:pt idx="31">
                  <c:v>2456.0675677492068</c:v>
                </c:pt>
                <c:pt idx="32">
                  <c:v>2405.9428133343226</c:v>
                </c:pt>
                <c:pt idx="33">
                  <c:v>2394.6201028783053</c:v>
                </c:pt>
                <c:pt idx="34">
                  <c:v>2393.5348378236736</c:v>
                </c:pt>
                <c:pt idx="35">
                  <c:v>2263.6590618818555</c:v>
                </c:pt>
                <c:pt idx="36">
                  <c:v>2259.9266425260194</c:v>
                </c:pt>
                <c:pt idx="37">
                  <c:v>2214.2123708904774</c:v>
                </c:pt>
                <c:pt idx="38">
                  <c:v>2192.1456513232047</c:v>
                </c:pt>
                <c:pt idx="39">
                  <c:v>2069.4053613027609</c:v>
                </c:pt>
                <c:pt idx="40">
                  <c:v>2012.8191468278512</c:v>
                </c:pt>
                <c:pt idx="41">
                  <c:v>1970.3673921492873</c:v>
                </c:pt>
                <c:pt idx="42">
                  <c:v>1939.1682824145887</c:v>
                </c:pt>
                <c:pt idx="43">
                  <c:v>1910.884979923117</c:v>
                </c:pt>
                <c:pt idx="44">
                  <c:v>1903.5782536906934</c:v>
                </c:pt>
                <c:pt idx="45">
                  <c:v>1860.1609291525756</c:v>
                </c:pt>
                <c:pt idx="46">
                  <c:v>1842.8305785691764</c:v>
                </c:pt>
                <c:pt idx="47">
                  <c:v>1840.9760308950872</c:v>
                </c:pt>
                <c:pt idx="48">
                  <c:v>1774.4573452705083</c:v>
                </c:pt>
                <c:pt idx="49">
                  <c:v>1740.8374916177966</c:v>
                </c:pt>
                <c:pt idx="50">
                  <c:v>1698.791829351554</c:v>
                </c:pt>
                <c:pt idx="51">
                  <c:v>1655.1879240306137</c:v>
                </c:pt>
                <c:pt idx="52">
                  <c:v>1647.9047694107926</c:v>
                </c:pt>
                <c:pt idx="53">
                  <c:v>1645.6231368088609</c:v>
                </c:pt>
                <c:pt idx="54">
                  <c:v>1543.3590257049054</c:v>
                </c:pt>
                <c:pt idx="55">
                  <c:v>1424.0470944269125</c:v>
                </c:pt>
                <c:pt idx="56">
                  <c:v>1423.2792412410181</c:v>
                </c:pt>
                <c:pt idx="57">
                  <c:v>1406.3913694359721</c:v>
                </c:pt>
                <c:pt idx="58">
                  <c:v>1348.9058370014661</c:v>
                </c:pt>
                <c:pt idx="59">
                  <c:v>1297.6782694207536</c:v>
                </c:pt>
                <c:pt idx="60">
                  <c:v>1297.2682005968145</c:v>
                </c:pt>
                <c:pt idx="61">
                  <c:v>1276.8593715886313</c:v>
                </c:pt>
                <c:pt idx="62">
                  <c:v>1255.7278276922341</c:v>
                </c:pt>
                <c:pt idx="63">
                  <c:v>1198.7415619085032</c:v>
                </c:pt>
                <c:pt idx="64">
                  <c:v>1178.9376412822085</c:v>
                </c:pt>
                <c:pt idx="65">
                  <c:v>1164.332377309903</c:v>
                </c:pt>
                <c:pt idx="66">
                  <c:v>1151.4311011460861</c:v>
                </c:pt>
                <c:pt idx="67">
                  <c:v>1135.3050697584779</c:v>
                </c:pt>
                <c:pt idx="68">
                  <c:v>1097.0008039921115</c:v>
                </c:pt>
                <c:pt idx="69">
                  <c:v>1084.3415187032701</c:v>
                </c:pt>
                <c:pt idx="70">
                  <c:v>998.35733889666687</c:v>
                </c:pt>
                <c:pt idx="71">
                  <c:v>984.59406923774111</c:v>
                </c:pt>
                <c:pt idx="72">
                  <c:v>940.22737160821634</c:v>
                </c:pt>
                <c:pt idx="73">
                  <c:v>895.70579419969079</c:v>
                </c:pt>
                <c:pt idx="74">
                  <c:v>870.41371980161443</c:v>
                </c:pt>
                <c:pt idx="75">
                  <c:v>868.24002417504732</c:v>
                </c:pt>
                <c:pt idx="76">
                  <c:v>822.83580342021935</c:v>
                </c:pt>
                <c:pt idx="77">
                  <c:v>820.92403267121495</c:v>
                </c:pt>
                <c:pt idx="78">
                  <c:v>780.76558832928356</c:v>
                </c:pt>
                <c:pt idx="79">
                  <c:v>762.90007127431431</c:v>
                </c:pt>
                <c:pt idx="80">
                  <c:v>743.08937334159384</c:v>
                </c:pt>
                <c:pt idx="81">
                  <c:v>738.96026922980059</c:v>
                </c:pt>
                <c:pt idx="82">
                  <c:v>715.8648799851901</c:v>
                </c:pt>
                <c:pt idx="83">
                  <c:v>679.37699166556115</c:v>
                </c:pt>
                <c:pt idx="84">
                  <c:v>665.10131608053621</c:v>
                </c:pt>
                <c:pt idx="85">
                  <c:v>653.21720729634546</c:v>
                </c:pt>
                <c:pt idx="86">
                  <c:v>640.13845170845207</c:v>
                </c:pt>
                <c:pt idx="87">
                  <c:v>621.26300217644553</c:v>
                </c:pt>
                <c:pt idx="88">
                  <c:v>602.79643835738318</c:v>
                </c:pt>
                <c:pt idx="89">
                  <c:v>585.69593728824134</c:v>
                </c:pt>
                <c:pt idx="90">
                  <c:v>533.43932943716266</c:v>
                </c:pt>
                <c:pt idx="91">
                  <c:v>516.51652213021794</c:v>
                </c:pt>
                <c:pt idx="92">
                  <c:v>501.61090589381064</c:v>
                </c:pt>
                <c:pt idx="93">
                  <c:v>499.73272493511422</c:v>
                </c:pt>
                <c:pt idx="94">
                  <c:v>498.55184109092437</c:v>
                </c:pt>
                <c:pt idx="95">
                  <c:v>496.73777799094296</c:v>
                </c:pt>
                <c:pt idx="96">
                  <c:v>480.68034768456039</c:v>
                </c:pt>
                <c:pt idx="97">
                  <c:v>465.08496978710093</c:v>
                </c:pt>
                <c:pt idx="98">
                  <c:v>458.00053612340088</c:v>
                </c:pt>
                <c:pt idx="99">
                  <c:v>451.50659795142724</c:v>
                </c:pt>
                <c:pt idx="100">
                  <c:v>436.07876568648385</c:v>
                </c:pt>
                <c:pt idx="101">
                  <c:v>407.80518468514396</c:v>
                </c:pt>
                <c:pt idx="102">
                  <c:v>404.47697435958617</c:v>
                </c:pt>
                <c:pt idx="103">
                  <c:v>382.9806723046263</c:v>
                </c:pt>
                <c:pt idx="104">
                  <c:v>371.26684673974489</c:v>
                </c:pt>
                <c:pt idx="105">
                  <c:v>364.74109905865964</c:v>
                </c:pt>
                <c:pt idx="106">
                  <c:v>338.48683772928717</c:v>
                </c:pt>
                <c:pt idx="107">
                  <c:v>337.24065623567714</c:v>
                </c:pt>
                <c:pt idx="108">
                  <c:v>321.70422308292302</c:v>
                </c:pt>
                <c:pt idx="109">
                  <c:v>315.32622385734129</c:v>
                </c:pt>
                <c:pt idx="110">
                  <c:v>301.39390613170445</c:v>
                </c:pt>
                <c:pt idx="111">
                  <c:v>300.5110918229359</c:v>
                </c:pt>
                <c:pt idx="112">
                  <c:v>289.04994854422768</c:v>
                </c:pt>
                <c:pt idx="113">
                  <c:v>274.09508942013883</c:v>
                </c:pt>
                <c:pt idx="114">
                  <c:v>262.6901312541986</c:v>
                </c:pt>
                <c:pt idx="115">
                  <c:v>248.25345147854409</c:v>
                </c:pt>
                <c:pt idx="116">
                  <c:v>237.7101030255308</c:v>
                </c:pt>
                <c:pt idx="117">
                  <c:v>235.06459368578695</c:v>
                </c:pt>
                <c:pt idx="118">
                  <c:v>221.56550324168231</c:v>
                </c:pt>
                <c:pt idx="119">
                  <c:v>215.92803004882373</c:v>
                </c:pt>
                <c:pt idx="120">
                  <c:v>210.14100906672797</c:v>
                </c:pt>
                <c:pt idx="121">
                  <c:v>202.55456579795208</c:v>
                </c:pt>
                <c:pt idx="122">
                  <c:v>195.58646740441517</c:v>
                </c:pt>
                <c:pt idx="123">
                  <c:v>189.36674606163322</c:v>
                </c:pt>
                <c:pt idx="124">
                  <c:v>182.14174789222838</c:v>
                </c:pt>
                <c:pt idx="125">
                  <c:v>170.63503539792387</c:v>
                </c:pt>
                <c:pt idx="126">
                  <c:v>160.88576890963409</c:v>
                </c:pt>
                <c:pt idx="127">
                  <c:v>154.22262848793616</c:v>
                </c:pt>
                <c:pt idx="128">
                  <c:v>149.55618368607</c:v>
                </c:pt>
                <c:pt idx="129">
                  <c:v>148.21721163616252</c:v>
                </c:pt>
                <c:pt idx="130">
                  <c:v>141.56703156795118</c:v>
                </c:pt>
                <c:pt idx="131">
                  <c:v>136.33791113607612</c:v>
                </c:pt>
                <c:pt idx="132">
                  <c:v>129.01669699135468</c:v>
                </c:pt>
                <c:pt idx="133">
                  <c:v>124.13651530730517</c:v>
                </c:pt>
                <c:pt idx="134">
                  <c:v>111.91022052501475</c:v>
                </c:pt>
                <c:pt idx="135">
                  <c:v>111.80772158395055</c:v>
                </c:pt>
                <c:pt idx="136">
                  <c:v>107.14241574669317</c:v>
                </c:pt>
                <c:pt idx="137">
                  <c:v>99.569813009606193</c:v>
                </c:pt>
                <c:pt idx="138">
                  <c:v>96.523450334196284</c:v>
                </c:pt>
                <c:pt idx="139">
                  <c:v>95.560614869142924</c:v>
                </c:pt>
                <c:pt idx="140">
                  <c:v>81.63713412517113</c:v>
                </c:pt>
                <c:pt idx="141">
                  <c:v>80.151623365416299</c:v>
                </c:pt>
                <c:pt idx="142">
                  <c:v>79.773524722245625</c:v>
                </c:pt>
                <c:pt idx="143">
                  <c:v>74.324407241211944</c:v>
                </c:pt>
                <c:pt idx="144">
                  <c:v>67.738868804932082</c:v>
                </c:pt>
                <c:pt idx="145">
                  <c:v>64.059433591236029</c:v>
                </c:pt>
                <c:pt idx="146">
                  <c:v>57.272081974491833</c:v>
                </c:pt>
                <c:pt idx="147">
                  <c:v>55.624219024611854</c:v>
                </c:pt>
                <c:pt idx="148">
                  <c:v>52.220814481836022</c:v>
                </c:pt>
                <c:pt idx="149">
                  <c:v>45.79096861467746</c:v>
                </c:pt>
                <c:pt idx="150">
                  <c:v>42.44322627995215</c:v>
                </c:pt>
                <c:pt idx="151">
                  <c:v>39.184697617850496</c:v>
                </c:pt>
                <c:pt idx="152">
                  <c:v>33.891353513533588</c:v>
                </c:pt>
                <c:pt idx="153">
                  <c:v>33.362865921212595</c:v>
                </c:pt>
                <c:pt idx="154">
                  <c:v>28.739686622086463</c:v>
                </c:pt>
                <c:pt idx="155">
                  <c:v>25.561477543222129</c:v>
                </c:pt>
                <c:pt idx="156">
                  <c:v>25.042012520525763</c:v>
                </c:pt>
                <c:pt idx="157">
                  <c:v>19.066329680302829</c:v>
                </c:pt>
                <c:pt idx="158">
                  <c:v>16.875652224069704</c:v>
                </c:pt>
                <c:pt idx="159">
                  <c:v>16.07157159102648</c:v>
                </c:pt>
                <c:pt idx="160">
                  <c:v>11.109399656341964</c:v>
                </c:pt>
                <c:pt idx="161">
                  <c:v>9.8009244646004596</c:v>
                </c:pt>
                <c:pt idx="162">
                  <c:v>9.7961089968529169</c:v>
                </c:pt>
                <c:pt idx="163">
                  <c:v>4.6349918712708291</c:v>
                </c:pt>
                <c:pt idx="164">
                  <c:v>4.2176631947090133</c:v>
                </c:pt>
                <c:pt idx="165">
                  <c:v>4.083323283851807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C0-E84A-A13C-4520151E6E8A}"/>
            </c:ext>
          </c:extLst>
        </c:ser>
        <c:ser>
          <c:idx val="3"/>
          <c:order val="6"/>
          <c:tx>
            <c:v>MD 700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summary!$X$10:$X$313</c:f>
              <c:numCache>
                <c:formatCode>General</c:formatCode>
                <c:ptCount val="30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summary!$W$10:$W$313</c:f>
              <c:numCache>
                <c:formatCode>General</c:formatCode>
                <c:ptCount val="304"/>
                <c:pt idx="0">
                  <c:v>3990.5618886845864</c:v>
                </c:pt>
                <c:pt idx="1">
                  <c:v>3809.4084448943281</c:v>
                </c:pt>
                <c:pt idx="2">
                  <c:v>3607.8388799257764</c:v>
                </c:pt>
                <c:pt idx="3">
                  <c:v>3424.5648765898163</c:v>
                </c:pt>
                <c:pt idx="4">
                  <c:v>3754.1745983746741</c:v>
                </c:pt>
                <c:pt idx="5">
                  <c:v>3858.2139059083624</c:v>
                </c:pt>
                <c:pt idx="6">
                  <c:v>3376.3543685777072</c:v>
                </c:pt>
                <c:pt idx="7">
                  <c:v>3097.7186285502062</c:v>
                </c:pt>
                <c:pt idx="8">
                  <c:v>3794.3134212042764</c:v>
                </c:pt>
                <c:pt idx="9">
                  <c:v>3583.0076709538939</c:v>
                </c:pt>
                <c:pt idx="10">
                  <c:v>3430.8064026714824</c:v>
                </c:pt>
                <c:pt idx="11">
                  <c:v>3540.402203259207</c:v>
                </c:pt>
                <c:pt idx="12">
                  <c:v>3147.5019555734225</c:v>
                </c:pt>
                <c:pt idx="13">
                  <c:v>3437.4665136507147</c:v>
                </c:pt>
                <c:pt idx="14">
                  <c:v>3181.5001693290424</c:v>
                </c:pt>
                <c:pt idx="15">
                  <c:v>3654.7609326873244</c:v>
                </c:pt>
                <c:pt idx="16">
                  <c:v>2912.667475230558</c:v>
                </c:pt>
                <c:pt idx="17">
                  <c:v>3239.8299436964917</c:v>
                </c:pt>
                <c:pt idx="18">
                  <c:v>2751.3572553632903</c:v>
                </c:pt>
                <c:pt idx="19">
                  <c:v>3301.8493076014506</c:v>
                </c:pt>
                <c:pt idx="20">
                  <c:v>2991.6047578952189</c:v>
                </c:pt>
                <c:pt idx="21">
                  <c:v>3047.6721207577152</c:v>
                </c:pt>
                <c:pt idx="22">
                  <c:v>2548.6296669772933</c:v>
                </c:pt>
                <c:pt idx="23">
                  <c:v>2428.2825619883783</c:v>
                </c:pt>
                <c:pt idx="24">
                  <c:v>2306.6617282214502</c:v>
                </c:pt>
                <c:pt idx="25">
                  <c:v>2884.0100840327209</c:v>
                </c:pt>
                <c:pt idx="26">
                  <c:v>2528.1880874724661</c:v>
                </c:pt>
                <c:pt idx="27">
                  <c:v>2758.8949940848124</c:v>
                </c:pt>
                <c:pt idx="28">
                  <c:v>2601.7598130590873</c:v>
                </c:pt>
                <c:pt idx="29">
                  <c:v>2724.3546177629032</c:v>
                </c:pt>
                <c:pt idx="30">
                  <c:v>2555.6775127302867</c:v>
                </c:pt>
                <c:pt idx="31">
                  <c:v>2627.5473890822109</c:v>
                </c:pt>
                <c:pt idx="32">
                  <c:v>2119.9918557464102</c:v>
                </c:pt>
                <c:pt idx="33">
                  <c:v>1996.5489314462852</c:v>
                </c:pt>
                <c:pt idx="34">
                  <c:v>2198.9526383073426</c:v>
                </c:pt>
                <c:pt idx="35">
                  <c:v>1904.9645024987299</c:v>
                </c:pt>
                <c:pt idx="36">
                  <c:v>2369.491411569757</c:v>
                </c:pt>
                <c:pt idx="37">
                  <c:v>1887.5771815268781</c:v>
                </c:pt>
                <c:pt idx="38">
                  <c:v>2258.0101834953407</c:v>
                </c:pt>
                <c:pt idx="39">
                  <c:v>2253.5064443353403</c:v>
                </c:pt>
                <c:pt idx="40">
                  <c:v>1781.1722365134451</c:v>
                </c:pt>
                <c:pt idx="41">
                  <c:v>1959.5566808562314</c:v>
                </c:pt>
                <c:pt idx="42">
                  <c:v>2051.4645600294921</c:v>
                </c:pt>
                <c:pt idx="43">
                  <c:v>1659.0568344314015</c:v>
                </c:pt>
                <c:pt idx="44">
                  <c:v>1733.6842426177559</c:v>
                </c:pt>
                <c:pt idx="45">
                  <c:v>2050.040991042365</c:v>
                </c:pt>
                <c:pt idx="46">
                  <c:v>1551.8267384807152</c:v>
                </c:pt>
                <c:pt idx="47">
                  <c:v>1947.7317249991331</c:v>
                </c:pt>
                <c:pt idx="48">
                  <c:v>1847.0548551356271</c:v>
                </c:pt>
                <c:pt idx="49">
                  <c:v>1574.3270767822678</c:v>
                </c:pt>
                <c:pt idx="50">
                  <c:v>1752.6662835757481</c:v>
                </c:pt>
                <c:pt idx="51">
                  <c:v>1390.8025162413182</c:v>
                </c:pt>
                <c:pt idx="52">
                  <c:v>1465.0184867795099</c:v>
                </c:pt>
                <c:pt idx="53">
                  <c:v>1326.4187479713894</c:v>
                </c:pt>
                <c:pt idx="54">
                  <c:v>1543.1157651139918</c:v>
                </c:pt>
                <c:pt idx="55">
                  <c:v>1378.4703414623252</c:v>
                </c:pt>
                <c:pt idx="56">
                  <c:v>1597.7023677916272</c:v>
                </c:pt>
                <c:pt idx="57">
                  <c:v>1309.5495525328877</c:v>
                </c:pt>
                <c:pt idx="58">
                  <c:v>1429.3895427444704</c:v>
                </c:pt>
                <c:pt idx="59">
                  <c:v>1224.3336460838175</c:v>
                </c:pt>
                <c:pt idx="60">
                  <c:v>1353.8503774752967</c:v>
                </c:pt>
                <c:pt idx="61">
                  <c:v>1130.9372286793136</c:v>
                </c:pt>
                <c:pt idx="62">
                  <c:v>1228.4190035490644</c:v>
                </c:pt>
                <c:pt idx="63">
                  <c:v>1273.2076597801713</c:v>
                </c:pt>
                <c:pt idx="64">
                  <c:v>1178.1384420307675</c:v>
                </c:pt>
                <c:pt idx="65">
                  <c:v>1163.3624600535129</c:v>
                </c:pt>
                <c:pt idx="66">
                  <c:v>1058.3371232829077</c:v>
                </c:pt>
                <c:pt idx="67">
                  <c:v>1112.1988357770542</c:v>
                </c:pt>
                <c:pt idx="68">
                  <c:v>991.44430851269135</c:v>
                </c:pt>
                <c:pt idx="69">
                  <c:v>1011.805793233517</c:v>
                </c:pt>
                <c:pt idx="70">
                  <c:v>918.53428374379428</c:v>
                </c:pt>
                <c:pt idx="71">
                  <c:v>932.25943631868279</c:v>
                </c:pt>
                <c:pt idx="72">
                  <c:v>987.32527927940657</c:v>
                </c:pt>
                <c:pt idx="73">
                  <c:v>835.2289962498204</c:v>
                </c:pt>
                <c:pt idx="74">
                  <c:v>816.79675649127921</c:v>
                </c:pt>
                <c:pt idx="75">
                  <c:v>882.20208446171489</c:v>
                </c:pt>
                <c:pt idx="76">
                  <c:v>1006.3005666244782</c:v>
                </c:pt>
                <c:pt idx="77">
                  <c:v>844.25397850171419</c:v>
                </c:pt>
                <c:pt idx="78">
                  <c:v>756.89661620620473</c:v>
                </c:pt>
                <c:pt idx="79">
                  <c:v>869.07100221061251</c:v>
                </c:pt>
                <c:pt idx="80">
                  <c:v>730.36770088626611</c:v>
                </c:pt>
                <c:pt idx="81">
                  <c:v>689.19546059630636</c:v>
                </c:pt>
                <c:pt idx="82">
                  <c:v>700.90721837590763</c:v>
                </c:pt>
                <c:pt idx="83">
                  <c:v>802.63413820420135</c:v>
                </c:pt>
                <c:pt idx="84">
                  <c:v>740.67291511340511</c:v>
                </c:pt>
                <c:pt idx="85">
                  <c:v>646.65422014198725</c:v>
                </c:pt>
                <c:pt idx="86">
                  <c:v>614.56341009031757</c:v>
                </c:pt>
                <c:pt idx="87">
                  <c:v>684.39030148053848</c:v>
                </c:pt>
                <c:pt idx="88">
                  <c:v>575.93926706052412</c:v>
                </c:pt>
                <c:pt idx="89">
                  <c:v>556.0363130123136</c:v>
                </c:pt>
                <c:pt idx="90">
                  <c:v>642.27212907347007</c:v>
                </c:pt>
                <c:pt idx="91">
                  <c:v>573.23416207829507</c:v>
                </c:pt>
                <c:pt idx="92">
                  <c:v>522.5477093890172</c:v>
                </c:pt>
                <c:pt idx="93">
                  <c:v>582.94487880642987</c:v>
                </c:pt>
                <c:pt idx="94">
                  <c:v>481.51576684148307</c:v>
                </c:pt>
                <c:pt idx="95">
                  <c:v>488.97277797314791</c:v>
                </c:pt>
                <c:pt idx="96">
                  <c:v>459.1514277791872</c:v>
                </c:pt>
                <c:pt idx="97">
                  <c:v>444.91339737745704</c:v>
                </c:pt>
                <c:pt idx="98">
                  <c:v>523.09457006537275</c:v>
                </c:pt>
                <c:pt idx="99">
                  <c:v>495.28593386027813</c:v>
                </c:pt>
                <c:pt idx="100">
                  <c:v>403.73450812927103</c:v>
                </c:pt>
                <c:pt idx="101">
                  <c:v>401.97989779264663</c:v>
                </c:pt>
                <c:pt idx="102">
                  <c:v>371.99186200108346</c:v>
                </c:pt>
                <c:pt idx="103">
                  <c:v>444.53643563575946</c:v>
                </c:pt>
                <c:pt idx="104">
                  <c:v>427.05714214547021</c:v>
                </c:pt>
                <c:pt idx="105">
                  <c:v>359.10310311161538</c:v>
                </c:pt>
                <c:pt idx="106">
                  <c:v>385.9335507642254</c:v>
                </c:pt>
                <c:pt idx="107">
                  <c:v>351.06750077697308</c:v>
                </c:pt>
                <c:pt idx="108">
                  <c:v>330.30826781278716</c:v>
                </c:pt>
                <c:pt idx="109">
                  <c:v>318.20240244900685</c:v>
                </c:pt>
                <c:pt idx="110">
                  <c:v>304.63989024411387</c:v>
                </c:pt>
                <c:pt idx="111">
                  <c:v>313.89055027129137</c:v>
                </c:pt>
                <c:pt idx="112">
                  <c:v>278.46192212324428</c:v>
                </c:pt>
                <c:pt idx="113">
                  <c:v>264.73662018396976</c:v>
                </c:pt>
                <c:pt idx="114">
                  <c:v>274.34678999949966</c:v>
                </c:pt>
                <c:pt idx="115">
                  <c:v>255.03736523516994</c:v>
                </c:pt>
                <c:pt idx="116">
                  <c:v>236.22773334539428</c:v>
                </c:pt>
                <c:pt idx="117">
                  <c:v>222.12488560720993</c:v>
                </c:pt>
                <c:pt idx="118">
                  <c:v>235.8420784289894</c:v>
                </c:pt>
                <c:pt idx="119">
                  <c:v>212.06618403679866</c:v>
                </c:pt>
                <c:pt idx="120">
                  <c:v>197.38790764412835</c:v>
                </c:pt>
                <c:pt idx="121">
                  <c:v>211.6621210232706</c:v>
                </c:pt>
                <c:pt idx="122">
                  <c:v>189.91009998318555</c:v>
                </c:pt>
                <c:pt idx="123">
                  <c:v>177.06626959935545</c:v>
                </c:pt>
                <c:pt idx="124">
                  <c:v>171.17668429556394</c:v>
                </c:pt>
                <c:pt idx="125">
                  <c:v>184.27609334116883</c:v>
                </c:pt>
                <c:pt idx="126">
                  <c:v>151.03564775241372</c:v>
                </c:pt>
                <c:pt idx="127">
                  <c:v>151.27165432880716</c:v>
                </c:pt>
                <c:pt idx="128">
                  <c:v>162.07502256115342</c:v>
                </c:pt>
                <c:pt idx="129">
                  <c:v>131.1094805262579</c:v>
                </c:pt>
                <c:pt idx="130">
                  <c:v>146.07829450108704</c:v>
                </c:pt>
                <c:pt idx="131">
                  <c:v>132.1822610355828</c:v>
                </c:pt>
                <c:pt idx="132">
                  <c:v>126.32026931331245</c:v>
                </c:pt>
                <c:pt idx="133">
                  <c:v>114.87189814111034</c:v>
                </c:pt>
                <c:pt idx="134">
                  <c:v>114.76932204299119</c:v>
                </c:pt>
                <c:pt idx="135">
                  <c:v>102.18902021387196</c:v>
                </c:pt>
                <c:pt idx="136">
                  <c:v>102.1793441430292</c:v>
                </c:pt>
                <c:pt idx="137">
                  <c:v>95.668068198080888</c:v>
                </c:pt>
                <c:pt idx="138">
                  <c:v>97.392167471453973</c:v>
                </c:pt>
                <c:pt idx="139">
                  <c:v>84.02546752900642</c:v>
                </c:pt>
                <c:pt idx="140">
                  <c:v>82.360663826618449</c:v>
                </c:pt>
                <c:pt idx="141">
                  <c:v>74.467633852093797</c:v>
                </c:pt>
                <c:pt idx="142">
                  <c:v>72.217185761485197</c:v>
                </c:pt>
                <c:pt idx="143">
                  <c:v>70.097827243301538</c:v>
                </c:pt>
                <c:pt idx="144">
                  <c:v>59.774326297249864</c:v>
                </c:pt>
                <c:pt idx="145">
                  <c:v>65.037243310552611</c:v>
                </c:pt>
                <c:pt idx="146">
                  <c:v>55.682091032300761</c:v>
                </c:pt>
                <c:pt idx="147">
                  <c:v>52.364968216063382</c:v>
                </c:pt>
                <c:pt idx="148">
                  <c:v>49.600710418103958</c:v>
                </c:pt>
                <c:pt idx="149">
                  <c:v>49.468031526944856</c:v>
                </c:pt>
                <c:pt idx="150">
                  <c:v>45.924998503559799</c:v>
                </c:pt>
                <c:pt idx="151">
                  <c:v>38.521155486975118</c:v>
                </c:pt>
                <c:pt idx="152">
                  <c:v>35.686704816952833</c:v>
                </c:pt>
                <c:pt idx="153">
                  <c:v>37.793889153471511</c:v>
                </c:pt>
                <c:pt idx="154">
                  <c:v>32.337576360461568</c:v>
                </c:pt>
                <c:pt idx="155">
                  <c:v>29.301677177137545</c:v>
                </c:pt>
                <c:pt idx="156">
                  <c:v>22.606543999145902</c:v>
                </c:pt>
                <c:pt idx="157">
                  <c:v>25.293729412421587</c:v>
                </c:pt>
                <c:pt idx="158">
                  <c:v>16.609555963033664</c:v>
                </c:pt>
                <c:pt idx="159">
                  <c:v>16.453901514854635</c:v>
                </c:pt>
                <c:pt idx="160">
                  <c:v>18.293116004343567</c:v>
                </c:pt>
                <c:pt idx="161">
                  <c:v>8.1675571867523971</c:v>
                </c:pt>
                <c:pt idx="162">
                  <c:v>9.2429862756428793</c:v>
                </c:pt>
                <c:pt idx="163">
                  <c:v>7.883658566934586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C0-E84A-A13C-4520151E6E8A}"/>
            </c:ext>
          </c:extLst>
        </c:ser>
        <c:ser>
          <c:idx val="7"/>
          <c:order val="7"/>
          <c:tx>
            <c:v>EOS 700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summary!$AB$517:$AB$680</c:f>
              <c:numCache>
                <c:formatCode>General</c:formatCode>
                <c:ptCount val="164"/>
                <c:pt idx="0">
                  <c:v>30.580444902042441</c:v>
                </c:pt>
                <c:pt idx="1">
                  <c:v>30.865602303207631</c:v>
                </c:pt>
                <c:pt idx="2">
                  <c:v>31.595598513755622</c:v>
                </c:pt>
                <c:pt idx="3">
                  <c:v>31.90065427472533</c:v>
                </c:pt>
                <c:pt idx="4">
                  <c:v>32.382781861253036</c:v>
                </c:pt>
                <c:pt idx="5">
                  <c:v>32.510693774473012</c:v>
                </c:pt>
                <c:pt idx="6">
                  <c:v>32.653891524614203</c:v>
                </c:pt>
                <c:pt idx="7">
                  <c:v>32.720591574793843</c:v>
                </c:pt>
                <c:pt idx="8">
                  <c:v>32.853665945780733</c:v>
                </c:pt>
                <c:pt idx="9">
                  <c:v>33.039344091159599</c:v>
                </c:pt>
                <c:pt idx="10">
                  <c:v>33.169263247559932</c:v>
                </c:pt>
                <c:pt idx="11">
                  <c:v>33.179872095078771</c:v>
                </c:pt>
                <c:pt idx="12">
                  <c:v>33.371438727073496</c:v>
                </c:pt>
                <c:pt idx="13">
                  <c:v>33.383991084332578</c:v>
                </c:pt>
                <c:pt idx="14">
                  <c:v>33.405259377599059</c:v>
                </c:pt>
                <c:pt idx="15">
                  <c:v>33.434222796245919</c:v>
                </c:pt>
                <c:pt idx="16">
                  <c:v>33.438133198986137</c:v>
                </c:pt>
                <c:pt idx="17">
                  <c:v>33.629081378932909</c:v>
                </c:pt>
                <c:pt idx="18">
                  <c:v>33.899798422446473</c:v>
                </c:pt>
                <c:pt idx="19">
                  <c:v>34.006849656356579</c:v>
                </c:pt>
                <c:pt idx="20">
                  <c:v>34.449710476647439</c:v>
                </c:pt>
                <c:pt idx="21">
                  <c:v>34.784949832168564</c:v>
                </c:pt>
                <c:pt idx="22">
                  <c:v>34.793220515963981</c:v>
                </c:pt>
                <c:pt idx="23">
                  <c:v>35.144077519026702</c:v>
                </c:pt>
                <c:pt idx="24">
                  <c:v>35.18541677979011</c:v>
                </c:pt>
                <c:pt idx="25">
                  <c:v>35.272045325066493</c:v>
                </c:pt>
                <c:pt idx="26">
                  <c:v>35.586487918703575</c:v>
                </c:pt>
                <c:pt idx="27">
                  <c:v>35.687437584864178</c:v>
                </c:pt>
                <c:pt idx="28">
                  <c:v>36.020097281118893</c:v>
                </c:pt>
                <c:pt idx="29">
                  <c:v>36.103647373935473</c:v>
                </c:pt>
                <c:pt idx="30">
                  <c:v>36.281838889426368</c:v>
                </c:pt>
                <c:pt idx="31">
                  <c:v>36.318337519814428</c:v>
                </c:pt>
                <c:pt idx="32">
                  <c:v>36.569498365252791</c:v>
                </c:pt>
                <c:pt idx="33">
                  <c:v>37.070303344411592</c:v>
                </c:pt>
                <c:pt idx="34">
                  <c:v>37.273629417252991</c:v>
                </c:pt>
                <c:pt idx="35">
                  <c:v>37.324473365473814</c:v>
                </c:pt>
                <c:pt idx="36">
                  <c:v>37.432034576308119</c:v>
                </c:pt>
                <c:pt idx="37">
                  <c:v>37.48077645503065</c:v>
                </c:pt>
                <c:pt idx="38">
                  <c:v>37.671736853773993</c:v>
                </c:pt>
                <c:pt idx="39">
                  <c:v>37.720659327194113</c:v>
                </c:pt>
                <c:pt idx="40">
                  <c:v>37.943505977653786</c:v>
                </c:pt>
                <c:pt idx="41">
                  <c:v>38.176698535091084</c:v>
                </c:pt>
                <c:pt idx="42">
                  <c:v>38.371889334905347</c:v>
                </c:pt>
                <c:pt idx="43">
                  <c:v>38.752333491303823</c:v>
                </c:pt>
                <c:pt idx="44">
                  <c:v>39.14193703947975</c:v>
                </c:pt>
                <c:pt idx="45">
                  <c:v>39.931223022820994</c:v>
                </c:pt>
                <c:pt idx="46">
                  <c:v>39.992589703154223</c:v>
                </c:pt>
                <c:pt idx="47">
                  <c:v>40.416018075502869</c:v>
                </c:pt>
                <c:pt idx="48">
                  <c:v>40.768762310531208</c:v>
                </c:pt>
                <c:pt idx="49">
                  <c:v>40.924632204306803</c:v>
                </c:pt>
                <c:pt idx="50">
                  <c:v>41.586728532411541</c:v>
                </c:pt>
                <c:pt idx="51">
                  <c:v>42.125492546654165</c:v>
                </c:pt>
                <c:pt idx="52">
                  <c:v>42.209811638477866</c:v>
                </c:pt>
                <c:pt idx="53">
                  <c:v>42.306216075339492</c:v>
                </c:pt>
                <c:pt idx="54">
                  <c:v>42.500318063197817</c:v>
                </c:pt>
                <c:pt idx="55">
                  <c:v>42.535954885733261</c:v>
                </c:pt>
                <c:pt idx="56">
                  <c:v>42.780397278324827</c:v>
                </c:pt>
                <c:pt idx="57">
                  <c:v>43.515401889638113</c:v>
                </c:pt>
                <c:pt idx="58">
                  <c:v>43.922489528007148</c:v>
                </c:pt>
                <c:pt idx="59">
                  <c:v>44.048520176777586</c:v>
                </c:pt>
                <c:pt idx="60">
                  <c:v>44.742858338699953</c:v>
                </c:pt>
                <c:pt idx="61">
                  <c:v>45.08326076842215</c:v>
                </c:pt>
                <c:pt idx="62">
                  <c:v>45.579133484676696</c:v>
                </c:pt>
                <c:pt idx="63">
                  <c:v>45.653321943808258</c:v>
                </c:pt>
                <c:pt idx="64">
                  <c:v>45.879817172233274</c:v>
                </c:pt>
                <c:pt idx="65">
                  <c:v>45.91984888557392</c:v>
                </c:pt>
                <c:pt idx="66">
                  <c:v>46.361564490293453</c:v>
                </c:pt>
                <c:pt idx="67">
                  <c:v>46.387927623083094</c:v>
                </c:pt>
                <c:pt idx="68">
                  <c:v>47.463272606362516</c:v>
                </c:pt>
                <c:pt idx="69">
                  <c:v>48.142133221402986</c:v>
                </c:pt>
                <c:pt idx="70">
                  <c:v>48.951490652248118</c:v>
                </c:pt>
                <c:pt idx="71">
                  <c:v>49.819301054765234</c:v>
                </c:pt>
                <c:pt idx="72">
                  <c:v>49.983570772026241</c:v>
                </c:pt>
                <c:pt idx="73">
                  <c:v>50.542457277851888</c:v>
                </c:pt>
                <c:pt idx="74">
                  <c:v>50.620740912483562</c:v>
                </c:pt>
                <c:pt idx="75">
                  <c:v>50.662498217364991</c:v>
                </c:pt>
                <c:pt idx="76">
                  <c:v>50.74103956123151</c:v>
                </c:pt>
                <c:pt idx="77">
                  <c:v>51.144523433558007</c:v>
                </c:pt>
                <c:pt idx="78">
                  <c:v>53.67568856160679</c:v>
                </c:pt>
                <c:pt idx="79">
                  <c:v>53.926644176919467</c:v>
                </c:pt>
                <c:pt idx="80">
                  <c:v>54.703134177021802</c:v>
                </c:pt>
                <c:pt idx="81">
                  <c:v>54.819852882863017</c:v>
                </c:pt>
                <c:pt idx="82">
                  <c:v>55.3455047225954</c:v>
                </c:pt>
                <c:pt idx="83">
                  <c:v>55.492526042897452</c:v>
                </c:pt>
                <c:pt idx="84">
                  <c:v>57.237870065697031</c:v>
                </c:pt>
                <c:pt idx="85">
                  <c:v>57.290162690746733</c:v>
                </c:pt>
                <c:pt idx="86">
                  <c:v>58.553862777424527</c:v>
                </c:pt>
                <c:pt idx="87">
                  <c:v>58.865011663077873</c:v>
                </c:pt>
                <c:pt idx="88">
                  <c:v>60.16478260585307</c:v>
                </c:pt>
                <c:pt idx="89">
                  <c:v>60.204899110417195</c:v>
                </c:pt>
                <c:pt idx="90">
                  <c:v>60.625755407474088</c:v>
                </c:pt>
                <c:pt idx="91">
                  <c:v>60.897798625359243</c:v>
                </c:pt>
                <c:pt idx="92">
                  <c:v>63.093767353316849</c:v>
                </c:pt>
                <c:pt idx="93">
                  <c:v>64.187874617232524</c:v>
                </c:pt>
                <c:pt idx="94">
                  <c:v>64.545075919405221</c:v>
                </c:pt>
                <c:pt idx="95">
                  <c:v>64.890339475865275</c:v>
                </c:pt>
                <c:pt idx="96">
                  <c:v>65.479800688875287</c:v>
                </c:pt>
                <c:pt idx="97">
                  <c:v>66.333610240133766</c:v>
                </c:pt>
                <c:pt idx="98">
                  <c:v>66.711793872963597</c:v>
                </c:pt>
                <c:pt idx="99">
                  <c:v>68.971701206922233</c:v>
                </c:pt>
                <c:pt idx="100">
                  <c:v>69.897282901299562</c:v>
                </c:pt>
                <c:pt idx="101">
                  <c:v>70.145788120056352</c:v>
                </c:pt>
                <c:pt idx="102">
                  <c:v>71.574849630080891</c:v>
                </c:pt>
                <c:pt idx="103">
                  <c:v>71.693833556371871</c:v>
                </c:pt>
                <c:pt idx="104">
                  <c:v>71.890531937369943</c:v>
                </c:pt>
                <c:pt idx="105">
                  <c:v>74.28319727152369</c:v>
                </c:pt>
                <c:pt idx="106">
                  <c:v>75.217877487909817</c:v>
                </c:pt>
                <c:pt idx="107">
                  <c:v>76.428491475590661</c:v>
                </c:pt>
                <c:pt idx="108">
                  <c:v>76.540162039070495</c:v>
                </c:pt>
                <c:pt idx="109">
                  <c:v>79.227678971478412</c:v>
                </c:pt>
                <c:pt idx="110">
                  <c:v>80.019796840809221</c:v>
                </c:pt>
                <c:pt idx="111">
                  <c:v>80.86263832739607</c:v>
                </c:pt>
                <c:pt idx="112">
                  <c:v>86.627571224585864</c:v>
                </c:pt>
                <c:pt idx="113">
                  <c:v>87.074140869379903</c:v>
                </c:pt>
                <c:pt idx="114">
                  <c:v>87.645581026974</c:v>
                </c:pt>
                <c:pt idx="115">
                  <c:v>88.86652146005909</c:v>
                </c:pt>
                <c:pt idx="116">
                  <c:v>91.618233119039687</c:v>
                </c:pt>
                <c:pt idx="117">
                  <c:v>95.188117257814568</c:v>
                </c:pt>
                <c:pt idx="118">
                  <c:v>95.559441262337216</c:v>
                </c:pt>
                <c:pt idx="119">
                  <c:v>96.636308598888419</c:v>
                </c:pt>
                <c:pt idx="120">
                  <c:v>99.663401052091103</c:v>
                </c:pt>
                <c:pt idx="121">
                  <c:v>101.78436355134238</c:v>
                </c:pt>
                <c:pt idx="122">
                  <c:v>102.38618293542469</c:v>
                </c:pt>
                <c:pt idx="123">
                  <c:v>106.24356254600626</c:v>
                </c:pt>
                <c:pt idx="124">
                  <c:v>108.19120128915493</c:v>
                </c:pt>
                <c:pt idx="125">
                  <c:v>109.97199356013031</c:v>
                </c:pt>
                <c:pt idx="126">
                  <c:v>117.1651823729548</c:v>
                </c:pt>
                <c:pt idx="127">
                  <c:v>118.64952788840111</c:v>
                </c:pt>
                <c:pt idx="128">
                  <c:v>120.28077059347412</c:v>
                </c:pt>
                <c:pt idx="129">
                  <c:v>127.28963660179079</c:v>
                </c:pt>
                <c:pt idx="130">
                  <c:v>127.91700051185683</c:v>
                </c:pt>
                <c:pt idx="131">
                  <c:v>128.73833995623676</c:v>
                </c:pt>
                <c:pt idx="132">
                  <c:v>137.01714953396768</c:v>
                </c:pt>
                <c:pt idx="133">
                  <c:v>138.67295348948687</c:v>
                </c:pt>
                <c:pt idx="134">
                  <c:v>141.14355590759624</c:v>
                </c:pt>
                <c:pt idx="135">
                  <c:v>152.75625812180272</c:v>
                </c:pt>
                <c:pt idx="136">
                  <c:v>154.10490130708578</c:v>
                </c:pt>
                <c:pt idx="137">
                  <c:v>154.43581324869481</c:v>
                </c:pt>
                <c:pt idx="138">
                  <c:v>160.77728809876442</c:v>
                </c:pt>
                <c:pt idx="139">
                  <c:v>169.60401675035445</c:v>
                </c:pt>
                <c:pt idx="140">
                  <c:v>171.59316172216586</c:v>
                </c:pt>
                <c:pt idx="141">
                  <c:v>189.00051869652319</c:v>
                </c:pt>
                <c:pt idx="142">
                  <c:v>192.38882260565819</c:v>
                </c:pt>
                <c:pt idx="143">
                  <c:v>194.13919902688477</c:v>
                </c:pt>
                <c:pt idx="144">
                  <c:v>217.26292543968063</c:v>
                </c:pt>
                <c:pt idx="145">
                  <c:v>222.7966051305595</c:v>
                </c:pt>
                <c:pt idx="146">
                  <c:v>227.12606470658611</c:v>
                </c:pt>
                <c:pt idx="147">
                  <c:v>255.9531725943873</c:v>
                </c:pt>
                <c:pt idx="148">
                  <c:v>260.1294303922183</c:v>
                </c:pt>
                <c:pt idx="149">
                  <c:v>269.79545688463281</c:v>
                </c:pt>
                <c:pt idx="150">
                  <c:v>297.09565593264955</c:v>
                </c:pt>
                <c:pt idx="151">
                  <c:v>306.87817965728885</c:v>
                </c:pt>
                <c:pt idx="152">
                  <c:v>338.58956083089532</c:v>
                </c:pt>
                <c:pt idx="153">
                  <c:v>371.67663841602916</c:v>
                </c:pt>
                <c:pt idx="154">
                  <c:v>378.03679233345269</c:v>
                </c:pt>
                <c:pt idx="155">
                  <c:v>451.31936336463264</c:v>
                </c:pt>
                <c:pt idx="156">
                  <c:v>508.90768709116401</c:v>
                </c:pt>
                <c:pt idx="157">
                  <c:v>519.13655219845305</c:v>
                </c:pt>
                <c:pt idx="158">
                  <c:v>691.41202907726131</c:v>
                </c:pt>
                <c:pt idx="159">
                  <c:v>753.35227469989502</c:v>
                </c:pt>
                <c:pt idx="160">
                  <c:v>780.06110474943443</c:v>
                </c:pt>
                <c:pt idx="161">
                  <c:v>1406.0351799979917</c:v>
                </c:pt>
                <c:pt idx="162">
                  <c:v>1529.7672375063298</c:v>
                </c:pt>
                <c:pt idx="163">
                  <c:v>1560.6721996085309</c:v>
                </c:pt>
              </c:numCache>
            </c:numRef>
          </c:xVal>
          <c:yVal>
            <c:numRef>
              <c:f>summary!$AS$517:$AS$680</c:f>
              <c:numCache>
                <c:formatCode>0.000</c:formatCode>
                <c:ptCount val="164"/>
                <c:pt idx="0">
                  <c:v>4857.4778899237608</c:v>
                </c:pt>
                <c:pt idx="1">
                  <c:v>4686.7989791840046</c:v>
                </c:pt>
                <c:pt idx="2">
                  <c:v>4285.2558395555707</c:v>
                </c:pt>
                <c:pt idx="3">
                  <c:v>4131.2631585991503</c:v>
                </c:pt>
                <c:pt idx="4">
                  <c:v>3902.895762378962</c:v>
                </c:pt>
                <c:pt idx="5">
                  <c:v>3845.2159550349779</c:v>
                </c:pt>
                <c:pt idx="6">
                  <c:v>3782.0209663311289</c:v>
                </c:pt>
                <c:pt idx="7">
                  <c:v>3753.0715782447933</c:v>
                </c:pt>
                <c:pt idx="8">
                  <c:v>3696.2174133576614</c:v>
                </c:pt>
                <c:pt idx="9">
                  <c:v>3618.8513087528272</c:v>
                </c:pt>
                <c:pt idx="10">
                  <c:v>3566.0395314250732</c:v>
                </c:pt>
                <c:pt idx="11">
                  <c:v>3561.7741274658038</c:v>
                </c:pt>
                <c:pt idx="12">
                  <c:v>3485.9500684161394</c:v>
                </c:pt>
                <c:pt idx="13">
                  <c:v>3481.0598709755732</c:v>
                </c:pt>
                <c:pt idx="14">
                  <c:v>3472.7957178860506</c:v>
                </c:pt>
                <c:pt idx="15">
                  <c:v>3461.5850794566918</c:v>
                </c:pt>
                <c:pt idx="16">
                  <c:v>3460.0753492714894</c:v>
                </c:pt>
                <c:pt idx="17">
                  <c:v>3387.4495458319739</c:v>
                </c:pt>
                <c:pt idx="18">
                  <c:v>3288.0598031161367</c:v>
                </c:pt>
                <c:pt idx="19">
                  <c:v>3249.8744951977701</c:v>
                </c:pt>
                <c:pt idx="20">
                  <c:v>3098.3025398919399</c:v>
                </c:pt>
                <c:pt idx="21">
                  <c:v>2990.0587358943581</c:v>
                </c:pt>
                <c:pt idx="22">
                  <c:v>2987.4556823299322</c:v>
                </c:pt>
                <c:pt idx="23">
                  <c:v>2879.8981627428816</c:v>
                </c:pt>
                <c:pt idx="24">
                  <c:v>2867.5857530570433</c:v>
                </c:pt>
                <c:pt idx="25">
                  <c:v>2842.0239620469788</c:v>
                </c:pt>
                <c:pt idx="26">
                  <c:v>2751.8948899250577</c:v>
                </c:pt>
                <c:pt idx="27">
                  <c:v>2723.8165657442678</c:v>
                </c:pt>
                <c:pt idx="28">
                  <c:v>2634.1118231941846</c:v>
                </c:pt>
                <c:pt idx="29">
                  <c:v>2612.241913684486</c:v>
                </c:pt>
                <c:pt idx="30">
                  <c:v>2566.4542626178959</c:v>
                </c:pt>
                <c:pt idx="31">
                  <c:v>2557.2169326700414</c:v>
                </c:pt>
                <c:pt idx="32">
                  <c:v>2494.9196028621109</c:v>
                </c:pt>
                <c:pt idx="33">
                  <c:v>2377.0231612711591</c:v>
                </c:pt>
                <c:pt idx="34">
                  <c:v>2331.434321689916</c:v>
                </c:pt>
                <c:pt idx="35">
                  <c:v>2320.2312649095479</c:v>
                </c:pt>
                <c:pt idx="36">
                  <c:v>2296.7854694069779</c:v>
                </c:pt>
                <c:pt idx="37">
                  <c:v>2286.2733677145711</c:v>
                </c:pt>
                <c:pt idx="38">
                  <c:v>2245.7520431212938</c:v>
                </c:pt>
                <c:pt idx="39">
                  <c:v>2235.5380710032578</c:v>
                </c:pt>
                <c:pt idx="40">
                  <c:v>2189.8538159601871</c:v>
                </c:pt>
                <c:pt idx="41">
                  <c:v>2143.4857380202616</c:v>
                </c:pt>
                <c:pt idx="42">
                  <c:v>2105.7643855478959</c:v>
                </c:pt>
                <c:pt idx="43">
                  <c:v>2034.9756430162986</c:v>
                </c:pt>
                <c:pt idx="44">
                  <c:v>1966.0382167524681</c:v>
                </c:pt>
                <c:pt idx="45">
                  <c:v>1836.5338389484862</c:v>
                </c:pt>
                <c:pt idx="46">
                  <c:v>1826.9984169362742</c:v>
                </c:pt>
                <c:pt idx="47">
                  <c:v>1763.166863210145</c:v>
                </c:pt>
                <c:pt idx="48">
                  <c:v>1712.49839587733</c:v>
                </c:pt>
                <c:pt idx="49">
                  <c:v>1690.801239089112</c:v>
                </c:pt>
                <c:pt idx="50">
                  <c:v>1603.0939919288553</c:v>
                </c:pt>
                <c:pt idx="51">
                  <c:v>1536.7003990253261</c:v>
                </c:pt>
                <c:pt idx="52">
                  <c:v>1526.688405536574</c:v>
                </c:pt>
                <c:pt idx="53">
                  <c:v>1515.3626662515337</c:v>
                </c:pt>
                <c:pt idx="54">
                  <c:v>1492.9446043362341</c:v>
                </c:pt>
                <c:pt idx="55">
                  <c:v>1488.8837469009711</c:v>
                </c:pt>
                <c:pt idx="56">
                  <c:v>1461.4792188830465</c:v>
                </c:pt>
                <c:pt idx="57">
                  <c:v>1383.5846359763057</c:v>
                </c:pt>
                <c:pt idx="58">
                  <c:v>1343.1664597119864</c:v>
                </c:pt>
                <c:pt idx="59">
                  <c:v>1331.0239287579166</c:v>
                </c:pt>
                <c:pt idx="60">
                  <c:v>1267.0939944266911</c:v>
                </c:pt>
                <c:pt idx="61">
                  <c:v>1237.4906094403916</c:v>
                </c:pt>
                <c:pt idx="62">
                  <c:v>1196.2742131424022</c:v>
                </c:pt>
                <c:pt idx="63">
                  <c:v>1190.2943826519906</c:v>
                </c:pt>
                <c:pt idx="64">
                  <c:v>1172.3280180864017</c:v>
                </c:pt>
                <c:pt idx="65">
                  <c:v>1169.1972927797794</c:v>
                </c:pt>
                <c:pt idx="66">
                  <c:v>1135.5166812097568</c:v>
                </c:pt>
                <c:pt idx="67">
                  <c:v>1133.5555012307823</c:v>
                </c:pt>
                <c:pt idx="68">
                  <c:v>1057.9558782035681</c:v>
                </c:pt>
                <c:pt idx="69">
                  <c:v>1014.3218614027447</c:v>
                </c:pt>
                <c:pt idx="70">
                  <c:v>966.00643464189432</c:v>
                </c:pt>
                <c:pt idx="71">
                  <c:v>918.25846213701675</c:v>
                </c:pt>
                <c:pt idx="72">
                  <c:v>909.65776138455999</c:v>
                </c:pt>
                <c:pt idx="73">
                  <c:v>881.37337186933473</c:v>
                </c:pt>
                <c:pt idx="74">
                  <c:v>877.52832168209</c:v>
                </c:pt>
                <c:pt idx="75">
                  <c:v>875.48874765301775</c:v>
                </c:pt>
                <c:pt idx="76">
                  <c:v>871.67385863514039</c:v>
                </c:pt>
                <c:pt idx="77">
                  <c:v>852.50629171650746</c:v>
                </c:pt>
                <c:pt idx="78">
                  <c:v>746.90327767823089</c:v>
                </c:pt>
                <c:pt idx="79">
                  <c:v>737.64976570071974</c:v>
                </c:pt>
                <c:pt idx="80">
                  <c:v>710.23072463408221</c:v>
                </c:pt>
                <c:pt idx="81">
                  <c:v>706.2610853108506</c:v>
                </c:pt>
                <c:pt idx="82">
                  <c:v>688.8504062233477</c:v>
                </c:pt>
                <c:pt idx="83">
                  <c:v>684.1136367694919</c:v>
                </c:pt>
                <c:pt idx="84">
                  <c:v>631.95456968969836</c:v>
                </c:pt>
                <c:pt idx="85">
                  <c:v>630.50002356584787</c:v>
                </c:pt>
                <c:pt idx="86">
                  <c:v>597.06953543221061</c:v>
                </c:pt>
                <c:pt idx="87">
                  <c:v>589.31770624799083</c:v>
                </c:pt>
                <c:pt idx="88">
                  <c:v>558.79555036138561</c:v>
                </c:pt>
                <c:pt idx="89">
                  <c:v>557.89870159728184</c:v>
                </c:pt>
                <c:pt idx="90">
                  <c:v>548.6439046455705</c:v>
                </c:pt>
                <c:pt idx="91">
                  <c:v>542.80760313959718</c:v>
                </c:pt>
                <c:pt idx="92">
                  <c:v>499.52976948904865</c:v>
                </c:pt>
                <c:pt idx="93">
                  <c:v>480.24645573232516</c:v>
                </c:pt>
                <c:pt idx="94">
                  <c:v>474.24390887471679</c:v>
                </c:pt>
                <c:pt idx="95">
                  <c:v>468.57181224389774</c:v>
                </c:pt>
                <c:pt idx="96">
                  <c:v>459.17185631609897</c:v>
                </c:pt>
                <c:pt idx="97">
                  <c:v>446.1589842249295</c:v>
                </c:pt>
                <c:pt idx="98">
                  <c:v>440.61117516407245</c:v>
                </c:pt>
                <c:pt idx="99">
                  <c:v>409.96487561480626</c:v>
                </c:pt>
                <c:pt idx="100">
                  <c:v>398.53574950168189</c:v>
                </c:pt>
                <c:pt idx="101">
                  <c:v>395.56820126971883</c:v>
                </c:pt>
                <c:pt idx="102">
                  <c:v>379.27738412710312</c:v>
                </c:pt>
                <c:pt idx="103">
                  <c:v>377.97776133270298</c:v>
                </c:pt>
                <c:pt idx="104">
                  <c:v>375.8475644308553</c:v>
                </c:pt>
                <c:pt idx="105">
                  <c:v>351.63886865744701</c:v>
                </c:pt>
                <c:pt idx="106">
                  <c:v>342.9648747254513</c:v>
                </c:pt>
                <c:pt idx="107">
                  <c:v>332.31466436709661</c:v>
                </c:pt>
                <c:pt idx="108">
                  <c:v>331.36373040721844</c:v>
                </c:pt>
                <c:pt idx="109">
                  <c:v>309.93891449100931</c:v>
                </c:pt>
                <c:pt idx="110">
                  <c:v>304.1172898005151</c:v>
                </c:pt>
                <c:pt idx="111">
                  <c:v>298.146395782691</c:v>
                </c:pt>
                <c:pt idx="112">
                  <c:v>262.60059833538139</c:v>
                </c:pt>
                <c:pt idx="113">
                  <c:v>260.18021239214829</c:v>
                </c:pt>
                <c:pt idx="114">
                  <c:v>257.14381814818597</c:v>
                </c:pt>
                <c:pt idx="115">
                  <c:v>250.87529261294421</c:v>
                </c:pt>
                <c:pt idx="116">
                  <c:v>237.75271194569339</c:v>
                </c:pt>
                <c:pt idx="117">
                  <c:v>222.53964995646058</c:v>
                </c:pt>
                <c:pt idx="118">
                  <c:v>221.0615179094309</c:v>
                </c:pt>
                <c:pt idx="119">
                  <c:v>216.87672906466301</c:v>
                </c:pt>
                <c:pt idx="120">
                  <c:v>205.86782832528195</c:v>
                </c:pt>
                <c:pt idx="121">
                  <c:v>198.75469520821568</c:v>
                </c:pt>
                <c:pt idx="122">
                  <c:v>196.81863594871351</c:v>
                </c:pt>
                <c:pt idx="123">
                  <c:v>185.19207952464853</c:v>
                </c:pt>
                <c:pt idx="124">
                  <c:v>179.79044581935281</c:v>
                </c:pt>
                <c:pt idx="125">
                  <c:v>175.09860271844931</c:v>
                </c:pt>
                <c:pt idx="126">
                  <c:v>158.22610953653287</c:v>
                </c:pt>
                <c:pt idx="127">
                  <c:v>155.10701008631864</c:v>
                </c:pt>
                <c:pt idx="128">
                  <c:v>151.80491176841539</c:v>
                </c:pt>
                <c:pt idx="129">
                  <c:v>138.94984839920858</c:v>
                </c:pt>
                <c:pt idx="130">
                  <c:v>137.89411451280449</c:v>
                </c:pt>
                <c:pt idx="131">
                  <c:v>136.53340937471447</c:v>
                </c:pt>
                <c:pt idx="132">
                  <c:v>124.04731911920585</c:v>
                </c:pt>
                <c:pt idx="133">
                  <c:v>121.79077533700001</c:v>
                </c:pt>
                <c:pt idx="134">
                  <c:v>118.55571352796781</c:v>
                </c:pt>
                <c:pt idx="135">
                  <c:v>105.18567937476828</c:v>
                </c:pt>
                <c:pt idx="136">
                  <c:v>103.80404258900707</c:v>
                </c:pt>
                <c:pt idx="137">
                  <c:v>103.4698774470976</c:v>
                </c:pt>
                <c:pt idx="138">
                  <c:v>97.411521988361827</c:v>
                </c:pt>
                <c:pt idx="139">
                  <c:v>89.947781743017458</c:v>
                </c:pt>
                <c:pt idx="140">
                  <c:v>88.402196133716089</c:v>
                </c:pt>
                <c:pt idx="141">
                  <c:v>76.629550072044509</c:v>
                </c:pt>
                <c:pt idx="142">
                  <c:v>74.651481813740247</c:v>
                </c:pt>
                <c:pt idx="143">
                  <c:v>73.664022152135416</c:v>
                </c:pt>
                <c:pt idx="144">
                  <c:v>62.479400126646006</c:v>
                </c:pt>
                <c:pt idx="145">
                  <c:v>60.232926689840276</c:v>
                </c:pt>
                <c:pt idx="146">
                  <c:v>58.571234387568126</c:v>
                </c:pt>
                <c:pt idx="147">
                  <c:v>49.2753702319363</c:v>
                </c:pt>
                <c:pt idx="148">
                  <c:v>48.140871726062137</c:v>
                </c:pt>
                <c:pt idx="149">
                  <c:v>45.682999287140007</c:v>
                </c:pt>
                <c:pt idx="150">
                  <c:v>39.804384961900951</c:v>
                </c:pt>
                <c:pt idx="151">
                  <c:v>38.012511521902248</c:v>
                </c:pt>
                <c:pt idx="152">
                  <c:v>33.077726834365556</c:v>
                </c:pt>
                <c:pt idx="153">
                  <c:v>29.02422194438444</c:v>
                </c:pt>
                <c:pt idx="154">
                  <c:v>28.345313472654841</c:v>
                </c:pt>
                <c:pt idx="155">
                  <c:v>22.19036385546876</c:v>
                </c:pt>
                <c:pt idx="156">
                  <c:v>18.846349142428281</c:v>
                </c:pt>
                <c:pt idx="157">
                  <c:v>18.346944163625157</c:v>
                </c:pt>
                <c:pt idx="158">
                  <c:v>12.548898861287093</c:v>
                </c:pt>
                <c:pt idx="159">
                  <c:v>11.228750490169551</c:v>
                </c:pt>
                <c:pt idx="160">
                  <c:v>10.736842978901345</c:v>
                </c:pt>
                <c:pt idx="161">
                  <c:v>5.1811190610844262</c:v>
                </c:pt>
                <c:pt idx="162">
                  <c:v>4.6875458336317095</c:v>
                </c:pt>
                <c:pt idx="163">
                  <c:v>4.5782191332739437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C0-E84A-A13C-4520151E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48447"/>
        <c:axId val="1608767039"/>
      </c:scatterChart>
      <c:valAx>
        <c:axId val="1683148447"/>
        <c:scaling>
          <c:orientation val="minMax"/>
          <c:max val="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Volume (cc/mol)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8767039"/>
        <c:crosses val="autoZero"/>
        <c:crossBetween val="midCat"/>
      </c:valAx>
      <c:valAx>
        <c:axId val="1608767039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1484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867716535433076"/>
          <c:y val="0.6198554528510023"/>
          <c:w val="0.38110778088222852"/>
          <c:h val="0.209564456616835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summary!$AB$9:$AB$680</c:f>
              <c:numCache>
                <c:formatCode>General</c:formatCode>
                <c:ptCount val="672"/>
                <c:pt idx="1">
                  <c:v>30.653923140980154</c:v>
                </c:pt>
                <c:pt idx="2">
                  <c:v>30.745582398775952</c:v>
                </c:pt>
                <c:pt idx="3">
                  <c:v>30.796065444755914</c:v>
                </c:pt>
                <c:pt idx="4">
                  <c:v>31.112648447366954</c:v>
                </c:pt>
                <c:pt idx="5">
                  <c:v>31.613001530348367</c:v>
                </c:pt>
                <c:pt idx="6">
                  <c:v>31.646576181369831</c:v>
                </c:pt>
                <c:pt idx="7">
                  <c:v>31.786860839836287</c:v>
                </c:pt>
                <c:pt idx="8">
                  <c:v>31.909997977374449</c:v>
                </c:pt>
                <c:pt idx="9">
                  <c:v>31.952759710061319</c:v>
                </c:pt>
                <c:pt idx="10">
                  <c:v>32.044606799068404</c:v>
                </c:pt>
                <c:pt idx="11">
                  <c:v>32.09118008886054</c:v>
                </c:pt>
                <c:pt idx="12">
                  <c:v>32.19785387266618</c:v>
                </c:pt>
                <c:pt idx="13">
                  <c:v>32.208578086205094</c:v>
                </c:pt>
                <c:pt idx="14">
                  <c:v>32.365401221434404</c:v>
                </c:pt>
                <c:pt idx="15">
                  <c:v>32.458026794015993</c:v>
                </c:pt>
                <c:pt idx="16">
                  <c:v>32.539431331767737</c:v>
                </c:pt>
                <c:pt idx="17">
                  <c:v>32.595808364224162</c:v>
                </c:pt>
                <c:pt idx="18">
                  <c:v>32.658356819637028</c:v>
                </c:pt>
                <c:pt idx="19">
                  <c:v>32.881336209149339</c:v>
                </c:pt>
                <c:pt idx="20">
                  <c:v>32.910949117279436</c:v>
                </c:pt>
                <c:pt idx="21">
                  <c:v>33.248675981778121</c:v>
                </c:pt>
                <c:pt idx="22">
                  <c:v>33.272095549578715</c:v>
                </c:pt>
                <c:pt idx="23">
                  <c:v>33.277439370679033</c:v>
                </c:pt>
                <c:pt idx="24">
                  <c:v>33.320879672536151</c:v>
                </c:pt>
                <c:pt idx="25">
                  <c:v>33.447140723793837</c:v>
                </c:pt>
                <c:pt idx="26">
                  <c:v>33.502240293503704</c:v>
                </c:pt>
                <c:pt idx="27">
                  <c:v>33.570965559278889</c:v>
                </c:pt>
                <c:pt idx="28">
                  <c:v>33.580080315079961</c:v>
                </c:pt>
                <c:pt idx="29">
                  <c:v>33.646404517363202</c:v>
                </c:pt>
                <c:pt idx="30">
                  <c:v>33.796781847687022</c:v>
                </c:pt>
                <c:pt idx="31">
                  <c:v>33.803452750135051</c:v>
                </c:pt>
                <c:pt idx="32">
                  <c:v>33.882184634411239</c:v>
                </c:pt>
                <c:pt idx="33">
                  <c:v>33.989976626695615</c:v>
                </c:pt>
                <c:pt idx="34">
                  <c:v>33.997292950587351</c:v>
                </c:pt>
                <c:pt idx="35">
                  <c:v>34.025547275295054</c:v>
                </c:pt>
                <c:pt idx="36">
                  <c:v>34.224199426128344</c:v>
                </c:pt>
                <c:pt idx="37">
                  <c:v>34.782190800772007</c:v>
                </c:pt>
                <c:pt idx="38">
                  <c:v>35.036820183365904</c:v>
                </c:pt>
                <c:pt idx="39">
                  <c:v>35.117507349607067</c:v>
                </c:pt>
                <c:pt idx="40">
                  <c:v>35.221618854107142</c:v>
                </c:pt>
                <c:pt idx="41">
                  <c:v>35.270791203847978</c:v>
                </c:pt>
                <c:pt idx="42">
                  <c:v>35.464658213223416</c:v>
                </c:pt>
                <c:pt idx="43">
                  <c:v>35.691221809675433</c:v>
                </c:pt>
                <c:pt idx="44">
                  <c:v>35.972821769641683</c:v>
                </c:pt>
                <c:pt idx="45">
                  <c:v>35.986199394481879</c:v>
                </c:pt>
                <c:pt idx="46">
                  <c:v>36.025715544353339</c:v>
                </c:pt>
                <c:pt idx="47">
                  <c:v>36.432002304859871</c:v>
                </c:pt>
                <c:pt idx="48">
                  <c:v>37.199659128668621</c:v>
                </c:pt>
                <c:pt idx="49">
                  <c:v>37.407130653337575</c:v>
                </c:pt>
                <c:pt idx="50">
                  <c:v>37.469057670829372</c:v>
                </c:pt>
                <c:pt idx="51">
                  <c:v>37.522839703459397</c:v>
                </c:pt>
                <c:pt idx="52">
                  <c:v>37.900780722900699</c:v>
                </c:pt>
                <c:pt idx="53">
                  <c:v>38.355105981298607</c:v>
                </c:pt>
                <c:pt idx="54">
                  <c:v>38.880300734623923</c:v>
                </c:pt>
                <c:pt idx="55">
                  <c:v>38.924806601724626</c:v>
                </c:pt>
                <c:pt idx="56">
                  <c:v>39.11739296544161</c:v>
                </c:pt>
                <c:pt idx="57">
                  <c:v>39.135881898848154</c:v>
                </c:pt>
                <c:pt idx="58">
                  <c:v>39.266237920664878</c:v>
                </c:pt>
                <c:pt idx="59">
                  <c:v>39.461517957040861</c:v>
                </c:pt>
                <c:pt idx="60">
                  <c:v>40.246214969686505</c:v>
                </c:pt>
                <c:pt idx="61">
                  <c:v>40.307351893213763</c:v>
                </c:pt>
                <c:pt idx="62">
                  <c:v>40.777122670197095</c:v>
                </c:pt>
                <c:pt idx="63">
                  <c:v>40.889674717926802</c:v>
                </c:pt>
                <c:pt idx="64">
                  <c:v>41.042309926789883</c:v>
                </c:pt>
                <c:pt idx="65">
                  <c:v>41.652556421613312</c:v>
                </c:pt>
                <c:pt idx="66">
                  <c:v>42.401345629077426</c:v>
                </c:pt>
                <c:pt idx="67">
                  <c:v>42.481968611912933</c:v>
                </c:pt>
                <c:pt idx="68">
                  <c:v>42.716275648892506</c:v>
                </c:pt>
                <c:pt idx="69">
                  <c:v>43.129158898793513</c:v>
                </c:pt>
                <c:pt idx="70">
                  <c:v>43.213752222415813</c:v>
                </c:pt>
                <c:pt idx="71">
                  <c:v>43.535314419569069</c:v>
                </c:pt>
                <c:pt idx="72">
                  <c:v>44.569866556197034</c:v>
                </c:pt>
                <c:pt idx="73">
                  <c:v>45.054296455402401</c:v>
                </c:pt>
                <c:pt idx="74">
                  <c:v>45.681182213182367</c:v>
                </c:pt>
                <c:pt idx="75">
                  <c:v>45.748139369175149</c:v>
                </c:pt>
                <c:pt idx="76">
                  <c:v>45.864719789976931</c:v>
                </c:pt>
                <c:pt idx="77">
                  <c:v>46.19579562163598</c:v>
                </c:pt>
                <c:pt idx="78">
                  <c:v>46.978389257725347</c:v>
                </c:pt>
                <c:pt idx="79">
                  <c:v>47.254525369835278</c:v>
                </c:pt>
                <c:pt idx="80">
                  <c:v>47.997427945308552</c:v>
                </c:pt>
                <c:pt idx="81">
                  <c:v>48.188482344741189</c:v>
                </c:pt>
                <c:pt idx="82">
                  <c:v>48.782111041532509</c:v>
                </c:pt>
                <c:pt idx="83">
                  <c:v>48.822050852689479</c:v>
                </c:pt>
                <c:pt idx="84">
                  <c:v>49.363620500358529</c:v>
                </c:pt>
                <c:pt idx="85">
                  <c:v>49.79274517247061</c:v>
                </c:pt>
                <c:pt idx="86">
                  <c:v>49.86389242416012</c:v>
                </c:pt>
                <c:pt idx="87">
                  <c:v>50.06490664938287</c:v>
                </c:pt>
                <c:pt idx="88">
                  <c:v>51.669068444929628</c:v>
                </c:pt>
                <c:pt idx="89">
                  <c:v>52.067059305868298</c:v>
                </c:pt>
                <c:pt idx="90">
                  <c:v>53.195413677320381</c:v>
                </c:pt>
                <c:pt idx="91">
                  <c:v>53.44387676322912</c:v>
                </c:pt>
                <c:pt idx="92">
                  <c:v>54.080513075904726</c:v>
                </c:pt>
                <c:pt idx="93">
                  <c:v>54.902589595744551</c:v>
                </c:pt>
                <c:pt idx="94">
                  <c:v>55.22589933340295</c:v>
                </c:pt>
                <c:pt idx="95">
                  <c:v>56.536022728338104</c:v>
                </c:pt>
                <c:pt idx="96">
                  <c:v>56.891590018678031</c:v>
                </c:pt>
                <c:pt idx="97">
                  <c:v>57.23658754767056</c:v>
                </c:pt>
                <c:pt idx="98">
                  <c:v>58.827205029441764</c:v>
                </c:pt>
                <c:pt idx="99">
                  <c:v>59.040985951885482</c:v>
                </c:pt>
                <c:pt idx="100">
                  <c:v>59.249369665130146</c:v>
                </c:pt>
                <c:pt idx="101">
                  <c:v>60.764384888407093</c:v>
                </c:pt>
                <c:pt idx="102">
                  <c:v>61.316949584318444</c:v>
                </c:pt>
                <c:pt idx="103">
                  <c:v>62.823468708276629</c:v>
                </c:pt>
                <c:pt idx="104">
                  <c:v>63.389456220710692</c:v>
                </c:pt>
                <c:pt idx="105">
                  <c:v>63.44685053378042</c:v>
                </c:pt>
                <c:pt idx="106">
                  <c:v>63.950161290538233</c:v>
                </c:pt>
                <c:pt idx="107">
                  <c:v>65.48896220135201</c:v>
                </c:pt>
                <c:pt idx="108">
                  <c:v>65.901853123562603</c:v>
                </c:pt>
                <c:pt idx="109">
                  <c:v>66.573818830987918</c:v>
                </c:pt>
                <c:pt idx="110">
                  <c:v>67.445699739145141</c:v>
                </c:pt>
                <c:pt idx="111">
                  <c:v>69.595481809897677</c:v>
                </c:pt>
                <c:pt idx="112">
                  <c:v>69.957425436442662</c:v>
                </c:pt>
                <c:pt idx="113">
                  <c:v>70.847032547809377</c:v>
                </c:pt>
                <c:pt idx="114">
                  <c:v>72.131904748147647</c:v>
                </c:pt>
                <c:pt idx="115">
                  <c:v>73.782048886285565</c:v>
                </c:pt>
                <c:pt idx="116">
                  <c:v>74.837229252332691</c:v>
                </c:pt>
                <c:pt idx="117">
                  <c:v>75.235260578040027</c:v>
                </c:pt>
                <c:pt idx="118">
                  <c:v>78.886003791941775</c:v>
                </c:pt>
                <c:pt idx="119">
                  <c:v>79.796466151171714</c:v>
                </c:pt>
                <c:pt idx="120">
                  <c:v>80.408160697406132</c:v>
                </c:pt>
                <c:pt idx="121">
                  <c:v>81.319070406802055</c:v>
                </c:pt>
                <c:pt idx="122">
                  <c:v>82.656100949889279</c:v>
                </c:pt>
                <c:pt idx="123">
                  <c:v>85.856090842597098</c:v>
                </c:pt>
                <c:pt idx="124">
                  <c:v>87.354203988651889</c:v>
                </c:pt>
                <c:pt idx="125">
                  <c:v>87.636072701991324</c:v>
                </c:pt>
                <c:pt idx="126">
                  <c:v>90.775087096426589</c:v>
                </c:pt>
                <c:pt idx="127">
                  <c:v>92.18383473168997</c:v>
                </c:pt>
                <c:pt idx="128">
                  <c:v>93.540372681171107</c:v>
                </c:pt>
                <c:pt idx="129">
                  <c:v>96.417642969977976</c:v>
                </c:pt>
                <c:pt idx="130">
                  <c:v>97.449604396629624</c:v>
                </c:pt>
                <c:pt idx="131">
                  <c:v>98.069252557486251</c:v>
                </c:pt>
                <c:pt idx="132">
                  <c:v>99.07585977355329</c:v>
                </c:pt>
                <c:pt idx="133">
                  <c:v>105.42429195062013</c:v>
                </c:pt>
                <c:pt idx="134">
                  <c:v>106.45069725782639</c:v>
                </c:pt>
                <c:pt idx="135">
                  <c:v>107.58532419259809</c:v>
                </c:pt>
                <c:pt idx="136">
                  <c:v>113.63129696914848</c:v>
                </c:pt>
                <c:pt idx="137">
                  <c:v>116.79808036587387</c:v>
                </c:pt>
                <c:pt idx="138">
                  <c:v>118.52114977406801</c:v>
                </c:pt>
                <c:pt idx="139">
                  <c:v>122.03135022162016</c:v>
                </c:pt>
                <c:pt idx="140">
                  <c:v>124.08152582925416</c:v>
                </c:pt>
                <c:pt idx="141">
                  <c:v>127.30419261460221</c:v>
                </c:pt>
                <c:pt idx="142">
                  <c:v>133.3876153474063</c:v>
                </c:pt>
                <c:pt idx="143">
                  <c:v>136.00734082072043</c:v>
                </c:pt>
                <c:pt idx="144">
                  <c:v>139.97057274288269</c:v>
                </c:pt>
                <c:pt idx="145">
                  <c:v>143.49906751505051</c:v>
                </c:pt>
                <c:pt idx="146">
                  <c:v>156.57177380585392</c:v>
                </c:pt>
                <c:pt idx="147">
                  <c:v>157.3560372378559</c:v>
                </c:pt>
                <c:pt idx="148">
                  <c:v>158.24176231023571</c:v>
                </c:pt>
                <c:pt idx="149">
                  <c:v>168.81350768383916</c:v>
                </c:pt>
                <c:pt idx="150">
                  <c:v>173.36220250541916</c:v>
                </c:pt>
                <c:pt idx="151">
                  <c:v>175.78229099505927</c:v>
                </c:pt>
                <c:pt idx="152">
                  <c:v>185.59348192967076</c:v>
                </c:pt>
                <c:pt idx="153">
                  <c:v>194.19882038740454</c:v>
                </c:pt>
                <c:pt idx="154">
                  <c:v>200.37070905395646</c:v>
                </c:pt>
                <c:pt idx="155">
                  <c:v>215.14343077979291</c:v>
                </c:pt>
                <c:pt idx="156">
                  <c:v>226.53762622867364</c:v>
                </c:pt>
                <c:pt idx="157">
                  <c:v>236.97339654797406</c:v>
                </c:pt>
                <c:pt idx="158">
                  <c:v>248.47713661350483</c:v>
                </c:pt>
                <c:pt idx="159">
                  <c:v>262.55334326283469</c:v>
                </c:pt>
                <c:pt idx="160">
                  <c:v>285.72058239855238</c:v>
                </c:pt>
                <c:pt idx="161">
                  <c:v>298.07597199818593</c:v>
                </c:pt>
                <c:pt idx="162">
                  <c:v>319.26728312061323</c:v>
                </c:pt>
                <c:pt idx="163">
                  <c:v>349.94866474794719</c:v>
                </c:pt>
                <c:pt idx="164">
                  <c:v>379.66474019654061</c:v>
                </c:pt>
                <c:pt idx="165">
                  <c:v>391.38754759130887</c:v>
                </c:pt>
                <c:pt idx="166">
                  <c:v>477.45013088330825</c:v>
                </c:pt>
                <c:pt idx="167">
                  <c:v>502.37005779776348</c:v>
                </c:pt>
                <c:pt idx="168">
                  <c:v>525.72422481483522</c:v>
                </c:pt>
                <c:pt idx="169">
                  <c:v>704.78815948187253</c:v>
                </c:pt>
                <c:pt idx="170">
                  <c:v>768.18535005367528</c:v>
                </c:pt>
                <c:pt idx="171">
                  <c:v>799.22274089970676</c:v>
                </c:pt>
                <c:pt idx="172">
                  <c:v>1401.9123420325939</c:v>
                </c:pt>
                <c:pt idx="173">
                  <c:v>1496.3072121933599</c:v>
                </c:pt>
                <c:pt idx="174">
                  <c:v>1575.4637926546006</c:v>
                </c:pt>
                <c:pt idx="175">
                  <c:v>30.491181701826537</c:v>
                </c:pt>
                <c:pt idx="176">
                  <c:v>30.576934083161387</c:v>
                </c:pt>
                <c:pt idx="177">
                  <c:v>31.070991409967476</c:v>
                </c:pt>
                <c:pt idx="178">
                  <c:v>31.542781223315476</c:v>
                </c:pt>
                <c:pt idx="179">
                  <c:v>31.735354827536039</c:v>
                </c:pt>
                <c:pt idx="180">
                  <c:v>31.757259602231034</c:v>
                </c:pt>
                <c:pt idx="181">
                  <c:v>31.779007986258208</c:v>
                </c:pt>
                <c:pt idx="182">
                  <c:v>31.79074774680463</c:v>
                </c:pt>
                <c:pt idx="183">
                  <c:v>31.886645515743819</c:v>
                </c:pt>
                <c:pt idx="184">
                  <c:v>31.902124157575578</c:v>
                </c:pt>
                <c:pt idx="185">
                  <c:v>31.948043016999833</c:v>
                </c:pt>
                <c:pt idx="186">
                  <c:v>31.999776642718164</c:v>
                </c:pt>
                <c:pt idx="187">
                  <c:v>32.081560848805289</c:v>
                </c:pt>
                <c:pt idx="188">
                  <c:v>32.288466619956793</c:v>
                </c:pt>
                <c:pt idx="189">
                  <c:v>32.351154491413169</c:v>
                </c:pt>
                <c:pt idx="190">
                  <c:v>32.386113447560035</c:v>
                </c:pt>
                <c:pt idx="191">
                  <c:v>32.41865178089742</c:v>
                </c:pt>
                <c:pt idx="192">
                  <c:v>32.471359348943423</c:v>
                </c:pt>
                <c:pt idx="193">
                  <c:v>32.71128517367913</c:v>
                </c:pt>
                <c:pt idx="194">
                  <c:v>32.82910557323487</c:v>
                </c:pt>
                <c:pt idx="195">
                  <c:v>33.075389925325382</c:v>
                </c:pt>
                <c:pt idx="196">
                  <c:v>33.08860001658983</c:v>
                </c:pt>
                <c:pt idx="197">
                  <c:v>33.295365853397755</c:v>
                </c:pt>
                <c:pt idx="198">
                  <c:v>33.396844686482083</c:v>
                </c:pt>
                <c:pt idx="199">
                  <c:v>33.589014431087286</c:v>
                </c:pt>
                <c:pt idx="200">
                  <c:v>33.955460288336255</c:v>
                </c:pt>
                <c:pt idx="201">
                  <c:v>34.103263418229822</c:v>
                </c:pt>
                <c:pt idx="202">
                  <c:v>34.199023414281207</c:v>
                </c:pt>
                <c:pt idx="203">
                  <c:v>34.27614066406813</c:v>
                </c:pt>
                <c:pt idx="204">
                  <c:v>34.566811929577732</c:v>
                </c:pt>
                <c:pt idx="205">
                  <c:v>34.603656495828325</c:v>
                </c:pt>
                <c:pt idx="206">
                  <c:v>35.026756052320295</c:v>
                </c:pt>
                <c:pt idx="207">
                  <c:v>35.11717920810861</c:v>
                </c:pt>
                <c:pt idx="208">
                  <c:v>35.207274720263712</c:v>
                </c:pt>
                <c:pt idx="209">
                  <c:v>35.227742494845195</c:v>
                </c:pt>
                <c:pt idx="210">
                  <c:v>35.267573016342688</c:v>
                </c:pt>
                <c:pt idx="211">
                  <c:v>35.555460920547191</c:v>
                </c:pt>
                <c:pt idx="212">
                  <c:v>36.044778596435108</c:v>
                </c:pt>
                <c:pt idx="213">
                  <c:v>36.239508767788017</c:v>
                </c:pt>
                <c:pt idx="214">
                  <c:v>36.590180807251379</c:v>
                </c:pt>
                <c:pt idx="215">
                  <c:v>36.611700499593354</c:v>
                </c:pt>
                <c:pt idx="216">
                  <c:v>36.657186044228567</c:v>
                </c:pt>
                <c:pt idx="217">
                  <c:v>36.862201762702817</c:v>
                </c:pt>
                <c:pt idx="218">
                  <c:v>36.899635614279909</c:v>
                </c:pt>
                <c:pt idx="219">
                  <c:v>37.55164773079386</c:v>
                </c:pt>
                <c:pt idx="220">
                  <c:v>38.242454635025602</c:v>
                </c:pt>
                <c:pt idx="221">
                  <c:v>38.337832480209244</c:v>
                </c:pt>
                <c:pt idx="222">
                  <c:v>38.429391303899401</c:v>
                </c:pt>
                <c:pt idx="223">
                  <c:v>39.007873411914282</c:v>
                </c:pt>
                <c:pt idx="224">
                  <c:v>39.123617555261234</c:v>
                </c:pt>
                <c:pt idx="225">
                  <c:v>39.451272837973974</c:v>
                </c:pt>
                <c:pt idx="226">
                  <c:v>40.078643580808524</c:v>
                </c:pt>
                <c:pt idx="227">
                  <c:v>40.438227127252347</c:v>
                </c:pt>
                <c:pt idx="228">
                  <c:v>40.49326012792352</c:v>
                </c:pt>
                <c:pt idx="229">
                  <c:v>40.539193894428678</c:v>
                </c:pt>
                <c:pt idx="230">
                  <c:v>40.788385016998838</c:v>
                </c:pt>
                <c:pt idx="231">
                  <c:v>40.866236322438816</c:v>
                </c:pt>
                <c:pt idx="232">
                  <c:v>41.315464805191574</c:v>
                </c:pt>
                <c:pt idx="233">
                  <c:v>41.899292399580638</c:v>
                </c:pt>
                <c:pt idx="234">
                  <c:v>42.524109773759299</c:v>
                </c:pt>
                <c:pt idx="235">
                  <c:v>42.642838730920957</c:v>
                </c:pt>
                <c:pt idx="236">
                  <c:v>42.852937492664381</c:v>
                </c:pt>
                <c:pt idx="237">
                  <c:v>43.188441535369563</c:v>
                </c:pt>
                <c:pt idx="238">
                  <c:v>43.309967018322091</c:v>
                </c:pt>
                <c:pt idx="239">
                  <c:v>43.987808038074967</c:v>
                </c:pt>
                <c:pt idx="240">
                  <c:v>44.012452491421769</c:v>
                </c:pt>
                <c:pt idx="241">
                  <c:v>44.121335481236088</c:v>
                </c:pt>
                <c:pt idx="242">
                  <c:v>45.90448105870226</c:v>
                </c:pt>
                <c:pt idx="243">
                  <c:v>46.147027707543494</c:v>
                </c:pt>
                <c:pt idx="244">
                  <c:v>46.372694582956207</c:v>
                </c:pt>
                <c:pt idx="245">
                  <c:v>46.50603755011705</c:v>
                </c:pt>
                <c:pt idx="246">
                  <c:v>46.974613325285645</c:v>
                </c:pt>
                <c:pt idx="247">
                  <c:v>47.110625017825498</c:v>
                </c:pt>
                <c:pt idx="248">
                  <c:v>47.829466655932926</c:v>
                </c:pt>
                <c:pt idx="249">
                  <c:v>48.151310890021122</c:v>
                </c:pt>
                <c:pt idx="250">
                  <c:v>49.407346564503491</c:v>
                </c:pt>
                <c:pt idx="251">
                  <c:v>49.459725547188718</c:v>
                </c:pt>
                <c:pt idx="252">
                  <c:v>50.263345785001285</c:v>
                </c:pt>
                <c:pt idx="253">
                  <c:v>50.728465737783452</c:v>
                </c:pt>
                <c:pt idx="254">
                  <c:v>51.582307792237863</c:v>
                </c:pt>
                <c:pt idx="255">
                  <c:v>51.800228599066116</c:v>
                </c:pt>
                <c:pt idx="256">
                  <c:v>51.818339472630434</c:v>
                </c:pt>
                <c:pt idx="257">
                  <c:v>52.434210592970103</c:v>
                </c:pt>
                <c:pt idx="258">
                  <c:v>52.76649771662931</c:v>
                </c:pt>
                <c:pt idx="259">
                  <c:v>54.039404478895889</c:v>
                </c:pt>
                <c:pt idx="260">
                  <c:v>54.538928391168369</c:v>
                </c:pt>
                <c:pt idx="261">
                  <c:v>55.024822652153368</c:v>
                </c:pt>
                <c:pt idx="262">
                  <c:v>56.234068258193545</c:v>
                </c:pt>
                <c:pt idx="263">
                  <c:v>57.177236706600922</c:v>
                </c:pt>
                <c:pt idx="264">
                  <c:v>57.531308299683118</c:v>
                </c:pt>
                <c:pt idx="265">
                  <c:v>58.059427484387832</c:v>
                </c:pt>
                <c:pt idx="266">
                  <c:v>58.346280106834023</c:v>
                </c:pt>
                <c:pt idx="267">
                  <c:v>59.419258506479288</c:v>
                </c:pt>
                <c:pt idx="268">
                  <c:v>60.27146364829968</c:v>
                </c:pt>
                <c:pt idx="269">
                  <c:v>60.889383842480456</c:v>
                </c:pt>
                <c:pt idx="270">
                  <c:v>60.934543705517427</c:v>
                </c:pt>
                <c:pt idx="271">
                  <c:v>62.519895283304777</c:v>
                </c:pt>
                <c:pt idx="272">
                  <c:v>63.731385834642488</c:v>
                </c:pt>
                <c:pt idx="273">
                  <c:v>64.74518482069098</c:v>
                </c:pt>
                <c:pt idx="274">
                  <c:v>65.148079630302647</c:v>
                </c:pt>
                <c:pt idx="275">
                  <c:v>66.023300685369492</c:v>
                </c:pt>
                <c:pt idx="276">
                  <c:v>66.649548364436995</c:v>
                </c:pt>
                <c:pt idx="277">
                  <c:v>67.899725986407759</c:v>
                </c:pt>
                <c:pt idx="278">
                  <c:v>70.023829639456409</c:v>
                </c:pt>
                <c:pt idx="279">
                  <c:v>70.081615207418409</c:v>
                </c:pt>
                <c:pt idx="280">
                  <c:v>71.403814119480955</c:v>
                </c:pt>
                <c:pt idx="281">
                  <c:v>74.083833059698478</c:v>
                </c:pt>
                <c:pt idx="282">
                  <c:v>74.347598892740962</c:v>
                </c:pt>
                <c:pt idx="283">
                  <c:v>74.681508126832952</c:v>
                </c:pt>
                <c:pt idx="284">
                  <c:v>75.701534115164193</c:v>
                </c:pt>
                <c:pt idx="285">
                  <c:v>76.27663321366984</c:v>
                </c:pt>
                <c:pt idx="286">
                  <c:v>80.261277363121891</c:v>
                </c:pt>
                <c:pt idx="287">
                  <c:v>80.555368016707334</c:v>
                </c:pt>
                <c:pt idx="288">
                  <c:v>83.093322588285673</c:v>
                </c:pt>
                <c:pt idx="289">
                  <c:v>83.639343187991386</c:v>
                </c:pt>
                <c:pt idx="290">
                  <c:v>84.289782678739343</c:v>
                </c:pt>
                <c:pt idx="291">
                  <c:v>88.435490044715124</c:v>
                </c:pt>
                <c:pt idx="292">
                  <c:v>88.796139323493733</c:v>
                </c:pt>
                <c:pt idx="293">
                  <c:v>89.97139039781878</c:v>
                </c:pt>
                <c:pt idx="294">
                  <c:v>93.797535917241703</c:v>
                </c:pt>
                <c:pt idx="295">
                  <c:v>95.39481664863122</c:v>
                </c:pt>
                <c:pt idx="296">
                  <c:v>96.774241325410259</c:v>
                </c:pt>
                <c:pt idx="297">
                  <c:v>98.439154185995477</c:v>
                </c:pt>
                <c:pt idx="298">
                  <c:v>100.55433454067786</c:v>
                </c:pt>
                <c:pt idx="299">
                  <c:v>101.91792311140493</c:v>
                </c:pt>
                <c:pt idx="300">
                  <c:v>106.77148253078641</c:v>
                </c:pt>
                <c:pt idx="301">
                  <c:v>107.64400080087535</c:v>
                </c:pt>
                <c:pt idx="302">
                  <c:v>110.7693983030165</c:v>
                </c:pt>
                <c:pt idx="303">
                  <c:v>115.34823230971865</c:v>
                </c:pt>
                <c:pt idx="304">
                  <c:v>117.44980266420566</c:v>
                </c:pt>
                <c:pt idx="305">
                  <c:v>118.58456672568502</c:v>
                </c:pt>
                <c:pt idx="306">
                  <c:v>125.56431334127825</c:v>
                </c:pt>
                <c:pt idx="307">
                  <c:v>126.18717003863584</c:v>
                </c:pt>
                <c:pt idx="308">
                  <c:v>128.94778316091188</c:v>
                </c:pt>
                <c:pt idx="309">
                  <c:v>138.74477960902496</c:v>
                </c:pt>
                <c:pt idx="310">
                  <c:v>139.15550556560274</c:v>
                </c:pt>
                <c:pt idx="311">
                  <c:v>142.07203593825363</c:v>
                </c:pt>
                <c:pt idx="312">
                  <c:v>149.06575390366018</c:v>
                </c:pt>
                <c:pt idx="313">
                  <c:v>151.77096459750558</c:v>
                </c:pt>
                <c:pt idx="314">
                  <c:v>153.05678487150425</c:v>
                </c:pt>
                <c:pt idx="315">
                  <c:v>165.86618908887252</c:v>
                </c:pt>
                <c:pt idx="316">
                  <c:v>167.17084408799334</c:v>
                </c:pt>
                <c:pt idx="317">
                  <c:v>172.02586129692995</c:v>
                </c:pt>
                <c:pt idx="318">
                  <c:v>186.79056044453779</c:v>
                </c:pt>
                <c:pt idx="319">
                  <c:v>188.54877516626257</c:v>
                </c:pt>
                <c:pt idx="320">
                  <c:v>199.0370506272404</c:v>
                </c:pt>
                <c:pt idx="321">
                  <c:v>216.36591238635353</c:v>
                </c:pt>
                <c:pt idx="322">
                  <c:v>218.60793486940341</c:v>
                </c:pt>
                <c:pt idx="323">
                  <c:v>227.24741641263748</c:v>
                </c:pt>
                <c:pt idx="324">
                  <c:v>252.87460277359884</c:v>
                </c:pt>
                <c:pt idx="325">
                  <c:v>256.83606889312136</c:v>
                </c:pt>
                <c:pt idx="326">
                  <c:v>279.98857732682796</c:v>
                </c:pt>
                <c:pt idx="327">
                  <c:v>293.82957616121092</c:v>
                </c:pt>
                <c:pt idx="328">
                  <c:v>302.72646470762413</c:v>
                </c:pt>
                <c:pt idx="329">
                  <c:v>347.88207907358975</c:v>
                </c:pt>
                <c:pt idx="330">
                  <c:v>377.83395222623062</c:v>
                </c:pt>
                <c:pt idx="331">
                  <c:v>387.88028707191603</c:v>
                </c:pt>
                <c:pt idx="332">
                  <c:v>462.53494365605724</c:v>
                </c:pt>
                <c:pt idx="333">
                  <c:v>505.013893864213</c:v>
                </c:pt>
                <c:pt idx="334">
                  <c:v>510.94054232259799</c:v>
                </c:pt>
                <c:pt idx="335">
                  <c:v>689.6463300647265</c:v>
                </c:pt>
                <c:pt idx="336">
                  <c:v>736.98355087291873</c:v>
                </c:pt>
                <c:pt idx="337">
                  <c:v>764.56401291766088</c:v>
                </c:pt>
                <c:pt idx="338">
                  <c:v>1383.2769352845535</c:v>
                </c:pt>
                <c:pt idx="339">
                  <c:v>1521.0657807470729</c:v>
                </c:pt>
                <c:pt idx="340">
                  <c:v>1537.3477256393328</c:v>
                </c:pt>
                <c:pt idx="341">
                  <c:v>30.863641842460979</c:v>
                </c:pt>
                <c:pt idx="342">
                  <c:v>31.152431887834616</c:v>
                </c:pt>
                <c:pt idx="343">
                  <c:v>31.728564937446524</c:v>
                </c:pt>
                <c:pt idx="344">
                  <c:v>31.795832450730838</c:v>
                </c:pt>
                <c:pt idx="345">
                  <c:v>31.879993037794037</c:v>
                </c:pt>
                <c:pt idx="346">
                  <c:v>32.021007471258294</c:v>
                </c:pt>
                <c:pt idx="347">
                  <c:v>32.081728822870559</c:v>
                </c:pt>
                <c:pt idx="348">
                  <c:v>32.103428884166021</c:v>
                </c:pt>
                <c:pt idx="349">
                  <c:v>32.216934619785704</c:v>
                </c:pt>
                <c:pt idx="350">
                  <c:v>32.250745479427437</c:v>
                </c:pt>
                <c:pt idx="351">
                  <c:v>32.269110777284332</c:v>
                </c:pt>
                <c:pt idx="352">
                  <c:v>32.327138434854845</c:v>
                </c:pt>
                <c:pt idx="353">
                  <c:v>32.392810565402492</c:v>
                </c:pt>
                <c:pt idx="354">
                  <c:v>32.831661252130274</c:v>
                </c:pt>
                <c:pt idx="355">
                  <c:v>33.005637477106276</c:v>
                </c:pt>
                <c:pt idx="356">
                  <c:v>33.056191691229529</c:v>
                </c:pt>
                <c:pt idx="357">
                  <c:v>33.058549191794754</c:v>
                </c:pt>
                <c:pt idx="358">
                  <c:v>33.128441518589355</c:v>
                </c:pt>
                <c:pt idx="359">
                  <c:v>33.150535507171661</c:v>
                </c:pt>
                <c:pt idx="360">
                  <c:v>33.231485280379346</c:v>
                </c:pt>
                <c:pt idx="361">
                  <c:v>33.582100353413466</c:v>
                </c:pt>
                <c:pt idx="362">
                  <c:v>33.584226429812645</c:v>
                </c:pt>
                <c:pt idx="363">
                  <c:v>33.600852463321829</c:v>
                </c:pt>
                <c:pt idx="364">
                  <c:v>33.659278348977381</c:v>
                </c:pt>
                <c:pt idx="365">
                  <c:v>33.978826815986892</c:v>
                </c:pt>
                <c:pt idx="366">
                  <c:v>34.02342476404867</c:v>
                </c:pt>
                <c:pt idx="367">
                  <c:v>34.294499725486425</c:v>
                </c:pt>
                <c:pt idx="368">
                  <c:v>34.346570284241935</c:v>
                </c:pt>
                <c:pt idx="369">
                  <c:v>34.410265829159648</c:v>
                </c:pt>
                <c:pt idx="370">
                  <c:v>34.664165860740091</c:v>
                </c:pt>
                <c:pt idx="371">
                  <c:v>35.009892875695769</c:v>
                </c:pt>
                <c:pt idx="372">
                  <c:v>35.571899632649512</c:v>
                </c:pt>
                <c:pt idx="373">
                  <c:v>35.650032002579408</c:v>
                </c:pt>
                <c:pt idx="374">
                  <c:v>35.85828173611624</c:v>
                </c:pt>
                <c:pt idx="375">
                  <c:v>35.906185491553821</c:v>
                </c:pt>
                <c:pt idx="376">
                  <c:v>35.910794049978946</c:v>
                </c:pt>
                <c:pt idx="377">
                  <c:v>36.484991461280956</c:v>
                </c:pt>
                <c:pt idx="378">
                  <c:v>36.502191519893465</c:v>
                </c:pt>
                <c:pt idx="379">
                  <c:v>36.716239664008093</c:v>
                </c:pt>
                <c:pt idx="380">
                  <c:v>36.821863835989433</c:v>
                </c:pt>
                <c:pt idx="381">
                  <c:v>37.438848352224468</c:v>
                </c:pt>
                <c:pt idx="382">
                  <c:v>37.741554375067729</c:v>
                </c:pt>
                <c:pt idx="383">
                  <c:v>37.976941670664907</c:v>
                </c:pt>
                <c:pt idx="384">
                  <c:v>38.154728730114762</c:v>
                </c:pt>
                <c:pt idx="385">
                  <c:v>38.319570842458305</c:v>
                </c:pt>
                <c:pt idx="386">
                  <c:v>38.362740813536433</c:v>
                </c:pt>
                <c:pt idx="387">
                  <c:v>38.624393162251032</c:v>
                </c:pt>
                <c:pt idx="388">
                  <c:v>38.731365172833598</c:v>
                </c:pt>
                <c:pt idx="389">
                  <c:v>38.742900486450175</c:v>
                </c:pt>
                <c:pt idx="390">
                  <c:v>39.16837642543684</c:v>
                </c:pt>
                <c:pt idx="391">
                  <c:v>39.392542926298987</c:v>
                </c:pt>
                <c:pt idx="392">
                  <c:v>39.682136608923464</c:v>
                </c:pt>
                <c:pt idx="393">
                  <c:v>39.993997783855697</c:v>
                </c:pt>
                <c:pt idx="394">
                  <c:v>40.047288976552167</c:v>
                </c:pt>
                <c:pt idx="395">
                  <c:v>40.064056515785566</c:v>
                </c:pt>
                <c:pt idx="396">
                  <c:v>40.853469729709118</c:v>
                </c:pt>
                <c:pt idx="397">
                  <c:v>41.880998966054676</c:v>
                </c:pt>
                <c:pt idx="398">
                  <c:v>41.88803437288346</c:v>
                </c:pt>
                <c:pt idx="399">
                  <c:v>42.044252837961395</c:v>
                </c:pt>
                <c:pt idx="400">
                  <c:v>42.598351234625554</c:v>
                </c:pt>
                <c:pt idx="401">
                  <c:v>43.123731140376279</c:v>
                </c:pt>
                <c:pt idx="402">
                  <c:v>43.12806591383049</c:v>
                </c:pt>
                <c:pt idx="403">
                  <c:v>43.346527841658492</c:v>
                </c:pt>
                <c:pt idx="404">
                  <c:v>43.578521252053434</c:v>
                </c:pt>
                <c:pt idx="405">
                  <c:v>44.235706011929473</c:v>
                </c:pt>
                <c:pt idx="406">
                  <c:v>44.475679297138946</c:v>
                </c:pt>
                <c:pt idx="407">
                  <c:v>44.656759213139175</c:v>
                </c:pt>
                <c:pt idx="408">
                  <c:v>44.819716534681511</c:v>
                </c:pt>
                <c:pt idx="409">
                  <c:v>45.02750672824147</c:v>
                </c:pt>
                <c:pt idx="410">
                  <c:v>45.540355429127594</c:v>
                </c:pt>
                <c:pt idx="411">
                  <c:v>45.716151706368073</c:v>
                </c:pt>
                <c:pt idx="412">
                  <c:v>47.003416666321698</c:v>
                </c:pt>
                <c:pt idx="413">
                  <c:v>47.226133433904309</c:v>
                </c:pt>
                <c:pt idx="414">
                  <c:v>47.979798385846706</c:v>
                </c:pt>
                <c:pt idx="415">
                  <c:v>48.796718542050058</c:v>
                </c:pt>
                <c:pt idx="416">
                  <c:v>49.291141255855678</c:v>
                </c:pt>
                <c:pt idx="417">
                  <c:v>49.334739054058794</c:v>
                </c:pt>
                <c:pt idx="418">
                  <c:v>50.288713837624364</c:v>
                </c:pt>
                <c:pt idx="419">
                  <c:v>50.330797263526264</c:v>
                </c:pt>
                <c:pt idx="420">
                  <c:v>51.254342667659046</c:v>
                </c:pt>
                <c:pt idx="421">
                  <c:v>51.691266827698811</c:v>
                </c:pt>
                <c:pt idx="422">
                  <c:v>52.196384477287502</c:v>
                </c:pt>
                <c:pt idx="423">
                  <c:v>52.304542687663918</c:v>
                </c:pt>
                <c:pt idx="424">
                  <c:v>52.928951076126111</c:v>
                </c:pt>
                <c:pt idx="425">
                  <c:v>53.988670696213667</c:v>
                </c:pt>
                <c:pt idx="426">
                  <c:v>54.430274150871853</c:v>
                </c:pt>
                <c:pt idx="427">
                  <c:v>54.810539370231645</c:v>
                </c:pt>
                <c:pt idx="428">
                  <c:v>55.243087506978235</c:v>
                </c:pt>
                <c:pt idx="429">
                  <c:v>55.895075018332626</c:v>
                </c:pt>
                <c:pt idx="430">
                  <c:v>56.567189098035286</c:v>
                </c:pt>
                <c:pt idx="431">
                  <c:v>57.222496690538755</c:v>
                </c:pt>
                <c:pt idx="432">
                  <c:v>59.452280230666652</c:v>
                </c:pt>
                <c:pt idx="433">
                  <c:v>60.25963920081967</c:v>
                </c:pt>
                <c:pt idx="434">
                  <c:v>61.010929654613328</c:v>
                </c:pt>
                <c:pt idx="435">
                  <c:v>61.108439890765602</c:v>
                </c:pt>
                <c:pt idx="436">
                  <c:v>61.170085614114448</c:v>
                </c:pt>
                <c:pt idx="437">
                  <c:v>61.26529739858767</c:v>
                </c:pt>
                <c:pt idx="438">
                  <c:v>62.136173999666454</c:v>
                </c:pt>
                <c:pt idx="439">
                  <c:v>63.033704644823096</c:v>
                </c:pt>
                <c:pt idx="440">
                  <c:v>63.45963911078875</c:v>
                </c:pt>
                <c:pt idx="441">
                  <c:v>63.860698341604348</c:v>
                </c:pt>
                <c:pt idx="442">
                  <c:v>64.85690534386714</c:v>
                </c:pt>
                <c:pt idx="443">
                  <c:v>66.860124926594281</c:v>
                </c:pt>
                <c:pt idx="444">
                  <c:v>67.112754870150241</c:v>
                </c:pt>
                <c:pt idx="445">
                  <c:v>68.841293946182503</c:v>
                </c:pt>
                <c:pt idx="446">
                  <c:v>69.860562553119195</c:v>
                </c:pt>
                <c:pt idx="447">
                  <c:v>70.454562319113677</c:v>
                </c:pt>
                <c:pt idx="448">
                  <c:v>73.057585569271723</c:v>
                </c:pt>
                <c:pt idx="449">
                  <c:v>73.190460314846462</c:v>
                </c:pt>
                <c:pt idx="450">
                  <c:v>74.927091586025639</c:v>
                </c:pt>
                <c:pt idx="451">
                  <c:v>75.685953943690905</c:v>
                </c:pt>
                <c:pt idx="452">
                  <c:v>77.447258213010912</c:v>
                </c:pt>
                <c:pt idx="453">
                  <c:v>77.563975154745037</c:v>
                </c:pt>
                <c:pt idx="454">
                  <c:v>79.139358834771201</c:v>
                </c:pt>
                <c:pt idx="455">
                  <c:v>81.378694089752571</c:v>
                </c:pt>
                <c:pt idx="456">
                  <c:v>83.245346294046897</c:v>
                </c:pt>
                <c:pt idx="457">
                  <c:v>85.835867174637954</c:v>
                </c:pt>
                <c:pt idx="458">
                  <c:v>87.911538037237975</c:v>
                </c:pt>
                <c:pt idx="459">
                  <c:v>88.459378850904457</c:v>
                </c:pt>
                <c:pt idx="460">
                  <c:v>91.442461874209386</c:v>
                </c:pt>
                <c:pt idx="461">
                  <c:v>92.78981595796003</c:v>
                </c:pt>
                <c:pt idx="462">
                  <c:v>94.241966355613684</c:v>
                </c:pt>
                <c:pt idx="463">
                  <c:v>96.260762990198131</c:v>
                </c:pt>
                <c:pt idx="464">
                  <c:v>98.241045681539802</c:v>
                </c:pt>
                <c:pt idx="465">
                  <c:v>100.12078763113595</c:v>
                </c:pt>
                <c:pt idx="466">
                  <c:v>102.45069376712212</c:v>
                </c:pt>
                <c:pt idx="467">
                  <c:v>106.52903850708418</c:v>
                </c:pt>
                <c:pt idx="468">
                  <c:v>110.39431531838601</c:v>
                </c:pt>
                <c:pt idx="469">
                  <c:v>113.2874544139223</c:v>
                </c:pt>
                <c:pt idx="470">
                  <c:v>115.45053280872467</c:v>
                </c:pt>
                <c:pt idx="471">
                  <c:v>116.09361824673118</c:v>
                </c:pt>
                <c:pt idx="472">
                  <c:v>119.44757103745704</c:v>
                </c:pt>
                <c:pt idx="473">
                  <c:v>122.288079516564</c:v>
                </c:pt>
                <c:pt idx="474">
                  <c:v>126.60552870254513</c:v>
                </c:pt>
                <c:pt idx="475">
                  <c:v>129.73170011298777</c:v>
                </c:pt>
                <c:pt idx="476">
                  <c:v>138.60410830908799</c:v>
                </c:pt>
                <c:pt idx="477">
                  <c:v>138.68563734917686</c:v>
                </c:pt>
                <c:pt idx="478">
                  <c:v>142.54005818509543</c:v>
                </c:pt>
                <c:pt idx="479">
                  <c:v>149.46053936174874</c:v>
                </c:pt>
                <c:pt idx="480">
                  <c:v>152.50904852931149</c:v>
                </c:pt>
                <c:pt idx="481">
                  <c:v>153.50754140043531</c:v>
                </c:pt>
                <c:pt idx="482">
                  <c:v>170.1905056086097</c:v>
                </c:pt>
                <c:pt idx="483">
                  <c:v>172.26334871837707</c:v>
                </c:pt>
                <c:pt idx="484">
                  <c:v>172.80155468225374</c:v>
                </c:pt>
                <c:pt idx="485">
                  <c:v>181.07881405156232</c:v>
                </c:pt>
                <c:pt idx="486">
                  <c:v>192.59504948506546</c:v>
                </c:pt>
                <c:pt idx="487">
                  <c:v>199.90884202268708</c:v>
                </c:pt>
                <c:pt idx="488">
                  <c:v>215.49656654600523</c:v>
                </c:pt>
                <c:pt idx="489">
                  <c:v>219.77187151549813</c:v>
                </c:pt>
                <c:pt idx="490">
                  <c:v>229.3336211598409</c:v>
                </c:pt>
                <c:pt idx="491">
                  <c:v>250.70013435278841</c:v>
                </c:pt>
                <c:pt idx="492">
                  <c:v>264.01637287844335</c:v>
                </c:pt>
                <c:pt idx="493">
                  <c:v>278.8564217289192</c:v>
                </c:pt>
                <c:pt idx="494">
                  <c:v>308.181131737317</c:v>
                </c:pt>
                <c:pt idx="495">
                  <c:v>311.5524691325374</c:v>
                </c:pt>
                <c:pt idx="496">
                  <c:v>345.62809874333834</c:v>
                </c:pt>
                <c:pt idx="497">
                  <c:v>375.26314182287058</c:v>
                </c:pt>
                <c:pt idx="498">
                  <c:v>380.73684597742874</c:v>
                </c:pt>
                <c:pt idx="499">
                  <c:v>462.4327811301651</c:v>
                </c:pt>
                <c:pt idx="500">
                  <c:v>505.17140061349613</c:v>
                </c:pt>
                <c:pt idx="501">
                  <c:v>523.48680046298421</c:v>
                </c:pt>
                <c:pt idx="502">
                  <c:v>688.85406717379954</c:v>
                </c:pt>
                <c:pt idx="503">
                  <c:v>757.7908584455231</c:v>
                </c:pt>
                <c:pt idx="504">
                  <c:v>758.07613000356298</c:v>
                </c:pt>
                <c:pt idx="505">
                  <c:v>1375.3746395415574</c:v>
                </c:pt>
                <c:pt idx="506">
                  <c:v>1487.5698598117046</c:v>
                </c:pt>
                <c:pt idx="507">
                  <c:v>1528.3965195957378</c:v>
                </c:pt>
                <c:pt idx="508">
                  <c:v>30.580444902042441</c:v>
                </c:pt>
                <c:pt idx="509">
                  <c:v>30.865602303207631</c:v>
                </c:pt>
                <c:pt idx="510">
                  <c:v>31.595598513755622</c:v>
                </c:pt>
                <c:pt idx="511">
                  <c:v>31.90065427472533</c:v>
                </c:pt>
                <c:pt idx="512">
                  <c:v>32.382781861253036</c:v>
                </c:pt>
                <c:pt idx="513">
                  <c:v>32.510693774473012</c:v>
                </c:pt>
                <c:pt idx="514">
                  <c:v>32.653891524614203</c:v>
                </c:pt>
                <c:pt idx="515">
                  <c:v>32.720591574793843</c:v>
                </c:pt>
                <c:pt idx="516">
                  <c:v>32.853665945780733</c:v>
                </c:pt>
                <c:pt idx="517">
                  <c:v>33.039344091159599</c:v>
                </c:pt>
                <c:pt idx="518">
                  <c:v>33.169263247559932</c:v>
                </c:pt>
                <c:pt idx="519">
                  <c:v>33.179872095078771</c:v>
                </c:pt>
                <c:pt idx="520">
                  <c:v>33.371438727073496</c:v>
                </c:pt>
                <c:pt idx="521">
                  <c:v>33.383991084332578</c:v>
                </c:pt>
                <c:pt idx="522">
                  <c:v>33.405259377599059</c:v>
                </c:pt>
                <c:pt idx="523">
                  <c:v>33.434222796245919</c:v>
                </c:pt>
                <c:pt idx="524">
                  <c:v>33.438133198986137</c:v>
                </c:pt>
                <c:pt idx="525">
                  <c:v>33.629081378932909</c:v>
                </c:pt>
                <c:pt idx="526">
                  <c:v>33.899798422446473</c:v>
                </c:pt>
                <c:pt idx="527">
                  <c:v>34.006849656356579</c:v>
                </c:pt>
                <c:pt idx="528">
                  <c:v>34.449710476647439</c:v>
                </c:pt>
                <c:pt idx="529">
                  <c:v>34.784949832168564</c:v>
                </c:pt>
                <c:pt idx="530">
                  <c:v>34.793220515963981</c:v>
                </c:pt>
                <c:pt idx="531">
                  <c:v>35.144077519026702</c:v>
                </c:pt>
                <c:pt idx="532">
                  <c:v>35.18541677979011</c:v>
                </c:pt>
                <c:pt idx="533">
                  <c:v>35.272045325066493</c:v>
                </c:pt>
                <c:pt idx="534">
                  <c:v>35.586487918703575</c:v>
                </c:pt>
                <c:pt idx="535">
                  <c:v>35.687437584864178</c:v>
                </c:pt>
                <c:pt idx="536">
                  <c:v>36.020097281118893</c:v>
                </c:pt>
                <c:pt idx="537">
                  <c:v>36.103647373935473</c:v>
                </c:pt>
                <c:pt idx="538">
                  <c:v>36.281838889426368</c:v>
                </c:pt>
                <c:pt idx="539">
                  <c:v>36.318337519814428</c:v>
                </c:pt>
                <c:pt idx="540">
                  <c:v>36.569498365252791</c:v>
                </c:pt>
                <c:pt idx="541">
                  <c:v>37.070303344411592</c:v>
                </c:pt>
                <c:pt idx="542">
                  <c:v>37.273629417252991</c:v>
                </c:pt>
                <c:pt idx="543">
                  <c:v>37.324473365473814</c:v>
                </c:pt>
                <c:pt idx="544">
                  <c:v>37.432034576308119</c:v>
                </c:pt>
                <c:pt idx="545">
                  <c:v>37.48077645503065</c:v>
                </c:pt>
                <c:pt idx="546">
                  <c:v>37.671736853773993</c:v>
                </c:pt>
                <c:pt idx="547">
                  <c:v>37.720659327194113</c:v>
                </c:pt>
                <c:pt idx="548">
                  <c:v>37.943505977653786</c:v>
                </c:pt>
                <c:pt idx="549">
                  <c:v>38.176698535091084</c:v>
                </c:pt>
                <c:pt idx="550">
                  <c:v>38.371889334905347</c:v>
                </c:pt>
                <c:pt idx="551">
                  <c:v>38.752333491303823</c:v>
                </c:pt>
                <c:pt idx="552">
                  <c:v>39.14193703947975</c:v>
                </c:pt>
                <c:pt idx="553">
                  <c:v>39.931223022820994</c:v>
                </c:pt>
                <c:pt idx="554">
                  <c:v>39.992589703154223</c:v>
                </c:pt>
                <c:pt idx="555">
                  <c:v>40.416018075502869</c:v>
                </c:pt>
                <c:pt idx="556">
                  <c:v>40.768762310531208</c:v>
                </c:pt>
                <c:pt idx="557">
                  <c:v>40.924632204306803</c:v>
                </c:pt>
                <c:pt idx="558">
                  <c:v>41.586728532411541</c:v>
                </c:pt>
                <c:pt idx="559">
                  <c:v>42.125492546654165</c:v>
                </c:pt>
                <c:pt idx="560">
                  <c:v>42.209811638477866</c:v>
                </c:pt>
                <c:pt idx="561">
                  <c:v>42.306216075339492</c:v>
                </c:pt>
                <c:pt idx="562">
                  <c:v>42.500318063197817</c:v>
                </c:pt>
                <c:pt idx="563">
                  <c:v>42.535954885733261</c:v>
                </c:pt>
                <c:pt idx="564">
                  <c:v>42.780397278324827</c:v>
                </c:pt>
                <c:pt idx="565">
                  <c:v>43.515401889638113</c:v>
                </c:pt>
                <c:pt idx="566">
                  <c:v>43.922489528007148</c:v>
                </c:pt>
                <c:pt idx="567">
                  <c:v>44.048520176777586</c:v>
                </c:pt>
                <c:pt idx="568">
                  <c:v>44.742858338699953</c:v>
                </c:pt>
                <c:pt idx="569">
                  <c:v>45.08326076842215</c:v>
                </c:pt>
                <c:pt idx="570">
                  <c:v>45.579133484676696</c:v>
                </c:pt>
                <c:pt idx="571">
                  <c:v>45.653321943808258</c:v>
                </c:pt>
                <c:pt idx="572">
                  <c:v>45.879817172233274</c:v>
                </c:pt>
                <c:pt idx="573">
                  <c:v>45.91984888557392</c:v>
                </c:pt>
                <c:pt idx="574">
                  <c:v>46.361564490293453</c:v>
                </c:pt>
                <c:pt idx="575">
                  <c:v>46.387927623083094</c:v>
                </c:pt>
                <c:pt idx="576">
                  <c:v>47.463272606362516</c:v>
                </c:pt>
                <c:pt idx="577">
                  <c:v>48.142133221402986</c:v>
                </c:pt>
                <c:pt idx="578">
                  <c:v>48.951490652248118</c:v>
                </c:pt>
                <c:pt idx="579">
                  <c:v>49.819301054765234</c:v>
                </c:pt>
                <c:pt idx="580">
                  <c:v>49.983570772026241</c:v>
                </c:pt>
                <c:pt idx="581">
                  <c:v>50.542457277851888</c:v>
                </c:pt>
                <c:pt idx="582">
                  <c:v>50.620740912483562</c:v>
                </c:pt>
                <c:pt idx="583">
                  <c:v>50.662498217364991</c:v>
                </c:pt>
                <c:pt idx="584">
                  <c:v>50.74103956123151</c:v>
                </c:pt>
                <c:pt idx="585">
                  <c:v>51.144523433558007</c:v>
                </c:pt>
                <c:pt idx="586">
                  <c:v>53.67568856160679</c:v>
                </c:pt>
                <c:pt idx="587">
                  <c:v>53.926644176919467</c:v>
                </c:pt>
                <c:pt idx="588">
                  <c:v>54.703134177021802</c:v>
                </c:pt>
                <c:pt idx="589">
                  <c:v>54.819852882863017</c:v>
                </c:pt>
                <c:pt idx="590">
                  <c:v>55.3455047225954</c:v>
                </c:pt>
                <c:pt idx="591">
                  <c:v>55.492526042897452</c:v>
                </c:pt>
                <c:pt idx="592">
                  <c:v>57.237870065697031</c:v>
                </c:pt>
                <c:pt idx="593">
                  <c:v>57.290162690746733</c:v>
                </c:pt>
                <c:pt idx="594">
                  <c:v>58.553862777424527</c:v>
                </c:pt>
                <c:pt idx="595">
                  <c:v>58.865011663077873</c:v>
                </c:pt>
                <c:pt idx="596">
                  <c:v>60.16478260585307</c:v>
                </c:pt>
                <c:pt idx="597">
                  <c:v>60.204899110417195</c:v>
                </c:pt>
                <c:pt idx="598">
                  <c:v>60.625755407474088</c:v>
                </c:pt>
                <c:pt idx="599">
                  <c:v>60.897798625359243</c:v>
                </c:pt>
                <c:pt idx="600">
                  <c:v>63.093767353316849</c:v>
                </c:pt>
                <c:pt idx="601">
                  <c:v>64.187874617232524</c:v>
                </c:pt>
                <c:pt idx="602">
                  <c:v>64.545075919405221</c:v>
                </c:pt>
                <c:pt idx="603">
                  <c:v>64.890339475865275</c:v>
                </c:pt>
                <c:pt idx="604">
                  <c:v>65.479800688875287</c:v>
                </c:pt>
                <c:pt idx="605">
                  <c:v>66.333610240133766</c:v>
                </c:pt>
                <c:pt idx="606">
                  <c:v>66.711793872963597</c:v>
                </c:pt>
                <c:pt idx="607">
                  <c:v>68.971701206922233</c:v>
                </c:pt>
                <c:pt idx="608">
                  <c:v>69.897282901299562</c:v>
                </c:pt>
                <c:pt idx="609">
                  <c:v>70.145788120056352</c:v>
                </c:pt>
                <c:pt idx="610">
                  <c:v>71.574849630080891</c:v>
                </c:pt>
                <c:pt idx="611">
                  <c:v>71.693833556371871</c:v>
                </c:pt>
                <c:pt idx="612">
                  <c:v>71.890531937369943</c:v>
                </c:pt>
                <c:pt idx="613">
                  <c:v>74.28319727152369</c:v>
                </c:pt>
                <c:pt idx="614">
                  <c:v>75.217877487909817</c:v>
                </c:pt>
                <c:pt idx="615">
                  <c:v>76.428491475590661</c:v>
                </c:pt>
                <c:pt idx="616">
                  <c:v>76.540162039070495</c:v>
                </c:pt>
                <c:pt idx="617">
                  <c:v>79.227678971478412</c:v>
                </c:pt>
                <c:pt idx="618">
                  <c:v>80.019796840809221</c:v>
                </c:pt>
                <c:pt idx="619">
                  <c:v>80.86263832739607</c:v>
                </c:pt>
                <c:pt idx="620">
                  <c:v>86.627571224585864</c:v>
                </c:pt>
                <c:pt idx="621">
                  <c:v>87.074140869379903</c:v>
                </c:pt>
                <c:pt idx="622">
                  <c:v>87.645581026974</c:v>
                </c:pt>
                <c:pt idx="623">
                  <c:v>88.86652146005909</c:v>
                </c:pt>
                <c:pt idx="624">
                  <c:v>91.618233119039687</c:v>
                </c:pt>
                <c:pt idx="625">
                  <c:v>95.188117257814568</c:v>
                </c:pt>
                <c:pt idx="626">
                  <c:v>95.559441262337216</c:v>
                </c:pt>
                <c:pt idx="627">
                  <c:v>96.636308598888419</c:v>
                </c:pt>
                <c:pt idx="628">
                  <c:v>99.663401052091103</c:v>
                </c:pt>
                <c:pt idx="629">
                  <c:v>101.78436355134238</c:v>
                </c:pt>
                <c:pt idx="630">
                  <c:v>102.38618293542469</c:v>
                </c:pt>
                <c:pt idx="631">
                  <c:v>106.24356254600626</c:v>
                </c:pt>
                <c:pt idx="632">
                  <c:v>108.19120128915493</c:v>
                </c:pt>
                <c:pt idx="633">
                  <c:v>109.97199356013031</c:v>
                </c:pt>
                <c:pt idx="634">
                  <c:v>117.1651823729548</c:v>
                </c:pt>
                <c:pt idx="635">
                  <c:v>118.64952788840111</c:v>
                </c:pt>
                <c:pt idx="636">
                  <c:v>120.28077059347412</c:v>
                </c:pt>
                <c:pt idx="637">
                  <c:v>127.28963660179079</c:v>
                </c:pt>
                <c:pt idx="638">
                  <c:v>127.91700051185683</c:v>
                </c:pt>
                <c:pt idx="639">
                  <c:v>128.73833995623676</c:v>
                </c:pt>
                <c:pt idx="640">
                  <c:v>137.01714953396768</c:v>
                </c:pt>
                <c:pt idx="641">
                  <c:v>138.67295348948687</c:v>
                </c:pt>
                <c:pt idx="642">
                  <c:v>141.14355590759624</c:v>
                </c:pt>
                <c:pt idx="643">
                  <c:v>152.75625812180272</c:v>
                </c:pt>
                <c:pt idx="644">
                  <c:v>154.10490130708578</c:v>
                </c:pt>
                <c:pt idx="645">
                  <c:v>154.43581324869481</c:v>
                </c:pt>
                <c:pt idx="646">
                  <c:v>160.77728809876442</c:v>
                </c:pt>
                <c:pt idx="647">
                  <c:v>169.60401675035445</c:v>
                </c:pt>
                <c:pt idx="648">
                  <c:v>171.59316172216586</c:v>
                </c:pt>
                <c:pt idx="649">
                  <c:v>189.00051869652319</c:v>
                </c:pt>
                <c:pt idx="650">
                  <c:v>192.38882260565819</c:v>
                </c:pt>
                <c:pt idx="651">
                  <c:v>194.13919902688477</c:v>
                </c:pt>
                <c:pt idx="652">
                  <c:v>217.26292543968063</c:v>
                </c:pt>
                <c:pt idx="653">
                  <c:v>222.7966051305595</c:v>
                </c:pt>
                <c:pt idx="654">
                  <c:v>227.12606470658611</c:v>
                </c:pt>
                <c:pt idx="655">
                  <c:v>255.9531725943873</c:v>
                </c:pt>
                <c:pt idx="656">
                  <c:v>260.1294303922183</c:v>
                </c:pt>
                <c:pt idx="657">
                  <c:v>269.79545688463281</c:v>
                </c:pt>
                <c:pt idx="658">
                  <c:v>297.09565593264955</c:v>
                </c:pt>
                <c:pt idx="659">
                  <c:v>306.87817965728885</c:v>
                </c:pt>
                <c:pt idx="660">
                  <c:v>338.58956083089532</c:v>
                </c:pt>
                <c:pt idx="661">
                  <c:v>371.67663841602916</c:v>
                </c:pt>
                <c:pt idx="662">
                  <c:v>378.03679233345269</c:v>
                </c:pt>
                <c:pt idx="663">
                  <c:v>451.31936336463264</c:v>
                </c:pt>
                <c:pt idx="664">
                  <c:v>508.90768709116401</c:v>
                </c:pt>
                <c:pt idx="665">
                  <c:v>519.13655219845305</c:v>
                </c:pt>
                <c:pt idx="666">
                  <c:v>691.41202907726131</c:v>
                </c:pt>
                <c:pt idx="667">
                  <c:v>753.35227469989502</c:v>
                </c:pt>
                <c:pt idx="668">
                  <c:v>780.06110474943443</c:v>
                </c:pt>
                <c:pt idx="669">
                  <c:v>1406.0351799979917</c:v>
                </c:pt>
                <c:pt idx="670">
                  <c:v>1529.7672375063298</c:v>
                </c:pt>
                <c:pt idx="671">
                  <c:v>1560.6721996085309</c:v>
                </c:pt>
              </c:numCache>
            </c:numRef>
          </c:xVal>
          <c:yVal>
            <c:numRef>
              <c:f>summary!$AT$9:$AT$680</c:f>
              <c:numCache>
                <c:formatCode>0.000</c:formatCode>
                <c:ptCount val="672"/>
                <c:pt idx="1">
                  <c:v>0.17663408530850452</c:v>
                </c:pt>
                <c:pt idx="2">
                  <c:v>0.12135423023874557</c:v>
                </c:pt>
                <c:pt idx="3">
                  <c:v>0.15410111803365584</c:v>
                </c:pt>
                <c:pt idx="4">
                  <c:v>0.11219428492008897</c:v>
                </c:pt>
                <c:pt idx="5">
                  <c:v>0.25210885149289108</c:v>
                </c:pt>
                <c:pt idx="6">
                  <c:v>0.17081142952870879</c:v>
                </c:pt>
                <c:pt idx="7">
                  <c:v>0.12548291444979026</c:v>
                </c:pt>
                <c:pt idx="8">
                  <c:v>0.26691332491014785</c:v>
                </c:pt>
                <c:pt idx="9">
                  <c:v>0.22718151127818728</c:v>
                </c:pt>
                <c:pt idx="10">
                  <c:v>0.23983182536379369</c:v>
                </c:pt>
                <c:pt idx="11">
                  <c:v>0.21820639205590456</c:v>
                </c:pt>
                <c:pt idx="12">
                  <c:v>0.30900811822578161</c:v>
                </c:pt>
                <c:pt idx="13">
                  <c:v>0.26683299422228979</c:v>
                </c:pt>
                <c:pt idx="14">
                  <c:v>0.30218645764939445</c:v>
                </c:pt>
                <c:pt idx="15">
                  <c:v>0.23593145298441448</c:v>
                </c:pt>
                <c:pt idx="16">
                  <c:v>0.13955701149497396</c:v>
                </c:pt>
                <c:pt idx="17">
                  <c:v>0.28394364085595214</c:v>
                </c:pt>
                <c:pt idx="18">
                  <c:v>0.19139143580987514</c:v>
                </c:pt>
                <c:pt idx="19">
                  <c:v>0.17847265097290413</c:v>
                </c:pt>
                <c:pt idx="20">
                  <c:v>0.24099952736238789</c:v>
                </c:pt>
                <c:pt idx="21">
                  <c:v>0.14815458721141386</c:v>
                </c:pt>
                <c:pt idx="22">
                  <c:v>0.10947788238425074</c:v>
                </c:pt>
                <c:pt idx="23">
                  <c:v>0.37655201423830054</c:v>
                </c:pt>
                <c:pt idx="24">
                  <c:v>0.22951085314384881</c:v>
                </c:pt>
                <c:pt idx="25">
                  <c:v>0.40176109579826974</c:v>
                </c:pt>
                <c:pt idx="26">
                  <c:v>0.10624884315459236</c:v>
                </c:pt>
                <c:pt idx="27">
                  <c:v>0.22045476004941056</c:v>
                </c:pt>
                <c:pt idx="28">
                  <c:v>0.1657842667935385</c:v>
                </c:pt>
                <c:pt idx="29">
                  <c:v>0.19174414638539342</c:v>
                </c:pt>
                <c:pt idx="30">
                  <c:v>0.20784385552006396</c:v>
                </c:pt>
                <c:pt idx="31">
                  <c:v>0.10246581514324223</c:v>
                </c:pt>
                <c:pt idx="32">
                  <c:v>0.16923731020023322</c:v>
                </c:pt>
                <c:pt idx="33">
                  <c:v>0.15768735773217038</c:v>
                </c:pt>
                <c:pt idx="34">
                  <c:v>9.6599950981065941E-2</c:v>
                </c:pt>
                <c:pt idx="35">
                  <c:v>0.29387688600028627</c:v>
                </c:pt>
                <c:pt idx="36">
                  <c:v>0.14331521485505222</c:v>
                </c:pt>
                <c:pt idx="37">
                  <c:v>0.12133155191254873</c:v>
                </c:pt>
                <c:pt idx="38">
                  <c:v>6.3197597966251282E-2</c:v>
                </c:pt>
                <c:pt idx="39">
                  <c:v>9.1629668910366585E-2</c:v>
                </c:pt>
                <c:pt idx="40">
                  <c:v>0.16112815709246797</c:v>
                </c:pt>
                <c:pt idx="41">
                  <c:v>0.128270881892349</c:v>
                </c:pt>
                <c:pt idx="42">
                  <c:v>0.13681517035960766</c:v>
                </c:pt>
                <c:pt idx="43">
                  <c:v>7.5166045393143185E-2</c:v>
                </c:pt>
                <c:pt idx="44">
                  <c:v>3.93437804638005E-2</c:v>
                </c:pt>
                <c:pt idx="45">
                  <c:v>7.9594481051389263E-2</c:v>
                </c:pt>
                <c:pt idx="46">
                  <c:v>0.13589245720069879</c:v>
                </c:pt>
                <c:pt idx="47">
                  <c:v>5.4203441505308037E-2</c:v>
                </c:pt>
                <c:pt idx="48">
                  <c:v>4.2315963731374688E-2</c:v>
                </c:pt>
                <c:pt idx="49">
                  <c:v>7.1855383482059818E-2</c:v>
                </c:pt>
                <c:pt idx="50">
                  <c:v>0.15952637906515643</c:v>
                </c:pt>
                <c:pt idx="51">
                  <c:v>7.8287845544557913E-4</c:v>
                </c:pt>
                <c:pt idx="52">
                  <c:v>4.629032231424611E-2</c:v>
                </c:pt>
                <c:pt idx="53">
                  <c:v>9.7485706632525759E-3</c:v>
                </c:pt>
                <c:pt idx="54">
                  <c:v>2.2537780152529281E-2</c:v>
                </c:pt>
                <c:pt idx="55">
                  <c:v>0.13967665138154325</c:v>
                </c:pt>
                <c:pt idx="56">
                  <c:v>0.10027738167200284</c:v>
                </c:pt>
                <c:pt idx="57">
                  <c:v>3.1628475623628124E-3</c:v>
                </c:pt>
                <c:pt idx="58">
                  <c:v>1.6497612306300497E-2</c:v>
                </c:pt>
                <c:pt idx="59">
                  <c:v>0.22062265500382328</c:v>
                </c:pt>
                <c:pt idx="60">
                  <c:v>4.0481272884079116E-3</c:v>
                </c:pt>
                <c:pt idx="61">
                  <c:v>1.0377118308587624E-2</c:v>
                </c:pt>
                <c:pt idx="62">
                  <c:v>8.8301455101635701E-2</c:v>
                </c:pt>
                <c:pt idx="63">
                  <c:v>1.6466520330213782E-2</c:v>
                </c:pt>
                <c:pt idx="64">
                  <c:v>0.15370097990932469</c:v>
                </c:pt>
                <c:pt idx="65">
                  <c:v>7.668804438943902E-2</c:v>
                </c:pt>
                <c:pt idx="66">
                  <c:v>9.8262885536770216E-3</c:v>
                </c:pt>
                <c:pt idx="67">
                  <c:v>2.5889075335469591E-2</c:v>
                </c:pt>
                <c:pt idx="68">
                  <c:v>8.1476008139619027E-2</c:v>
                </c:pt>
                <c:pt idx="69">
                  <c:v>9.7009764260875941E-3</c:v>
                </c:pt>
                <c:pt idx="70">
                  <c:v>8.1048373151110884E-3</c:v>
                </c:pt>
                <c:pt idx="71">
                  <c:v>3.4803873215146691E-2</c:v>
                </c:pt>
                <c:pt idx="72">
                  <c:v>4.0183626641257927E-3</c:v>
                </c:pt>
                <c:pt idx="73">
                  <c:v>0.1192499367531388</c:v>
                </c:pt>
                <c:pt idx="74">
                  <c:v>4.810987180308806E-2</c:v>
                </c:pt>
                <c:pt idx="75">
                  <c:v>1.4551625060211426E-2</c:v>
                </c:pt>
                <c:pt idx="76">
                  <c:v>5.5531399021651164E-3</c:v>
                </c:pt>
                <c:pt idx="77">
                  <c:v>0.12789635331307356</c:v>
                </c:pt>
                <c:pt idx="78">
                  <c:v>1.6564441302414794E-2</c:v>
                </c:pt>
                <c:pt idx="79">
                  <c:v>7.5434839531472687E-3</c:v>
                </c:pt>
                <c:pt idx="80">
                  <c:v>8.2607483456534958E-2</c:v>
                </c:pt>
                <c:pt idx="81">
                  <c:v>8.6107919835561927E-3</c:v>
                </c:pt>
                <c:pt idx="82">
                  <c:v>2.7347290434992004E-2</c:v>
                </c:pt>
                <c:pt idx="83">
                  <c:v>1.9957028005243543E-2</c:v>
                </c:pt>
                <c:pt idx="84">
                  <c:v>1.9125783653438694E-3</c:v>
                </c:pt>
                <c:pt idx="85">
                  <c:v>9.5475510967967539E-2</c:v>
                </c:pt>
                <c:pt idx="86">
                  <c:v>5.6030619546418602E-2</c:v>
                </c:pt>
                <c:pt idx="87">
                  <c:v>3.6705788514662337E-2</c:v>
                </c:pt>
                <c:pt idx="88">
                  <c:v>8.4130298468054997E-3</c:v>
                </c:pt>
                <c:pt idx="89">
                  <c:v>6.2785987938052151E-2</c:v>
                </c:pt>
                <c:pt idx="90">
                  <c:v>1.0419996143959366E-2</c:v>
                </c:pt>
                <c:pt idx="91">
                  <c:v>1.5282703991099669E-2</c:v>
                </c:pt>
                <c:pt idx="92">
                  <c:v>9.8596808822127513E-2</c:v>
                </c:pt>
                <c:pt idx="93">
                  <c:v>1.2456433970627395E-3</c:v>
                </c:pt>
                <c:pt idx="94">
                  <c:v>1.3786300904552847E-2</c:v>
                </c:pt>
                <c:pt idx="95">
                  <c:v>0.10696653994883205</c:v>
                </c:pt>
                <c:pt idx="96">
                  <c:v>6.2433238550717637E-3</c:v>
                </c:pt>
                <c:pt idx="97">
                  <c:v>2.4781462723166042E-2</c:v>
                </c:pt>
                <c:pt idx="98">
                  <c:v>1.1728219107428193E-2</c:v>
                </c:pt>
                <c:pt idx="99">
                  <c:v>1.6883827217275615E-2</c:v>
                </c:pt>
                <c:pt idx="100">
                  <c:v>0.11278973620521619</c:v>
                </c:pt>
                <c:pt idx="101">
                  <c:v>4.0680845198360852E-3</c:v>
                </c:pt>
                <c:pt idx="102">
                  <c:v>0.10867605499605948</c:v>
                </c:pt>
                <c:pt idx="103">
                  <c:v>3.2847953548145889E-2</c:v>
                </c:pt>
                <c:pt idx="104">
                  <c:v>1.3390755865235119E-2</c:v>
                </c:pt>
                <c:pt idx="105">
                  <c:v>9.8792861574981128E-2</c:v>
                </c:pt>
                <c:pt idx="106">
                  <c:v>1.8326361647113813E-2</c:v>
                </c:pt>
                <c:pt idx="107">
                  <c:v>9.8750984245958248E-4</c:v>
                </c:pt>
                <c:pt idx="108">
                  <c:v>9.2709545908301133E-2</c:v>
                </c:pt>
                <c:pt idx="109">
                  <c:v>4.1490651190867617E-2</c:v>
                </c:pt>
                <c:pt idx="110">
                  <c:v>2.2864805029677387E-2</c:v>
                </c:pt>
                <c:pt idx="111">
                  <c:v>9.3394814935314693E-3</c:v>
                </c:pt>
                <c:pt idx="112">
                  <c:v>2.3830839269334769E-2</c:v>
                </c:pt>
                <c:pt idx="113">
                  <c:v>5.062638918927248E-2</c:v>
                </c:pt>
                <c:pt idx="114">
                  <c:v>2.0625195903184464E-2</c:v>
                </c:pt>
                <c:pt idx="115">
                  <c:v>2.2847404929174298E-2</c:v>
                </c:pt>
                <c:pt idx="116">
                  <c:v>2.2202599224454854E-2</c:v>
                </c:pt>
                <c:pt idx="117">
                  <c:v>1.3430619896450285E-2</c:v>
                </c:pt>
                <c:pt idx="118">
                  <c:v>4.1995314611149907E-2</c:v>
                </c:pt>
                <c:pt idx="119">
                  <c:v>8.7198460138689215E-3</c:v>
                </c:pt>
                <c:pt idx="120">
                  <c:v>6.0851253195529142E-2</c:v>
                </c:pt>
                <c:pt idx="121">
                  <c:v>9.2432105726364316E-2</c:v>
                </c:pt>
                <c:pt idx="122">
                  <c:v>4.1887949158737066E-2</c:v>
                </c:pt>
                <c:pt idx="123">
                  <c:v>2.5453515706005014E-2</c:v>
                </c:pt>
                <c:pt idx="124">
                  <c:v>9.3367751533625129E-2</c:v>
                </c:pt>
                <c:pt idx="125">
                  <c:v>3.4301998895493339E-2</c:v>
                </c:pt>
                <c:pt idx="126">
                  <c:v>1.3332493019613955E-3</c:v>
                </c:pt>
                <c:pt idx="127">
                  <c:v>4.977316533874411E-2</c:v>
                </c:pt>
                <c:pt idx="128">
                  <c:v>5.5693697150302278E-2</c:v>
                </c:pt>
                <c:pt idx="129">
                  <c:v>1.9840822073962344E-2</c:v>
                </c:pt>
                <c:pt idx="130">
                  <c:v>0.10976549954145977</c:v>
                </c:pt>
                <c:pt idx="131">
                  <c:v>5.1968865961971693E-2</c:v>
                </c:pt>
                <c:pt idx="132">
                  <c:v>5.1895063655947232E-2</c:v>
                </c:pt>
                <c:pt idx="133">
                  <c:v>5.8304028673342348E-2</c:v>
                </c:pt>
                <c:pt idx="134">
                  <c:v>9.9495488596983608E-2</c:v>
                </c:pt>
                <c:pt idx="135">
                  <c:v>0.1132627148961374</c:v>
                </c:pt>
                <c:pt idx="136">
                  <c:v>5.7720458220323463E-2</c:v>
                </c:pt>
                <c:pt idx="137">
                  <c:v>0.11237941761658894</c:v>
                </c:pt>
                <c:pt idx="138">
                  <c:v>0.11865812641320679</c:v>
                </c:pt>
                <c:pt idx="139">
                  <c:v>5.7831964456681595E-2</c:v>
                </c:pt>
                <c:pt idx="140">
                  <c:v>0.12755664646723436</c:v>
                </c:pt>
                <c:pt idx="141">
                  <c:v>0.14655505989572959</c:v>
                </c:pt>
                <c:pt idx="142">
                  <c:v>2.4183833708879797E-2</c:v>
                </c:pt>
                <c:pt idx="143">
                  <c:v>0.13567270293649075</c:v>
                </c:pt>
                <c:pt idx="144">
                  <c:v>0.14719280046816643</c:v>
                </c:pt>
                <c:pt idx="145">
                  <c:v>2.2709312559700472E-2</c:v>
                </c:pt>
                <c:pt idx="146">
                  <c:v>9.7598662357334831E-2</c:v>
                </c:pt>
                <c:pt idx="147">
                  <c:v>0.10285498875467605</c:v>
                </c:pt>
                <c:pt idx="148">
                  <c:v>1.4339181218511889E-5</c:v>
                </c:pt>
                <c:pt idx="149">
                  <c:v>8.8891563323180461E-2</c:v>
                </c:pt>
                <c:pt idx="150">
                  <c:v>0.20068398923905842</c:v>
                </c:pt>
                <c:pt idx="151">
                  <c:v>2.6616169246347993E-2</c:v>
                </c:pt>
                <c:pt idx="152">
                  <c:v>0.15528135844229898</c:v>
                </c:pt>
                <c:pt idx="153">
                  <c:v>1.3484787251036235E-2</c:v>
                </c:pt>
                <c:pt idx="154">
                  <c:v>0.11128377894100314</c:v>
                </c:pt>
                <c:pt idx="155">
                  <c:v>2.6215311039627407E-2</c:v>
                </c:pt>
                <c:pt idx="156">
                  <c:v>8.6258223165991285E-2</c:v>
                </c:pt>
                <c:pt idx="157">
                  <c:v>3.8055950733484618E-2</c:v>
                </c:pt>
                <c:pt idx="158">
                  <c:v>2.6230402116622063E-2</c:v>
                </c:pt>
                <c:pt idx="159">
                  <c:v>8.394771306940349E-2</c:v>
                </c:pt>
                <c:pt idx="160">
                  <c:v>0.11319088648314989</c:v>
                </c:pt>
                <c:pt idx="161">
                  <c:v>0.14062060068092147</c:v>
                </c:pt>
                <c:pt idx="162">
                  <c:v>0.12419384938981155</c:v>
                </c:pt>
                <c:pt idx="163">
                  <c:v>0.16145257074785735</c:v>
                </c:pt>
                <c:pt idx="164">
                  <c:v>0.19703529821373952</c:v>
                </c:pt>
                <c:pt idx="165">
                  <c:v>0.18999153962986837</c:v>
                </c:pt>
                <c:pt idx="166">
                  <c:v>0.27570571147705075</c:v>
                </c:pt>
                <c:pt idx="167">
                  <c:v>0.38259440128398314</c:v>
                </c:pt>
                <c:pt idx="168">
                  <c:v>0.27913528740038968</c:v>
                </c:pt>
                <c:pt idx="169">
                  <c:v>0.33598478657530639</c:v>
                </c:pt>
                <c:pt idx="170">
                  <c:v>0.4307945283748707</c:v>
                </c:pt>
                <c:pt idx="171">
                  <c:v>0.33692532445141726</c:v>
                </c:pt>
                <c:pt idx="172">
                  <c:v>0.37584173826742279</c:v>
                </c:pt>
                <c:pt idx="173">
                  <c:v>0.55628620824435926</c:v>
                </c:pt>
                <c:pt idx="174">
                  <c:v>0.45463656854989093</c:v>
                </c:pt>
                <c:pt idx="175">
                  <c:v>1.0009978027421838E-2</c:v>
                </c:pt>
                <c:pt idx="176">
                  <c:v>3.2412175937795967E-2</c:v>
                </c:pt>
                <c:pt idx="177">
                  <c:v>1.3020226984053753E-4</c:v>
                </c:pt>
                <c:pt idx="178">
                  <c:v>0.13902764495129352</c:v>
                </c:pt>
                <c:pt idx="179">
                  <c:v>0.10018166374998756</c:v>
                </c:pt>
                <c:pt idx="180">
                  <c:v>0.13278865938153667</c:v>
                </c:pt>
                <c:pt idx="181">
                  <c:v>2.1459568800845843E-2</c:v>
                </c:pt>
                <c:pt idx="182">
                  <c:v>1.9948706998992143E-2</c:v>
                </c:pt>
                <c:pt idx="183">
                  <c:v>7.9489516927738535E-2</c:v>
                </c:pt>
                <c:pt idx="184">
                  <c:v>0.10652898760970522</c:v>
                </c:pt>
                <c:pt idx="185">
                  <c:v>1.7269096915661558E-2</c:v>
                </c:pt>
                <c:pt idx="186">
                  <c:v>5.6117704296497629E-2</c:v>
                </c:pt>
                <c:pt idx="187">
                  <c:v>1.0805311848700644E-2</c:v>
                </c:pt>
                <c:pt idx="188">
                  <c:v>0.10985948941343725</c:v>
                </c:pt>
                <c:pt idx="189">
                  <c:v>7.7519079256160278E-2</c:v>
                </c:pt>
                <c:pt idx="190">
                  <c:v>2.5932472545867499E-2</c:v>
                </c:pt>
                <c:pt idx="191">
                  <c:v>0.16247884683534899</c:v>
                </c:pt>
                <c:pt idx="192">
                  <c:v>0.11420275598916177</c:v>
                </c:pt>
                <c:pt idx="193">
                  <c:v>1.5316254051663399E-2</c:v>
                </c:pt>
                <c:pt idx="194">
                  <c:v>1.1534905770648005E-2</c:v>
                </c:pt>
                <c:pt idx="195">
                  <c:v>0.11023155079406202</c:v>
                </c:pt>
                <c:pt idx="196">
                  <c:v>7.1621329236511502E-2</c:v>
                </c:pt>
                <c:pt idx="197">
                  <c:v>6.6382190529146901E-2</c:v>
                </c:pt>
                <c:pt idx="198">
                  <c:v>0.15484013179668848</c:v>
                </c:pt>
                <c:pt idx="199">
                  <c:v>0.1217457322769209</c:v>
                </c:pt>
                <c:pt idx="200">
                  <c:v>5.1088176318218957E-2</c:v>
                </c:pt>
                <c:pt idx="201">
                  <c:v>9.4287757857424381E-2</c:v>
                </c:pt>
                <c:pt idx="202">
                  <c:v>5.0386525449536389E-2</c:v>
                </c:pt>
                <c:pt idx="203">
                  <c:v>9.8584969871579414E-2</c:v>
                </c:pt>
                <c:pt idx="204">
                  <c:v>9.6654083477928671E-2</c:v>
                </c:pt>
                <c:pt idx="205">
                  <c:v>0.12868664316540301</c:v>
                </c:pt>
                <c:pt idx="206">
                  <c:v>7.3338254652900364E-2</c:v>
                </c:pt>
                <c:pt idx="207">
                  <c:v>0.1913216871878832</c:v>
                </c:pt>
                <c:pt idx="208">
                  <c:v>0.14506369259494159</c:v>
                </c:pt>
                <c:pt idx="209">
                  <c:v>0.10459143806171443</c:v>
                </c:pt>
                <c:pt idx="210">
                  <c:v>8.4778081706832681E-2</c:v>
                </c:pt>
                <c:pt idx="211">
                  <c:v>8.3668716715059058E-2</c:v>
                </c:pt>
                <c:pt idx="212">
                  <c:v>6.9630203062598983E-2</c:v>
                </c:pt>
                <c:pt idx="213">
                  <c:v>4.5506943169111649E-2</c:v>
                </c:pt>
                <c:pt idx="214">
                  <c:v>0.15754450242121565</c:v>
                </c:pt>
                <c:pt idx="215">
                  <c:v>9.4487798157279021E-2</c:v>
                </c:pt>
                <c:pt idx="216">
                  <c:v>6.7732777193455981E-2</c:v>
                </c:pt>
                <c:pt idx="217">
                  <c:v>4.3863351554668646E-2</c:v>
                </c:pt>
                <c:pt idx="218">
                  <c:v>0.10279915054160924</c:v>
                </c:pt>
                <c:pt idx="219">
                  <c:v>0.12069015579372294</c:v>
                </c:pt>
                <c:pt idx="220">
                  <c:v>9.8792124811716148E-2</c:v>
                </c:pt>
                <c:pt idx="221">
                  <c:v>3.0241754616482881E-2</c:v>
                </c:pt>
                <c:pt idx="222">
                  <c:v>8.644353384749387E-2</c:v>
                </c:pt>
                <c:pt idx="223">
                  <c:v>2.3516040180621756E-2</c:v>
                </c:pt>
                <c:pt idx="224">
                  <c:v>0.10094852616046532</c:v>
                </c:pt>
                <c:pt idx="225">
                  <c:v>8.5917184215365114E-5</c:v>
                </c:pt>
                <c:pt idx="226">
                  <c:v>1.604041823866292E-2</c:v>
                </c:pt>
                <c:pt idx="227">
                  <c:v>5.1934608714867873E-2</c:v>
                </c:pt>
                <c:pt idx="228">
                  <c:v>6.9413687739500615E-2</c:v>
                </c:pt>
                <c:pt idx="229">
                  <c:v>6.788726465252462E-2</c:v>
                </c:pt>
                <c:pt idx="230">
                  <c:v>9.9592808867766891E-2</c:v>
                </c:pt>
                <c:pt idx="231">
                  <c:v>9.5067371057470068E-2</c:v>
                </c:pt>
                <c:pt idx="232">
                  <c:v>7.3486582939846556E-2</c:v>
                </c:pt>
                <c:pt idx="233">
                  <c:v>9.8416302583153037E-2</c:v>
                </c:pt>
                <c:pt idx="234">
                  <c:v>9.7991929358952859E-2</c:v>
                </c:pt>
                <c:pt idx="235">
                  <c:v>4.8317622958582288E-2</c:v>
                </c:pt>
                <c:pt idx="236">
                  <c:v>9.852803522859975E-2</c:v>
                </c:pt>
                <c:pt idx="237">
                  <c:v>0.1108678316641329</c:v>
                </c:pt>
                <c:pt idx="238">
                  <c:v>6.1569232225783685E-2</c:v>
                </c:pt>
                <c:pt idx="239">
                  <c:v>0.10152601802137215</c:v>
                </c:pt>
                <c:pt idx="240">
                  <c:v>4.3819519793451507E-2</c:v>
                </c:pt>
                <c:pt idx="241">
                  <c:v>7.2331938814539018E-2</c:v>
                </c:pt>
                <c:pt idx="242">
                  <c:v>4.9664890357080882E-2</c:v>
                </c:pt>
                <c:pt idx="243">
                  <c:v>3.6631007909384554E-2</c:v>
                </c:pt>
                <c:pt idx="244">
                  <c:v>8.4501420229197419E-2</c:v>
                </c:pt>
                <c:pt idx="245">
                  <c:v>5.5612970518536142E-2</c:v>
                </c:pt>
                <c:pt idx="246">
                  <c:v>8.2129161022591116E-2</c:v>
                </c:pt>
                <c:pt idx="247">
                  <c:v>0.1259170280901494</c:v>
                </c:pt>
                <c:pt idx="248">
                  <c:v>7.2990007920643404E-2</c:v>
                </c:pt>
                <c:pt idx="249">
                  <c:v>7.7977942909344192E-2</c:v>
                </c:pt>
                <c:pt idx="250">
                  <c:v>5.0681451263613689E-2</c:v>
                </c:pt>
                <c:pt idx="251">
                  <c:v>1.0074058038169248E-2</c:v>
                </c:pt>
                <c:pt idx="252">
                  <c:v>0.10691103467393417</c:v>
                </c:pt>
                <c:pt idx="253">
                  <c:v>8.7082227347568819E-3</c:v>
                </c:pt>
                <c:pt idx="254">
                  <c:v>0.11505551512937535</c:v>
                </c:pt>
                <c:pt idx="255">
                  <c:v>2.4770846643643245E-2</c:v>
                </c:pt>
                <c:pt idx="256">
                  <c:v>1.7308078053460754E-2</c:v>
                </c:pt>
                <c:pt idx="257">
                  <c:v>6.9213383992302618E-2</c:v>
                </c:pt>
                <c:pt idx="258">
                  <c:v>4.3515246077005493E-2</c:v>
                </c:pt>
                <c:pt idx="259">
                  <c:v>1.9685623081521068E-3</c:v>
                </c:pt>
                <c:pt idx="260">
                  <c:v>9.7631519946261208E-2</c:v>
                </c:pt>
                <c:pt idx="261">
                  <c:v>1.5373604344767533E-2</c:v>
                </c:pt>
                <c:pt idx="262">
                  <c:v>9.9080305466605095E-2</c:v>
                </c:pt>
                <c:pt idx="263">
                  <c:v>2.4455542695242141E-3</c:v>
                </c:pt>
                <c:pt idx="264">
                  <c:v>2.3497192879177221E-2</c:v>
                </c:pt>
                <c:pt idx="265">
                  <c:v>3.6675225162894003E-2</c:v>
                </c:pt>
                <c:pt idx="266">
                  <c:v>0.10823668829739527</c:v>
                </c:pt>
                <c:pt idx="267">
                  <c:v>3.5773179213243085E-2</c:v>
                </c:pt>
                <c:pt idx="268">
                  <c:v>4.3183419866669849E-3</c:v>
                </c:pt>
                <c:pt idx="269">
                  <c:v>0.11092452388187203</c:v>
                </c:pt>
                <c:pt idx="270">
                  <c:v>1.6432806043181345E-2</c:v>
                </c:pt>
                <c:pt idx="271">
                  <c:v>4.239731997428077E-2</c:v>
                </c:pt>
                <c:pt idx="272">
                  <c:v>0.14360836080339512</c:v>
                </c:pt>
                <c:pt idx="273">
                  <c:v>2.0199152877749794E-2</c:v>
                </c:pt>
                <c:pt idx="274">
                  <c:v>2.1093463202439822E-2</c:v>
                </c:pt>
                <c:pt idx="275">
                  <c:v>1.5398004969939864E-2</c:v>
                </c:pt>
                <c:pt idx="276">
                  <c:v>0.13745474669226315</c:v>
                </c:pt>
                <c:pt idx="277">
                  <c:v>0.10100981504737884</c:v>
                </c:pt>
                <c:pt idx="278">
                  <c:v>1.2754076435898291E-2</c:v>
                </c:pt>
                <c:pt idx="279">
                  <c:v>8.2974447292149576E-5</c:v>
                </c:pt>
                <c:pt idx="280">
                  <c:v>0.10621438761510517</c:v>
                </c:pt>
                <c:pt idx="281">
                  <c:v>1.6881556267199199E-3</c:v>
                </c:pt>
                <c:pt idx="282">
                  <c:v>7.8355744435157238E-3</c:v>
                </c:pt>
                <c:pt idx="283">
                  <c:v>8.8863317986235396E-2</c:v>
                </c:pt>
                <c:pt idx="284">
                  <c:v>4.1476331536325149E-2</c:v>
                </c:pt>
                <c:pt idx="285">
                  <c:v>3.5315850452967895E-2</c:v>
                </c:pt>
                <c:pt idx="286">
                  <c:v>3.7798278997185929E-2</c:v>
                </c:pt>
                <c:pt idx="287">
                  <c:v>0.11799857712628201</c:v>
                </c:pt>
                <c:pt idx="288">
                  <c:v>8.1871351156460308E-3</c:v>
                </c:pt>
                <c:pt idx="289">
                  <c:v>5.8976798051446226E-2</c:v>
                </c:pt>
                <c:pt idx="290">
                  <c:v>0.12493780770333394</c:v>
                </c:pt>
                <c:pt idx="291">
                  <c:v>3.9834661856102051E-2</c:v>
                </c:pt>
                <c:pt idx="292">
                  <c:v>7.8536786457588825E-2</c:v>
                </c:pt>
                <c:pt idx="293">
                  <c:v>0.10942691875963774</c:v>
                </c:pt>
                <c:pt idx="294">
                  <c:v>4.2276679800002055E-2</c:v>
                </c:pt>
                <c:pt idx="295">
                  <c:v>7.9736010660711815E-2</c:v>
                </c:pt>
                <c:pt idx="296">
                  <c:v>9.3773819500340375E-2</c:v>
                </c:pt>
                <c:pt idx="297">
                  <c:v>7.2883857676909719E-2</c:v>
                </c:pt>
                <c:pt idx="298">
                  <c:v>0.10709561726771089</c:v>
                </c:pt>
                <c:pt idx="299">
                  <c:v>7.0788252436619806E-2</c:v>
                </c:pt>
                <c:pt idx="300">
                  <c:v>6.9068168426188917E-2</c:v>
                </c:pt>
                <c:pt idx="301">
                  <c:v>7.2448067710999056E-2</c:v>
                </c:pt>
                <c:pt idx="302">
                  <c:v>8.5541183128280199E-2</c:v>
                </c:pt>
                <c:pt idx="303">
                  <c:v>8.1839853185942238E-2</c:v>
                </c:pt>
                <c:pt idx="304">
                  <c:v>7.6639172280996565E-2</c:v>
                </c:pt>
                <c:pt idx="305">
                  <c:v>8.0462066779367208E-2</c:v>
                </c:pt>
                <c:pt idx="306">
                  <c:v>0.11295797370576892</c:v>
                </c:pt>
                <c:pt idx="307">
                  <c:v>0.12184847283119114</c:v>
                </c:pt>
                <c:pt idx="308">
                  <c:v>0.12242358627495092</c:v>
                </c:pt>
                <c:pt idx="309">
                  <c:v>7.7629789561929993E-2</c:v>
                </c:pt>
                <c:pt idx="310">
                  <c:v>7.267786462008953E-2</c:v>
                </c:pt>
                <c:pt idx="311">
                  <c:v>0.12678367458088108</c:v>
                </c:pt>
                <c:pt idx="312">
                  <c:v>8.5767636770253827E-2</c:v>
                </c:pt>
                <c:pt idx="313">
                  <c:v>7.7682382562557217E-2</c:v>
                </c:pt>
                <c:pt idx="314">
                  <c:v>7.0595983594403278E-2</c:v>
                </c:pt>
                <c:pt idx="315">
                  <c:v>5.581763712627489E-2</c:v>
                </c:pt>
                <c:pt idx="316">
                  <c:v>0.10683172256177777</c:v>
                </c:pt>
                <c:pt idx="317">
                  <c:v>6.371571242526336E-2</c:v>
                </c:pt>
                <c:pt idx="318">
                  <c:v>8.6176902874691916E-2</c:v>
                </c:pt>
                <c:pt idx="319">
                  <c:v>6.4081071133050352E-2</c:v>
                </c:pt>
                <c:pt idx="320">
                  <c:v>3.8860139158903031E-2</c:v>
                </c:pt>
                <c:pt idx="321">
                  <c:v>0.12871503887360355</c:v>
                </c:pt>
                <c:pt idx="322">
                  <c:v>9.9212397281569255E-3</c:v>
                </c:pt>
                <c:pt idx="323">
                  <c:v>7.7776732141698432E-2</c:v>
                </c:pt>
                <c:pt idx="324">
                  <c:v>0.14423517042494519</c:v>
                </c:pt>
                <c:pt idx="325">
                  <c:v>4.5478361247548851E-4</c:v>
                </c:pt>
                <c:pt idx="326">
                  <c:v>7.1304926909159613E-2</c:v>
                </c:pt>
                <c:pt idx="327">
                  <c:v>0.26095457277225392</c:v>
                </c:pt>
                <c:pt idx="328">
                  <c:v>5.8851027515329994E-2</c:v>
                </c:pt>
                <c:pt idx="329">
                  <c:v>2.8137533755367875E-2</c:v>
                </c:pt>
                <c:pt idx="330">
                  <c:v>0.30982891740296159</c:v>
                </c:pt>
                <c:pt idx="331">
                  <c:v>0.14022289009457223</c:v>
                </c:pt>
                <c:pt idx="332">
                  <c:v>0.18066702358845524</c:v>
                </c:pt>
                <c:pt idx="333">
                  <c:v>0.3865919269448333</c:v>
                </c:pt>
                <c:pt idx="334">
                  <c:v>0.22015775612917235</c:v>
                </c:pt>
                <c:pt idx="335">
                  <c:v>0.29434595565756949</c:v>
                </c:pt>
                <c:pt idx="336">
                  <c:v>0.48520058034638025</c:v>
                </c:pt>
                <c:pt idx="337">
                  <c:v>0.37067363045435564</c:v>
                </c:pt>
                <c:pt idx="338">
                  <c:v>0.40371366671743991</c:v>
                </c:pt>
                <c:pt idx="339">
                  <c:v>0.50734135831108296</c:v>
                </c:pt>
                <c:pt idx="340">
                  <c:v>0.44268143324963838</c:v>
                </c:pt>
                <c:pt idx="341">
                  <c:v>4.3718685528751196E-2</c:v>
                </c:pt>
                <c:pt idx="342">
                  <c:v>1.9345604716519339E-2</c:v>
                </c:pt>
                <c:pt idx="343">
                  <c:v>2.5641672810532336E-3</c:v>
                </c:pt>
                <c:pt idx="344">
                  <c:v>9.1573935182018788E-3</c:v>
                </c:pt>
                <c:pt idx="345">
                  <c:v>4.8923575960464365E-2</c:v>
                </c:pt>
                <c:pt idx="346">
                  <c:v>8.4665991351918872E-3</c:v>
                </c:pt>
                <c:pt idx="347">
                  <c:v>4.7730913897091526E-2</c:v>
                </c:pt>
                <c:pt idx="348">
                  <c:v>7.004580680177061E-2</c:v>
                </c:pt>
                <c:pt idx="349">
                  <c:v>0.10529618452558269</c:v>
                </c:pt>
                <c:pt idx="350">
                  <c:v>2.0199644655734966E-2</c:v>
                </c:pt>
                <c:pt idx="351">
                  <c:v>0.10421345038812939</c:v>
                </c:pt>
                <c:pt idx="352">
                  <c:v>2.2186026337164398E-2</c:v>
                </c:pt>
                <c:pt idx="353">
                  <c:v>6.2636926666697915E-2</c:v>
                </c:pt>
                <c:pt idx="354">
                  <c:v>5.7304604998263904E-2</c:v>
                </c:pt>
                <c:pt idx="355">
                  <c:v>7.2000975244540147E-2</c:v>
                </c:pt>
                <c:pt idx="356">
                  <c:v>5.3413346004897735E-2</c:v>
                </c:pt>
                <c:pt idx="357">
                  <c:v>0.11670763567168548</c:v>
                </c:pt>
                <c:pt idx="358">
                  <c:v>0.12537923113862118</c:v>
                </c:pt>
                <c:pt idx="359">
                  <c:v>8.1294391688670489E-2</c:v>
                </c:pt>
                <c:pt idx="360">
                  <c:v>0.11090449790049105</c:v>
                </c:pt>
                <c:pt idx="361">
                  <c:v>4.4949685870948435E-3</c:v>
                </c:pt>
                <c:pt idx="362">
                  <c:v>5.8473223333945411E-2</c:v>
                </c:pt>
                <c:pt idx="363">
                  <c:v>3.9824192909551866E-2</c:v>
                </c:pt>
                <c:pt idx="364">
                  <c:v>3.7753447219730826E-2</c:v>
                </c:pt>
                <c:pt idx="365">
                  <c:v>0.13320477800236621</c:v>
                </c:pt>
                <c:pt idx="366">
                  <c:v>2.4202009191176294E-2</c:v>
                </c:pt>
                <c:pt idx="367">
                  <c:v>2.8934694005408084E-2</c:v>
                </c:pt>
                <c:pt idx="368">
                  <c:v>5.9584803757458935E-2</c:v>
                </c:pt>
                <c:pt idx="369">
                  <c:v>1.7716569564109916E-2</c:v>
                </c:pt>
                <c:pt idx="370">
                  <c:v>4.5626463556911599E-2</c:v>
                </c:pt>
                <c:pt idx="371">
                  <c:v>0.10157730572419818</c:v>
                </c:pt>
                <c:pt idx="372">
                  <c:v>8.2033248031201697E-2</c:v>
                </c:pt>
                <c:pt idx="373">
                  <c:v>1.9965652567716159E-2</c:v>
                </c:pt>
                <c:pt idx="374">
                  <c:v>8.1015616948637612E-2</c:v>
                </c:pt>
                <c:pt idx="375">
                  <c:v>0.13226155476217341</c:v>
                </c:pt>
                <c:pt idx="376">
                  <c:v>7.7344421476205572E-2</c:v>
                </c:pt>
                <c:pt idx="377">
                  <c:v>6.463655705663568E-2</c:v>
                </c:pt>
                <c:pt idx="378">
                  <c:v>1.1377561037042292E-2</c:v>
                </c:pt>
                <c:pt idx="379">
                  <c:v>5.5698037474750502E-2</c:v>
                </c:pt>
                <c:pt idx="380">
                  <c:v>9.8611464082983352E-2</c:v>
                </c:pt>
                <c:pt idx="381">
                  <c:v>7.7969740025220682E-2</c:v>
                </c:pt>
                <c:pt idx="382">
                  <c:v>0.10567526124068326</c:v>
                </c:pt>
                <c:pt idx="383">
                  <c:v>4.9406309230981625E-2</c:v>
                </c:pt>
                <c:pt idx="384">
                  <c:v>7.7089351780176515E-4</c:v>
                </c:pt>
                <c:pt idx="385">
                  <c:v>3.5037027069228184E-2</c:v>
                </c:pt>
                <c:pt idx="386">
                  <c:v>2.9038346431046087E-2</c:v>
                </c:pt>
                <c:pt idx="387">
                  <c:v>6.3640100836072633E-2</c:v>
                </c:pt>
                <c:pt idx="388">
                  <c:v>0.10219642429504515</c:v>
                </c:pt>
                <c:pt idx="389">
                  <c:v>0.17770492049652947</c:v>
                </c:pt>
                <c:pt idx="390">
                  <c:v>8.8074782216352274E-2</c:v>
                </c:pt>
                <c:pt idx="391">
                  <c:v>3.813648285499957E-2</c:v>
                </c:pt>
                <c:pt idx="392">
                  <c:v>7.2732027002711752E-2</c:v>
                </c:pt>
                <c:pt idx="393">
                  <c:v>0.1395627912363358</c:v>
                </c:pt>
                <c:pt idx="394">
                  <c:v>0.1184956727114268</c:v>
                </c:pt>
                <c:pt idx="395">
                  <c:v>4.4412861846205853E-2</c:v>
                </c:pt>
                <c:pt idx="396">
                  <c:v>3.9241326194286767E-2</c:v>
                </c:pt>
                <c:pt idx="397">
                  <c:v>6.9207520109259305E-2</c:v>
                </c:pt>
                <c:pt idx="398">
                  <c:v>7.820012930577766E-2</c:v>
                </c:pt>
                <c:pt idx="399">
                  <c:v>0.11713215757671237</c:v>
                </c:pt>
                <c:pt idx="400">
                  <c:v>8.7835389646868697E-2</c:v>
                </c:pt>
                <c:pt idx="401">
                  <c:v>5.4255946784175391E-2</c:v>
                </c:pt>
                <c:pt idx="402">
                  <c:v>0.10110815257301249</c:v>
                </c:pt>
                <c:pt idx="403">
                  <c:v>8.658217420714677E-2</c:v>
                </c:pt>
                <c:pt idx="404">
                  <c:v>5.5237085602179437E-2</c:v>
                </c:pt>
                <c:pt idx="405">
                  <c:v>4.3577989323276341E-2</c:v>
                </c:pt>
                <c:pt idx="406">
                  <c:v>9.2073364410993064E-2</c:v>
                </c:pt>
                <c:pt idx="407">
                  <c:v>0.13518305609597506</c:v>
                </c:pt>
                <c:pt idx="408">
                  <c:v>1.0806456601810227E-2</c:v>
                </c:pt>
                <c:pt idx="409">
                  <c:v>6.0431326993542894E-2</c:v>
                </c:pt>
                <c:pt idx="410">
                  <c:v>0.10139527550968658</c:v>
                </c:pt>
                <c:pt idx="411">
                  <c:v>2.304608428419147E-2</c:v>
                </c:pt>
                <c:pt idx="412">
                  <c:v>2.0404125116384848E-2</c:v>
                </c:pt>
                <c:pt idx="413">
                  <c:v>6.7504125200558859E-2</c:v>
                </c:pt>
                <c:pt idx="414">
                  <c:v>5.0531534060733241E-2</c:v>
                </c:pt>
                <c:pt idx="415">
                  <c:v>3.7502641458188857E-3</c:v>
                </c:pt>
                <c:pt idx="416">
                  <c:v>1.884985870673277E-2</c:v>
                </c:pt>
                <c:pt idx="417">
                  <c:v>3.3150925545472332E-2</c:v>
                </c:pt>
                <c:pt idx="418">
                  <c:v>9.603786464638922E-2</c:v>
                </c:pt>
                <c:pt idx="419">
                  <c:v>2.4944977754184854E-2</c:v>
                </c:pt>
                <c:pt idx="420">
                  <c:v>3.4139241541298049E-3</c:v>
                </c:pt>
                <c:pt idx="421">
                  <c:v>0.10052672066371679</c:v>
                </c:pt>
                <c:pt idx="422">
                  <c:v>1.4609199534586672E-2</c:v>
                </c:pt>
                <c:pt idx="423">
                  <c:v>8.7287369918686141E-3</c:v>
                </c:pt>
                <c:pt idx="424">
                  <c:v>3.0386934799650989E-2</c:v>
                </c:pt>
                <c:pt idx="425">
                  <c:v>3.8530919850226345E-3</c:v>
                </c:pt>
                <c:pt idx="426">
                  <c:v>0.13054817350053255</c:v>
                </c:pt>
                <c:pt idx="427">
                  <c:v>1.6582172468438842E-2</c:v>
                </c:pt>
                <c:pt idx="428">
                  <c:v>0.1237761522105123</c:v>
                </c:pt>
                <c:pt idx="429">
                  <c:v>0.10313027329939828</c:v>
                </c:pt>
                <c:pt idx="430">
                  <c:v>1.4165172892924717E-2</c:v>
                </c:pt>
                <c:pt idx="431">
                  <c:v>6.8498274905382179E-3</c:v>
                </c:pt>
                <c:pt idx="432">
                  <c:v>3.9966164916621701E-2</c:v>
                </c:pt>
                <c:pt idx="433">
                  <c:v>2.833692263481169E-2</c:v>
                </c:pt>
                <c:pt idx="434">
                  <c:v>0.17489838482552281</c:v>
                </c:pt>
                <c:pt idx="435">
                  <c:v>1.3792748363195077E-2</c:v>
                </c:pt>
                <c:pt idx="436">
                  <c:v>0.13128492995592855</c:v>
                </c:pt>
                <c:pt idx="437">
                  <c:v>9.1981219555495652E-2</c:v>
                </c:pt>
                <c:pt idx="438">
                  <c:v>1.9465469647872751E-2</c:v>
                </c:pt>
                <c:pt idx="439">
                  <c:v>1.029984965310588E-2</c:v>
                </c:pt>
                <c:pt idx="440">
                  <c:v>7.8970862280587417E-2</c:v>
                </c:pt>
                <c:pt idx="441">
                  <c:v>3.5568948085724333E-2</c:v>
                </c:pt>
                <c:pt idx="442">
                  <c:v>6.3745062085421064E-2</c:v>
                </c:pt>
                <c:pt idx="443">
                  <c:v>1.088275114396328E-2</c:v>
                </c:pt>
                <c:pt idx="444">
                  <c:v>2.9069403411565005E-2</c:v>
                </c:pt>
                <c:pt idx="445">
                  <c:v>7.2418586323414955E-2</c:v>
                </c:pt>
                <c:pt idx="446">
                  <c:v>1.3866050483483073E-2</c:v>
                </c:pt>
                <c:pt idx="447">
                  <c:v>2.4354573589484309E-2</c:v>
                </c:pt>
                <c:pt idx="448">
                  <c:v>1.1130446139505127E-3</c:v>
                </c:pt>
                <c:pt idx="449">
                  <c:v>1.5986569124116414E-2</c:v>
                </c:pt>
                <c:pt idx="450">
                  <c:v>0.10914627628670458</c:v>
                </c:pt>
                <c:pt idx="451">
                  <c:v>7.4296091678376738E-2</c:v>
                </c:pt>
                <c:pt idx="452">
                  <c:v>1.2245026892294196E-2</c:v>
                </c:pt>
                <c:pt idx="453">
                  <c:v>1.1330721640832668E-2</c:v>
                </c:pt>
                <c:pt idx="454">
                  <c:v>1.9929171778730329E-2</c:v>
                </c:pt>
                <c:pt idx="455">
                  <c:v>8.0884518600630118E-2</c:v>
                </c:pt>
                <c:pt idx="456">
                  <c:v>2.3335349625949595E-4</c:v>
                </c:pt>
                <c:pt idx="457">
                  <c:v>4.1185533804335506E-3</c:v>
                </c:pt>
                <c:pt idx="458">
                  <c:v>9.8989438307188829E-2</c:v>
                </c:pt>
                <c:pt idx="459">
                  <c:v>2.0435950191073676E-3</c:v>
                </c:pt>
                <c:pt idx="460">
                  <c:v>5.9330373496311178E-3</c:v>
                </c:pt>
                <c:pt idx="461">
                  <c:v>2.4621341286234173E-2</c:v>
                </c:pt>
                <c:pt idx="462">
                  <c:v>8.8941751465360097E-2</c:v>
                </c:pt>
                <c:pt idx="463">
                  <c:v>1.4084909178526867E-2</c:v>
                </c:pt>
                <c:pt idx="464">
                  <c:v>5.8286848683377322E-2</c:v>
                </c:pt>
                <c:pt idx="465">
                  <c:v>6.8880974709037909E-2</c:v>
                </c:pt>
                <c:pt idx="466">
                  <c:v>3.5492384904634883E-2</c:v>
                </c:pt>
                <c:pt idx="467">
                  <c:v>9.7637768405892694E-2</c:v>
                </c:pt>
                <c:pt idx="468">
                  <c:v>2.4970445997238185E-2</c:v>
                </c:pt>
                <c:pt idx="469">
                  <c:v>0.1110882407482606</c:v>
                </c:pt>
                <c:pt idx="470">
                  <c:v>7.0882319505884167E-2</c:v>
                </c:pt>
                <c:pt idx="471">
                  <c:v>0.10889791419839542</c:v>
                </c:pt>
                <c:pt idx="472">
                  <c:v>3.9252898187810227E-2</c:v>
                </c:pt>
                <c:pt idx="473">
                  <c:v>0.11362037899916799</c:v>
                </c:pt>
                <c:pt idx="474">
                  <c:v>3.1492541119192224E-2</c:v>
                </c:pt>
                <c:pt idx="475">
                  <c:v>6.8972223993153309E-2</c:v>
                </c:pt>
                <c:pt idx="476">
                  <c:v>3.4775193763385094E-2</c:v>
                </c:pt>
                <c:pt idx="477">
                  <c:v>9.4604683723953698E-2</c:v>
                </c:pt>
                <c:pt idx="478">
                  <c:v>3.5004843273010983E-2</c:v>
                </c:pt>
                <c:pt idx="479">
                  <c:v>5.8522798218671838E-2</c:v>
                </c:pt>
                <c:pt idx="480">
                  <c:v>4.5641485727739031E-2</c:v>
                </c:pt>
                <c:pt idx="481">
                  <c:v>3.1129237236075545E-2</c:v>
                </c:pt>
                <c:pt idx="482">
                  <c:v>5.338191612009429E-2</c:v>
                </c:pt>
                <c:pt idx="483">
                  <c:v>5.8588947007750913E-2</c:v>
                </c:pt>
                <c:pt idx="484">
                  <c:v>7.348235722033751E-2</c:v>
                </c:pt>
                <c:pt idx="485">
                  <c:v>6.632450664217264E-2</c:v>
                </c:pt>
                <c:pt idx="486">
                  <c:v>1.3539439962347959E-3</c:v>
                </c:pt>
                <c:pt idx="487">
                  <c:v>9.9091113936836284E-2</c:v>
                </c:pt>
                <c:pt idx="488">
                  <c:v>0.1136925361865234</c:v>
                </c:pt>
                <c:pt idx="489">
                  <c:v>1.0160283769018407E-3</c:v>
                </c:pt>
                <c:pt idx="490">
                  <c:v>5.0938085724999041E-2</c:v>
                </c:pt>
                <c:pt idx="491">
                  <c:v>0.1282292207209858</c:v>
                </c:pt>
                <c:pt idx="492">
                  <c:v>5.1268135597840304E-2</c:v>
                </c:pt>
                <c:pt idx="493">
                  <c:v>4.2932352242659205E-2</c:v>
                </c:pt>
                <c:pt idx="494">
                  <c:v>0.20872112303809057</c:v>
                </c:pt>
                <c:pt idx="495">
                  <c:v>8.534596892719816E-2</c:v>
                </c:pt>
                <c:pt idx="496">
                  <c:v>0.1094979243308354</c:v>
                </c:pt>
                <c:pt idx="497">
                  <c:v>0.31141091615016164</c:v>
                </c:pt>
                <c:pt idx="498">
                  <c:v>0.11295253990074121</c:v>
                </c:pt>
                <c:pt idx="499">
                  <c:v>0.16467880684149078</c:v>
                </c:pt>
                <c:pt idx="500">
                  <c:v>0.33113984284713238</c:v>
                </c:pt>
                <c:pt idx="501">
                  <c:v>0.23021366637966997</c:v>
                </c:pt>
                <c:pt idx="502">
                  <c:v>0.33215515987640126</c:v>
                </c:pt>
                <c:pt idx="503">
                  <c:v>0.29151876202477056</c:v>
                </c:pt>
                <c:pt idx="504">
                  <c:v>0.36977881635369525</c:v>
                </c:pt>
                <c:pt idx="505">
                  <c:v>0.4280502190839135</c:v>
                </c:pt>
                <c:pt idx="506">
                  <c:v>0.4610592183985156</c:v>
                </c:pt>
                <c:pt idx="507">
                  <c:v>0.42243722390311123</c:v>
                </c:pt>
                <c:pt idx="508">
                  <c:v>0.21724158788198544</c:v>
                </c:pt>
                <c:pt idx="509">
                  <c:v>0.23032199014144178</c:v>
                </c:pt>
                <c:pt idx="510">
                  <c:v>0.18776253102625545</c:v>
                </c:pt>
                <c:pt idx="511">
                  <c:v>0.2063614816703559</c:v>
                </c:pt>
                <c:pt idx="512">
                  <c:v>3.9614876747787631E-2</c:v>
                </c:pt>
                <c:pt idx="513">
                  <c:v>3.3689036404849979E-3</c:v>
                </c:pt>
                <c:pt idx="514">
                  <c:v>0.12014929520692141</c:v>
                </c:pt>
                <c:pt idx="515">
                  <c:v>0.21155986978756211</c:v>
                </c:pt>
                <c:pt idx="516">
                  <c:v>2.5853427736995008E-2</c:v>
                </c:pt>
                <c:pt idx="517">
                  <c:v>1.0003784834038812E-2</c:v>
                </c:pt>
                <c:pt idx="518">
                  <c:v>3.9417301031118561E-2</c:v>
                </c:pt>
                <c:pt idx="519">
                  <c:v>6.0365808683889906E-3</c:v>
                </c:pt>
                <c:pt idx="520">
                  <c:v>0.10752911916175674</c:v>
                </c:pt>
                <c:pt idx="521">
                  <c:v>1.2681827488862076E-2</c:v>
                </c:pt>
                <c:pt idx="522">
                  <c:v>9.1559180591978595E-2</c:v>
                </c:pt>
                <c:pt idx="523">
                  <c:v>5.2855947841324739E-2</c:v>
                </c:pt>
                <c:pt idx="524">
                  <c:v>0.18794039439658322</c:v>
                </c:pt>
                <c:pt idx="525">
                  <c:v>4.5563997092716309E-2</c:v>
                </c:pt>
                <c:pt idx="526">
                  <c:v>0.19506828737221912</c:v>
                </c:pt>
                <c:pt idx="527">
                  <c:v>1.5741121887066487E-2</c:v>
                </c:pt>
                <c:pt idx="528">
                  <c:v>3.5665734825140995E-2</c:v>
                </c:pt>
                <c:pt idx="529">
                  <c:v>1.8904062701152143E-2</c:v>
                </c:pt>
                <c:pt idx="530">
                  <c:v>0.17218116113083315</c:v>
                </c:pt>
                <c:pt idx="531">
                  <c:v>0.18598148659631344</c:v>
                </c:pt>
                <c:pt idx="532">
                  <c:v>0.24317567590116182</c:v>
                </c:pt>
                <c:pt idx="533">
                  <c:v>1.4558243821059311E-2</c:v>
                </c:pt>
                <c:pt idx="534">
                  <c:v>8.8485031458336028E-2</c:v>
                </c:pt>
                <c:pt idx="535">
                  <c:v>1.2714665986111928E-2</c:v>
                </c:pt>
                <c:pt idx="536">
                  <c:v>1.2434664403959177E-2</c:v>
                </c:pt>
                <c:pt idx="537">
                  <c:v>4.1152023069037272E-2</c:v>
                </c:pt>
                <c:pt idx="538">
                  <c:v>4.2167878513342414E-3</c:v>
                </c:pt>
                <c:pt idx="539">
                  <c:v>2.6766579626461302E-2</c:v>
                </c:pt>
                <c:pt idx="540">
                  <c:v>0.17685339030875449</c:v>
                </c:pt>
                <c:pt idx="541">
                  <c:v>0.19056594297904894</c:v>
                </c:pt>
                <c:pt idx="542">
                  <c:v>6.0247629291621335E-2</c:v>
                </c:pt>
                <c:pt idx="543">
                  <c:v>0.21799186382009494</c:v>
                </c:pt>
                <c:pt idx="544">
                  <c:v>3.0684197379982233E-2</c:v>
                </c:pt>
                <c:pt idx="545">
                  <c:v>0.21122113049977859</c:v>
                </c:pt>
                <c:pt idx="546">
                  <c:v>5.4287356468302583E-3</c:v>
                </c:pt>
                <c:pt idx="547">
                  <c:v>7.9735176161798236E-3</c:v>
                </c:pt>
                <c:pt idx="548">
                  <c:v>0.22944528949469573</c:v>
                </c:pt>
                <c:pt idx="549">
                  <c:v>9.3862585839396107E-2</c:v>
                </c:pt>
                <c:pt idx="550">
                  <c:v>2.6468809930415386E-2</c:v>
                </c:pt>
                <c:pt idx="551">
                  <c:v>0.22658585334946252</c:v>
                </c:pt>
                <c:pt idx="552">
                  <c:v>0.13402323700183838</c:v>
                </c:pt>
                <c:pt idx="553">
                  <c:v>0.10414774778982291</c:v>
                </c:pt>
                <c:pt idx="554">
                  <c:v>0.17732113491288357</c:v>
                </c:pt>
                <c:pt idx="555">
                  <c:v>9.4758872292368818E-2</c:v>
                </c:pt>
                <c:pt idx="556">
                  <c:v>7.2849194967962522E-2</c:v>
                </c:pt>
                <c:pt idx="557">
                  <c:v>7.3983458726316981E-2</c:v>
                </c:pt>
                <c:pt idx="558">
                  <c:v>8.53398579344717E-2</c:v>
                </c:pt>
                <c:pt idx="559">
                  <c:v>0.10490194048418955</c:v>
                </c:pt>
                <c:pt idx="560">
                  <c:v>4.2094976489088942E-2</c:v>
                </c:pt>
                <c:pt idx="561">
                  <c:v>0.1424466583943518</c:v>
                </c:pt>
                <c:pt idx="562">
                  <c:v>3.2512894957075031E-2</c:v>
                </c:pt>
                <c:pt idx="563">
                  <c:v>8.0098499124410499E-2</c:v>
                </c:pt>
                <c:pt idx="564">
                  <c:v>8.5261905881050148E-2</c:v>
                </c:pt>
                <c:pt idx="565">
                  <c:v>5.6534770524889089E-2</c:v>
                </c:pt>
                <c:pt idx="566">
                  <c:v>6.032161314607995E-2</c:v>
                </c:pt>
                <c:pt idx="567">
                  <c:v>8.7141510008616641E-2</c:v>
                </c:pt>
                <c:pt idx="568">
                  <c:v>6.40812193814147E-2</c:v>
                </c:pt>
                <c:pt idx="569">
                  <c:v>9.421688318237513E-2</c:v>
                </c:pt>
                <c:pt idx="570">
                  <c:v>2.6167610818288924E-2</c:v>
                </c:pt>
                <c:pt idx="571">
                  <c:v>6.5121566377079637E-2</c:v>
                </c:pt>
                <c:pt idx="572">
                  <c:v>4.9318685623654622E-3</c:v>
                </c:pt>
                <c:pt idx="573">
                  <c:v>5.0154899497084921E-3</c:v>
                </c:pt>
                <c:pt idx="574">
                  <c:v>7.2925305395545523E-2</c:v>
                </c:pt>
                <c:pt idx="575">
                  <c:v>1.9202200871579679E-2</c:v>
                </c:pt>
                <c:pt idx="576">
                  <c:v>6.7085532812885512E-2</c:v>
                </c:pt>
                <c:pt idx="577">
                  <c:v>2.4867105783086536E-3</c:v>
                </c:pt>
                <c:pt idx="578">
                  <c:v>5.1682503024940325E-2</c:v>
                </c:pt>
                <c:pt idx="579">
                  <c:v>1.5018323908796517E-2</c:v>
                </c:pt>
                <c:pt idx="580">
                  <c:v>7.8664569341860419E-2</c:v>
                </c:pt>
                <c:pt idx="581">
                  <c:v>5.5247573811137617E-2</c:v>
                </c:pt>
                <c:pt idx="582">
                  <c:v>7.4353337850771944E-2</c:v>
                </c:pt>
                <c:pt idx="583">
                  <c:v>7.6097494292289621E-3</c:v>
                </c:pt>
                <c:pt idx="584">
                  <c:v>0.1337837942801999</c:v>
                </c:pt>
                <c:pt idx="585">
                  <c:v>9.7746808720268526E-3</c:v>
                </c:pt>
                <c:pt idx="586">
                  <c:v>1.3203042944046275E-2</c:v>
                </c:pt>
                <c:pt idx="587">
                  <c:v>0.15122036769792471</c:v>
                </c:pt>
                <c:pt idx="588">
                  <c:v>2.7571011461416828E-2</c:v>
                </c:pt>
                <c:pt idx="589">
                  <c:v>2.4761661517298309E-2</c:v>
                </c:pt>
                <c:pt idx="590">
                  <c:v>1.7201723475607965E-2</c:v>
                </c:pt>
                <c:pt idx="591">
                  <c:v>0.14766441619326709</c:v>
                </c:pt>
                <c:pt idx="592">
                  <c:v>0.14678320646713641</c:v>
                </c:pt>
                <c:pt idx="593">
                  <c:v>2.4981197173030701E-2</c:v>
                </c:pt>
                <c:pt idx="594">
                  <c:v>2.846553239402265E-2</c:v>
                </c:pt>
                <c:pt idx="595">
                  <c:v>0.13891575468979842</c:v>
                </c:pt>
                <c:pt idx="596">
                  <c:v>2.9766535604763542E-2</c:v>
                </c:pt>
                <c:pt idx="597">
                  <c:v>3.349401003827965E-3</c:v>
                </c:pt>
                <c:pt idx="598">
                  <c:v>0.14577656446491913</c:v>
                </c:pt>
                <c:pt idx="599">
                  <c:v>5.307876074305231E-2</c:v>
                </c:pt>
                <c:pt idx="600">
                  <c:v>4.4049451344609303E-2</c:v>
                </c:pt>
                <c:pt idx="601">
                  <c:v>0.17617175621197334</c:v>
                </c:pt>
                <c:pt idx="602">
                  <c:v>1.5102014238217462E-2</c:v>
                </c:pt>
                <c:pt idx="603">
                  <c:v>4.1722088934714685E-2</c:v>
                </c:pt>
                <c:pt idx="604">
                  <c:v>4.4491938118484945E-5</c:v>
                </c:pt>
                <c:pt idx="605">
                  <c:v>2.79961640807979E-3</c:v>
                </c:pt>
                <c:pt idx="606">
                  <c:v>0.15768352344202713</c:v>
                </c:pt>
                <c:pt idx="607">
                  <c:v>0.1722662656305948</c:v>
                </c:pt>
                <c:pt idx="608">
                  <c:v>1.2876676436893926E-2</c:v>
                </c:pt>
                <c:pt idx="609">
                  <c:v>1.5950291440282781E-2</c:v>
                </c:pt>
                <c:pt idx="610">
                  <c:v>1.9585165349661433E-2</c:v>
                </c:pt>
                <c:pt idx="611">
                  <c:v>0.14972602686181785</c:v>
                </c:pt>
                <c:pt idx="612">
                  <c:v>0.11991270642927494</c:v>
                </c:pt>
                <c:pt idx="613">
                  <c:v>2.0785769851307482E-2</c:v>
                </c:pt>
                <c:pt idx="614">
                  <c:v>0.11133698004148009</c:v>
                </c:pt>
                <c:pt idx="615">
                  <c:v>5.3416611815030435E-2</c:v>
                </c:pt>
                <c:pt idx="616">
                  <c:v>3.1953865442735253E-3</c:v>
                </c:pt>
                <c:pt idx="617">
                  <c:v>2.5969282112261224E-2</c:v>
                </c:pt>
                <c:pt idx="618">
                  <c:v>1.7154695111661386E-3</c:v>
                </c:pt>
                <c:pt idx="619">
                  <c:v>5.0158102800459944E-2</c:v>
                </c:pt>
                <c:pt idx="620">
                  <c:v>5.6960476559674227E-2</c:v>
                </c:pt>
                <c:pt idx="621">
                  <c:v>1.7211097537828915E-2</c:v>
                </c:pt>
                <c:pt idx="622">
                  <c:v>6.2705205522342961E-2</c:v>
                </c:pt>
                <c:pt idx="623">
                  <c:v>1.631946212425732E-2</c:v>
                </c:pt>
                <c:pt idx="624">
                  <c:v>6.4555443118501209E-3</c:v>
                </c:pt>
                <c:pt idx="625">
                  <c:v>1.8672574579693256E-3</c:v>
                </c:pt>
                <c:pt idx="626">
                  <c:v>6.267143089145065E-2</c:v>
                </c:pt>
                <c:pt idx="627">
                  <c:v>2.2684168386929635E-2</c:v>
                </c:pt>
                <c:pt idx="628">
                  <c:v>4.2960689853616021E-2</c:v>
                </c:pt>
                <c:pt idx="629">
                  <c:v>6.0981274082743647E-2</c:v>
                </c:pt>
                <c:pt idx="630">
                  <c:v>3.6377928115143086E-2</c:v>
                </c:pt>
                <c:pt idx="631">
                  <c:v>4.5891348723159989E-2</c:v>
                </c:pt>
                <c:pt idx="632">
                  <c:v>5.0320880786052784E-2</c:v>
                </c:pt>
                <c:pt idx="633">
                  <c:v>4.9802936758206108E-2</c:v>
                </c:pt>
                <c:pt idx="634">
                  <c:v>4.7607713087086348E-2</c:v>
                </c:pt>
                <c:pt idx="635">
                  <c:v>2.5354094093364456E-2</c:v>
                </c:pt>
                <c:pt idx="636">
                  <c:v>6.3366400512842452E-2</c:v>
                </c:pt>
                <c:pt idx="637">
                  <c:v>5.980015969463362E-2</c:v>
                </c:pt>
                <c:pt idx="638">
                  <c:v>5.6025982615929629E-2</c:v>
                </c:pt>
                <c:pt idx="639">
                  <c:v>3.2917793242773788E-2</c:v>
                </c:pt>
                <c:pt idx="640">
                  <c:v>1.7993550888250526E-2</c:v>
                </c:pt>
                <c:pt idx="641">
                  <c:v>6.0231242870126746E-2</c:v>
                </c:pt>
                <c:pt idx="642">
                  <c:v>3.2991320481602936E-2</c:v>
                </c:pt>
                <c:pt idx="643">
                  <c:v>2.9324668683823409E-2</c:v>
                </c:pt>
                <c:pt idx="644">
                  <c:v>1.5900458743438796E-2</c:v>
                </c:pt>
                <c:pt idx="645">
                  <c:v>8.1550818323863877E-2</c:v>
                </c:pt>
                <c:pt idx="646">
                  <c:v>1.987276534689113E-4</c:v>
                </c:pt>
                <c:pt idx="647">
                  <c:v>7.0482371454423584E-2</c:v>
                </c:pt>
                <c:pt idx="648">
                  <c:v>7.3354584900092251E-2</c:v>
                </c:pt>
                <c:pt idx="649">
                  <c:v>2.9031622305130154E-2</c:v>
                </c:pt>
                <c:pt idx="650">
                  <c:v>3.3707988293740831E-2</c:v>
                </c:pt>
                <c:pt idx="651">
                  <c:v>5.087454275089047E-2</c:v>
                </c:pt>
                <c:pt idx="652">
                  <c:v>4.5254777376229474E-2</c:v>
                </c:pt>
                <c:pt idx="653">
                  <c:v>7.3870237669387981E-2</c:v>
                </c:pt>
                <c:pt idx="654">
                  <c:v>5.1886401923939861E-2</c:v>
                </c:pt>
                <c:pt idx="655">
                  <c:v>5.9001238602477031E-2</c:v>
                </c:pt>
                <c:pt idx="656">
                  <c:v>2.9431810144174637E-2</c:v>
                </c:pt>
                <c:pt idx="657">
                  <c:v>7.6514713097956433E-2</c:v>
                </c:pt>
                <c:pt idx="658">
                  <c:v>0.13327411521166233</c:v>
                </c:pt>
                <c:pt idx="659">
                  <c:v>1.3204275900935911E-2</c:v>
                </c:pt>
                <c:pt idx="660">
                  <c:v>7.3107842149323116E-2</c:v>
                </c:pt>
                <c:pt idx="661">
                  <c:v>0.23203929009464072</c:v>
                </c:pt>
                <c:pt idx="662">
                  <c:v>0.12345584725662924</c:v>
                </c:pt>
                <c:pt idx="663">
                  <c:v>0.24269304718220511</c:v>
                </c:pt>
                <c:pt idx="664">
                  <c:v>0.16633214067836666</c:v>
                </c:pt>
                <c:pt idx="665">
                  <c:v>0.27464456251298824</c:v>
                </c:pt>
                <c:pt idx="666">
                  <c:v>0.24447716186898652</c:v>
                </c:pt>
                <c:pt idx="667">
                  <c:v>0.31756304241688826</c:v>
                </c:pt>
                <c:pt idx="668">
                  <c:v>0.4130664794148815</c:v>
                </c:pt>
                <c:pt idx="669">
                  <c:v>0.36564642981770723</c:v>
                </c:pt>
                <c:pt idx="670">
                  <c:v>0.49285374944412369</c:v>
                </c:pt>
                <c:pt idx="671">
                  <c:v>0.41927734510525627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1-DF4D-8266-87092D7328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summary!$AB$10:$AB$680</c:f>
              <c:numCache>
                <c:formatCode>General</c:formatCode>
                <c:ptCount val="671"/>
                <c:pt idx="0">
                  <c:v>30.653923140980154</c:v>
                </c:pt>
                <c:pt idx="1">
                  <c:v>30.745582398775952</c:v>
                </c:pt>
                <c:pt idx="2">
                  <c:v>30.796065444755914</c:v>
                </c:pt>
                <c:pt idx="3">
                  <c:v>31.112648447366954</c:v>
                </c:pt>
                <c:pt idx="4">
                  <c:v>31.613001530348367</c:v>
                </c:pt>
                <c:pt idx="5">
                  <c:v>31.646576181369831</c:v>
                </c:pt>
                <c:pt idx="6">
                  <c:v>31.786860839836287</c:v>
                </c:pt>
                <c:pt idx="7">
                  <c:v>31.909997977374449</c:v>
                </c:pt>
                <c:pt idx="8">
                  <c:v>31.952759710061319</c:v>
                </c:pt>
                <c:pt idx="9">
                  <c:v>32.044606799068404</c:v>
                </c:pt>
                <c:pt idx="10">
                  <c:v>32.09118008886054</c:v>
                </c:pt>
                <c:pt idx="11">
                  <c:v>32.19785387266618</c:v>
                </c:pt>
                <c:pt idx="12">
                  <c:v>32.208578086205094</c:v>
                </c:pt>
                <c:pt idx="13">
                  <c:v>32.365401221434404</c:v>
                </c:pt>
                <c:pt idx="14">
                  <c:v>32.458026794015993</c:v>
                </c:pt>
                <c:pt idx="15">
                  <c:v>32.539431331767737</c:v>
                </c:pt>
                <c:pt idx="16">
                  <c:v>32.595808364224162</c:v>
                </c:pt>
                <c:pt idx="17">
                  <c:v>32.658356819637028</c:v>
                </c:pt>
                <c:pt idx="18">
                  <c:v>32.881336209149339</c:v>
                </c:pt>
                <c:pt idx="19">
                  <c:v>32.910949117279436</c:v>
                </c:pt>
                <c:pt idx="20">
                  <c:v>33.248675981778121</c:v>
                </c:pt>
                <c:pt idx="21">
                  <c:v>33.272095549578715</c:v>
                </c:pt>
                <c:pt idx="22">
                  <c:v>33.277439370679033</c:v>
                </c:pt>
                <c:pt idx="23">
                  <c:v>33.320879672536151</c:v>
                </c:pt>
                <c:pt idx="24">
                  <c:v>33.447140723793837</c:v>
                </c:pt>
                <c:pt idx="25">
                  <c:v>33.502240293503704</c:v>
                </c:pt>
                <c:pt idx="26">
                  <c:v>33.570965559278889</c:v>
                </c:pt>
                <c:pt idx="27">
                  <c:v>33.580080315079961</c:v>
                </c:pt>
                <c:pt idx="28">
                  <c:v>33.646404517363202</c:v>
                </c:pt>
                <c:pt idx="29">
                  <c:v>33.796781847687022</c:v>
                </c:pt>
                <c:pt idx="30">
                  <c:v>33.803452750135051</c:v>
                </c:pt>
                <c:pt idx="31">
                  <c:v>33.882184634411239</c:v>
                </c:pt>
                <c:pt idx="32">
                  <c:v>33.989976626695615</c:v>
                </c:pt>
                <c:pt idx="33">
                  <c:v>33.997292950587351</c:v>
                </c:pt>
                <c:pt idx="34">
                  <c:v>34.025547275295054</c:v>
                </c:pt>
                <c:pt idx="35">
                  <c:v>34.224199426128344</c:v>
                </c:pt>
                <c:pt idx="36">
                  <c:v>34.782190800772007</c:v>
                </c:pt>
                <c:pt idx="37">
                  <c:v>35.036820183365904</c:v>
                </c:pt>
                <c:pt idx="38">
                  <c:v>35.117507349607067</c:v>
                </c:pt>
                <c:pt idx="39">
                  <c:v>35.221618854107142</c:v>
                </c:pt>
                <c:pt idx="40">
                  <c:v>35.270791203847978</c:v>
                </c:pt>
                <c:pt idx="41">
                  <c:v>35.464658213223416</c:v>
                </c:pt>
                <c:pt idx="42">
                  <c:v>35.691221809675433</c:v>
                </c:pt>
                <c:pt idx="43">
                  <c:v>35.972821769641683</c:v>
                </c:pt>
                <c:pt idx="44">
                  <c:v>35.986199394481879</c:v>
                </c:pt>
                <c:pt idx="45">
                  <c:v>36.025715544353339</c:v>
                </c:pt>
                <c:pt idx="46">
                  <c:v>36.432002304859871</c:v>
                </c:pt>
                <c:pt idx="47">
                  <c:v>37.199659128668621</c:v>
                </c:pt>
                <c:pt idx="48">
                  <c:v>37.407130653337575</c:v>
                </c:pt>
                <c:pt idx="49">
                  <c:v>37.469057670829372</c:v>
                </c:pt>
                <c:pt idx="50">
                  <c:v>37.522839703459397</c:v>
                </c:pt>
                <c:pt idx="51">
                  <c:v>37.900780722900699</c:v>
                </c:pt>
                <c:pt idx="52">
                  <c:v>38.355105981298607</c:v>
                </c:pt>
                <c:pt idx="53">
                  <c:v>38.880300734623923</c:v>
                </c:pt>
                <c:pt idx="54">
                  <c:v>38.924806601724626</c:v>
                </c:pt>
                <c:pt idx="55">
                  <c:v>39.11739296544161</c:v>
                </c:pt>
                <c:pt idx="56">
                  <c:v>39.135881898848154</c:v>
                </c:pt>
                <c:pt idx="57">
                  <c:v>39.266237920664878</c:v>
                </c:pt>
                <c:pt idx="58">
                  <c:v>39.461517957040861</c:v>
                </c:pt>
                <c:pt idx="59">
                  <c:v>40.246214969686505</c:v>
                </c:pt>
                <c:pt idx="60">
                  <c:v>40.307351893213763</c:v>
                </c:pt>
                <c:pt idx="61">
                  <c:v>40.777122670197095</c:v>
                </c:pt>
                <c:pt idx="62">
                  <c:v>40.889674717926802</c:v>
                </c:pt>
                <c:pt idx="63">
                  <c:v>41.042309926789883</c:v>
                </c:pt>
                <c:pt idx="64">
                  <c:v>41.652556421613312</c:v>
                </c:pt>
                <c:pt idx="65">
                  <c:v>42.401345629077426</c:v>
                </c:pt>
                <c:pt idx="66">
                  <c:v>42.481968611912933</c:v>
                </c:pt>
                <c:pt idx="67">
                  <c:v>42.716275648892506</c:v>
                </c:pt>
                <c:pt idx="68">
                  <c:v>43.129158898793513</c:v>
                </c:pt>
                <c:pt idx="69">
                  <c:v>43.213752222415813</c:v>
                </c:pt>
                <c:pt idx="70">
                  <c:v>43.535314419569069</c:v>
                </c:pt>
                <c:pt idx="71">
                  <c:v>44.569866556197034</c:v>
                </c:pt>
                <c:pt idx="72">
                  <c:v>45.054296455402401</c:v>
                </c:pt>
                <c:pt idx="73">
                  <c:v>45.681182213182367</c:v>
                </c:pt>
                <c:pt idx="74">
                  <c:v>45.748139369175149</c:v>
                </c:pt>
                <c:pt idx="75">
                  <c:v>45.864719789976931</c:v>
                </c:pt>
                <c:pt idx="76">
                  <c:v>46.19579562163598</c:v>
                </c:pt>
                <c:pt idx="77">
                  <c:v>46.978389257725347</c:v>
                </c:pt>
                <c:pt idx="78">
                  <c:v>47.254525369835278</c:v>
                </c:pt>
                <c:pt idx="79">
                  <c:v>47.997427945308552</c:v>
                </c:pt>
                <c:pt idx="80">
                  <c:v>48.188482344741189</c:v>
                </c:pt>
                <c:pt idx="81">
                  <c:v>48.782111041532509</c:v>
                </c:pt>
                <c:pt idx="82">
                  <c:v>48.822050852689479</c:v>
                </c:pt>
                <c:pt idx="83">
                  <c:v>49.363620500358529</c:v>
                </c:pt>
                <c:pt idx="84">
                  <c:v>49.79274517247061</c:v>
                </c:pt>
                <c:pt idx="85">
                  <c:v>49.86389242416012</c:v>
                </c:pt>
                <c:pt idx="86">
                  <c:v>50.06490664938287</c:v>
                </c:pt>
                <c:pt idx="87">
                  <c:v>51.669068444929628</c:v>
                </c:pt>
                <c:pt idx="88">
                  <c:v>52.067059305868298</c:v>
                </c:pt>
                <c:pt idx="89">
                  <c:v>53.195413677320381</c:v>
                </c:pt>
                <c:pt idx="90">
                  <c:v>53.44387676322912</c:v>
                </c:pt>
                <c:pt idx="91">
                  <c:v>54.080513075904726</c:v>
                </c:pt>
                <c:pt idx="92">
                  <c:v>54.902589595744551</c:v>
                </c:pt>
                <c:pt idx="93">
                  <c:v>55.22589933340295</c:v>
                </c:pt>
                <c:pt idx="94">
                  <c:v>56.536022728338104</c:v>
                </c:pt>
                <c:pt idx="95">
                  <c:v>56.891590018678031</c:v>
                </c:pt>
                <c:pt idx="96">
                  <c:v>57.23658754767056</c:v>
                </c:pt>
                <c:pt idx="97">
                  <c:v>58.827205029441764</c:v>
                </c:pt>
                <c:pt idx="98">
                  <c:v>59.040985951885482</c:v>
                </c:pt>
                <c:pt idx="99">
                  <c:v>59.249369665130146</c:v>
                </c:pt>
                <c:pt idx="100">
                  <c:v>60.764384888407093</c:v>
                </c:pt>
                <c:pt idx="101">
                  <c:v>61.316949584318444</c:v>
                </c:pt>
                <c:pt idx="102">
                  <c:v>62.823468708276629</c:v>
                </c:pt>
                <c:pt idx="103">
                  <c:v>63.389456220710692</c:v>
                </c:pt>
                <c:pt idx="104">
                  <c:v>63.44685053378042</c:v>
                </c:pt>
                <c:pt idx="105">
                  <c:v>63.950161290538233</c:v>
                </c:pt>
                <c:pt idx="106">
                  <c:v>65.48896220135201</c:v>
                </c:pt>
                <c:pt idx="107">
                  <c:v>65.901853123562603</c:v>
                </c:pt>
                <c:pt idx="108">
                  <c:v>66.573818830987918</c:v>
                </c:pt>
                <c:pt idx="109">
                  <c:v>67.445699739145141</c:v>
                </c:pt>
                <c:pt idx="110">
                  <c:v>69.595481809897677</c:v>
                </c:pt>
                <c:pt idx="111">
                  <c:v>69.957425436442662</c:v>
                </c:pt>
                <c:pt idx="112">
                  <c:v>70.847032547809377</c:v>
                </c:pt>
                <c:pt idx="113">
                  <c:v>72.131904748147647</c:v>
                </c:pt>
                <c:pt idx="114">
                  <c:v>73.782048886285565</c:v>
                </c:pt>
                <c:pt idx="115">
                  <c:v>74.837229252332691</c:v>
                </c:pt>
                <c:pt idx="116">
                  <c:v>75.235260578040027</c:v>
                </c:pt>
                <c:pt idx="117">
                  <c:v>78.886003791941775</c:v>
                </c:pt>
                <c:pt idx="118">
                  <c:v>79.796466151171714</c:v>
                </c:pt>
                <c:pt idx="119">
                  <c:v>80.408160697406132</c:v>
                </c:pt>
                <c:pt idx="120">
                  <c:v>81.319070406802055</c:v>
                </c:pt>
                <c:pt idx="121">
                  <c:v>82.656100949889279</c:v>
                </c:pt>
                <c:pt idx="122">
                  <c:v>85.856090842597098</c:v>
                </c:pt>
                <c:pt idx="123">
                  <c:v>87.354203988651889</c:v>
                </c:pt>
                <c:pt idx="124">
                  <c:v>87.636072701991324</c:v>
                </c:pt>
                <c:pt idx="125">
                  <c:v>90.775087096426589</c:v>
                </c:pt>
                <c:pt idx="126">
                  <c:v>92.18383473168997</c:v>
                </c:pt>
                <c:pt idx="127">
                  <c:v>93.540372681171107</c:v>
                </c:pt>
                <c:pt idx="128">
                  <c:v>96.417642969977976</c:v>
                </c:pt>
                <c:pt idx="129">
                  <c:v>97.449604396629624</c:v>
                </c:pt>
                <c:pt idx="130">
                  <c:v>98.069252557486251</c:v>
                </c:pt>
                <c:pt idx="131">
                  <c:v>99.07585977355329</c:v>
                </c:pt>
                <c:pt idx="132">
                  <c:v>105.42429195062013</c:v>
                </c:pt>
                <c:pt idx="133">
                  <c:v>106.45069725782639</c:v>
                </c:pt>
                <c:pt idx="134">
                  <c:v>107.58532419259809</c:v>
                </c:pt>
                <c:pt idx="135">
                  <c:v>113.63129696914848</c:v>
                </c:pt>
                <c:pt idx="136">
                  <c:v>116.79808036587387</c:v>
                </c:pt>
                <c:pt idx="137">
                  <c:v>118.52114977406801</c:v>
                </c:pt>
                <c:pt idx="138">
                  <c:v>122.03135022162016</c:v>
                </c:pt>
                <c:pt idx="139">
                  <c:v>124.08152582925416</c:v>
                </c:pt>
                <c:pt idx="140">
                  <c:v>127.30419261460221</c:v>
                </c:pt>
                <c:pt idx="141">
                  <c:v>133.3876153474063</c:v>
                </c:pt>
                <c:pt idx="142">
                  <c:v>136.00734082072043</c:v>
                </c:pt>
                <c:pt idx="143">
                  <c:v>139.97057274288269</c:v>
                </c:pt>
                <c:pt idx="144">
                  <c:v>143.49906751505051</c:v>
                </c:pt>
                <c:pt idx="145">
                  <c:v>156.57177380585392</c:v>
                </c:pt>
                <c:pt idx="146">
                  <c:v>157.3560372378559</c:v>
                </c:pt>
                <c:pt idx="147">
                  <c:v>158.24176231023571</c:v>
                </c:pt>
                <c:pt idx="148">
                  <c:v>168.81350768383916</c:v>
                </c:pt>
                <c:pt idx="149">
                  <c:v>173.36220250541916</c:v>
                </c:pt>
                <c:pt idx="150">
                  <c:v>175.78229099505927</c:v>
                </c:pt>
                <c:pt idx="151">
                  <c:v>185.59348192967076</c:v>
                </c:pt>
                <c:pt idx="152">
                  <c:v>194.19882038740454</c:v>
                </c:pt>
                <c:pt idx="153">
                  <c:v>200.37070905395646</c:v>
                </c:pt>
                <c:pt idx="154">
                  <c:v>215.14343077979291</c:v>
                </c:pt>
                <c:pt idx="155">
                  <c:v>226.53762622867364</c:v>
                </c:pt>
                <c:pt idx="156">
                  <c:v>236.97339654797406</c:v>
                </c:pt>
                <c:pt idx="157">
                  <c:v>248.47713661350483</c:v>
                </c:pt>
                <c:pt idx="158">
                  <c:v>262.55334326283469</c:v>
                </c:pt>
                <c:pt idx="159">
                  <c:v>285.72058239855238</c:v>
                </c:pt>
                <c:pt idx="160">
                  <c:v>298.07597199818593</c:v>
                </c:pt>
                <c:pt idx="161">
                  <c:v>319.26728312061323</c:v>
                </c:pt>
                <c:pt idx="162">
                  <c:v>349.94866474794719</c:v>
                </c:pt>
                <c:pt idx="163">
                  <c:v>379.66474019654061</c:v>
                </c:pt>
                <c:pt idx="164">
                  <c:v>391.38754759130887</c:v>
                </c:pt>
                <c:pt idx="165">
                  <c:v>477.45013088330825</c:v>
                </c:pt>
                <c:pt idx="166">
                  <c:v>502.37005779776348</c:v>
                </c:pt>
                <c:pt idx="167">
                  <c:v>525.72422481483522</c:v>
                </c:pt>
                <c:pt idx="168">
                  <c:v>704.78815948187253</c:v>
                </c:pt>
                <c:pt idx="169">
                  <c:v>768.18535005367528</c:v>
                </c:pt>
                <c:pt idx="170">
                  <c:v>799.22274089970676</c:v>
                </c:pt>
                <c:pt idx="171">
                  <c:v>1401.9123420325939</c:v>
                </c:pt>
                <c:pt idx="172">
                  <c:v>1496.3072121933599</c:v>
                </c:pt>
                <c:pt idx="173">
                  <c:v>1575.4637926546006</c:v>
                </c:pt>
                <c:pt idx="174">
                  <c:v>30.491181701826537</c:v>
                </c:pt>
                <c:pt idx="175">
                  <c:v>30.576934083161387</c:v>
                </c:pt>
                <c:pt idx="176">
                  <c:v>31.070991409967476</c:v>
                </c:pt>
                <c:pt idx="177">
                  <c:v>31.542781223315476</c:v>
                </c:pt>
                <c:pt idx="178">
                  <c:v>31.735354827536039</c:v>
                </c:pt>
                <c:pt idx="179">
                  <c:v>31.757259602231034</c:v>
                </c:pt>
                <c:pt idx="180">
                  <c:v>31.779007986258208</c:v>
                </c:pt>
                <c:pt idx="181">
                  <c:v>31.79074774680463</c:v>
                </c:pt>
                <c:pt idx="182">
                  <c:v>31.886645515743819</c:v>
                </c:pt>
                <c:pt idx="183">
                  <c:v>31.902124157575578</c:v>
                </c:pt>
                <c:pt idx="184">
                  <c:v>31.948043016999833</c:v>
                </c:pt>
                <c:pt idx="185">
                  <c:v>31.999776642718164</c:v>
                </c:pt>
                <c:pt idx="186">
                  <c:v>32.081560848805289</c:v>
                </c:pt>
                <c:pt idx="187">
                  <c:v>32.288466619956793</c:v>
                </c:pt>
                <c:pt idx="188">
                  <c:v>32.351154491413169</c:v>
                </c:pt>
                <c:pt idx="189">
                  <c:v>32.386113447560035</c:v>
                </c:pt>
                <c:pt idx="190">
                  <c:v>32.41865178089742</c:v>
                </c:pt>
                <c:pt idx="191">
                  <c:v>32.471359348943423</c:v>
                </c:pt>
                <c:pt idx="192">
                  <c:v>32.71128517367913</c:v>
                </c:pt>
                <c:pt idx="193">
                  <c:v>32.82910557323487</c:v>
                </c:pt>
                <c:pt idx="194">
                  <c:v>33.075389925325382</c:v>
                </c:pt>
                <c:pt idx="195">
                  <c:v>33.08860001658983</c:v>
                </c:pt>
                <c:pt idx="196">
                  <c:v>33.295365853397755</c:v>
                </c:pt>
                <c:pt idx="197">
                  <c:v>33.396844686482083</c:v>
                </c:pt>
                <c:pt idx="198">
                  <c:v>33.589014431087286</c:v>
                </c:pt>
                <c:pt idx="199">
                  <c:v>33.955460288336255</c:v>
                </c:pt>
                <c:pt idx="200">
                  <c:v>34.103263418229822</c:v>
                </c:pt>
                <c:pt idx="201">
                  <c:v>34.199023414281207</c:v>
                </c:pt>
                <c:pt idx="202">
                  <c:v>34.27614066406813</c:v>
                </c:pt>
                <c:pt idx="203">
                  <c:v>34.566811929577732</c:v>
                </c:pt>
                <c:pt idx="204">
                  <c:v>34.603656495828325</c:v>
                </c:pt>
                <c:pt idx="205">
                  <c:v>35.026756052320295</c:v>
                </c:pt>
                <c:pt idx="206">
                  <c:v>35.11717920810861</c:v>
                </c:pt>
                <c:pt idx="207">
                  <c:v>35.207274720263712</c:v>
                </c:pt>
                <c:pt idx="208">
                  <c:v>35.227742494845195</c:v>
                </c:pt>
                <c:pt idx="209">
                  <c:v>35.267573016342688</c:v>
                </c:pt>
                <c:pt idx="210">
                  <c:v>35.555460920547191</c:v>
                </c:pt>
                <c:pt idx="211">
                  <c:v>36.044778596435108</c:v>
                </c:pt>
                <c:pt idx="212">
                  <c:v>36.239508767788017</c:v>
                </c:pt>
                <c:pt idx="213">
                  <c:v>36.590180807251379</c:v>
                </c:pt>
                <c:pt idx="214">
                  <c:v>36.611700499593354</c:v>
                </c:pt>
                <c:pt idx="215">
                  <c:v>36.657186044228567</c:v>
                </c:pt>
                <c:pt idx="216">
                  <c:v>36.862201762702817</c:v>
                </c:pt>
                <c:pt idx="217">
                  <c:v>36.899635614279909</c:v>
                </c:pt>
                <c:pt idx="218">
                  <c:v>37.55164773079386</c:v>
                </c:pt>
                <c:pt idx="219">
                  <c:v>38.242454635025602</c:v>
                </c:pt>
                <c:pt idx="220">
                  <c:v>38.337832480209244</c:v>
                </c:pt>
                <c:pt idx="221">
                  <c:v>38.429391303899401</c:v>
                </c:pt>
                <c:pt idx="222">
                  <c:v>39.007873411914282</c:v>
                </c:pt>
                <c:pt idx="223">
                  <c:v>39.123617555261234</c:v>
                </c:pt>
                <c:pt idx="224">
                  <c:v>39.451272837973974</c:v>
                </c:pt>
                <c:pt idx="225">
                  <c:v>40.078643580808524</c:v>
                </c:pt>
                <c:pt idx="226">
                  <c:v>40.438227127252347</c:v>
                </c:pt>
                <c:pt idx="227">
                  <c:v>40.49326012792352</c:v>
                </c:pt>
                <c:pt idx="228">
                  <c:v>40.539193894428678</c:v>
                </c:pt>
                <c:pt idx="229">
                  <c:v>40.788385016998838</c:v>
                </c:pt>
                <c:pt idx="230">
                  <c:v>40.866236322438816</c:v>
                </c:pt>
                <c:pt idx="231">
                  <c:v>41.315464805191574</c:v>
                </c:pt>
                <c:pt idx="232">
                  <c:v>41.899292399580638</c:v>
                </c:pt>
                <c:pt idx="233">
                  <c:v>42.524109773759299</c:v>
                </c:pt>
                <c:pt idx="234">
                  <c:v>42.642838730920957</c:v>
                </c:pt>
                <c:pt idx="235">
                  <c:v>42.852937492664381</c:v>
                </c:pt>
                <c:pt idx="236">
                  <c:v>43.188441535369563</c:v>
                </c:pt>
                <c:pt idx="237">
                  <c:v>43.309967018322091</c:v>
                </c:pt>
                <c:pt idx="238">
                  <c:v>43.987808038074967</c:v>
                </c:pt>
                <c:pt idx="239">
                  <c:v>44.012452491421769</c:v>
                </c:pt>
                <c:pt idx="240">
                  <c:v>44.121335481236088</c:v>
                </c:pt>
                <c:pt idx="241">
                  <c:v>45.90448105870226</c:v>
                </c:pt>
                <c:pt idx="242">
                  <c:v>46.147027707543494</c:v>
                </c:pt>
                <c:pt idx="243">
                  <c:v>46.372694582956207</c:v>
                </c:pt>
                <c:pt idx="244">
                  <c:v>46.50603755011705</c:v>
                </c:pt>
                <c:pt idx="245">
                  <c:v>46.974613325285645</c:v>
                </c:pt>
                <c:pt idx="246">
                  <c:v>47.110625017825498</c:v>
                </c:pt>
                <c:pt idx="247">
                  <c:v>47.829466655932926</c:v>
                </c:pt>
                <c:pt idx="248">
                  <c:v>48.151310890021122</c:v>
                </c:pt>
                <c:pt idx="249">
                  <c:v>49.407346564503491</c:v>
                </c:pt>
                <c:pt idx="250">
                  <c:v>49.459725547188718</c:v>
                </c:pt>
                <c:pt idx="251">
                  <c:v>50.263345785001285</c:v>
                </c:pt>
                <c:pt idx="252">
                  <c:v>50.728465737783452</c:v>
                </c:pt>
                <c:pt idx="253">
                  <c:v>51.582307792237863</c:v>
                </c:pt>
                <c:pt idx="254">
                  <c:v>51.800228599066116</c:v>
                </c:pt>
                <c:pt idx="255">
                  <c:v>51.818339472630434</c:v>
                </c:pt>
                <c:pt idx="256">
                  <c:v>52.434210592970103</c:v>
                </c:pt>
                <c:pt idx="257">
                  <c:v>52.76649771662931</c:v>
                </c:pt>
                <c:pt idx="258">
                  <c:v>54.039404478895889</c:v>
                </c:pt>
                <c:pt idx="259">
                  <c:v>54.538928391168369</c:v>
                </c:pt>
                <c:pt idx="260">
                  <c:v>55.024822652153368</c:v>
                </c:pt>
                <c:pt idx="261">
                  <c:v>56.234068258193545</c:v>
                </c:pt>
                <c:pt idx="262">
                  <c:v>57.177236706600922</c:v>
                </c:pt>
                <c:pt idx="263">
                  <c:v>57.531308299683118</c:v>
                </c:pt>
                <c:pt idx="264">
                  <c:v>58.059427484387832</c:v>
                </c:pt>
                <c:pt idx="265">
                  <c:v>58.346280106834023</c:v>
                </c:pt>
                <c:pt idx="266">
                  <c:v>59.419258506479288</c:v>
                </c:pt>
                <c:pt idx="267">
                  <c:v>60.27146364829968</c:v>
                </c:pt>
                <c:pt idx="268">
                  <c:v>60.889383842480456</c:v>
                </c:pt>
                <c:pt idx="269">
                  <c:v>60.934543705517427</c:v>
                </c:pt>
                <c:pt idx="270">
                  <c:v>62.519895283304777</c:v>
                </c:pt>
                <c:pt idx="271">
                  <c:v>63.731385834642488</c:v>
                </c:pt>
                <c:pt idx="272">
                  <c:v>64.74518482069098</c:v>
                </c:pt>
                <c:pt idx="273">
                  <c:v>65.148079630302647</c:v>
                </c:pt>
                <c:pt idx="274">
                  <c:v>66.023300685369492</c:v>
                </c:pt>
                <c:pt idx="275">
                  <c:v>66.649548364436995</c:v>
                </c:pt>
                <c:pt idx="276">
                  <c:v>67.899725986407759</c:v>
                </c:pt>
                <c:pt idx="277">
                  <c:v>70.023829639456409</c:v>
                </c:pt>
                <c:pt idx="278">
                  <c:v>70.081615207418409</c:v>
                </c:pt>
                <c:pt idx="279">
                  <c:v>71.403814119480955</c:v>
                </c:pt>
                <c:pt idx="280">
                  <c:v>74.083833059698478</c:v>
                </c:pt>
                <c:pt idx="281">
                  <c:v>74.347598892740962</c:v>
                </c:pt>
                <c:pt idx="282">
                  <c:v>74.681508126832952</c:v>
                </c:pt>
                <c:pt idx="283">
                  <c:v>75.701534115164193</c:v>
                </c:pt>
                <c:pt idx="284">
                  <c:v>76.27663321366984</c:v>
                </c:pt>
                <c:pt idx="285">
                  <c:v>80.261277363121891</c:v>
                </c:pt>
                <c:pt idx="286">
                  <c:v>80.555368016707334</c:v>
                </c:pt>
                <c:pt idx="287">
                  <c:v>83.093322588285673</c:v>
                </c:pt>
                <c:pt idx="288">
                  <c:v>83.639343187991386</c:v>
                </c:pt>
                <c:pt idx="289">
                  <c:v>84.289782678739343</c:v>
                </c:pt>
                <c:pt idx="290">
                  <c:v>88.435490044715124</c:v>
                </c:pt>
                <c:pt idx="291">
                  <c:v>88.796139323493733</c:v>
                </c:pt>
                <c:pt idx="292">
                  <c:v>89.97139039781878</c:v>
                </c:pt>
                <c:pt idx="293">
                  <c:v>93.797535917241703</c:v>
                </c:pt>
                <c:pt idx="294">
                  <c:v>95.39481664863122</c:v>
                </c:pt>
                <c:pt idx="295">
                  <c:v>96.774241325410259</c:v>
                </c:pt>
                <c:pt idx="296">
                  <c:v>98.439154185995477</c:v>
                </c:pt>
                <c:pt idx="297">
                  <c:v>100.55433454067786</c:v>
                </c:pt>
                <c:pt idx="298">
                  <c:v>101.91792311140493</c:v>
                </c:pt>
                <c:pt idx="299">
                  <c:v>106.77148253078641</c:v>
                </c:pt>
                <c:pt idx="300">
                  <c:v>107.64400080087535</c:v>
                </c:pt>
                <c:pt idx="301">
                  <c:v>110.7693983030165</c:v>
                </c:pt>
                <c:pt idx="302">
                  <c:v>115.34823230971865</c:v>
                </c:pt>
                <c:pt idx="303">
                  <c:v>117.44980266420566</c:v>
                </c:pt>
                <c:pt idx="304">
                  <c:v>118.58456672568502</c:v>
                </c:pt>
                <c:pt idx="305">
                  <c:v>125.56431334127825</c:v>
                </c:pt>
                <c:pt idx="306">
                  <c:v>126.18717003863584</c:v>
                </c:pt>
                <c:pt idx="307">
                  <c:v>128.94778316091188</c:v>
                </c:pt>
                <c:pt idx="308">
                  <c:v>138.74477960902496</c:v>
                </c:pt>
                <c:pt idx="309">
                  <c:v>139.15550556560274</c:v>
                </c:pt>
                <c:pt idx="310">
                  <c:v>142.07203593825363</c:v>
                </c:pt>
                <c:pt idx="311">
                  <c:v>149.06575390366018</c:v>
                </c:pt>
                <c:pt idx="312">
                  <c:v>151.77096459750558</c:v>
                </c:pt>
                <c:pt idx="313">
                  <c:v>153.05678487150425</c:v>
                </c:pt>
                <c:pt idx="314">
                  <c:v>165.86618908887252</c:v>
                </c:pt>
                <c:pt idx="315">
                  <c:v>167.17084408799334</c:v>
                </c:pt>
                <c:pt idx="316">
                  <c:v>172.02586129692995</c:v>
                </c:pt>
                <c:pt idx="317">
                  <c:v>186.79056044453779</c:v>
                </c:pt>
                <c:pt idx="318">
                  <c:v>188.54877516626257</c:v>
                </c:pt>
                <c:pt idx="319">
                  <c:v>199.0370506272404</c:v>
                </c:pt>
                <c:pt idx="320">
                  <c:v>216.36591238635353</c:v>
                </c:pt>
                <c:pt idx="321">
                  <c:v>218.60793486940341</c:v>
                </c:pt>
                <c:pt idx="322">
                  <c:v>227.24741641263748</c:v>
                </c:pt>
                <c:pt idx="323">
                  <c:v>252.87460277359884</c:v>
                </c:pt>
                <c:pt idx="324">
                  <c:v>256.83606889312136</c:v>
                </c:pt>
                <c:pt idx="325">
                  <c:v>279.98857732682796</c:v>
                </c:pt>
                <c:pt idx="326">
                  <c:v>293.82957616121092</c:v>
                </c:pt>
                <c:pt idx="327">
                  <c:v>302.72646470762413</c:v>
                </c:pt>
                <c:pt idx="328">
                  <c:v>347.88207907358975</c:v>
                </c:pt>
                <c:pt idx="329">
                  <c:v>377.83395222623062</c:v>
                </c:pt>
                <c:pt idx="330">
                  <c:v>387.88028707191603</c:v>
                </c:pt>
                <c:pt idx="331">
                  <c:v>462.53494365605724</c:v>
                </c:pt>
                <c:pt idx="332">
                  <c:v>505.013893864213</c:v>
                </c:pt>
                <c:pt idx="333">
                  <c:v>510.94054232259799</c:v>
                </c:pt>
                <c:pt idx="334">
                  <c:v>689.6463300647265</c:v>
                </c:pt>
                <c:pt idx="335">
                  <c:v>736.98355087291873</c:v>
                </c:pt>
                <c:pt idx="336">
                  <c:v>764.56401291766088</c:v>
                </c:pt>
                <c:pt idx="337">
                  <c:v>1383.2769352845535</c:v>
                </c:pt>
                <c:pt idx="338">
                  <c:v>1521.0657807470729</c:v>
                </c:pt>
                <c:pt idx="339">
                  <c:v>1537.3477256393328</c:v>
                </c:pt>
                <c:pt idx="340">
                  <c:v>30.863641842460979</c:v>
                </c:pt>
                <c:pt idx="341">
                  <c:v>31.152431887834616</c:v>
                </c:pt>
                <c:pt idx="342">
                  <c:v>31.728564937446524</c:v>
                </c:pt>
                <c:pt idx="343">
                  <c:v>31.795832450730838</c:v>
                </c:pt>
                <c:pt idx="344">
                  <c:v>31.879993037794037</c:v>
                </c:pt>
                <c:pt idx="345">
                  <c:v>32.021007471258294</c:v>
                </c:pt>
                <c:pt idx="346">
                  <c:v>32.081728822870559</c:v>
                </c:pt>
                <c:pt idx="347">
                  <c:v>32.103428884166021</c:v>
                </c:pt>
                <c:pt idx="348">
                  <c:v>32.216934619785704</c:v>
                </c:pt>
                <c:pt idx="349">
                  <c:v>32.250745479427437</c:v>
                </c:pt>
                <c:pt idx="350">
                  <c:v>32.269110777284332</c:v>
                </c:pt>
                <c:pt idx="351">
                  <c:v>32.327138434854845</c:v>
                </c:pt>
                <c:pt idx="352">
                  <c:v>32.392810565402492</c:v>
                </c:pt>
                <c:pt idx="353">
                  <c:v>32.831661252130274</c:v>
                </c:pt>
                <c:pt idx="354">
                  <c:v>33.005637477106276</c:v>
                </c:pt>
                <c:pt idx="355">
                  <c:v>33.056191691229529</c:v>
                </c:pt>
                <c:pt idx="356">
                  <c:v>33.058549191794754</c:v>
                </c:pt>
                <c:pt idx="357">
                  <c:v>33.128441518589355</c:v>
                </c:pt>
                <c:pt idx="358">
                  <c:v>33.150535507171661</c:v>
                </c:pt>
                <c:pt idx="359">
                  <c:v>33.231485280379346</c:v>
                </c:pt>
                <c:pt idx="360">
                  <c:v>33.582100353413466</c:v>
                </c:pt>
                <c:pt idx="361">
                  <c:v>33.584226429812645</c:v>
                </c:pt>
                <c:pt idx="362">
                  <c:v>33.600852463321829</c:v>
                </c:pt>
                <c:pt idx="363">
                  <c:v>33.659278348977381</c:v>
                </c:pt>
                <c:pt idx="364">
                  <c:v>33.978826815986892</c:v>
                </c:pt>
                <c:pt idx="365">
                  <c:v>34.02342476404867</c:v>
                </c:pt>
                <c:pt idx="366">
                  <c:v>34.294499725486425</c:v>
                </c:pt>
                <c:pt idx="367">
                  <c:v>34.346570284241935</c:v>
                </c:pt>
                <c:pt idx="368">
                  <c:v>34.410265829159648</c:v>
                </c:pt>
                <c:pt idx="369">
                  <c:v>34.664165860740091</c:v>
                </c:pt>
                <c:pt idx="370">
                  <c:v>35.009892875695769</c:v>
                </c:pt>
                <c:pt idx="371">
                  <c:v>35.571899632649512</c:v>
                </c:pt>
                <c:pt idx="372">
                  <c:v>35.650032002579408</c:v>
                </c:pt>
                <c:pt idx="373">
                  <c:v>35.85828173611624</c:v>
                </c:pt>
                <c:pt idx="374">
                  <c:v>35.906185491553821</c:v>
                </c:pt>
                <c:pt idx="375">
                  <c:v>35.910794049978946</c:v>
                </c:pt>
                <c:pt idx="376">
                  <c:v>36.484991461280956</c:v>
                </c:pt>
                <c:pt idx="377">
                  <c:v>36.502191519893465</c:v>
                </c:pt>
                <c:pt idx="378">
                  <c:v>36.716239664008093</c:v>
                </c:pt>
                <c:pt idx="379">
                  <c:v>36.821863835989433</c:v>
                </c:pt>
                <c:pt idx="380">
                  <c:v>37.438848352224468</c:v>
                </c:pt>
                <c:pt idx="381">
                  <c:v>37.741554375067729</c:v>
                </c:pt>
                <c:pt idx="382">
                  <c:v>37.976941670664907</c:v>
                </c:pt>
                <c:pt idx="383">
                  <c:v>38.154728730114762</c:v>
                </c:pt>
                <c:pt idx="384">
                  <c:v>38.319570842458305</c:v>
                </c:pt>
                <c:pt idx="385">
                  <c:v>38.362740813536433</c:v>
                </c:pt>
                <c:pt idx="386">
                  <c:v>38.624393162251032</c:v>
                </c:pt>
                <c:pt idx="387">
                  <c:v>38.731365172833598</c:v>
                </c:pt>
                <c:pt idx="388">
                  <c:v>38.742900486450175</c:v>
                </c:pt>
                <c:pt idx="389">
                  <c:v>39.16837642543684</c:v>
                </c:pt>
                <c:pt idx="390">
                  <c:v>39.392542926298987</c:v>
                </c:pt>
                <c:pt idx="391">
                  <c:v>39.682136608923464</c:v>
                </c:pt>
                <c:pt idx="392">
                  <c:v>39.993997783855697</c:v>
                </c:pt>
                <c:pt idx="393">
                  <c:v>40.047288976552167</c:v>
                </c:pt>
                <c:pt idx="394">
                  <c:v>40.064056515785566</c:v>
                </c:pt>
                <c:pt idx="395">
                  <c:v>40.853469729709118</c:v>
                </c:pt>
                <c:pt idx="396">
                  <c:v>41.880998966054676</c:v>
                </c:pt>
                <c:pt idx="397">
                  <c:v>41.88803437288346</c:v>
                </c:pt>
                <c:pt idx="398">
                  <c:v>42.044252837961395</c:v>
                </c:pt>
                <c:pt idx="399">
                  <c:v>42.598351234625554</c:v>
                </c:pt>
                <c:pt idx="400">
                  <c:v>43.123731140376279</c:v>
                </c:pt>
                <c:pt idx="401">
                  <c:v>43.12806591383049</c:v>
                </c:pt>
                <c:pt idx="402">
                  <c:v>43.346527841658492</c:v>
                </c:pt>
                <c:pt idx="403">
                  <c:v>43.578521252053434</c:v>
                </c:pt>
                <c:pt idx="404">
                  <c:v>44.235706011929473</c:v>
                </c:pt>
                <c:pt idx="405">
                  <c:v>44.475679297138946</c:v>
                </c:pt>
                <c:pt idx="406">
                  <c:v>44.656759213139175</c:v>
                </c:pt>
                <c:pt idx="407">
                  <c:v>44.819716534681511</c:v>
                </c:pt>
                <c:pt idx="408">
                  <c:v>45.02750672824147</c:v>
                </c:pt>
                <c:pt idx="409">
                  <c:v>45.540355429127594</c:v>
                </c:pt>
                <c:pt idx="410">
                  <c:v>45.716151706368073</c:v>
                </c:pt>
                <c:pt idx="411">
                  <c:v>47.003416666321698</c:v>
                </c:pt>
                <c:pt idx="412">
                  <c:v>47.226133433904309</c:v>
                </c:pt>
                <c:pt idx="413">
                  <c:v>47.979798385846706</c:v>
                </c:pt>
                <c:pt idx="414">
                  <c:v>48.796718542050058</c:v>
                </c:pt>
                <c:pt idx="415">
                  <c:v>49.291141255855678</c:v>
                </c:pt>
                <c:pt idx="416">
                  <c:v>49.334739054058794</c:v>
                </c:pt>
                <c:pt idx="417">
                  <c:v>50.288713837624364</c:v>
                </c:pt>
                <c:pt idx="418">
                  <c:v>50.330797263526264</c:v>
                </c:pt>
                <c:pt idx="419">
                  <c:v>51.254342667659046</c:v>
                </c:pt>
                <c:pt idx="420">
                  <c:v>51.691266827698811</c:v>
                </c:pt>
                <c:pt idx="421">
                  <c:v>52.196384477287502</c:v>
                </c:pt>
                <c:pt idx="422">
                  <c:v>52.304542687663918</c:v>
                </c:pt>
                <c:pt idx="423">
                  <c:v>52.928951076126111</c:v>
                </c:pt>
                <c:pt idx="424">
                  <c:v>53.988670696213667</c:v>
                </c:pt>
                <c:pt idx="425">
                  <c:v>54.430274150871853</c:v>
                </c:pt>
                <c:pt idx="426">
                  <c:v>54.810539370231645</c:v>
                </c:pt>
                <c:pt idx="427">
                  <c:v>55.243087506978235</c:v>
                </c:pt>
                <c:pt idx="428">
                  <c:v>55.895075018332626</c:v>
                </c:pt>
                <c:pt idx="429">
                  <c:v>56.567189098035286</c:v>
                </c:pt>
                <c:pt idx="430">
                  <c:v>57.222496690538755</c:v>
                </c:pt>
                <c:pt idx="431">
                  <c:v>59.452280230666652</c:v>
                </c:pt>
                <c:pt idx="432">
                  <c:v>60.25963920081967</c:v>
                </c:pt>
                <c:pt idx="433">
                  <c:v>61.010929654613328</c:v>
                </c:pt>
                <c:pt idx="434">
                  <c:v>61.108439890765602</c:v>
                </c:pt>
                <c:pt idx="435">
                  <c:v>61.170085614114448</c:v>
                </c:pt>
                <c:pt idx="436">
                  <c:v>61.26529739858767</c:v>
                </c:pt>
                <c:pt idx="437">
                  <c:v>62.136173999666454</c:v>
                </c:pt>
                <c:pt idx="438">
                  <c:v>63.033704644823096</c:v>
                </c:pt>
                <c:pt idx="439">
                  <c:v>63.45963911078875</c:v>
                </c:pt>
                <c:pt idx="440">
                  <c:v>63.860698341604348</c:v>
                </c:pt>
                <c:pt idx="441">
                  <c:v>64.85690534386714</c:v>
                </c:pt>
                <c:pt idx="442">
                  <c:v>66.860124926594281</c:v>
                </c:pt>
                <c:pt idx="443">
                  <c:v>67.112754870150241</c:v>
                </c:pt>
                <c:pt idx="444">
                  <c:v>68.841293946182503</c:v>
                </c:pt>
                <c:pt idx="445">
                  <c:v>69.860562553119195</c:v>
                </c:pt>
                <c:pt idx="446">
                  <c:v>70.454562319113677</c:v>
                </c:pt>
                <c:pt idx="447">
                  <c:v>73.057585569271723</c:v>
                </c:pt>
                <c:pt idx="448">
                  <c:v>73.190460314846462</c:v>
                </c:pt>
                <c:pt idx="449">
                  <c:v>74.927091586025639</c:v>
                </c:pt>
                <c:pt idx="450">
                  <c:v>75.685953943690905</c:v>
                </c:pt>
                <c:pt idx="451">
                  <c:v>77.447258213010912</c:v>
                </c:pt>
                <c:pt idx="452">
                  <c:v>77.563975154745037</c:v>
                </c:pt>
                <c:pt idx="453">
                  <c:v>79.139358834771201</c:v>
                </c:pt>
                <c:pt idx="454">
                  <c:v>81.378694089752571</c:v>
                </c:pt>
                <c:pt idx="455">
                  <c:v>83.245346294046897</c:v>
                </c:pt>
                <c:pt idx="456">
                  <c:v>85.835867174637954</c:v>
                </c:pt>
                <c:pt idx="457">
                  <c:v>87.911538037237975</c:v>
                </c:pt>
                <c:pt idx="458">
                  <c:v>88.459378850904457</c:v>
                </c:pt>
                <c:pt idx="459">
                  <c:v>91.442461874209386</c:v>
                </c:pt>
                <c:pt idx="460">
                  <c:v>92.78981595796003</c:v>
                </c:pt>
                <c:pt idx="461">
                  <c:v>94.241966355613684</c:v>
                </c:pt>
                <c:pt idx="462">
                  <c:v>96.260762990198131</c:v>
                </c:pt>
                <c:pt idx="463">
                  <c:v>98.241045681539802</c:v>
                </c:pt>
                <c:pt idx="464">
                  <c:v>100.12078763113595</c:v>
                </c:pt>
                <c:pt idx="465">
                  <c:v>102.45069376712212</c:v>
                </c:pt>
                <c:pt idx="466">
                  <c:v>106.52903850708418</c:v>
                </c:pt>
                <c:pt idx="467">
                  <c:v>110.39431531838601</c:v>
                </c:pt>
                <c:pt idx="468">
                  <c:v>113.2874544139223</c:v>
                </c:pt>
                <c:pt idx="469">
                  <c:v>115.45053280872467</c:v>
                </c:pt>
                <c:pt idx="470">
                  <c:v>116.09361824673118</c:v>
                </c:pt>
                <c:pt idx="471">
                  <c:v>119.44757103745704</c:v>
                </c:pt>
                <c:pt idx="472">
                  <c:v>122.288079516564</c:v>
                </c:pt>
                <c:pt idx="473">
                  <c:v>126.60552870254513</c:v>
                </c:pt>
                <c:pt idx="474">
                  <c:v>129.73170011298777</c:v>
                </c:pt>
                <c:pt idx="475">
                  <c:v>138.60410830908799</c:v>
                </c:pt>
                <c:pt idx="476">
                  <c:v>138.68563734917686</c:v>
                </c:pt>
                <c:pt idx="477">
                  <c:v>142.54005818509543</c:v>
                </c:pt>
                <c:pt idx="478">
                  <c:v>149.46053936174874</c:v>
                </c:pt>
                <c:pt idx="479">
                  <c:v>152.50904852931149</c:v>
                </c:pt>
                <c:pt idx="480">
                  <c:v>153.50754140043531</c:v>
                </c:pt>
                <c:pt idx="481">
                  <c:v>170.1905056086097</c:v>
                </c:pt>
                <c:pt idx="482">
                  <c:v>172.26334871837707</c:v>
                </c:pt>
                <c:pt idx="483">
                  <c:v>172.80155468225374</c:v>
                </c:pt>
                <c:pt idx="484">
                  <c:v>181.07881405156232</c:v>
                </c:pt>
                <c:pt idx="485">
                  <c:v>192.59504948506546</c:v>
                </c:pt>
                <c:pt idx="486">
                  <c:v>199.90884202268708</c:v>
                </c:pt>
                <c:pt idx="487">
                  <c:v>215.49656654600523</c:v>
                </c:pt>
                <c:pt idx="488">
                  <c:v>219.77187151549813</c:v>
                </c:pt>
                <c:pt idx="489">
                  <c:v>229.3336211598409</c:v>
                </c:pt>
                <c:pt idx="490">
                  <c:v>250.70013435278841</c:v>
                </c:pt>
                <c:pt idx="491">
                  <c:v>264.01637287844335</c:v>
                </c:pt>
                <c:pt idx="492">
                  <c:v>278.8564217289192</c:v>
                </c:pt>
                <c:pt idx="493">
                  <c:v>308.181131737317</c:v>
                </c:pt>
                <c:pt idx="494">
                  <c:v>311.5524691325374</c:v>
                </c:pt>
                <c:pt idx="495">
                  <c:v>345.62809874333834</c:v>
                </c:pt>
                <c:pt idx="496">
                  <c:v>375.26314182287058</c:v>
                </c:pt>
                <c:pt idx="497">
                  <c:v>380.73684597742874</c:v>
                </c:pt>
                <c:pt idx="498">
                  <c:v>462.4327811301651</c:v>
                </c:pt>
                <c:pt idx="499">
                  <c:v>505.17140061349613</c:v>
                </c:pt>
                <c:pt idx="500">
                  <c:v>523.48680046298421</c:v>
                </c:pt>
                <c:pt idx="501">
                  <c:v>688.85406717379954</c:v>
                </c:pt>
                <c:pt idx="502">
                  <c:v>757.7908584455231</c:v>
                </c:pt>
                <c:pt idx="503">
                  <c:v>758.07613000356298</c:v>
                </c:pt>
                <c:pt idx="504">
                  <c:v>1375.3746395415574</c:v>
                </c:pt>
                <c:pt idx="505">
                  <c:v>1487.5698598117046</c:v>
                </c:pt>
                <c:pt idx="506">
                  <c:v>1528.3965195957378</c:v>
                </c:pt>
                <c:pt idx="507">
                  <c:v>30.580444902042441</c:v>
                </c:pt>
                <c:pt idx="508">
                  <c:v>30.865602303207631</c:v>
                </c:pt>
                <c:pt idx="509">
                  <c:v>31.595598513755622</c:v>
                </c:pt>
                <c:pt idx="510">
                  <c:v>31.90065427472533</c:v>
                </c:pt>
                <c:pt idx="511">
                  <c:v>32.382781861253036</c:v>
                </c:pt>
                <c:pt idx="512">
                  <c:v>32.510693774473012</c:v>
                </c:pt>
                <c:pt idx="513">
                  <c:v>32.653891524614203</c:v>
                </c:pt>
                <c:pt idx="514">
                  <c:v>32.720591574793843</c:v>
                </c:pt>
                <c:pt idx="515">
                  <c:v>32.853665945780733</c:v>
                </c:pt>
                <c:pt idx="516">
                  <c:v>33.039344091159599</c:v>
                </c:pt>
                <c:pt idx="517">
                  <c:v>33.169263247559932</c:v>
                </c:pt>
                <c:pt idx="518">
                  <c:v>33.179872095078771</c:v>
                </c:pt>
                <c:pt idx="519">
                  <c:v>33.371438727073496</c:v>
                </c:pt>
                <c:pt idx="520">
                  <c:v>33.383991084332578</c:v>
                </c:pt>
                <c:pt idx="521">
                  <c:v>33.405259377599059</c:v>
                </c:pt>
                <c:pt idx="522">
                  <c:v>33.434222796245919</c:v>
                </c:pt>
                <c:pt idx="523">
                  <c:v>33.438133198986137</c:v>
                </c:pt>
                <c:pt idx="524">
                  <c:v>33.629081378932909</c:v>
                </c:pt>
                <c:pt idx="525">
                  <c:v>33.899798422446473</c:v>
                </c:pt>
                <c:pt idx="526">
                  <c:v>34.006849656356579</c:v>
                </c:pt>
                <c:pt idx="527">
                  <c:v>34.449710476647439</c:v>
                </c:pt>
                <c:pt idx="528">
                  <c:v>34.784949832168564</c:v>
                </c:pt>
                <c:pt idx="529">
                  <c:v>34.793220515963981</c:v>
                </c:pt>
                <c:pt idx="530">
                  <c:v>35.144077519026702</c:v>
                </c:pt>
                <c:pt idx="531">
                  <c:v>35.18541677979011</c:v>
                </c:pt>
                <c:pt idx="532">
                  <c:v>35.272045325066493</c:v>
                </c:pt>
                <c:pt idx="533">
                  <c:v>35.586487918703575</c:v>
                </c:pt>
                <c:pt idx="534">
                  <c:v>35.687437584864178</c:v>
                </c:pt>
                <c:pt idx="535">
                  <c:v>36.020097281118893</c:v>
                </c:pt>
                <c:pt idx="536">
                  <c:v>36.103647373935473</c:v>
                </c:pt>
                <c:pt idx="537">
                  <c:v>36.281838889426368</c:v>
                </c:pt>
                <c:pt idx="538">
                  <c:v>36.318337519814428</c:v>
                </c:pt>
                <c:pt idx="539">
                  <c:v>36.569498365252791</c:v>
                </c:pt>
                <c:pt idx="540">
                  <c:v>37.070303344411592</c:v>
                </c:pt>
                <c:pt idx="541">
                  <c:v>37.273629417252991</c:v>
                </c:pt>
                <c:pt idx="542">
                  <c:v>37.324473365473814</c:v>
                </c:pt>
                <c:pt idx="543">
                  <c:v>37.432034576308119</c:v>
                </c:pt>
                <c:pt idx="544">
                  <c:v>37.48077645503065</c:v>
                </c:pt>
                <c:pt idx="545">
                  <c:v>37.671736853773993</c:v>
                </c:pt>
                <c:pt idx="546">
                  <c:v>37.720659327194113</c:v>
                </c:pt>
                <c:pt idx="547">
                  <c:v>37.943505977653786</c:v>
                </c:pt>
                <c:pt idx="548">
                  <c:v>38.176698535091084</c:v>
                </c:pt>
                <c:pt idx="549">
                  <c:v>38.371889334905347</c:v>
                </c:pt>
                <c:pt idx="550">
                  <c:v>38.752333491303823</c:v>
                </c:pt>
                <c:pt idx="551">
                  <c:v>39.14193703947975</c:v>
                </c:pt>
                <c:pt idx="552">
                  <c:v>39.931223022820994</c:v>
                </c:pt>
                <c:pt idx="553">
                  <c:v>39.992589703154223</c:v>
                </c:pt>
                <c:pt idx="554">
                  <c:v>40.416018075502869</c:v>
                </c:pt>
                <c:pt idx="555">
                  <c:v>40.768762310531208</c:v>
                </c:pt>
                <c:pt idx="556">
                  <c:v>40.924632204306803</c:v>
                </c:pt>
                <c:pt idx="557">
                  <c:v>41.586728532411541</c:v>
                </c:pt>
                <c:pt idx="558">
                  <c:v>42.125492546654165</c:v>
                </c:pt>
                <c:pt idx="559">
                  <c:v>42.209811638477866</c:v>
                </c:pt>
                <c:pt idx="560">
                  <c:v>42.306216075339492</c:v>
                </c:pt>
                <c:pt idx="561">
                  <c:v>42.500318063197817</c:v>
                </c:pt>
                <c:pt idx="562">
                  <c:v>42.535954885733261</c:v>
                </c:pt>
                <c:pt idx="563">
                  <c:v>42.780397278324827</c:v>
                </c:pt>
                <c:pt idx="564">
                  <c:v>43.515401889638113</c:v>
                </c:pt>
                <c:pt idx="565">
                  <c:v>43.922489528007148</c:v>
                </c:pt>
                <c:pt idx="566">
                  <c:v>44.048520176777586</c:v>
                </c:pt>
                <c:pt idx="567">
                  <c:v>44.742858338699953</c:v>
                </c:pt>
                <c:pt idx="568">
                  <c:v>45.08326076842215</c:v>
                </c:pt>
                <c:pt idx="569">
                  <c:v>45.579133484676696</c:v>
                </c:pt>
                <c:pt idx="570">
                  <c:v>45.653321943808258</c:v>
                </c:pt>
                <c:pt idx="571">
                  <c:v>45.879817172233274</c:v>
                </c:pt>
                <c:pt idx="572">
                  <c:v>45.91984888557392</c:v>
                </c:pt>
                <c:pt idx="573">
                  <c:v>46.361564490293453</c:v>
                </c:pt>
                <c:pt idx="574">
                  <c:v>46.387927623083094</c:v>
                </c:pt>
                <c:pt idx="575">
                  <c:v>47.463272606362516</c:v>
                </c:pt>
                <c:pt idx="576">
                  <c:v>48.142133221402986</c:v>
                </c:pt>
                <c:pt idx="577">
                  <c:v>48.951490652248118</c:v>
                </c:pt>
                <c:pt idx="578">
                  <c:v>49.819301054765234</c:v>
                </c:pt>
                <c:pt idx="579">
                  <c:v>49.983570772026241</c:v>
                </c:pt>
                <c:pt idx="580">
                  <c:v>50.542457277851888</c:v>
                </c:pt>
                <c:pt idx="581">
                  <c:v>50.620740912483562</c:v>
                </c:pt>
                <c:pt idx="582">
                  <c:v>50.662498217364991</c:v>
                </c:pt>
                <c:pt idx="583">
                  <c:v>50.74103956123151</c:v>
                </c:pt>
                <c:pt idx="584">
                  <c:v>51.144523433558007</c:v>
                </c:pt>
                <c:pt idx="585">
                  <c:v>53.67568856160679</c:v>
                </c:pt>
                <c:pt idx="586">
                  <c:v>53.926644176919467</c:v>
                </c:pt>
                <c:pt idx="587">
                  <c:v>54.703134177021802</c:v>
                </c:pt>
                <c:pt idx="588">
                  <c:v>54.819852882863017</c:v>
                </c:pt>
                <c:pt idx="589">
                  <c:v>55.3455047225954</c:v>
                </c:pt>
                <c:pt idx="590">
                  <c:v>55.492526042897452</c:v>
                </c:pt>
                <c:pt idx="591">
                  <c:v>57.237870065697031</c:v>
                </c:pt>
                <c:pt idx="592">
                  <c:v>57.290162690746733</c:v>
                </c:pt>
                <c:pt idx="593">
                  <c:v>58.553862777424527</c:v>
                </c:pt>
                <c:pt idx="594">
                  <c:v>58.865011663077873</c:v>
                </c:pt>
                <c:pt idx="595">
                  <c:v>60.16478260585307</c:v>
                </c:pt>
                <c:pt idx="596">
                  <c:v>60.204899110417195</c:v>
                </c:pt>
                <c:pt idx="597">
                  <c:v>60.625755407474088</c:v>
                </c:pt>
                <c:pt idx="598">
                  <c:v>60.897798625359243</c:v>
                </c:pt>
                <c:pt idx="599">
                  <c:v>63.093767353316849</c:v>
                </c:pt>
                <c:pt idx="600">
                  <c:v>64.187874617232524</c:v>
                </c:pt>
                <c:pt idx="601">
                  <c:v>64.545075919405221</c:v>
                </c:pt>
                <c:pt idx="602">
                  <c:v>64.890339475865275</c:v>
                </c:pt>
                <c:pt idx="603">
                  <c:v>65.479800688875287</c:v>
                </c:pt>
                <c:pt idx="604">
                  <c:v>66.333610240133766</c:v>
                </c:pt>
                <c:pt idx="605">
                  <c:v>66.711793872963597</c:v>
                </c:pt>
                <c:pt idx="606">
                  <c:v>68.971701206922233</c:v>
                </c:pt>
                <c:pt idx="607">
                  <c:v>69.897282901299562</c:v>
                </c:pt>
                <c:pt idx="608">
                  <c:v>70.145788120056352</c:v>
                </c:pt>
                <c:pt idx="609">
                  <c:v>71.574849630080891</c:v>
                </c:pt>
                <c:pt idx="610">
                  <c:v>71.693833556371871</c:v>
                </c:pt>
                <c:pt idx="611">
                  <c:v>71.890531937369943</c:v>
                </c:pt>
                <c:pt idx="612">
                  <c:v>74.28319727152369</c:v>
                </c:pt>
                <c:pt idx="613">
                  <c:v>75.217877487909817</c:v>
                </c:pt>
                <c:pt idx="614">
                  <c:v>76.428491475590661</c:v>
                </c:pt>
                <c:pt idx="615">
                  <c:v>76.540162039070495</c:v>
                </c:pt>
                <c:pt idx="616">
                  <c:v>79.227678971478412</c:v>
                </c:pt>
                <c:pt idx="617">
                  <c:v>80.019796840809221</c:v>
                </c:pt>
                <c:pt idx="618">
                  <c:v>80.86263832739607</c:v>
                </c:pt>
                <c:pt idx="619">
                  <c:v>86.627571224585864</c:v>
                </c:pt>
                <c:pt idx="620">
                  <c:v>87.074140869379903</c:v>
                </c:pt>
                <c:pt idx="621">
                  <c:v>87.645581026974</c:v>
                </c:pt>
                <c:pt idx="622">
                  <c:v>88.86652146005909</c:v>
                </c:pt>
                <c:pt idx="623">
                  <c:v>91.618233119039687</c:v>
                </c:pt>
                <c:pt idx="624">
                  <c:v>95.188117257814568</c:v>
                </c:pt>
                <c:pt idx="625">
                  <c:v>95.559441262337216</c:v>
                </c:pt>
                <c:pt idx="626">
                  <c:v>96.636308598888419</c:v>
                </c:pt>
                <c:pt idx="627">
                  <c:v>99.663401052091103</c:v>
                </c:pt>
                <c:pt idx="628">
                  <c:v>101.78436355134238</c:v>
                </c:pt>
                <c:pt idx="629">
                  <c:v>102.38618293542469</c:v>
                </c:pt>
                <c:pt idx="630">
                  <c:v>106.24356254600626</c:v>
                </c:pt>
                <c:pt idx="631">
                  <c:v>108.19120128915493</c:v>
                </c:pt>
                <c:pt idx="632">
                  <c:v>109.97199356013031</c:v>
                </c:pt>
                <c:pt idx="633">
                  <c:v>117.1651823729548</c:v>
                </c:pt>
                <c:pt idx="634">
                  <c:v>118.64952788840111</c:v>
                </c:pt>
                <c:pt idx="635">
                  <c:v>120.28077059347412</c:v>
                </c:pt>
                <c:pt idx="636">
                  <c:v>127.28963660179079</c:v>
                </c:pt>
                <c:pt idx="637">
                  <c:v>127.91700051185683</c:v>
                </c:pt>
                <c:pt idx="638">
                  <c:v>128.73833995623676</c:v>
                </c:pt>
                <c:pt idx="639">
                  <c:v>137.01714953396768</c:v>
                </c:pt>
                <c:pt idx="640">
                  <c:v>138.67295348948687</c:v>
                </c:pt>
                <c:pt idx="641">
                  <c:v>141.14355590759624</c:v>
                </c:pt>
                <c:pt idx="642">
                  <c:v>152.75625812180272</c:v>
                </c:pt>
                <c:pt idx="643">
                  <c:v>154.10490130708578</c:v>
                </c:pt>
                <c:pt idx="644">
                  <c:v>154.43581324869481</c:v>
                </c:pt>
                <c:pt idx="645">
                  <c:v>160.77728809876442</c:v>
                </c:pt>
                <c:pt idx="646">
                  <c:v>169.60401675035445</c:v>
                </c:pt>
                <c:pt idx="647">
                  <c:v>171.59316172216586</c:v>
                </c:pt>
                <c:pt idx="648">
                  <c:v>189.00051869652319</c:v>
                </c:pt>
                <c:pt idx="649">
                  <c:v>192.38882260565819</c:v>
                </c:pt>
                <c:pt idx="650">
                  <c:v>194.13919902688477</c:v>
                </c:pt>
                <c:pt idx="651">
                  <c:v>217.26292543968063</c:v>
                </c:pt>
                <c:pt idx="652">
                  <c:v>222.7966051305595</c:v>
                </c:pt>
                <c:pt idx="653">
                  <c:v>227.12606470658611</c:v>
                </c:pt>
                <c:pt idx="654">
                  <c:v>255.9531725943873</c:v>
                </c:pt>
                <c:pt idx="655">
                  <c:v>260.1294303922183</c:v>
                </c:pt>
                <c:pt idx="656">
                  <c:v>269.79545688463281</c:v>
                </c:pt>
                <c:pt idx="657">
                  <c:v>297.09565593264955</c:v>
                </c:pt>
                <c:pt idx="658">
                  <c:v>306.87817965728885</c:v>
                </c:pt>
                <c:pt idx="659">
                  <c:v>338.58956083089532</c:v>
                </c:pt>
                <c:pt idx="660">
                  <c:v>371.67663841602916</c:v>
                </c:pt>
                <c:pt idx="661">
                  <c:v>378.03679233345269</c:v>
                </c:pt>
                <c:pt idx="662">
                  <c:v>451.31936336463264</c:v>
                </c:pt>
                <c:pt idx="663">
                  <c:v>508.90768709116401</c:v>
                </c:pt>
                <c:pt idx="664">
                  <c:v>519.13655219845305</c:v>
                </c:pt>
                <c:pt idx="665">
                  <c:v>691.41202907726131</c:v>
                </c:pt>
                <c:pt idx="666">
                  <c:v>753.35227469989502</c:v>
                </c:pt>
                <c:pt idx="667">
                  <c:v>780.06110474943443</c:v>
                </c:pt>
                <c:pt idx="668">
                  <c:v>1406.0351799979917</c:v>
                </c:pt>
                <c:pt idx="669">
                  <c:v>1529.7672375063298</c:v>
                </c:pt>
                <c:pt idx="670">
                  <c:v>1560.6721996085309</c:v>
                </c:pt>
              </c:numCache>
            </c:numRef>
          </c:xVal>
          <c:yVal>
            <c:numRef>
              <c:f>summary!$AH$10:$AH$680</c:f>
              <c:numCache>
                <c:formatCode>0.000</c:formatCode>
                <c:ptCount val="671"/>
                <c:pt idx="0">
                  <c:v>3.0110076339903553E-2</c:v>
                </c:pt>
                <c:pt idx="1">
                  <c:v>2.3068952635983422E-2</c:v>
                </c:pt>
                <c:pt idx="2">
                  <c:v>2.1108949558484122E-2</c:v>
                </c:pt>
                <c:pt idx="3">
                  <c:v>8.1881190663981671E-3</c:v>
                </c:pt>
                <c:pt idx="4">
                  <c:v>0.2017536086173651</c:v>
                </c:pt>
                <c:pt idx="5">
                  <c:v>0.11735641918107192</c:v>
                </c:pt>
                <c:pt idx="6">
                  <c:v>7.9079434121222508E-2</c:v>
                </c:pt>
                <c:pt idx="7">
                  <c:v>0.23484371813497451</c:v>
                </c:pt>
                <c:pt idx="8">
                  <c:v>0.19576404318352031</c:v>
                </c:pt>
                <c:pt idx="9">
                  <c:v>0.2138001796345369</c:v>
                </c:pt>
                <c:pt idx="10">
                  <c:v>0.19388259044306347</c:v>
                </c:pt>
                <c:pt idx="11">
                  <c:v>0.2922697054462946</c:v>
                </c:pt>
                <c:pt idx="12">
                  <c:v>0.2495652020374961</c:v>
                </c:pt>
                <c:pt idx="13">
                  <c:v>0.29231090945693416</c:v>
                </c:pt>
                <c:pt idx="14">
                  <c:v>0.2290934999915456</c:v>
                </c:pt>
                <c:pt idx="15">
                  <c:v>0.13561807445637761</c:v>
                </c:pt>
                <c:pt idx="16">
                  <c:v>0.28275812002469025</c:v>
                </c:pt>
                <c:pt idx="17">
                  <c:v>0.19259565389115446</c:v>
                </c:pt>
                <c:pt idx="18">
                  <c:v>0.18826461435085504</c:v>
                </c:pt>
                <c:pt idx="19">
                  <c:v>0.25103178621031463</c:v>
                </c:pt>
                <c:pt idx="20">
                  <c:v>0.17092615989079099</c:v>
                </c:pt>
                <c:pt idx="21">
                  <c:v>0.1340444576375254</c:v>
                </c:pt>
                <c:pt idx="22">
                  <c:v>0.39387159738677741</c:v>
                </c:pt>
                <c:pt idx="23">
                  <c:v>0.25211315984131283</c:v>
                </c:pt>
                <c:pt idx="24">
                  <c:v>0.42190117987212278</c:v>
                </c:pt>
                <c:pt idx="25">
                  <c:v>0.13795102620199787</c:v>
                </c:pt>
                <c:pt idx="26">
                  <c:v>0.24980742881392073</c:v>
                </c:pt>
                <c:pt idx="27">
                  <c:v>0.19743225851576984</c:v>
                </c:pt>
                <c:pt idx="28">
                  <c:v>0.22404525082585819</c:v>
                </c:pt>
                <c:pt idx="29">
                  <c:v>0.24294805279732914</c:v>
                </c:pt>
                <c:pt idx="30">
                  <c:v>0.14240624785118311</c:v>
                </c:pt>
                <c:pt idx="31">
                  <c:v>0.20798568403528067</c:v>
                </c:pt>
                <c:pt idx="32">
                  <c:v>0.19932991427520341</c:v>
                </c:pt>
                <c:pt idx="33">
                  <c:v>0.14142905203434142</c:v>
                </c:pt>
                <c:pt idx="34">
                  <c:v>0.32941456370240141</c:v>
                </c:pt>
                <c:pt idx="35">
                  <c:v>0.19043910482783413</c:v>
                </c:pt>
                <c:pt idx="36">
                  <c:v>0.17916649127248668</c:v>
                </c:pt>
                <c:pt idx="37">
                  <c:v>0.12855768281444868</c:v>
                </c:pt>
                <c:pt idx="38">
                  <c:v>0.15603946913538388</c:v>
                </c:pt>
                <c:pt idx="39">
                  <c:v>0.22177772830512613</c:v>
                </c:pt>
                <c:pt idx="40">
                  <c:v>0.19184399696040244</c:v>
                </c:pt>
                <c:pt idx="41">
                  <c:v>0.2017561701605432</c:v>
                </c:pt>
                <c:pt idx="42">
                  <c:v>0.14693621938608131</c:v>
                </c:pt>
                <c:pt idx="43">
                  <c:v>0.11629303240934812</c:v>
                </c:pt>
                <c:pt idx="44">
                  <c:v>0.15341821949707318</c:v>
                </c:pt>
                <c:pt idx="45">
                  <c:v>0.20546903831796035</c:v>
                </c:pt>
                <c:pt idx="46">
                  <c:v>0.132925822088371</c:v>
                </c:pt>
                <c:pt idx="47">
                  <c:v>0.12497934637603593</c:v>
                </c:pt>
                <c:pt idx="48">
                  <c:v>0.1523824786456954</c:v>
                </c:pt>
                <c:pt idx="49">
                  <c:v>0.23253515634039701</c:v>
                </c:pt>
                <c:pt idx="50">
                  <c:v>8.7662039953062793E-2</c:v>
                </c:pt>
                <c:pt idx="51">
                  <c:v>0.12951799807537023</c:v>
                </c:pt>
                <c:pt idx="52">
                  <c:v>9.6031364765819527E-2</c:v>
                </c:pt>
                <c:pt idx="53">
                  <c:v>0.10696524614396105</c:v>
                </c:pt>
                <c:pt idx="54">
                  <c:v>0.21390853065731952</c:v>
                </c:pt>
                <c:pt idx="55">
                  <c:v>0.1775179001927695</c:v>
                </c:pt>
                <c:pt idx="56">
                  <c:v>8.2912519651503411E-2</c:v>
                </c:pt>
                <c:pt idx="57">
                  <c:v>7.0380153919995858E-2</c:v>
                </c:pt>
                <c:pt idx="58">
                  <c:v>0.28680001208678385</c:v>
                </c:pt>
                <c:pt idx="59">
                  <c:v>8.5820774230718003E-2</c:v>
                </c:pt>
                <c:pt idx="60">
                  <c:v>7.2325247106677329E-2</c:v>
                </c:pt>
                <c:pt idx="61">
                  <c:v>0.16103661849549419</c:v>
                </c:pt>
                <c:pt idx="62">
                  <c:v>6.4088626829603562E-2</c:v>
                </c:pt>
                <c:pt idx="63">
                  <c:v>0.22014681380530951</c:v>
                </c:pt>
                <c:pt idx="64">
                  <c:v>0.14628662029498243</c:v>
                </c:pt>
                <c:pt idx="65">
                  <c:v>8.0327268312424885E-2</c:v>
                </c:pt>
                <c:pt idx="66">
                  <c:v>9.4791094673617848E-2</c:v>
                </c:pt>
                <c:pt idx="67">
                  <c:v>0.14518378056167144</c:v>
                </c:pt>
                <c:pt idx="68">
                  <c:v>7.593799203689254E-2</c:v>
                </c:pt>
                <c:pt idx="69">
                  <c:v>5.8805309902137948E-2</c:v>
                </c:pt>
                <c:pt idx="70">
                  <c:v>3.1838928680554233E-2</c:v>
                </c:pt>
                <c:pt idx="71">
                  <c:v>6.1707273555416844E-2</c:v>
                </c:pt>
                <c:pt idx="72">
                  <c:v>0.16755741937117818</c:v>
                </c:pt>
                <c:pt idx="73">
                  <c:v>9.6527411000470589E-2</c:v>
                </c:pt>
                <c:pt idx="74">
                  <c:v>6.4257371663991286E-2</c:v>
                </c:pt>
                <c:pt idx="75">
                  <c:v>5.4977609909306654E-2</c:v>
                </c:pt>
                <c:pt idx="76">
                  <c:v>0.16941368106468796</c:v>
                </c:pt>
                <c:pt idx="77">
                  <c:v>5.8555788750922329E-2</c:v>
                </c:pt>
                <c:pt idx="78">
                  <c:v>4.8221039797224523E-2</c:v>
                </c:pt>
                <c:pt idx="79">
                  <c:v>0.11604318696081393</c:v>
                </c:pt>
                <c:pt idx="80">
                  <c:v>4.3603030218227881E-2</c:v>
                </c:pt>
                <c:pt idx="81">
                  <c:v>5.2946268595825087E-3</c:v>
                </c:pt>
                <c:pt idx="82">
                  <c:v>5.0866488407141329E-2</c:v>
                </c:pt>
                <c:pt idx="83">
                  <c:v>2.6544471565413456E-2</c:v>
                </c:pt>
                <c:pt idx="84">
                  <c:v>0.11896691695565657</c:v>
                </c:pt>
                <c:pt idx="85">
                  <c:v>8.0170337675422212E-2</c:v>
                </c:pt>
                <c:pt idx="86">
                  <c:v>1.1353873033898449E-2</c:v>
                </c:pt>
                <c:pt idx="87">
                  <c:v>2.422243332725282E-2</c:v>
                </c:pt>
                <c:pt idx="88">
                  <c:v>7.5860701102518177E-2</c:v>
                </c:pt>
                <c:pt idx="89">
                  <c:v>1.8897194035524388E-2</c:v>
                </c:pt>
                <c:pt idx="90">
                  <c:v>2.2603391851856634E-2</c:v>
                </c:pt>
                <c:pt idx="91">
                  <c:v>0.10276305053524495</c:v>
                </c:pt>
                <c:pt idx="92">
                  <c:v>6.5280991924429461E-5</c:v>
                </c:pt>
                <c:pt idx="93">
                  <c:v>1.3670714614117384E-2</c:v>
                </c:pt>
                <c:pt idx="94">
                  <c:v>0.10246768987135928</c:v>
                </c:pt>
                <c:pt idx="95">
                  <c:v>2.1385722512585676E-9</c:v>
                </c:pt>
                <c:pt idx="96">
                  <c:v>1.7512192514159138E-2</c:v>
                </c:pt>
                <c:pt idx="97">
                  <c:v>2.4275379213868273E-2</c:v>
                </c:pt>
                <c:pt idx="98">
                  <c:v>4.0922738377288295E-3</c:v>
                </c:pt>
                <c:pt idx="99">
                  <c:v>0.10072986604896031</c:v>
                </c:pt>
                <c:pt idx="100">
                  <c:v>1.3326684049402845E-2</c:v>
                </c:pt>
                <c:pt idx="101">
                  <c:v>9.1984149614502075E-2</c:v>
                </c:pt>
                <c:pt idx="102">
                  <c:v>1.1786095896942902E-2</c:v>
                </c:pt>
                <c:pt idx="103">
                  <c:v>9.0865520200809364E-3</c:v>
                </c:pt>
                <c:pt idx="104">
                  <c:v>7.8173083176626121E-2</c:v>
                </c:pt>
                <c:pt idx="105">
                  <c:v>4.2466604512777333E-2</c:v>
                </c:pt>
                <c:pt idx="106">
                  <c:v>2.4874323050961357E-2</c:v>
                </c:pt>
                <c:pt idx="107">
                  <c:v>6.8767159550697066E-2</c:v>
                </c:pt>
                <c:pt idx="108">
                  <c:v>1.5483437948634694E-2</c:v>
                </c:pt>
                <c:pt idx="109">
                  <c:v>5.147484754665349E-2</c:v>
                </c:pt>
                <c:pt idx="110">
                  <c:v>1.9848891175467891E-2</c:v>
                </c:pt>
                <c:pt idx="111">
                  <c:v>5.4177685933357325E-2</c:v>
                </c:pt>
                <c:pt idx="112">
                  <c:v>2.2153840667179583E-2</c:v>
                </c:pt>
                <c:pt idx="113">
                  <c:v>5.1546796231693733E-2</c:v>
                </c:pt>
                <c:pt idx="114">
                  <c:v>5.3913262460304638E-2</c:v>
                </c:pt>
                <c:pt idx="115">
                  <c:v>7.3757230519786374E-3</c:v>
                </c:pt>
                <c:pt idx="116">
                  <c:v>4.4007866929496119E-2</c:v>
                </c:pt>
                <c:pt idx="117">
                  <c:v>7.1941668174567694E-2</c:v>
                </c:pt>
                <c:pt idx="118">
                  <c:v>3.7170799715062403E-2</c:v>
                </c:pt>
                <c:pt idx="119">
                  <c:v>3.4732094474868205E-2</c:v>
                </c:pt>
                <c:pt idx="120">
                  <c:v>0.12212183659452899</c:v>
                </c:pt>
                <c:pt idx="121">
                  <c:v>6.9134882966584196E-2</c:v>
                </c:pt>
                <c:pt idx="122">
                  <c:v>2.7456133558243093E-3</c:v>
                </c:pt>
                <c:pt idx="123">
                  <c:v>0.11721170703210908</c:v>
                </c:pt>
                <c:pt idx="124">
                  <c:v>5.6557367551147174E-2</c:v>
                </c:pt>
                <c:pt idx="125">
                  <c:v>1.675115691692115E-2</c:v>
                </c:pt>
                <c:pt idx="126">
                  <c:v>6.7086136058086165E-2</c:v>
                </c:pt>
                <c:pt idx="127">
                  <c:v>7.1418894026655591E-2</c:v>
                </c:pt>
                <c:pt idx="128">
                  <c:v>8.6589687686160349E-3</c:v>
                </c:pt>
                <c:pt idx="129">
                  <c:v>0.12100937224825892</c:v>
                </c:pt>
                <c:pt idx="130">
                  <c:v>6.1815646276172816E-2</c:v>
                </c:pt>
                <c:pt idx="131">
                  <c:v>6.0415967065008486E-2</c:v>
                </c:pt>
                <c:pt idx="132">
                  <c:v>5.8367669296216521E-2</c:v>
                </c:pt>
                <c:pt idx="133">
                  <c:v>9.8130303420643147E-2</c:v>
                </c:pt>
                <c:pt idx="134">
                  <c:v>0.11028187466770344</c:v>
                </c:pt>
                <c:pt idx="135">
                  <c:v>4.6903254285666204E-2</c:v>
                </c:pt>
                <c:pt idx="136">
                  <c:v>9.6715894067009381E-2</c:v>
                </c:pt>
                <c:pt idx="137">
                  <c:v>0.10060073297467859</c:v>
                </c:pt>
                <c:pt idx="138">
                  <c:v>3.6407638314443838E-2</c:v>
                </c:pt>
                <c:pt idx="139">
                  <c:v>0.10207786370584723</c:v>
                </c:pt>
                <c:pt idx="140">
                  <c:v>0.11652734776113603</c:v>
                </c:pt>
                <c:pt idx="141">
                  <c:v>9.2650707435612822E-3</c:v>
                </c:pt>
                <c:pt idx="142">
                  <c:v>9.5564478435844286E-2</c:v>
                </c:pt>
                <c:pt idx="143">
                  <c:v>0.10223410834050244</c:v>
                </c:pt>
                <c:pt idx="144">
                  <c:v>2.0746786413855623E-2</c:v>
                </c:pt>
                <c:pt idx="145">
                  <c:v>3.8814570796738772E-2</c:v>
                </c:pt>
                <c:pt idx="146">
                  <c:v>4.3118617027042339E-2</c:v>
                </c:pt>
                <c:pt idx="147">
                  <c:v>5.4831316401646943E-2</c:v>
                </c:pt>
                <c:pt idx="148">
                  <c:v>2.0956407009783785E-2</c:v>
                </c:pt>
                <c:pt idx="149">
                  <c:v>0.12224153966207188</c:v>
                </c:pt>
                <c:pt idx="150">
                  <c:v>9.166472148567438E-2</c:v>
                </c:pt>
                <c:pt idx="151">
                  <c:v>7.1606273948516472E-2</c:v>
                </c:pt>
                <c:pt idx="152">
                  <c:v>8.9229493095048434E-2</c:v>
                </c:pt>
                <c:pt idx="153">
                  <c:v>2.2814093027207785E-2</c:v>
                </c:pt>
                <c:pt idx="154">
                  <c:v>0.10948767658395295</c:v>
                </c:pt>
                <c:pt idx="155">
                  <c:v>0.16788863880311528</c:v>
                </c:pt>
                <c:pt idx="156">
                  <c:v>5.7817947462877516E-2</c:v>
                </c:pt>
                <c:pt idx="157">
                  <c:v>0.11896292749040045</c:v>
                </c:pt>
                <c:pt idx="158">
                  <c:v>0.17388315263731438</c:v>
                </c:pt>
                <c:pt idx="159">
                  <c:v>0.20356483552471166</c:v>
                </c:pt>
                <c:pt idx="160">
                  <c:v>0.22950794567149352</c:v>
                </c:pt>
                <c:pt idx="161">
                  <c:v>0.21653493652784858</c:v>
                </c:pt>
                <c:pt idx="162">
                  <c:v>0.25139522829436378</c:v>
                </c:pt>
                <c:pt idx="163">
                  <c:v>0.28385386260002765</c:v>
                </c:pt>
                <c:pt idx="164">
                  <c:v>0.27769430377033427</c:v>
                </c:pt>
                <c:pt idx="165">
                  <c:v>0.35337579195758945</c:v>
                </c:pt>
                <c:pt idx="166">
                  <c:v>0.44832802020500517</c:v>
                </c:pt>
                <c:pt idx="167">
                  <c:v>0.35528092587765286</c:v>
                </c:pt>
                <c:pt idx="168">
                  <c:v>0.4006991542296629</c:v>
                </c:pt>
                <c:pt idx="169">
                  <c:v>0.48450438758523562</c:v>
                </c:pt>
                <c:pt idx="170">
                  <c:v>0.39849673414642672</c:v>
                </c:pt>
                <c:pt idx="171">
                  <c:v>0.41895336316382387</c:v>
                </c:pt>
                <c:pt idx="172">
                  <c:v>0.58569191329920034</c:v>
                </c:pt>
                <c:pt idx="173">
                  <c:v>0.48958391455348055</c:v>
                </c:pt>
                <c:pt idx="174">
                  <c:v>0.2400216338967425</c:v>
                </c:pt>
                <c:pt idx="175">
                  <c:v>0.17336869021256471</c:v>
                </c:pt>
                <c:pt idx="176">
                  <c:v>0.14047454155013653</c:v>
                </c:pt>
                <c:pt idx="177">
                  <c:v>6.2681176812851763E-2</c:v>
                </c:pt>
                <c:pt idx="178">
                  <c:v>3.6070103164045367E-2</c:v>
                </c:pt>
                <c:pt idx="179">
                  <c:v>7.2620133409241325E-2</c:v>
                </c:pt>
                <c:pt idx="180">
                  <c:v>4.4639884718907813E-2</c:v>
                </c:pt>
                <c:pt idx="181">
                  <c:v>8.7845424310976694E-2</c:v>
                </c:pt>
                <c:pt idx="182">
                  <c:v>2.5372588917427757E-2</c:v>
                </c:pt>
                <c:pt idx="183">
                  <c:v>5.5090236799892819E-2</c:v>
                </c:pt>
                <c:pt idx="184">
                  <c:v>3.581454354637114E-2</c:v>
                </c:pt>
                <c:pt idx="185">
                  <c:v>8.8161026819775674E-3</c:v>
                </c:pt>
                <c:pt idx="186">
                  <c:v>5.5441351085138771E-2</c:v>
                </c:pt>
                <c:pt idx="187">
                  <c:v>0.14336427088258108</c:v>
                </c:pt>
                <c:pt idx="188">
                  <c:v>0.10579772714069964</c:v>
                </c:pt>
                <c:pt idx="189">
                  <c:v>5.0657053200607947E-2</c:v>
                </c:pt>
                <c:pt idx="190">
                  <c:v>0.1439378517515893</c:v>
                </c:pt>
                <c:pt idx="191">
                  <c:v>9.7346805131991232E-2</c:v>
                </c:pt>
                <c:pt idx="192">
                  <c:v>9.5168231439890002E-3</c:v>
                </c:pt>
                <c:pt idx="193">
                  <c:v>1.1535104781831141E-2</c:v>
                </c:pt>
                <c:pt idx="194">
                  <c:v>0.12022987168745247</c:v>
                </c:pt>
                <c:pt idx="195">
                  <c:v>5.8974764770086029E-2</c:v>
                </c:pt>
                <c:pt idx="196">
                  <c:v>4.4879041159903502E-2</c:v>
                </c:pt>
                <c:pt idx="197">
                  <c:v>0.17509269623151269</c:v>
                </c:pt>
                <c:pt idx="198">
                  <c:v>0.14866216916375599</c:v>
                </c:pt>
                <c:pt idx="199">
                  <c:v>7.221721190777762E-3</c:v>
                </c:pt>
                <c:pt idx="200">
                  <c:v>4.432885272363872E-2</c:v>
                </c:pt>
                <c:pt idx="201">
                  <c:v>7.3876606713619539E-5</c:v>
                </c:pt>
                <c:pt idx="202">
                  <c:v>4.3790813911873609E-2</c:v>
                </c:pt>
                <c:pt idx="203">
                  <c:v>0.14739733162508598</c:v>
                </c:pt>
                <c:pt idx="204">
                  <c:v>0.17826749112171741</c:v>
                </c:pt>
                <c:pt idx="205">
                  <c:v>4.2940408535012938E-3</c:v>
                </c:pt>
                <c:pt idx="206">
                  <c:v>0.24445040866096238</c:v>
                </c:pt>
                <c:pt idx="207">
                  <c:v>6.8349431817763304E-2</c:v>
                </c:pt>
                <c:pt idx="208">
                  <c:v>0.1648354202201569</c:v>
                </c:pt>
                <c:pt idx="209">
                  <c:v>1.120128993023369E-2</c:v>
                </c:pt>
                <c:pt idx="210">
                  <c:v>0.14909855920212575</c:v>
                </c:pt>
                <c:pt idx="211">
                  <c:v>0.14048462078579782</c:v>
                </c:pt>
                <c:pt idx="212">
                  <c:v>3.5664560021254128E-2</c:v>
                </c:pt>
                <c:pt idx="213">
                  <c:v>6.518594546721368E-2</c:v>
                </c:pt>
                <c:pt idx="214">
                  <c:v>7.0381347198103048E-3</c:v>
                </c:pt>
                <c:pt idx="215">
                  <c:v>1.7823539715639079E-2</c:v>
                </c:pt>
                <c:pt idx="216">
                  <c:v>0.1213501516599754</c:v>
                </c:pt>
                <c:pt idx="217">
                  <c:v>1.3265236721761883E-2</c:v>
                </c:pt>
                <c:pt idx="218">
                  <c:v>0.19352425085123587</c:v>
                </c:pt>
                <c:pt idx="219">
                  <c:v>7.6147713048594044E-3</c:v>
                </c:pt>
                <c:pt idx="220">
                  <c:v>0.11062664229576114</c:v>
                </c:pt>
                <c:pt idx="221">
                  <c:v>0.16207225322105093</c:v>
                </c:pt>
                <c:pt idx="222">
                  <c:v>0.1032437195453276</c:v>
                </c:pt>
                <c:pt idx="223">
                  <c:v>1.1405523466297486E-2</c:v>
                </c:pt>
                <c:pt idx="224">
                  <c:v>8.0221150432525909E-2</c:v>
                </c:pt>
                <c:pt idx="225">
                  <c:v>6.3019904045581568E-2</c:v>
                </c:pt>
                <c:pt idx="226">
                  <c:v>2.814648652415051E-2</c:v>
                </c:pt>
                <c:pt idx="227">
                  <c:v>1.1706671308535432E-2</c:v>
                </c:pt>
                <c:pt idx="228">
                  <c:v>0.13837807389810416</c:v>
                </c:pt>
                <c:pt idx="229">
                  <c:v>1.7856485131048195E-2</c:v>
                </c:pt>
                <c:pt idx="230">
                  <c:v>1.4124678620818645E-2</c:v>
                </c:pt>
                <c:pt idx="231">
                  <c:v>0.13962849865807417</c:v>
                </c:pt>
                <c:pt idx="232">
                  <c:v>2.3897209068963903E-2</c:v>
                </c:pt>
                <c:pt idx="233">
                  <c:v>2.7951934812891432E-2</c:v>
                </c:pt>
                <c:pt idx="234">
                  <c:v>1.772047028357546E-2</c:v>
                </c:pt>
                <c:pt idx="235">
                  <c:v>3.08900975788923E-2</c:v>
                </c:pt>
                <c:pt idx="236">
                  <c:v>0.16355811288832137</c:v>
                </c:pt>
                <c:pt idx="237">
                  <c:v>0.11638563288488098</c:v>
                </c:pt>
                <c:pt idx="238">
                  <c:v>4.2478650334408591E-2</c:v>
                </c:pt>
                <c:pt idx="239">
                  <c:v>9.4906462080225962E-2</c:v>
                </c:pt>
                <c:pt idx="240">
                  <c:v>1.5878986652867716E-2</c:v>
                </c:pt>
                <c:pt idx="241">
                  <c:v>8.0465915411407057E-3</c:v>
                </c:pt>
                <c:pt idx="242">
                  <c:v>2.6358092956490567E-3</c:v>
                </c:pt>
                <c:pt idx="243">
                  <c:v>4.520285854991412E-2</c:v>
                </c:pt>
                <c:pt idx="244">
                  <c:v>1.8383503263281885E-2</c:v>
                </c:pt>
                <c:pt idx="245">
                  <c:v>0.11139241769195131</c:v>
                </c:pt>
                <c:pt idx="246">
                  <c:v>0.15293003441371789</c:v>
                </c:pt>
                <c:pt idx="247">
                  <c:v>4.531545760395031E-2</c:v>
                </c:pt>
                <c:pt idx="248">
                  <c:v>9.9678742748990079E-2</c:v>
                </c:pt>
                <c:pt idx="249">
                  <c:v>3.4952437905726566E-2</c:v>
                </c:pt>
                <c:pt idx="250">
                  <c:v>4.695441923553657E-3</c:v>
                </c:pt>
                <c:pt idx="251">
                  <c:v>0.1152902399319695</c:v>
                </c:pt>
                <c:pt idx="252">
                  <c:v>2.2121115737392776E-3</c:v>
                </c:pt>
                <c:pt idx="253">
                  <c:v>0.11613672090256597</c:v>
                </c:pt>
                <c:pt idx="254">
                  <c:v>2.4843490730944589E-2</c:v>
                </c:pt>
                <c:pt idx="255">
                  <c:v>1.7488740394005175E-2</c:v>
                </c:pt>
                <c:pt idx="256">
                  <c:v>6.5733573363253292E-2</c:v>
                </c:pt>
                <c:pt idx="257">
                  <c:v>4.936399321330686E-2</c:v>
                </c:pt>
                <c:pt idx="258">
                  <c:v>1.438400174181906E-2</c:v>
                </c:pt>
                <c:pt idx="259">
                  <c:v>8.4190372692028365E-2</c:v>
                </c:pt>
                <c:pt idx="260">
                  <c:v>3.2884060630013354E-2</c:v>
                </c:pt>
                <c:pt idx="261">
                  <c:v>7.8605559685682183E-2</c:v>
                </c:pt>
                <c:pt idx="262">
                  <c:v>2.4131450006831531E-2</c:v>
                </c:pt>
                <c:pt idx="263">
                  <c:v>3.8762159830165533E-3</c:v>
                </c:pt>
                <c:pt idx="264">
                  <c:v>6.7801659608623138E-2</c:v>
                </c:pt>
                <c:pt idx="265">
                  <c:v>8.0531248543945208E-2</c:v>
                </c:pt>
                <c:pt idx="266">
                  <c:v>2.2893182148747511E-3</c:v>
                </c:pt>
                <c:pt idx="267">
                  <c:v>4.1844729003133914E-2</c:v>
                </c:pt>
                <c:pt idx="268">
                  <c:v>7.6130002411645387E-2</c:v>
                </c:pt>
                <c:pt idx="269">
                  <c:v>5.633837526901278E-2</c:v>
                </c:pt>
                <c:pt idx="270">
                  <c:v>8.7487069419578969E-2</c:v>
                </c:pt>
                <c:pt idx="271">
                  <c:v>0.10436358642551782</c:v>
                </c:pt>
                <c:pt idx="272">
                  <c:v>2.6512194198752122E-2</c:v>
                </c:pt>
                <c:pt idx="273">
                  <c:v>7.044910318140056E-2</c:v>
                </c:pt>
                <c:pt idx="274">
                  <c:v>6.5798911375407332E-2</c:v>
                </c:pt>
                <c:pt idx="275">
                  <c:v>9.393404047232555E-2</c:v>
                </c:pt>
                <c:pt idx="276">
                  <c:v>5.4415365521661839E-2</c:v>
                </c:pt>
                <c:pt idx="277">
                  <c:v>6.6860133004117583E-2</c:v>
                </c:pt>
                <c:pt idx="278">
                  <c:v>5.3368574796700451E-2</c:v>
                </c:pt>
                <c:pt idx="279">
                  <c:v>5.7940444694733681E-2</c:v>
                </c:pt>
                <c:pt idx="280">
                  <c:v>5.6047266824317425E-2</c:v>
                </c:pt>
                <c:pt idx="281">
                  <c:v>4.5975487270394147E-2</c:v>
                </c:pt>
                <c:pt idx="282">
                  <c:v>3.9495433305036458E-2</c:v>
                </c:pt>
                <c:pt idx="283">
                  <c:v>9.7643680501263486E-2</c:v>
                </c:pt>
                <c:pt idx="284">
                  <c:v>9.0945131081978867E-2</c:v>
                </c:pt>
                <c:pt idx="285">
                  <c:v>9.1122700716840088E-2</c:v>
                </c:pt>
                <c:pt idx="286">
                  <c:v>7.2884377261715816E-2</c:v>
                </c:pt>
                <c:pt idx="287">
                  <c:v>5.7453068418032674E-2</c:v>
                </c:pt>
                <c:pt idx="288">
                  <c:v>0.11014183978001368</c:v>
                </c:pt>
                <c:pt idx="289">
                  <c:v>8.3253608350887326E-2</c:v>
                </c:pt>
                <c:pt idx="290">
                  <c:v>8.4315703752180116E-2</c:v>
                </c:pt>
                <c:pt idx="291">
                  <c:v>0.12417855920004697</c:v>
                </c:pt>
                <c:pt idx="292">
                  <c:v>7.3099973717598007E-2</c:v>
                </c:pt>
                <c:pt idx="293">
                  <c:v>7.9313881444542308E-2</c:v>
                </c:pt>
                <c:pt idx="294">
                  <c:v>0.1156314650616211</c:v>
                </c:pt>
                <c:pt idx="295">
                  <c:v>6.5468300005088437E-2</c:v>
                </c:pt>
                <c:pt idx="296">
                  <c:v>0.10375935990950458</c:v>
                </c:pt>
                <c:pt idx="297">
                  <c:v>0.13546421984076989</c:v>
                </c:pt>
                <c:pt idx="298">
                  <c:v>4.8877923235328059E-2</c:v>
                </c:pt>
                <c:pt idx="299">
                  <c:v>8.6485407059151517E-2</c:v>
                </c:pt>
                <c:pt idx="300">
                  <c:v>5.8545772623418944E-2</c:v>
                </c:pt>
                <c:pt idx="301">
                  <c:v>9.6779769628899684E-2</c:v>
                </c:pt>
                <c:pt idx="302">
                  <c:v>7.844117095610656E-2</c:v>
                </c:pt>
                <c:pt idx="303">
                  <c:v>7.741284091675979E-2</c:v>
                </c:pt>
                <c:pt idx="304">
                  <c:v>7.9520347909784753E-2</c:v>
                </c:pt>
                <c:pt idx="305">
                  <c:v>0.10148891937180547</c:v>
                </c:pt>
                <c:pt idx="306">
                  <c:v>0.109377784265907</c:v>
                </c:pt>
                <c:pt idx="307">
                  <c:v>0.13527885687776242</c:v>
                </c:pt>
                <c:pt idx="308">
                  <c:v>4.9241710576762188E-2</c:v>
                </c:pt>
                <c:pt idx="309">
                  <c:v>9.7534427006072871E-2</c:v>
                </c:pt>
                <c:pt idx="310">
                  <c:v>9.2961022275920832E-2</c:v>
                </c:pt>
                <c:pt idx="311">
                  <c:v>4.5309304531903662E-2</c:v>
                </c:pt>
                <c:pt idx="312">
                  <c:v>3.4685874206327495E-2</c:v>
                </c:pt>
                <c:pt idx="313">
                  <c:v>0.10881099817076458</c:v>
                </c:pt>
                <c:pt idx="314">
                  <c:v>0.10512375351009602</c:v>
                </c:pt>
                <c:pt idx="315">
                  <c:v>4.7892832076700136E-2</c:v>
                </c:pt>
                <c:pt idx="316">
                  <c:v>3.162115608354733E-3</c:v>
                </c:pt>
                <c:pt idx="317">
                  <c:v>0.14716985334907262</c:v>
                </c:pt>
                <c:pt idx="318">
                  <c:v>8.0523579977233375E-3</c:v>
                </c:pt>
                <c:pt idx="319">
                  <c:v>3.7528962768562657E-2</c:v>
                </c:pt>
                <c:pt idx="320">
                  <c:v>0.19964218495489966</c:v>
                </c:pt>
                <c:pt idx="321">
                  <c:v>7.3190703336690671E-2</c:v>
                </c:pt>
                <c:pt idx="322">
                  <c:v>1.4355103676721976E-2</c:v>
                </c:pt>
                <c:pt idx="323">
                  <c:v>0.2238179270936845</c:v>
                </c:pt>
                <c:pt idx="324">
                  <c:v>9.434941356647325E-2</c:v>
                </c:pt>
                <c:pt idx="325">
                  <c:v>0.16277587930177473</c:v>
                </c:pt>
                <c:pt idx="326">
                  <c:v>0.33527660706883372</c:v>
                </c:pt>
                <c:pt idx="327">
                  <c:v>0.15454867209336082</c:v>
                </c:pt>
                <c:pt idx="328">
                  <c:v>0.13051898303595455</c:v>
                </c:pt>
                <c:pt idx="329">
                  <c:v>0.38327584937010789</c:v>
                </c:pt>
                <c:pt idx="330">
                  <c:v>0.23187715272380829</c:v>
                </c:pt>
                <c:pt idx="331">
                  <c:v>0.26759472988610167</c:v>
                </c:pt>
                <c:pt idx="332">
                  <c:v>0.45090751307304794</c:v>
                </c:pt>
                <c:pt idx="333">
                  <c:v>0.30176111733690242</c:v>
                </c:pt>
                <c:pt idx="334">
                  <c:v>0.36243791381764801</c:v>
                </c:pt>
                <c:pt idx="335">
                  <c:v>0.53365781221318043</c:v>
                </c:pt>
                <c:pt idx="336">
                  <c:v>0.42904711710976812</c:v>
                </c:pt>
                <c:pt idx="337">
                  <c:v>0.4440600037644446</c:v>
                </c:pt>
                <c:pt idx="338">
                  <c:v>0.53867469018673586</c:v>
                </c:pt>
                <c:pt idx="339">
                  <c:v>0.47787618906277562</c:v>
                </c:pt>
                <c:pt idx="340">
                  <c:v>0.23473329478130464</c:v>
                </c:pt>
                <c:pt idx="341">
                  <c:v>0.16582984191730207</c:v>
                </c:pt>
                <c:pt idx="342">
                  <c:v>8.528137965766093E-2</c:v>
                </c:pt>
                <c:pt idx="343">
                  <c:v>6.6697575597635728E-2</c:v>
                </c:pt>
                <c:pt idx="344">
                  <c:v>1.7090731158243062E-2</c:v>
                </c:pt>
                <c:pt idx="345">
                  <c:v>6.7093035869235068E-2</c:v>
                </c:pt>
                <c:pt idx="346">
                  <c:v>0.10381826251743835</c:v>
                </c:pt>
                <c:pt idx="347">
                  <c:v>0.12560568453884385</c:v>
                </c:pt>
                <c:pt idx="348">
                  <c:v>0.15370421590453023</c:v>
                </c:pt>
                <c:pt idx="349">
                  <c:v>6.2504400727826634E-2</c:v>
                </c:pt>
                <c:pt idx="350">
                  <c:v>6.8185881069230195E-2</c:v>
                </c:pt>
                <c:pt idx="351">
                  <c:v>1.3359496131002962E-2</c:v>
                </c:pt>
                <c:pt idx="352">
                  <c:v>9.676137278890623E-2</c:v>
                </c:pt>
                <c:pt idx="353">
                  <c:v>6.4868300266059789E-2</c:v>
                </c:pt>
                <c:pt idx="354">
                  <c:v>7.0597803602742495E-2</c:v>
                </c:pt>
                <c:pt idx="355">
                  <c:v>5.6852190678171106E-2</c:v>
                </c:pt>
                <c:pt idx="356">
                  <c:v>0.11253133240040776</c:v>
                </c:pt>
                <c:pt idx="357">
                  <c:v>0.1313737807274431</c:v>
                </c:pt>
                <c:pt idx="358">
                  <c:v>8.8474881739824582E-2</c:v>
                </c:pt>
                <c:pt idx="359">
                  <c:v>0.12090789971398344</c:v>
                </c:pt>
                <c:pt idx="360">
                  <c:v>2.0242806036058398E-2</c:v>
                </c:pt>
                <c:pt idx="361">
                  <c:v>8.173010834589059E-2</c:v>
                </c:pt>
                <c:pt idx="362">
                  <c:v>1.3538952709868875E-2</c:v>
                </c:pt>
                <c:pt idx="363">
                  <c:v>6.3993425193872078E-2</c:v>
                </c:pt>
                <c:pt idx="364">
                  <c:v>9.1071321176116646E-2</c:v>
                </c:pt>
                <c:pt idx="365">
                  <c:v>1.51692424886985E-2</c:v>
                </c:pt>
                <c:pt idx="366">
                  <c:v>7.3128437868989177E-2</c:v>
                </c:pt>
                <c:pt idx="367">
                  <c:v>1.0039889129773473E-2</c:v>
                </c:pt>
                <c:pt idx="368">
                  <c:v>3.1378326021496088E-2</c:v>
                </c:pt>
                <c:pt idx="369">
                  <c:v>1.0496427925708389E-2</c:v>
                </c:pt>
                <c:pt idx="370">
                  <c:v>3.551853204591629E-2</c:v>
                </c:pt>
                <c:pt idx="371">
                  <c:v>8.5928168953671672E-3</c:v>
                </c:pt>
                <c:pt idx="372">
                  <c:v>5.0179194496299297E-2</c:v>
                </c:pt>
                <c:pt idx="373">
                  <c:v>4.3121577485623975E-3</c:v>
                </c:pt>
                <c:pt idx="374">
                  <c:v>5.140094642461622E-2</c:v>
                </c:pt>
                <c:pt idx="375">
                  <c:v>0.14327609397285926</c:v>
                </c:pt>
                <c:pt idx="376">
                  <c:v>1.6118978603061218E-2</c:v>
                </c:pt>
                <c:pt idx="377">
                  <c:v>6.5441873886457905E-2</c:v>
                </c:pt>
                <c:pt idx="378">
                  <c:v>0.12850711879229712</c:v>
                </c:pt>
                <c:pt idx="379">
                  <c:v>0.16854689420313526</c:v>
                </c:pt>
                <c:pt idx="380">
                  <c:v>7.6348758394097571E-3</c:v>
                </c:pt>
                <c:pt idx="381">
                  <c:v>1.7488481880618745E-2</c:v>
                </c:pt>
                <c:pt idx="382">
                  <c:v>0.12527135136068213</c:v>
                </c:pt>
                <c:pt idx="383">
                  <c:v>8.0438167840882424E-2</c:v>
                </c:pt>
                <c:pt idx="384">
                  <c:v>4.7321947467680606E-2</c:v>
                </c:pt>
                <c:pt idx="385">
                  <c:v>0.10624624853577168</c:v>
                </c:pt>
                <c:pt idx="386">
                  <c:v>2.0473890863623848E-2</c:v>
                </c:pt>
                <c:pt idx="387">
                  <c:v>1.528573702700604E-2</c:v>
                </c:pt>
                <c:pt idx="388">
                  <c:v>8.487128576318928E-2</c:v>
                </c:pt>
                <c:pt idx="389">
                  <c:v>3.6000241643156538E-3</c:v>
                </c:pt>
                <c:pt idx="390">
                  <c:v>0.11205912777149885</c:v>
                </c:pt>
                <c:pt idx="391">
                  <c:v>8.4713456662764246E-3</c:v>
                </c:pt>
                <c:pt idx="392">
                  <c:v>5.4906851875662625E-2</c:v>
                </c:pt>
                <c:pt idx="393">
                  <c:v>3.5691913983793185E-2</c:v>
                </c:pt>
                <c:pt idx="394">
                  <c:v>0.11507821808187003</c:v>
                </c:pt>
                <c:pt idx="395">
                  <c:v>0.10616369341330298</c:v>
                </c:pt>
                <c:pt idx="396">
                  <c:v>1.8356861246763467E-3</c:v>
                </c:pt>
                <c:pt idx="397">
                  <c:v>1.0314205384441258E-2</c:v>
                </c:pt>
                <c:pt idx="398">
                  <c:v>4.801453556421028E-2</c:v>
                </c:pt>
                <c:pt idx="399">
                  <c:v>0.14061759555806605</c:v>
                </c:pt>
                <c:pt idx="400">
                  <c:v>2.5757052075942436E-3</c:v>
                </c:pt>
                <c:pt idx="401">
                  <c:v>4.1787395054545658E-2</c:v>
                </c:pt>
                <c:pt idx="402">
                  <c:v>0.1342541640400288</c:v>
                </c:pt>
                <c:pt idx="403">
                  <c:v>0.10283799601746063</c:v>
                </c:pt>
                <c:pt idx="404">
                  <c:v>3.5689900289592735E-3</c:v>
                </c:pt>
                <c:pt idx="405">
                  <c:v>4.483813721112944E-2</c:v>
                </c:pt>
                <c:pt idx="406">
                  <c:v>8.7739619989918138E-2</c:v>
                </c:pt>
                <c:pt idx="407">
                  <c:v>5.0845842044817645E-2</c:v>
                </c:pt>
                <c:pt idx="408">
                  <c:v>1.9293348845101557E-2</c:v>
                </c:pt>
                <c:pt idx="409">
                  <c:v>0.13251207245776744</c:v>
                </c:pt>
                <c:pt idx="410">
                  <c:v>5.5479622720421222E-2</c:v>
                </c:pt>
                <c:pt idx="411">
                  <c:v>2.8460810529385427E-3</c:v>
                </c:pt>
                <c:pt idx="412">
                  <c:v>4.508371160573784E-2</c:v>
                </c:pt>
                <c:pt idx="413">
                  <c:v>6.4807874174409807E-2</c:v>
                </c:pt>
                <c:pt idx="414">
                  <c:v>1.2428617260998007E-2</c:v>
                </c:pt>
                <c:pt idx="415">
                  <c:v>1.3787908217050306E-2</c:v>
                </c:pt>
                <c:pt idx="416">
                  <c:v>2.8355415647412976E-2</c:v>
                </c:pt>
                <c:pt idx="417">
                  <c:v>9.390527865814767E-2</c:v>
                </c:pt>
                <c:pt idx="418">
                  <c:v>2.7672588034759932E-2</c:v>
                </c:pt>
                <c:pt idx="419">
                  <c:v>5.6919438184345238E-3</c:v>
                </c:pt>
                <c:pt idx="420">
                  <c:v>8.964777710986381E-2</c:v>
                </c:pt>
                <c:pt idx="421">
                  <c:v>3.0260565062735219E-2</c:v>
                </c:pt>
                <c:pt idx="422">
                  <c:v>2.4996301582322803E-2</c:v>
                </c:pt>
                <c:pt idx="423">
                  <c:v>5.1082184845458248E-2</c:v>
                </c:pt>
                <c:pt idx="424">
                  <c:v>3.0409784138376944E-2</c:v>
                </c:pt>
                <c:pt idx="425">
                  <c:v>0.10535300102938551</c:v>
                </c:pt>
                <c:pt idx="426">
                  <c:v>4.8186762221581449E-2</c:v>
                </c:pt>
                <c:pt idx="427">
                  <c:v>9.4492615403969138E-2</c:v>
                </c:pt>
                <c:pt idx="428">
                  <c:v>7.0131490639092006E-2</c:v>
                </c:pt>
                <c:pt idx="429">
                  <c:v>2.5361296048103124E-2</c:v>
                </c:pt>
                <c:pt idx="430">
                  <c:v>3.5996956938958054E-2</c:v>
                </c:pt>
                <c:pt idx="431">
                  <c:v>1.0225768327964601E-2</c:v>
                </c:pt>
                <c:pt idx="432">
                  <c:v>2.5237378302009235E-2</c:v>
                </c:pt>
                <c:pt idx="433">
                  <c:v>0.12738404322401148</c:v>
                </c:pt>
                <c:pt idx="434">
                  <c:v>4.3298376223614141E-2</c:v>
                </c:pt>
                <c:pt idx="435">
                  <c:v>8.0830140273965081E-2</c:v>
                </c:pt>
                <c:pt idx="436">
                  <c:v>3.8979239032739636E-2</c:v>
                </c:pt>
                <c:pt idx="437">
                  <c:v>4.0242298705288955E-2</c:v>
                </c:pt>
                <c:pt idx="438">
                  <c:v>7.4183341884664744E-2</c:v>
                </c:pt>
                <c:pt idx="439">
                  <c:v>1.9792009861837448E-2</c:v>
                </c:pt>
                <c:pt idx="440">
                  <c:v>2.727627599161507E-2</c:v>
                </c:pt>
                <c:pt idx="441">
                  <c:v>8.1421985106195467E-4</c:v>
                </c:pt>
                <c:pt idx="442">
                  <c:v>5.8847287584799755E-2</c:v>
                </c:pt>
                <c:pt idx="443">
                  <c:v>3.9707082748366013E-2</c:v>
                </c:pt>
                <c:pt idx="444">
                  <c:v>4.954092663180143E-3</c:v>
                </c:pt>
                <c:pt idx="445">
                  <c:v>5.864152159339104E-2</c:v>
                </c:pt>
                <c:pt idx="446">
                  <c:v>4.7733860840089008E-2</c:v>
                </c:pt>
                <c:pt idx="447">
                  <c:v>7.5852285771962139E-2</c:v>
                </c:pt>
                <c:pt idx="448">
                  <c:v>5.7482294451939142E-2</c:v>
                </c:pt>
                <c:pt idx="449">
                  <c:v>4.2794670933721746E-2</c:v>
                </c:pt>
                <c:pt idx="450">
                  <c:v>5.555952198144011E-3</c:v>
                </c:pt>
                <c:pt idx="451">
                  <c:v>6.0289508540737592E-2</c:v>
                </c:pt>
                <c:pt idx="452">
                  <c:v>6.1203146179221964E-2</c:v>
                </c:pt>
                <c:pt idx="453">
                  <c:v>9.3653631155260306E-2</c:v>
                </c:pt>
                <c:pt idx="454">
                  <c:v>1.6271592153743523E-2</c:v>
                </c:pt>
                <c:pt idx="455">
                  <c:v>6.8551954327223524E-2</c:v>
                </c:pt>
                <c:pt idx="456">
                  <c:v>6.9497867697272495E-2</c:v>
                </c:pt>
                <c:pt idx="457">
                  <c:v>4.2885604493967291E-2</c:v>
                </c:pt>
                <c:pt idx="458">
                  <c:v>6.3650988174102349E-2</c:v>
                </c:pt>
                <c:pt idx="459">
                  <c:v>6.3262016876701327E-2</c:v>
                </c:pt>
                <c:pt idx="460">
                  <c:v>8.0838214731689798E-2</c:v>
                </c:pt>
                <c:pt idx="461">
                  <c:v>4.1089421260698762E-2</c:v>
                </c:pt>
                <c:pt idx="462">
                  <c:v>6.3975128406576681E-2</c:v>
                </c:pt>
                <c:pt idx="463">
                  <c:v>0.10683657536703949</c:v>
                </c:pt>
                <c:pt idx="464">
                  <c:v>2.9133460927248955E-2</c:v>
                </c:pt>
                <c:pt idx="465">
                  <c:v>7.5578076640125433E-2</c:v>
                </c:pt>
                <c:pt idx="466">
                  <c:v>0.13248886561691309</c:v>
                </c:pt>
                <c:pt idx="467">
                  <c:v>5.082825535943937E-2</c:v>
                </c:pt>
                <c:pt idx="468">
                  <c:v>9.2927510715825459E-2</c:v>
                </c:pt>
                <c:pt idx="469">
                  <c:v>5.5176672842047997E-2</c:v>
                </c:pt>
                <c:pt idx="470">
                  <c:v>0.12649219997120703</c:v>
                </c:pt>
                <c:pt idx="471">
                  <c:v>5.0211938325003369E-2</c:v>
                </c:pt>
                <c:pt idx="472">
                  <c:v>0.12048349630634325</c:v>
                </c:pt>
                <c:pt idx="473">
                  <c:v>3.1748624566218644E-2</c:v>
                </c:pt>
                <c:pt idx="474">
                  <c:v>6.3909601986627346E-2</c:v>
                </c:pt>
                <c:pt idx="475">
                  <c:v>5.0776580791759146E-2</c:v>
                </c:pt>
                <c:pt idx="476">
                  <c:v>7.6345682374946239E-2</c:v>
                </c:pt>
                <c:pt idx="477">
                  <c:v>1.2821288367035029E-2</c:v>
                </c:pt>
                <c:pt idx="478">
                  <c:v>8.6201762998560194E-2</c:v>
                </c:pt>
                <c:pt idx="479">
                  <c:v>1.1463070050229781E-2</c:v>
                </c:pt>
                <c:pt idx="480">
                  <c:v>3.6555643196316476E-3</c:v>
                </c:pt>
                <c:pt idx="481">
                  <c:v>1.4310323088373125E-3</c:v>
                </c:pt>
                <c:pt idx="482">
                  <c:v>0.10661933796583623</c:v>
                </c:pt>
                <c:pt idx="483">
                  <c:v>1.824791471110174E-2</c:v>
                </c:pt>
                <c:pt idx="484">
                  <c:v>0.12023511758246341</c:v>
                </c:pt>
                <c:pt idx="485">
                  <c:v>6.4116058243020149E-2</c:v>
                </c:pt>
                <c:pt idx="486">
                  <c:v>2.2546362383792699E-2</c:v>
                </c:pt>
                <c:pt idx="487">
                  <c:v>0.18230881295292051</c:v>
                </c:pt>
                <c:pt idx="488">
                  <c:v>7.8339848250744928E-2</c:v>
                </c:pt>
                <c:pt idx="489">
                  <c:v>3.6346505135646523E-2</c:v>
                </c:pt>
                <c:pt idx="490">
                  <c:v>0.20659402169424324</c:v>
                </c:pt>
                <c:pt idx="491">
                  <c:v>0.13971538201329559</c:v>
                </c:pt>
                <c:pt idx="492">
                  <c:v>0.13506586118439262</c:v>
                </c:pt>
                <c:pt idx="493">
                  <c:v>0.28833226771806347</c:v>
                </c:pt>
                <c:pt idx="494">
                  <c:v>0.17772016829392573</c:v>
                </c:pt>
                <c:pt idx="495">
                  <c:v>0.20195235288549646</c:v>
                </c:pt>
                <c:pt idx="496">
                  <c:v>0.38376886978769836</c:v>
                </c:pt>
                <c:pt idx="497">
                  <c:v>0.2062876455404582</c:v>
                </c:pt>
                <c:pt idx="498">
                  <c:v>0.25235263029005139</c:v>
                </c:pt>
                <c:pt idx="499">
                  <c:v>0.40050525767587503</c:v>
                </c:pt>
                <c:pt idx="500">
                  <c:v>0.30952797626039935</c:v>
                </c:pt>
                <c:pt idx="501">
                  <c:v>0.39579430105884683</c:v>
                </c:pt>
                <c:pt idx="502">
                  <c:v>0.35656035373354411</c:v>
                </c:pt>
                <c:pt idx="503">
                  <c:v>0.42762676240562036</c:v>
                </c:pt>
                <c:pt idx="504">
                  <c:v>0.46609016990835311</c:v>
                </c:pt>
                <c:pt idx="505">
                  <c:v>0.49509758626558409</c:v>
                </c:pt>
                <c:pt idx="506">
                  <c:v>0.45825464207678551</c:v>
                </c:pt>
                <c:pt idx="507">
                  <c:v>0.51206835904645631</c:v>
                </c:pt>
                <c:pt idx="508">
                  <c:v>0.46949571624738345</c:v>
                </c:pt>
                <c:pt idx="509">
                  <c:v>0.31092372753532233</c:v>
                </c:pt>
                <c:pt idx="510">
                  <c:v>0.297491541610999</c:v>
                </c:pt>
                <c:pt idx="511">
                  <c:v>8.0550979498491049E-2</c:v>
                </c:pt>
                <c:pt idx="512">
                  <c:v>2.7726232675938479E-2</c:v>
                </c:pt>
                <c:pt idx="513">
                  <c:v>0.14552752031870361</c:v>
                </c:pt>
                <c:pt idx="514">
                  <c:v>0.23443716854413835</c:v>
                </c:pt>
                <c:pt idx="515">
                  <c:v>1.443491788422265E-2</c:v>
                </c:pt>
                <c:pt idx="516">
                  <c:v>1.2523388718174626E-2</c:v>
                </c:pt>
                <c:pt idx="517">
                  <c:v>3.5808958710744292E-2</c:v>
                </c:pt>
                <c:pt idx="518">
                  <c:v>2.0709393952732897E-3</c:v>
                </c:pt>
                <c:pt idx="519">
                  <c:v>9.4215374487808076E-2</c:v>
                </c:pt>
                <c:pt idx="520">
                  <c:v>1.0996197216689325E-6</c:v>
                </c:pt>
                <c:pt idx="521">
                  <c:v>7.6965932632398426E-2</c:v>
                </c:pt>
                <c:pt idx="522">
                  <c:v>6.6594944449491614E-2</c:v>
                </c:pt>
                <c:pt idx="523">
                  <c:v>0.17052768051436809</c:v>
                </c:pt>
                <c:pt idx="524">
                  <c:v>2.283378056578601E-2</c:v>
                </c:pt>
                <c:pt idx="525">
                  <c:v>0.15839511947303461</c:v>
                </c:pt>
                <c:pt idx="526">
                  <c:v>4.9109043800736323E-2</c:v>
                </c:pt>
                <c:pt idx="527">
                  <c:v>1.1431239008620376E-2</c:v>
                </c:pt>
                <c:pt idx="528">
                  <c:v>7.0519079895646736E-2</c:v>
                </c:pt>
                <c:pt idx="529">
                  <c:v>0.11032546648474094</c:v>
                </c:pt>
                <c:pt idx="530">
                  <c:v>0.11609528478319353</c:v>
                </c:pt>
                <c:pt idx="531">
                  <c:v>0.16911409372498717</c:v>
                </c:pt>
                <c:pt idx="532">
                  <c:v>7.4553625097808426E-2</c:v>
                </c:pt>
                <c:pt idx="533">
                  <c:v>1.7635309603681835E-2</c:v>
                </c:pt>
                <c:pt idx="534">
                  <c:v>7.8146146486237855E-2</c:v>
                </c:pt>
                <c:pt idx="535">
                  <c:v>5.8083747688915117E-2</c:v>
                </c:pt>
                <c:pt idx="536">
                  <c:v>0.1086381345177304</c:v>
                </c:pt>
                <c:pt idx="537">
                  <c:v>6.7878332777719846E-2</c:v>
                </c:pt>
                <c:pt idx="538">
                  <c:v>9.6895142433387343E-2</c:v>
                </c:pt>
                <c:pt idx="539">
                  <c:v>9.0152294297891566E-2</c:v>
                </c:pt>
                <c:pt idx="540">
                  <c:v>0.10019973486252377</c:v>
                </c:pt>
                <c:pt idx="541">
                  <c:v>2.0830436978657864E-2</c:v>
                </c:pt>
                <c:pt idx="542">
                  <c:v>0.12471150891028669</c:v>
                </c:pt>
                <c:pt idx="543">
                  <c:v>0.10512031030920677</c:v>
                </c:pt>
                <c:pt idx="544">
                  <c:v>0.11811346223755247</c:v>
                </c:pt>
                <c:pt idx="545">
                  <c:v>8.2099964497756028E-2</c:v>
                </c:pt>
                <c:pt idx="546">
                  <c:v>8.4482361365175437E-2</c:v>
                </c:pt>
                <c:pt idx="547">
                  <c:v>0.13456750202337869</c:v>
                </c:pt>
                <c:pt idx="548">
                  <c:v>9.5891558087862153E-3</c:v>
                </c:pt>
                <c:pt idx="549">
                  <c:v>5.2367381798048743E-2</c:v>
                </c:pt>
                <c:pt idx="550">
                  <c:v>0.13333441215210623</c:v>
                </c:pt>
                <c:pt idx="551">
                  <c:v>4.9148959354776152E-2</c:v>
                </c:pt>
                <c:pt idx="552">
                  <c:v>0.16815207353388995</c:v>
                </c:pt>
                <c:pt idx="553">
                  <c:v>9.3575886788069523E-2</c:v>
                </c:pt>
                <c:pt idx="554">
                  <c:v>0.15704425559019769</c:v>
                </c:pt>
                <c:pt idx="555">
                  <c:v>0.13465857896958863</c:v>
                </c:pt>
                <c:pt idx="556">
                  <c:v>3.456538826740939E-3</c:v>
                </c:pt>
                <c:pt idx="557">
                  <c:v>0.14124662553753994</c:v>
                </c:pt>
                <c:pt idx="558">
                  <c:v>4.1797571207317259E-2</c:v>
                </c:pt>
                <c:pt idx="559">
                  <c:v>1.6746183347370169E-2</c:v>
                </c:pt>
                <c:pt idx="560">
                  <c:v>7.8793930971141637E-2</c:v>
                </c:pt>
                <c:pt idx="561">
                  <c:v>8.4941329092178219E-2</c:v>
                </c:pt>
                <c:pt idx="562">
                  <c:v>2.1873110567875009E-2</c:v>
                </c:pt>
                <c:pt idx="563">
                  <c:v>0.1327792732145561</c:v>
                </c:pt>
                <c:pt idx="564">
                  <c:v>8.0805640076084401E-3</c:v>
                </c:pt>
                <c:pt idx="565">
                  <c:v>0.10016005457369045</c:v>
                </c:pt>
                <c:pt idx="566">
                  <c:v>4.2229230059093202E-2</c:v>
                </c:pt>
                <c:pt idx="567">
                  <c:v>9.7096075585698355E-2</c:v>
                </c:pt>
                <c:pt idx="568">
                  <c:v>5.8888715629933273E-2</c:v>
                </c:pt>
                <c:pt idx="569">
                  <c:v>5.3351514810537494E-2</c:v>
                </c:pt>
                <c:pt idx="570">
                  <c:v>9.0605798332578882E-2</c:v>
                </c:pt>
                <c:pt idx="571">
                  <c:v>3.0067004574661219E-2</c:v>
                </c:pt>
                <c:pt idx="572">
                  <c:v>2.0015761148098072E-2</c:v>
                </c:pt>
                <c:pt idx="573">
                  <c:v>5.0381783205131786E-2</c:v>
                </c:pt>
                <c:pt idx="574">
                  <c:v>1.9759683071693445E-3</c:v>
                </c:pt>
                <c:pt idx="575">
                  <c:v>5.4942757455152882E-2</c:v>
                </c:pt>
                <c:pt idx="576">
                  <c:v>3.0735132281280416E-3</c:v>
                </c:pt>
                <c:pt idx="577">
                  <c:v>5.3012571470771763E-2</c:v>
                </c:pt>
                <c:pt idx="578">
                  <c:v>6.7851505179336632E-3</c:v>
                </c:pt>
                <c:pt idx="579">
                  <c:v>6.9751171694700034E-2</c:v>
                </c:pt>
                <c:pt idx="580">
                  <c:v>7.0106988267202283E-2</c:v>
                </c:pt>
                <c:pt idx="581">
                  <c:v>9.0135497162375774E-2</c:v>
                </c:pt>
                <c:pt idx="582">
                  <c:v>7.2895706501311429E-3</c:v>
                </c:pt>
                <c:pt idx="583">
                  <c:v>0.12025296920285654</c:v>
                </c:pt>
                <c:pt idx="584">
                  <c:v>2.8660598633126862E-2</c:v>
                </c:pt>
                <c:pt idx="585">
                  <c:v>2.2885261491146069E-2</c:v>
                </c:pt>
                <c:pt idx="586">
                  <c:v>0.11879878754734233</c:v>
                </c:pt>
                <c:pt idx="587">
                  <c:v>1.4302343364697202E-2</c:v>
                </c:pt>
                <c:pt idx="588">
                  <c:v>6.9614585843853646E-2</c:v>
                </c:pt>
                <c:pt idx="589">
                  <c:v>2.8879127678211304E-2</c:v>
                </c:pt>
                <c:pt idx="590">
                  <c:v>0.10697541688398868</c:v>
                </c:pt>
                <c:pt idx="591">
                  <c:v>9.8039240683577583E-2</c:v>
                </c:pt>
                <c:pt idx="592">
                  <c:v>3.0976068065133956E-2</c:v>
                </c:pt>
                <c:pt idx="593">
                  <c:v>3.3088190986491961E-2</c:v>
                </c:pt>
                <c:pt idx="594">
                  <c:v>8.3182342973658938E-2</c:v>
                </c:pt>
                <c:pt idx="595">
                  <c:v>3.8163605821856024E-2</c:v>
                </c:pt>
                <c:pt idx="596">
                  <c:v>7.3751226703882206E-2</c:v>
                </c:pt>
                <c:pt idx="597">
                  <c:v>8.4503275758812474E-2</c:v>
                </c:pt>
                <c:pt idx="598">
                  <c:v>1.5765995963643295E-2</c:v>
                </c:pt>
                <c:pt idx="599">
                  <c:v>3.2004877253223964E-2</c:v>
                </c:pt>
                <c:pt idx="600">
                  <c:v>0.1083386802576841</c:v>
                </c:pt>
                <c:pt idx="601">
                  <c:v>6.6802152534286841E-2</c:v>
                </c:pt>
                <c:pt idx="602">
                  <c:v>3.8691391682665145E-2</c:v>
                </c:pt>
                <c:pt idx="603">
                  <c:v>8.5163880664882605E-2</c:v>
                </c:pt>
                <c:pt idx="604">
                  <c:v>8.9708694968410871E-2</c:v>
                </c:pt>
                <c:pt idx="605">
                  <c:v>8.4162488456647533E-2</c:v>
                </c:pt>
                <c:pt idx="606">
                  <c:v>9.7645819101963738E-2</c:v>
                </c:pt>
                <c:pt idx="607">
                  <c:v>7.6895914999093956E-2</c:v>
                </c:pt>
                <c:pt idx="608">
                  <c:v>7.371791721844842E-2</c:v>
                </c:pt>
                <c:pt idx="609">
                  <c:v>0.11325772715428936</c:v>
                </c:pt>
                <c:pt idx="610">
                  <c:v>7.1572487616708411E-2</c:v>
                </c:pt>
                <c:pt idx="611">
                  <c:v>3.8962738257058989E-2</c:v>
                </c:pt>
                <c:pt idx="612">
                  <c:v>6.9444285880100987E-2</c:v>
                </c:pt>
                <c:pt idx="613">
                  <c:v>2.9643332699432919E-2</c:v>
                </c:pt>
                <c:pt idx="614">
                  <c:v>3.3137192115244754E-2</c:v>
                </c:pt>
                <c:pt idx="615">
                  <c:v>9.4868981904855071E-2</c:v>
                </c:pt>
                <c:pt idx="616">
                  <c:v>6.121040949944976E-2</c:v>
                </c:pt>
                <c:pt idx="617">
                  <c:v>8.6910861306207329E-2</c:v>
                </c:pt>
                <c:pt idx="618">
                  <c:v>3.3362093043700927E-2</c:v>
                </c:pt>
                <c:pt idx="619">
                  <c:v>1.8887379355130504E-2</c:v>
                </c:pt>
                <c:pt idx="620">
                  <c:v>6.1165271067748203E-2</c:v>
                </c:pt>
                <c:pt idx="621">
                  <c:v>1.1211884202485809E-2</c:v>
                </c:pt>
                <c:pt idx="622">
                  <c:v>5.9336037419216253E-2</c:v>
                </c:pt>
                <c:pt idx="623">
                  <c:v>7.9195116041479371E-2</c:v>
                </c:pt>
                <c:pt idx="624">
                  <c:v>6.7885108107975434E-2</c:v>
                </c:pt>
                <c:pt idx="625">
                  <c:v>1.5439865690980224E-3</c:v>
                </c:pt>
                <c:pt idx="626">
                  <c:v>8.7346752353278018E-2</c:v>
                </c:pt>
                <c:pt idx="627">
                  <c:v>0.10300004609646379</c:v>
                </c:pt>
                <c:pt idx="628">
                  <c:v>1.0687445842484539E-2</c:v>
                </c:pt>
                <c:pt idx="629">
                  <c:v>9.0705870889989867E-2</c:v>
                </c:pt>
                <c:pt idx="630">
                  <c:v>9.3095625675279639E-2</c:v>
                </c:pt>
                <c:pt idx="631">
                  <c:v>9.388911920288423E-2</c:v>
                </c:pt>
                <c:pt idx="632">
                  <c:v>1.3534835341631595E-2</c:v>
                </c:pt>
                <c:pt idx="633">
                  <c:v>7.397766034558842E-2</c:v>
                </c:pt>
                <c:pt idx="634">
                  <c:v>4.8507993799625004E-2</c:v>
                </c:pt>
                <c:pt idx="635">
                  <c:v>4.4843962262651027E-2</c:v>
                </c:pt>
                <c:pt idx="636">
                  <c:v>6.8528248838029632E-2</c:v>
                </c:pt>
                <c:pt idx="637">
                  <c:v>4.9186982493205529E-2</c:v>
                </c:pt>
                <c:pt idx="638">
                  <c:v>3.9072516013449639E-2</c:v>
                </c:pt>
                <c:pt idx="639">
                  <c:v>2.4208007833572961E-2</c:v>
                </c:pt>
                <c:pt idx="640">
                  <c:v>5.1072416248050798E-2</c:v>
                </c:pt>
                <c:pt idx="641">
                  <c:v>2.0599652427217039E-2</c:v>
                </c:pt>
                <c:pt idx="642">
                  <c:v>2.1552353986182887E-3</c:v>
                </c:pt>
                <c:pt idx="643">
                  <c:v>1.2470512778883993E-2</c:v>
                </c:pt>
                <c:pt idx="644">
                  <c:v>5.0944623080587094E-2</c:v>
                </c:pt>
                <c:pt idx="645">
                  <c:v>3.4910986301991784E-2</c:v>
                </c:pt>
                <c:pt idx="646">
                  <c:v>2.3769974337087739E-2</c:v>
                </c:pt>
                <c:pt idx="647">
                  <c:v>2.4602752336533161E-2</c:v>
                </c:pt>
                <c:pt idx="648">
                  <c:v>3.177300589618684E-2</c:v>
                </c:pt>
                <c:pt idx="649">
                  <c:v>2.9747040560311033E-2</c:v>
                </c:pt>
                <c:pt idx="650">
                  <c:v>1.4837190403927324E-2</c:v>
                </c:pt>
                <c:pt idx="651">
                  <c:v>3.345920612109328E-2</c:v>
                </c:pt>
                <c:pt idx="652">
                  <c:v>0.14592436741954293</c:v>
                </c:pt>
                <c:pt idx="653">
                  <c:v>3.1869118604935111E-2</c:v>
                </c:pt>
                <c:pt idx="654">
                  <c:v>0.14304777584670503</c:v>
                </c:pt>
                <c:pt idx="655">
                  <c:v>0.11719232985229018</c:v>
                </c:pt>
                <c:pt idx="656">
                  <c:v>0.16215937196934255</c:v>
                </c:pt>
                <c:pt idx="657">
                  <c:v>0.21800853978512647</c:v>
                </c:pt>
                <c:pt idx="658">
                  <c:v>0.11100716086050798</c:v>
                </c:pt>
                <c:pt idx="659">
                  <c:v>0.1678685629818514</c:v>
                </c:pt>
                <c:pt idx="660">
                  <c:v>0.31187909699308286</c:v>
                </c:pt>
                <c:pt idx="661">
                  <c:v>0.21475641858647149</c:v>
                </c:pt>
                <c:pt idx="662">
                  <c:v>0.32167911946122624</c:v>
                </c:pt>
                <c:pt idx="663">
                  <c:v>0.25194626158406547</c:v>
                </c:pt>
                <c:pt idx="664">
                  <c:v>0.34886228443922124</c:v>
                </c:pt>
                <c:pt idx="665">
                  <c:v>0.3156562436258174</c:v>
                </c:pt>
                <c:pt idx="666">
                  <c:v>0.37970040049970294</c:v>
                </c:pt>
                <c:pt idx="667">
                  <c:v>0.46571611904524651</c:v>
                </c:pt>
                <c:pt idx="668">
                  <c:v>0.40657747453774529</c:v>
                </c:pt>
                <c:pt idx="669">
                  <c:v>0.52376628403469661</c:v>
                </c:pt>
                <c:pt idx="670">
                  <c:v>0.45418979644939861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1-DF4D-8266-87092D732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47295"/>
        <c:axId val="1187048975"/>
      </c:scatterChart>
      <c:valAx>
        <c:axId val="1187047295"/>
        <c:scaling>
          <c:orientation val="minMax"/>
          <c:max val="100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48975"/>
        <c:crosses val="autoZero"/>
        <c:crossBetween val="midCat"/>
      </c:valAx>
      <c:valAx>
        <c:axId val="1187048975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4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400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summary!$BF$9:$BF$22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1000</c:v>
                </c:pt>
              </c:numCache>
            </c:numRef>
          </c:xVal>
          <c:yVal>
            <c:numRef>
              <c:f>summary!$BN$9:$BN$22</c:f>
              <c:numCache>
                <c:formatCode>0.000</c:formatCode>
                <c:ptCount val="14"/>
                <c:pt idx="0">
                  <c:v>4466.2271824346899</c:v>
                </c:pt>
                <c:pt idx="1">
                  <c:v>3466.107809325264</c:v>
                </c:pt>
                <c:pt idx="2">
                  <c:v>2020.6394113655838</c:v>
                </c:pt>
                <c:pt idx="3">
                  <c:v>1311.391831654601</c:v>
                </c:pt>
                <c:pt idx="4">
                  <c:v>690.85138838899661</c:v>
                </c:pt>
                <c:pt idx="5">
                  <c:v>440.54592521140546</c:v>
                </c:pt>
                <c:pt idx="6">
                  <c:v>273.34232714792523</c:v>
                </c:pt>
                <c:pt idx="7">
                  <c:v>159.85122493105504</c:v>
                </c:pt>
                <c:pt idx="8">
                  <c:v>80.832635914287721</c:v>
                </c:pt>
                <c:pt idx="9">
                  <c:v>51.013262183086987</c:v>
                </c:pt>
                <c:pt idx="10">
                  <c:v>27.19596407210943</c:v>
                </c:pt>
                <c:pt idx="11">
                  <c:v>17.653788709630746</c:v>
                </c:pt>
                <c:pt idx="12">
                  <c:v>12.74438184704514</c:v>
                </c:pt>
                <c:pt idx="13">
                  <c:v>4.9216712175543229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1-C448-8A43-B9875281830E}"/>
            </c:ext>
          </c:extLst>
        </c:ser>
        <c:ser>
          <c:idx val="1"/>
          <c:order val="1"/>
          <c:tx>
            <c:v>500 K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summary!$BF$23:$BF$36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1000</c:v>
                </c:pt>
              </c:numCache>
            </c:numRef>
          </c:xVal>
          <c:yVal>
            <c:numRef>
              <c:f>summary!$BN$23:$BN$36</c:f>
              <c:numCache>
                <c:formatCode>0.000</c:formatCode>
                <c:ptCount val="14"/>
                <c:pt idx="0">
                  <c:v>5263.6141951352574</c:v>
                </c:pt>
                <c:pt idx="1">
                  <c:v>4054.6150194002757</c:v>
                </c:pt>
                <c:pt idx="2">
                  <c:v>2321.5583792802918</c:v>
                </c:pt>
                <c:pt idx="3">
                  <c:v>1482.8784954190155</c:v>
                </c:pt>
                <c:pt idx="4">
                  <c:v>763.50253496301491</c:v>
                </c:pt>
                <c:pt idx="5">
                  <c:v>481.1995255750553</c:v>
                </c:pt>
                <c:pt idx="6">
                  <c:v>297.21168828501266</c:v>
                </c:pt>
                <c:pt idx="7">
                  <c:v>174.80337010065287</c:v>
                </c:pt>
                <c:pt idx="8">
                  <c:v>89.925651345786534</c:v>
                </c:pt>
                <c:pt idx="9">
                  <c:v>57.514507996710172</c:v>
                </c:pt>
                <c:pt idx="10">
                  <c:v>31.216345660268896</c:v>
                </c:pt>
                <c:pt idx="11">
                  <c:v>20.504292897280887</c:v>
                </c:pt>
                <c:pt idx="12">
                  <c:v>14.930203324181985</c:v>
                </c:pt>
                <c:pt idx="13">
                  <c:v>5.8995805182500289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1-C448-8A43-B9875281830E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summary!$BF$37:$BF$50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1000</c:v>
                </c:pt>
              </c:numCache>
            </c:numRef>
          </c:xVal>
          <c:yVal>
            <c:numRef>
              <c:f>summary!$BN$37:$BN$50</c:f>
              <c:numCache>
                <c:formatCode>0.000</c:formatCode>
                <c:ptCount val="14"/>
                <c:pt idx="0">
                  <c:v>6061.0013068089729</c:v>
                </c:pt>
                <c:pt idx="1">
                  <c:v>4643.1223161939042</c:v>
                </c:pt>
                <c:pt idx="2">
                  <c:v>2622.4774116334816</c:v>
                </c:pt>
                <c:pt idx="3">
                  <c:v>1654.3652089292755</c:v>
                </c:pt>
                <c:pt idx="4">
                  <c:v>836.15371373518678</c:v>
                </c:pt>
                <c:pt idx="5">
                  <c:v>521.85314846257586</c:v>
                </c:pt>
                <c:pt idx="6">
                  <c:v>321.08106394082751</c:v>
                </c:pt>
                <c:pt idx="7">
                  <c:v>189.75552349436131</c:v>
                </c:pt>
                <c:pt idx="8">
                  <c:v>99.018670457539955</c:v>
                </c:pt>
                <c:pt idx="9">
                  <c:v>64.015755887453309</c:v>
                </c:pt>
                <c:pt idx="10">
                  <c:v>35.236728174669565</c:v>
                </c:pt>
                <c:pt idx="11">
                  <c:v>23.354797606801974</c:v>
                </c:pt>
                <c:pt idx="12">
                  <c:v>17.116025135645547</c:v>
                </c:pt>
                <c:pt idx="13">
                  <c:v>6.8774899021771843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1-C448-8A43-B9875281830E}"/>
            </c:ext>
          </c:extLst>
        </c:ser>
        <c:ser>
          <c:idx val="3"/>
          <c:order val="3"/>
          <c:tx>
            <c:v>700 K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summary!$BF$51:$BF$64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1000</c:v>
                </c:pt>
              </c:numCache>
            </c:numRef>
          </c:xVal>
          <c:yVal>
            <c:numRef>
              <c:f>summary!$BN$51:$BN$64</c:f>
              <c:numCache>
                <c:formatCode>0.000</c:formatCode>
                <c:ptCount val="14"/>
                <c:pt idx="0">
                  <c:v>6858.3884750387742</c:v>
                </c:pt>
                <c:pt idx="1">
                  <c:v>5231.6296625410305</c:v>
                </c:pt>
                <c:pt idx="2">
                  <c:v>2923.3964808086607</c:v>
                </c:pt>
                <c:pt idx="3">
                  <c:v>1825.8519508657341</c:v>
                </c:pt>
                <c:pt idx="4">
                  <c:v>908.80491090630414</c:v>
                </c:pt>
                <c:pt idx="5">
                  <c:v>562.50678422087981</c:v>
                </c:pt>
                <c:pt idx="6">
                  <c:v>344.95044789305831</c:v>
                </c:pt>
                <c:pt idx="7">
                  <c:v>204.70768158756172</c:v>
                </c:pt>
                <c:pt idx="8">
                  <c:v>108.11169167229605</c:v>
                </c:pt>
                <c:pt idx="9">
                  <c:v>70.517004965122183</c:v>
                </c:pt>
                <c:pt idx="10">
                  <c:v>39.257111218350929</c:v>
                </c:pt>
                <c:pt idx="11">
                  <c:v>26.20530261453505</c:v>
                </c:pt>
                <c:pt idx="12">
                  <c:v>19.301847138152958</c:v>
                </c:pt>
                <c:pt idx="13">
                  <c:v>7.855399333716055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1-C448-8A43-B9875281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13007"/>
        <c:axId val="1606714687"/>
      </c:scatterChart>
      <c:valAx>
        <c:axId val="1606713007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(cc/mol)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6714687"/>
        <c:crosses val="autoZero"/>
        <c:crossBetween val="midCat"/>
      </c:valAx>
      <c:valAx>
        <c:axId val="1606714687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67130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327508526674797"/>
          <c:y val="8.2296740523713607E-2"/>
          <c:w val="0.21046823024127331"/>
          <c:h val="0.24819721662699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('400E'!$J$28:$J$93,'400E'!$J$102:$J$162,'400E'!$J$171:$J$234,'400E'!$J$243:$J$299)</c:f>
              <c:numCache>
                <c:formatCode>General</c:formatCode>
                <c:ptCount val="248"/>
                <c:pt idx="0">
                  <c:v>7.6401197970784179E-3</c:v>
                </c:pt>
                <c:pt idx="1">
                  <c:v>1.5280239594156836E-2</c:v>
                </c:pt>
                <c:pt idx="2">
                  <c:v>2.2920359391235254E-2</c:v>
                </c:pt>
                <c:pt idx="3">
                  <c:v>3.0560479188313672E-2</c:v>
                </c:pt>
                <c:pt idx="4">
                  <c:v>3.820059898539209E-2</c:v>
                </c:pt>
                <c:pt idx="5">
                  <c:v>4.5840718782470508E-2</c:v>
                </c:pt>
                <c:pt idx="6">
                  <c:v>5.3480838579548926E-2</c:v>
                </c:pt>
                <c:pt idx="7">
                  <c:v>6.1120958376627343E-2</c:v>
                </c:pt>
                <c:pt idx="8">
                  <c:v>6.8761078173705761E-2</c:v>
                </c:pt>
                <c:pt idx="9">
                  <c:v>7.6401197970784179E-2</c:v>
                </c:pt>
                <c:pt idx="10">
                  <c:v>8.4041317767862597E-2</c:v>
                </c:pt>
                <c:pt idx="11">
                  <c:v>9.1681437564941015E-2</c:v>
                </c:pt>
                <c:pt idx="12">
                  <c:v>9.9321557362019433E-2</c:v>
                </c:pt>
                <c:pt idx="13">
                  <c:v>0.10696167715909785</c:v>
                </c:pt>
                <c:pt idx="14">
                  <c:v>0.11460179695617627</c:v>
                </c:pt>
                <c:pt idx="15">
                  <c:v>0.12224191675325469</c:v>
                </c:pt>
                <c:pt idx="16">
                  <c:v>0.12988203655033312</c:v>
                </c:pt>
                <c:pt idx="17">
                  <c:v>0.13752215634741152</c:v>
                </c:pt>
                <c:pt idx="18">
                  <c:v>0.14516227614448995</c:v>
                </c:pt>
                <c:pt idx="19">
                  <c:v>0.15280239594156836</c:v>
                </c:pt>
                <c:pt idx="20">
                  <c:v>0.16044251573864679</c:v>
                </c:pt>
                <c:pt idx="21">
                  <c:v>0.16808263553572519</c:v>
                </c:pt>
                <c:pt idx="22">
                  <c:v>0.17572275533280363</c:v>
                </c:pt>
                <c:pt idx="23">
                  <c:v>0.18336287512988203</c:v>
                </c:pt>
                <c:pt idx="24">
                  <c:v>0.19100299492696046</c:v>
                </c:pt>
                <c:pt idx="25">
                  <c:v>0.19864311472403887</c:v>
                </c:pt>
                <c:pt idx="26">
                  <c:v>0.2062832345211173</c:v>
                </c:pt>
                <c:pt idx="27">
                  <c:v>0.2139233543181957</c:v>
                </c:pt>
                <c:pt idx="28">
                  <c:v>0.22156347411527413</c:v>
                </c:pt>
                <c:pt idx="29">
                  <c:v>0.22920359391235254</c:v>
                </c:pt>
                <c:pt idx="30">
                  <c:v>0.23684371370943097</c:v>
                </c:pt>
                <c:pt idx="31">
                  <c:v>0.24448383350650937</c:v>
                </c:pt>
                <c:pt idx="32">
                  <c:v>0.25212395330358778</c:v>
                </c:pt>
                <c:pt idx="33">
                  <c:v>0.25976407310066624</c:v>
                </c:pt>
                <c:pt idx="34">
                  <c:v>0.26740419289774464</c:v>
                </c:pt>
                <c:pt idx="35">
                  <c:v>0.27504431269482305</c:v>
                </c:pt>
                <c:pt idx="36">
                  <c:v>0.28268443249190145</c:v>
                </c:pt>
                <c:pt idx="37">
                  <c:v>0.29032455228897991</c:v>
                </c:pt>
                <c:pt idx="38">
                  <c:v>0.29796467208605831</c:v>
                </c:pt>
                <c:pt idx="39">
                  <c:v>0.30560479188313672</c:v>
                </c:pt>
                <c:pt idx="40">
                  <c:v>0.31324491168021512</c:v>
                </c:pt>
                <c:pt idx="41">
                  <c:v>0.32088503147729358</c:v>
                </c:pt>
                <c:pt idx="42">
                  <c:v>0.32852515127437198</c:v>
                </c:pt>
                <c:pt idx="43">
                  <c:v>0.33616527107145039</c:v>
                </c:pt>
                <c:pt idx="44">
                  <c:v>0.34380539086852879</c:v>
                </c:pt>
                <c:pt idx="45">
                  <c:v>0.35144551066560725</c:v>
                </c:pt>
                <c:pt idx="46">
                  <c:v>0.35908563046268566</c:v>
                </c:pt>
                <c:pt idx="47">
                  <c:v>0.36672575025976406</c:v>
                </c:pt>
                <c:pt idx="48">
                  <c:v>0.37436587005684246</c:v>
                </c:pt>
                <c:pt idx="49">
                  <c:v>0.38200598985392092</c:v>
                </c:pt>
                <c:pt idx="50">
                  <c:v>0.38964610965099933</c:v>
                </c:pt>
                <c:pt idx="51">
                  <c:v>0.39728622944807773</c:v>
                </c:pt>
                <c:pt idx="52">
                  <c:v>0.40492634924515614</c:v>
                </c:pt>
                <c:pt idx="53">
                  <c:v>0.4125664690422346</c:v>
                </c:pt>
                <c:pt idx="54">
                  <c:v>0.420206588839313</c:v>
                </c:pt>
                <c:pt idx="55">
                  <c:v>0.4278467086363914</c:v>
                </c:pt>
                <c:pt idx="56">
                  <c:v>0.43548682843346986</c:v>
                </c:pt>
                <c:pt idx="57">
                  <c:v>0.44312694823054827</c:v>
                </c:pt>
                <c:pt idx="58">
                  <c:v>0.45076706802762667</c:v>
                </c:pt>
                <c:pt idx="59">
                  <c:v>0.45840718782470508</c:v>
                </c:pt>
                <c:pt idx="60">
                  <c:v>0.46604730762178354</c:v>
                </c:pt>
                <c:pt idx="61">
                  <c:v>0.47368742741886194</c:v>
                </c:pt>
                <c:pt idx="62">
                  <c:v>0.48132754721594034</c:v>
                </c:pt>
                <c:pt idx="63">
                  <c:v>0.48896766701301875</c:v>
                </c:pt>
                <c:pt idx="64">
                  <c:v>0.49660778681009721</c:v>
                </c:pt>
                <c:pt idx="65">
                  <c:v>0.50424790660717556</c:v>
                </c:pt>
                <c:pt idx="66">
                  <c:v>8.2296060076123851E-3</c:v>
                </c:pt>
                <c:pt idx="67">
                  <c:v>1.645921201522477E-2</c:v>
                </c:pt>
                <c:pt idx="68">
                  <c:v>2.4688818022837157E-2</c:v>
                </c:pt>
                <c:pt idx="69">
                  <c:v>3.291842403044954E-2</c:v>
                </c:pt>
                <c:pt idx="70">
                  <c:v>4.1148030038061931E-2</c:v>
                </c:pt>
                <c:pt idx="71">
                  <c:v>4.9377636045674314E-2</c:v>
                </c:pt>
                <c:pt idx="72">
                  <c:v>5.7607242053286697E-2</c:v>
                </c:pt>
                <c:pt idx="73">
                  <c:v>6.5836848060899081E-2</c:v>
                </c:pt>
                <c:pt idx="74">
                  <c:v>7.4066454068511464E-2</c:v>
                </c:pt>
                <c:pt idx="75">
                  <c:v>8.2296060076123861E-2</c:v>
                </c:pt>
                <c:pt idx="76">
                  <c:v>9.0525666083736245E-2</c:v>
                </c:pt>
                <c:pt idx="77">
                  <c:v>9.8755272091348628E-2</c:v>
                </c:pt>
                <c:pt idx="78">
                  <c:v>0.10698487809896101</c:v>
                </c:pt>
                <c:pt idx="79">
                  <c:v>0.11521448410657339</c:v>
                </c:pt>
                <c:pt idx="80">
                  <c:v>0.12344409011418578</c:v>
                </c:pt>
                <c:pt idx="81">
                  <c:v>0.13167369612179816</c:v>
                </c:pt>
                <c:pt idx="82">
                  <c:v>0.13990330212941054</c:v>
                </c:pt>
                <c:pt idx="83">
                  <c:v>0.14813290813702293</c:v>
                </c:pt>
                <c:pt idx="84">
                  <c:v>0.15636251414463531</c:v>
                </c:pt>
                <c:pt idx="85">
                  <c:v>0.16459212015224772</c:v>
                </c:pt>
                <c:pt idx="86">
                  <c:v>0.17282172615986011</c:v>
                </c:pt>
                <c:pt idx="87">
                  <c:v>0.18105133216747249</c:v>
                </c:pt>
                <c:pt idx="88">
                  <c:v>0.18928093817508487</c:v>
                </c:pt>
                <c:pt idx="89">
                  <c:v>0.19751054418269726</c:v>
                </c:pt>
                <c:pt idx="90">
                  <c:v>0.20574015019030964</c:v>
                </c:pt>
                <c:pt idx="91">
                  <c:v>0.21396975619792202</c:v>
                </c:pt>
                <c:pt idx="92">
                  <c:v>0.22219936220553441</c:v>
                </c:pt>
                <c:pt idx="93">
                  <c:v>0.23042896821314679</c:v>
                </c:pt>
                <c:pt idx="94">
                  <c:v>0.23865857422075917</c:v>
                </c:pt>
                <c:pt idx="95">
                  <c:v>0.24688818022837156</c:v>
                </c:pt>
                <c:pt idx="96">
                  <c:v>0.25511778623598397</c:v>
                </c:pt>
                <c:pt idx="97">
                  <c:v>0.26334739224359632</c:v>
                </c:pt>
                <c:pt idx="98">
                  <c:v>0.27157699825120873</c:v>
                </c:pt>
                <c:pt idx="99">
                  <c:v>0.27980660425882109</c:v>
                </c:pt>
                <c:pt idx="100">
                  <c:v>0.2880362102664335</c:v>
                </c:pt>
                <c:pt idx="101">
                  <c:v>0.29626581627404586</c:v>
                </c:pt>
                <c:pt idx="102">
                  <c:v>0.30449542228165827</c:v>
                </c:pt>
                <c:pt idx="103">
                  <c:v>0.31272502828927062</c:v>
                </c:pt>
                <c:pt idx="104">
                  <c:v>0.32095463429688303</c:v>
                </c:pt>
                <c:pt idx="105">
                  <c:v>0.32918424030449545</c:v>
                </c:pt>
                <c:pt idx="106">
                  <c:v>0.3374138463121078</c:v>
                </c:pt>
                <c:pt idx="107">
                  <c:v>0.34564345231972021</c:v>
                </c:pt>
                <c:pt idx="108">
                  <c:v>0.35387305832733257</c:v>
                </c:pt>
                <c:pt idx="109">
                  <c:v>0.36210266433494498</c:v>
                </c:pt>
                <c:pt idx="110">
                  <c:v>0.37033227034255733</c:v>
                </c:pt>
                <c:pt idx="111">
                  <c:v>0.37856187635016975</c:v>
                </c:pt>
                <c:pt idx="112">
                  <c:v>0.3867914823577821</c:v>
                </c:pt>
                <c:pt idx="113">
                  <c:v>0.39502108836539451</c:v>
                </c:pt>
                <c:pt idx="114">
                  <c:v>0.40325069437300687</c:v>
                </c:pt>
                <c:pt idx="115">
                  <c:v>0.41148030038061928</c:v>
                </c:pt>
                <c:pt idx="116">
                  <c:v>0.41970990638823169</c:v>
                </c:pt>
                <c:pt idx="117">
                  <c:v>0.42793951239584405</c:v>
                </c:pt>
                <c:pt idx="118">
                  <c:v>0.43616911840345646</c:v>
                </c:pt>
                <c:pt idx="119">
                  <c:v>0.44439872441106881</c:v>
                </c:pt>
                <c:pt idx="120">
                  <c:v>0.45262833041868122</c:v>
                </c:pt>
                <c:pt idx="121">
                  <c:v>0.46085793642629358</c:v>
                </c:pt>
                <c:pt idx="122">
                  <c:v>0.46908754243390599</c:v>
                </c:pt>
                <c:pt idx="123">
                  <c:v>0.47731714844151835</c:v>
                </c:pt>
                <c:pt idx="124">
                  <c:v>0.48554675444913076</c:v>
                </c:pt>
                <c:pt idx="125">
                  <c:v>0.49377636045674311</c:v>
                </c:pt>
                <c:pt idx="126">
                  <c:v>0.50200596646435547</c:v>
                </c:pt>
                <c:pt idx="127">
                  <c:v>7.8973346495557744E-3</c:v>
                </c:pt>
                <c:pt idx="128">
                  <c:v>1.5794669299111549E-2</c:v>
                </c:pt>
                <c:pt idx="129">
                  <c:v>2.3692003948667325E-2</c:v>
                </c:pt>
                <c:pt idx="130">
                  <c:v>3.1589338598223098E-2</c:v>
                </c:pt>
                <c:pt idx="131">
                  <c:v>3.9486673247778874E-2</c:v>
                </c:pt>
                <c:pt idx="132">
                  <c:v>4.738400789733465E-2</c:v>
                </c:pt>
                <c:pt idx="133">
                  <c:v>5.5281342546890426E-2</c:v>
                </c:pt>
                <c:pt idx="134">
                  <c:v>6.3178677196446195E-2</c:v>
                </c:pt>
                <c:pt idx="135">
                  <c:v>7.1076011846001971E-2</c:v>
                </c:pt>
                <c:pt idx="136">
                  <c:v>7.8973346495557747E-2</c:v>
                </c:pt>
                <c:pt idx="137">
                  <c:v>8.6870681145113524E-2</c:v>
                </c:pt>
                <c:pt idx="138">
                  <c:v>9.47680157946693E-2</c:v>
                </c:pt>
                <c:pt idx="139">
                  <c:v>0.10266535044422508</c:v>
                </c:pt>
                <c:pt idx="140">
                  <c:v>0.11056268509378085</c:v>
                </c:pt>
                <c:pt idx="141">
                  <c:v>0.11846001974333663</c:v>
                </c:pt>
                <c:pt idx="142">
                  <c:v>0.12635735439289239</c:v>
                </c:pt>
                <c:pt idx="143">
                  <c:v>0.13425468904244817</c:v>
                </c:pt>
                <c:pt idx="144">
                  <c:v>0.14215202369200394</c:v>
                </c:pt>
                <c:pt idx="145">
                  <c:v>0.15004935834155972</c:v>
                </c:pt>
                <c:pt idx="146">
                  <c:v>0.15794669299111549</c:v>
                </c:pt>
                <c:pt idx="147">
                  <c:v>0.16584402764067127</c:v>
                </c:pt>
                <c:pt idx="148">
                  <c:v>0.17374136229022705</c:v>
                </c:pt>
                <c:pt idx="149">
                  <c:v>0.18163869693978282</c:v>
                </c:pt>
                <c:pt idx="150">
                  <c:v>0.1895360315893386</c:v>
                </c:pt>
                <c:pt idx="151">
                  <c:v>0.19743336623889438</c:v>
                </c:pt>
                <c:pt idx="152">
                  <c:v>0.20533070088845015</c:v>
                </c:pt>
                <c:pt idx="153">
                  <c:v>0.21322803553800593</c:v>
                </c:pt>
                <c:pt idx="154">
                  <c:v>0.2211253701875617</c:v>
                </c:pt>
                <c:pt idx="155">
                  <c:v>0.22902270483711748</c:v>
                </c:pt>
                <c:pt idx="156">
                  <c:v>0.23692003948667326</c:v>
                </c:pt>
                <c:pt idx="157">
                  <c:v>0.24481737413622903</c:v>
                </c:pt>
                <c:pt idx="158">
                  <c:v>0.25271470878578478</c:v>
                </c:pt>
                <c:pt idx="159">
                  <c:v>0.26061204343534056</c:v>
                </c:pt>
                <c:pt idx="160">
                  <c:v>0.26850937808489633</c:v>
                </c:pt>
                <c:pt idx="161">
                  <c:v>0.27640671273445211</c:v>
                </c:pt>
                <c:pt idx="162">
                  <c:v>0.28430404738400789</c:v>
                </c:pt>
                <c:pt idx="163">
                  <c:v>0.29220138203356366</c:v>
                </c:pt>
                <c:pt idx="164">
                  <c:v>0.30009871668311944</c:v>
                </c:pt>
                <c:pt idx="165">
                  <c:v>0.30799605133267521</c:v>
                </c:pt>
                <c:pt idx="166">
                  <c:v>0.31589338598223099</c:v>
                </c:pt>
                <c:pt idx="167">
                  <c:v>0.32379072063178677</c:v>
                </c:pt>
                <c:pt idx="168">
                  <c:v>0.33168805528134254</c:v>
                </c:pt>
                <c:pt idx="169">
                  <c:v>0.33958538993089832</c:v>
                </c:pt>
                <c:pt idx="170">
                  <c:v>0.34748272458045409</c:v>
                </c:pt>
                <c:pt idx="171">
                  <c:v>0.35538005923000987</c:v>
                </c:pt>
                <c:pt idx="172">
                  <c:v>0.36327739387956565</c:v>
                </c:pt>
                <c:pt idx="173">
                  <c:v>0.37117472852912142</c:v>
                </c:pt>
                <c:pt idx="174">
                  <c:v>0.3790720631786772</c:v>
                </c:pt>
                <c:pt idx="175">
                  <c:v>0.38696939782823297</c:v>
                </c:pt>
                <c:pt idx="176">
                  <c:v>0.39486673247778875</c:v>
                </c:pt>
                <c:pt idx="177">
                  <c:v>0.40276406712734453</c:v>
                </c:pt>
                <c:pt idx="178">
                  <c:v>0.4106614017769003</c:v>
                </c:pt>
                <c:pt idx="179">
                  <c:v>0.41855873642645608</c:v>
                </c:pt>
                <c:pt idx="180">
                  <c:v>0.42645607107601186</c:v>
                </c:pt>
                <c:pt idx="181">
                  <c:v>0.43435340572556763</c:v>
                </c:pt>
                <c:pt idx="182">
                  <c:v>0.44225074037512341</c:v>
                </c:pt>
                <c:pt idx="183">
                  <c:v>0.45014807502467918</c:v>
                </c:pt>
                <c:pt idx="184">
                  <c:v>0.45804540967423496</c:v>
                </c:pt>
                <c:pt idx="185">
                  <c:v>0.46594274432379074</c:v>
                </c:pt>
                <c:pt idx="186">
                  <c:v>0.47384007897334651</c:v>
                </c:pt>
                <c:pt idx="187">
                  <c:v>0.48173741362290229</c:v>
                </c:pt>
                <c:pt idx="188">
                  <c:v>0.48963474827245806</c:v>
                </c:pt>
                <c:pt idx="189">
                  <c:v>0.49753208292201384</c:v>
                </c:pt>
                <c:pt idx="190">
                  <c:v>0.50542941757156956</c:v>
                </c:pt>
                <c:pt idx="191">
                  <c:v>7.9849882221423724E-3</c:v>
                </c:pt>
                <c:pt idx="192">
                  <c:v>1.5969976444284745E-2</c:v>
                </c:pt>
                <c:pt idx="193">
                  <c:v>2.3954964666427117E-2</c:v>
                </c:pt>
                <c:pt idx="194">
                  <c:v>3.1939952888569489E-2</c:v>
                </c:pt>
                <c:pt idx="195">
                  <c:v>3.9924941110711869E-2</c:v>
                </c:pt>
                <c:pt idx="196">
                  <c:v>4.7909929332854241E-2</c:v>
                </c:pt>
                <c:pt idx="197">
                  <c:v>5.5894917554996613E-2</c:v>
                </c:pt>
                <c:pt idx="198">
                  <c:v>6.3879905777138979E-2</c:v>
                </c:pt>
                <c:pt idx="199">
                  <c:v>7.1864893999281365E-2</c:v>
                </c:pt>
                <c:pt idx="200">
                  <c:v>7.9849882221423737E-2</c:v>
                </c:pt>
                <c:pt idx="201">
                  <c:v>8.783487044356611E-2</c:v>
                </c:pt>
                <c:pt idx="202">
                  <c:v>9.5819858665708482E-2</c:v>
                </c:pt>
                <c:pt idx="203">
                  <c:v>0.10380484688785085</c:v>
                </c:pt>
                <c:pt idx="204">
                  <c:v>0.11178983510999323</c:v>
                </c:pt>
                <c:pt idx="205">
                  <c:v>0.1197748233321356</c:v>
                </c:pt>
                <c:pt idx="206">
                  <c:v>0.12775981155427796</c:v>
                </c:pt>
                <c:pt idx="207">
                  <c:v>0.13574479977642034</c:v>
                </c:pt>
                <c:pt idx="208">
                  <c:v>0.14372978799856273</c:v>
                </c:pt>
                <c:pt idx="209">
                  <c:v>0.15171477622070509</c:v>
                </c:pt>
                <c:pt idx="210">
                  <c:v>0.15969976444284747</c:v>
                </c:pt>
                <c:pt idx="211">
                  <c:v>0.16768475266498983</c:v>
                </c:pt>
                <c:pt idx="212">
                  <c:v>0.17566974088713222</c:v>
                </c:pt>
                <c:pt idx="213">
                  <c:v>0.18365472910927458</c:v>
                </c:pt>
                <c:pt idx="214">
                  <c:v>0.19163971733141696</c:v>
                </c:pt>
                <c:pt idx="215">
                  <c:v>0.19962470555355935</c:v>
                </c:pt>
                <c:pt idx="216">
                  <c:v>0.20760969377570171</c:v>
                </c:pt>
                <c:pt idx="217">
                  <c:v>0.2155946819978441</c:v>
                </c:pt>
                <c:pt idx="218">
                  <c:v>0.22357967021998645</c:v>
                </c:pt>
                <c:pt idx="219">
                  <c:v>0.23156465844212884</c:v>
                </c:pt>
                <c:pt idx="220">
                  <c:v>0.2395496466642712</c:v>
                </c:pt>
                <c:pt idx="221">
                  <c:v>0.24753463488641353</c:v>
                </c:pt>
                <c:pt idx="222">
                  <c:v>0.25551962310855586</c:v>
                </c:pt>
                <c:pt idx="223">
                  <c:v>0.26350461133069825</c:v>
                </c:pt>
                <c:pt idx="224">
                  <c:v>0.27148959955284058</c:v>
                </c:pt>
                <c:pt idx="225">
                  <c:v>0.27947458777498296</c:v>
                </c:pt>
                <c:pt idx="226">
                  <c:v>0.28745957599712529</c:v>
                </c:pt>
                <c:pt idx="227">
                  <c:v>0.29544456421926762</c:v>
                </c:pt>
                <c:pt idx="228">
                  <c:v>0.30342955244141001</c:v>
                </c:pt>
                <c:pt idx="229">
                  <c:v>0.31141454066355234</c:v>
                </c:pt>
                <c:pt idx="230">
                  <c:v>0.31939952888569467</c:v>
                </c:pt>
                <c:pt idx="231">
                  <c:v>0.32738451710783706</c:v>
                </c:pt>
                <c:pt idx="232">
                  <c:v>0.33536950532997939</c:v>
                </c:pt>
                <c:pt idx="233">
                  <c:v>0.34335449355212172</c:v>
                </c:pt>
                <c:pt idx="234">
                  <c:v>0.35133948177426411</c:v>
                </c:pt>
                <c:pt idx="235">
                  <c:v>0.35932446999640644</c:v>
                </c:pt>
                <c:pt idx="236">
                  <c:v>0.36730945821854877</c:v>
                </c:pt>
                <c:pt idx="237">
                  <c:v>0.37529444644069115</c:v>
                </c:pt>
                <c:pt idx="238">
                  <c:v>0.38327943466283348</c:v>
                </c:pt>
                <c:pt idx="239">
                  <c:v>0.39126442288497582</c:v>
                </c:pt>
                <c:pt idx="240">
                  <c:v>0.3992494111071182</c:v>
                </c:pt>
                <c:pt idx="241">
                  <c:v>0.40723439932926053</c:v>
                </c:pt>
                <c:pt idx="242">
                  <c:v>0.41521938755140286</c:v>
                </c:pt>
                <c:pt idx="243">
                  <c:v>0.42320437577354525</c:v>
                </c:pt>
                <c:pt idx="244">
                  <c:v>0.43118936399568758</c:v>
                </c:pt>
                <c:pt idx="245">
                  <c:v>0.43917435221782991</c:v>
                </c:pt>
                <c:pt idx="246">
                  <c:v>0.4471593404399723</c:v>
                </c:pt>
                <c:pt idx="247">
                  <c:v>0.45514432866211468</c:v>
                </c:pt>
              </c:numCache>
            </c:numRef>
          </c:xVal>
          <c:yVal>
            <c:numRef>
              <c:f>('400E'!$M$28:$M$93,'400E'!$M$102:$M$162,'400E'!$M$171:$M$234,'400E'!$M$243:$M$299)</c:f>
              <c:numCache>
                <c:formatCode>General</c:formatCode>
                <c:ptCount val="248"/>
                <c:pt idx="0">
                  <c:v>-4.548</c:v>
                </c:pt>
                <c:pt idx="1">
                  <c:v>-4.524</c:v>
                </c:pt>
                <c:pt idx="2">
                  <c:v>-4.476</c:v>
                </c:pt>
                <c:pt idx="3">
                  <c:v>-4.532</c:v>
                </c:pt>
                <c:pt idx="4">
                  <c:v>-4.5720000000000001</c:v>
                </c:pt>
                <c:pt idx="5">
                  <c:v>-4.452</c:v>
                </c:pt>
                <c:pt idx="6">
                  <c:v>-4.5</c:v>
                </c:pt>
                <c:pt idx="7">
                  <c:v>-4.5960000000000001</c:v>
                </c:pt>
                <c:pt idx="8">
                  <c:v>-4.476</c:v>
                </c:pt>
                <c:pt idx="9">
                  <c:v>-4.484</c:v>
                </c:pt>
                <c:pt idx="10">
                  <c:v>-4.524</c:v>
                </c:pt>
                <c:pt idx="11">
                  <c:v>-4.54</c:v>
                </c:pt>
                <c:pt idx="12">
                  <c:v>-4.468</c:v>
                </c:pt>
                <c:pt idx="13">
                  <c:v>-4.452</c:v>
                </c:pt>
                <c:pt idx="14">
                  <c:v>-4.476</c:v>
                </c:pt>
                <c:pt idx="15">
                  <c:v>-4.46</c:v>
                </c:pt>
                <c:pt idx="16">
                  <c:v>-4.468</c:v>
                </c:pt>
                <c:pt idx="17">
                  <c:v>-4.476</c:v>
                </c:pt>
                <c:pt idx="18">
                  <c:v>-4.3719999999999999</c:v>
                </c:pt>
                <c:pt idx="19">
                  <c:v>-4.3879999999999999</c:v>
                </c:pt>
                <c:pt idx="20">
                  <c:v>-4.508</c:v>
                </c:pt>
                <c:pt idx="21">
                  <c:v>-4.4279999999999999</c:v>
                </c:pt>
                <c:pt idx="22">
                  <c:v>-4.34</c:v>
                </c:pt>
                <c:pt idx="23">
                  <c:v>-4.452</c:v>
                </c:pt>
                <c:pt idx="24">
                  <c:v>-4.3319999999999999</c:v>
                </c:pt>
                <c:pt idx="25">
                  <c:v>-4.3879999999999999</c:v>
                </c:pt>
                <c:pt idx="26">
                  <c:v>-4.3639999999999999</c:v>
                </c:pt>
                <c:pt idx="27">
                  <c:v>-4.2359999999999998</c:v>
                </c:pt>
                <c:pt idx="28">
                  <c:v>-4.3959999999999999</c:v>
                </c:pt>
                <c:pt idx="29">
                  <c:v>-4.2519999999999998</c:v>
                </c:pt>
                <c:pt idx="30">
                  <c:v>-4.38</c:v>
                </c:pt>
                <c:pt idx="31">
                  <c:v>-4.22</c:v>
                </c:pt>
                <c:pt idx="32">
                  <c:v>-4.2679999999999998</c:v>
                </c:pt>
                <c:pt idx="33">
                  <c:v>-4.2679999999999998</c:v>
                </c:pt>
                <c:pt idx="34">
                  <c:v>-4.18</c:v>
                </c:pt>
                <c:pt idx="35">
                  <c:v>-4.2439999999999998</c:v>
                </c:pt>
                <c:pt idx="36">
                  <c:v>-4.0999999999999996</c:v>
                </c:pt>
                <c:pt idx="37">
                  <c:v>-4.2679999999999998</c:v>
                </c:pt>
                <c:pt idx="38">
                  <c:v>-4.1079999999999997</c:v>
                </c:pt>
                <c:pt idx="39">
                  <c:v>-4.1239999999999997</c:v>
                </c:pt>
                <c:pt idx="40">
                  <c:v>-3.996</c:v>
                </c:pt>
                <c:pt idx="41">
                  <c:v>-4.1639999999999997</c:v>
                </c:pt>
                <c:pt idx="42">
                  <c:v>-3.9319999999999999</c:v>
                </c:pt>
                <c:pt idx="43">
                  <c:v>-3.964</c:v>
                </c:pt>
                <c:pt idx="44">
                  <c:v>-3.964</c:v>
                </c:pt>
                <c:pt idx="45">
                  <c:v>-3.8119999999999998</c:v>
                </c:pt>
                <c:pt idx="46">
                  <c:v>-3.8119999999999998</c:v>
                </c:pt>
                <c:pt idx="47">
                  <c:v>-3.8919999999999999</c:v>
                </c:pt>
                <c:pt idx="48">
                  <c:v>-3.7160000000000002</c:v>
                </c:pt>
                <c:pt idx="49">
                  <c:v>-3.7639999999999998</c:v>
                </c:pt>
                <c:pt idx="50">
                  <c:v>-3.5640000000000001</c:v>
                </c:pt>
                <c:pt idx="51">
                  <c:v>-3.5880000000000001</c:v>
                </c:pt>
                <c:pt idx="52">
                  <c:v>-3.66</c:v>
                </c:pt>
                <c:pt idx="53">
                  <c:v>-3.484</c:v>
                </c:pt>
                <c:pt idx="54">
                  <c:v>-3.484</c:v>
                </c:pt>
                <c:pt idx="55">
                  <c:v>-3.492</c:v>
                </c:pt>
                <c:pt idx="56">
                  <c:v>-3.46</c:v>
                </c:pt>
                <c:pt idx="57">
                  <c:v>-3.42</c:v>
                </c:pt>
                <c:pt idx="58">
                  <c:v>-3.3879999999999999</c:v>
                </c:pt>
                <c:pt idx="59">
                  <c:v>-3.3559999999999999</c:v>
                </c:pt>
                <c:pt idx="60">
                  <c:v>-3.2839999999999998</c:v>
                </c:pt>
                <c:pt idx="61">
                  <c:v>-3.1480000000000001</c:v>
                </c:pt>
                <c:pt idx="62">
                  <c:v>-3.3079999999999998</c:v>
                </c:pt>
                <c:pt idx="63">
                  <c:v>-3.1880000000000002</c:v>
                </c:pt>
                <c:pt idx="64">
                  <c:v>-3.0920000000000001</c:v>
                </c:pt>
                <c:pt idx="65">
                  <c:v>-3.1960000000000002</c:v>
                </c:pt>
                <c:pt idx="66">
                  <c:v>-4.5750000000000002</c:v>
                </c:pt>
                <c:pt idx="67">
                  <c:v>-4.5</c:v>
                </c:pt>
                <c:pt idx="68">
                  <c:v>-4.625</c:v>
                </c:pt>
                <c:pt idx="69">
                  <c:v>-4.4625000000000004</c:v>
                </c:pt>
                <c:pt idx="70">
                  <c:v>-4.45</c:v>
                </c:pt>
                <c:pt idx="71">
                  <c:v>-4.5875000000000004</c:v>
                </c:pt>
                <c:pt idx="72">
                  <c:v>-4.5374999999999996</c:v>
                </c:pt>
                <c:pt idx="73">
                  <c:v>-4.5</c:v>
                </c:pt>
                <c:pt idx="74">
                  <c:v>-4.5250000000000004</c:v>
                </c:pt>
                <c:pt idx="75">
                  <c:v>-4.3875000000000002</c:v>
                </c:pt>
                <c:pt idx="76">
                  <c:v>-4.6124999999999998</c:v>
                </c:pt>
                <c:pt idx="77">
                  <c:v>-4.4000000000000004</c:v>
                </c:pt>
                <c:pt idx="78">
                  <c:v>-4.5374999999999996</c:v>
                </c:pt>
                <c:pt idx="79">
                  <c:v>-4.3624999999999998</c:v>
                </c:pt>
                <c:pt idx="80">
                  <c:v>-4.5</c:v>
                </c:pt>
                <c:pt idx="81">
                  <c:v>-4.4874999999999998</c:v>
                </c:pt>
                <c:pt idx="82">
                  <c:v>-4.4749999999999996</c:v>
                </c:pt>
                <c:pt idx="83">
                  <c:v>-4.4375</c:v>
                </c:pt>
                <c:pt idx="84">
                  <c:v>-4.4749999999999996</c:v>
                </c:pt>
                <c:pt idx="85">
                  <c:v>-4.2374999999999998</c:v>
                </c:pt>
                <c:pt idx="86">
                  <c:v>-4.5374999999999996</c:v>
                </c:pt>
                <c:pt idx="87">
                  <c:v>-4.2874999999999996</c:v>
                </c:pt>
                <c:pt idx="88">
                  <c:v>-4.45</c:v>
                </c:pt>
                <c:pt idx="89">
                  <c:v>-4.4124999999999996</c:v>
                </c:pt>
                <c:pt idx="90">
                  <c:v>-4.1875</c:v>
                </c:pt>
                <c:pt idx="91">
                  <c:v>-4.25</c:v>
                </c:pt>
                <c:pt idx="92">
                  <c:v>-4.5</c:v>
                </c:pt>
                <c:pt idx="93">
                  <c:v>-4.1875</c:v>
                </c:pt>
                <c:pt idx="94">
                  <c:v>-4.1875</c:v>
                </c:pt>
                <c:pt idx="95">
                  <c:v>-4.4749999999999996</c:v>
                </c:pt>
                <c:pt idx="96">
                  <c:v>-4.1749999999999998</c:v>
                </c:pt>
                <c:pt idx="97">
                  <c:v>-4.1500000000000004</c:v>
                </c:pt>
                <c:pt idx="98">
                  <c:v>-4.2625000000000002</c:v>
                </c:pt>
                <c:pt idx="99">
                  <c:v>-4.2</c:v>
                </c:pt>
                <c:pt idx="100">
                  <c:v>-4.1124999999999998</c:v>
                </c:pt>
                <c:pt idx="101">
                  <c:v>-4.1875</c:v>
                </c:pt>
                <c:pt idx="102">
                  <c:v>-4.1124999999999998</c:v>
                </c:pt>
                <c:pt idx="103">
                  <c:v>-4.0999999999999996</c:v>
                </c:pt>
                <c:pt idx="104">
                  <c:v>-3.9375</c:v>
                </c:pt>
                <c:pt idx="105">
                  <c:v>-4.0750000000000002</c:v>
                </c:pt>
                <c:pt idx="106">
                  <c:v>-3.9125000000000001</c:v>
                </c:pt>
                <c:pt idx="107">
                  <c:v>-3.9125000000000001</c:v>
                </c:pt>
                <c:pt idx="108">
                  <c:v>-3.8374999999999999</c:v>
                </c:pt>
                <c:pt idx="109">
                  <c:v>-3.8</c:v>
                </c:pt>
                <c:pt idx="110">
                  <c:v>-3.8125</c:v>
                </c:pt>
                <c:pt idx="111">
                  <c:v>-3.7875000000000001</c:v>
                </c:pt>
                <c:pt idx="112">
                  <c:v>-3.6375000000000002</c:v>
                </c:pt>
                <c:pt idx="113">
                  <c:v>-3.6625000000000001</c:v>
                </c:pt>
                <c:pt idx="114">
                  <c:v>-3.6749999999999998</c:v>
                </c:pt>
                <c:pt idx="115">
                  <c:v>-3.6</c:v>
                </c:pt>
                <c:pt idx="116">
                  <c:v>-3.5375000000000001</c:v>
                </c:pt>
                <c:pt idx="117">
                  <c:v>-3.5874999999999999</c:v>
                </c:pt>
                <c:pt idx="118">
                  <c:v>-3.6375000000000002</c:v>
                </c:pt>
                <c:pt idx="119">
                  <c:v>-3.5625</c:v>
                </c:pt>
                <c:pt idx="120">
                  <c:v>-3.5625</c:v>
                </c:pt>
                <c:pt idx="121">
                  <c:v>-3.3875000000000002</c:v>
                </c:pt>
                <c:pt idx="122">
                  <c:v>-3.6</c:v>
                </c:pt>
                <c:pt idx="123">
                  <c:v>-3.4</c:v>
                </c:pt>
                <c:pt idx="124">
                  <c:v>-3.3875000000000002</c:v>
                </c:pt>
                <c:pt idx="125">
                  <c:v>-3.3125</c:v>
                </c:pt>
                <c:pt idx="126">
                  <c:v>-3.4249999999999998</c:v>
                </c:pt>
                <c:pt idx="127">
                  <c:v>-4.55</c:v>
                </c:pt>
                <c:pt idx="128">
                  <c:v>-4.4749999999999996</c:v>
                </c:pt>
                <c:pt idx="129">
                  <c:v>-4.6500000000000004</c:v>
                </c:pt>
                <c:pt idx="130">
                  <c:v>-4.5750000000000002</c:v>
                </c:pt>
                <c:pt idx="131">
                  <c:v>-4.2249999999999996</c:v>
                </c:pt>
                <c:pt idx="132">
                  <c:v>-4.5750000000000002</c:v>
                </c:pt>
                <c:pt idx="133">
                  <c:v>-4.5999999999999996</c:v>
                </c:pt>
                <c:pt idx="134">
                  <c:v>-4.5</c:v>
                </c:pt>
                <c:pt idx="135">
                  <c:v>-4.4249999999999998</c:v>
                </c:pt>
                <c:pt idx="136">
                  <c:v>-4.5250000000000004</c:v>
                </c:pt>
                <c:pt idx="137">
                  <c:v>-4.55</c:v>
                </c:pt>
                <c:pt idx="138">
                  <c:v>-4.4000000000000004</c:v>
                </c:pt>
                <c:pt idx="139">
                  <c:v>-4.8</c:v>
                </c:pt>
                <c:pt idx="140">
                  <c:v>-4.0750000000000002</c:v>
                </c:pt>
                <c:pt idx="141">
                  <c:v>-4.5999999999999996</c:v>
                </c:pt>
                <c:pt idx="142">
                  <c:v>-4.5250000000000004</c:v>
                </c:pt>
                <c:pt idx="143">
                  <c:v>-4.5250000000000004</c:v>
                </c:pt>
                <c:pt idx="144">
                  <c:v>-4.05</c:v>
                </c:pt>
                <c:pt idx="145">
                  <c:v>-4.45</c:v>
                </c:pt>
                <c:pt idx="146">
                  <c:v>-4.55</c:v>
                </c:pt>
                <c:pt idx="147">
                  <c:v>-4.2</c:v>
                </c:pt>
                <c:pt idx="148">
                  <c:v>-4.5250000000000004</c:v>
                </c:pt>
                <c:pt idx="149">
                  <c:v>-4.4749999999999996</c:v>
                </c:pt>
                <c:pt idx="150">
                  <c:v>-4.125</c:v>
                </c:pt>
                <c:pt idx="151">
                  <c:v>-4.4000000000000004</c:v>
                </c:pt>
                <c:pt idx="152">
                  <c:v>-4.45</c:v>
                </c:pt>
                <c:pt idx="153">
                  <c:v>-4.1500000000000004</c:v>
                </c:pt>
                <c:pt idx="154">
                  <c:v>-4.375</c:v>
                </c:pt>
                <c:pt idx="155">
                  <c:v>-4.3</c:v>
                </c:pt>
                <c:pt idx="156">
                  <c:v>-4.125</c:v>
                </c:pt>
                <c:pt idx="157">
                  <c:v>-4.25</c:v>
                </c:pt>
                <c:pt idx="158">
                  <c:v>-4.4000000000000004</c:v>
                </c:pt>
                <c:pt idx="159">
                  <c:v>-4.1749999999999998</c:v>
                </c:pt>
                <c:pt idx="160">
                  <c:v>-4.0999999999999996</c:v>
                </c:pt>
                <c:pt idx="161">
                  <c:v>-4.3</c:v>
                </c:pt>
                <c:pt idx="162">
                  <c:v>-3.9750000000000001</c:v>
                </c:pt>
                <c:pt idx="163">
                  <c:v>-4.0999999999999996</c:v>
                </c:pt>
                <c:pt idx="164">
                  <c:v>-4</c:v>
                </c:pt>
                <c:pt idx="165">
                  <c:v>-4.0999999999999996</c:v>
                </c:pt>
                <c:pt idx="166">
                  <c:v>-4.0999999999999996</c:v>
                </c:pt>
                <c:pt idx="167">
                  <c:v>-3.9249999999999998</c:v>
                </c:pt>
                <c:pt idx="168">
                  <c:v>-3.8</c:v>
                </c:pt>
                <c:pt idx="169">
                  <c:v>-4.3250000000000002</c:v>
                </c:pt>
                <c:pt idx="170">
                  <c:v>-3.7</c:v>
                </c:pt>
                <c:pt idx="171">
                  <c:v>-3.8250000000000002</c:v>
                </c:pt>
                <c:pt idx="172">
                  <c:v>-3.8</c:v>
                </c:pt>
                <c:pt idx="173">
                  <c:v>-3.625</c:v>
                </c:pt>
                <c:pt idx="174">
                  <c:v>-3.7</c:v>
                </c:pt>
                <c:pt idx="175">
                  <c:v>-3.625</c:v>
                </c:pt>
                <c:pt idx="176">
                  <c:v>-3.875</c:v>
                </c:pt>
                <c:pt idx="177">
                  <c:v>-3.625</c:v>
                </c:pt>
                <c:pt idx="178">
                  <c:v>-3.625</c:v>
                </c:pt>
                <c:pt idx="179">
                  <c:v>-3.55</c:v>
                </c:pt>
                <c:pt idx="180">
                  <c:v>-3.625</c:v>
                </c:pt>
                <c:pt idx="181">
                  <c:v>-3.25</c:v>
                </c:pt>
                <c:pt idx="182">
                  <c:v>-3.9</c:v>
                </c:pt>
                <c:pt idx="183">
                  <c:v>-3.25</c:v>
                </c:pt>
                <c:pt idx="184">
                  <c:v>-3.5249999999999999</c:v>
                </c:pt>
                <c:pt idx="185">
                  <c:v>-3.65</c:v>
                </c:pt>
                <c:pt idx="186">
                  <c:v>-3.5</c:v>
                </c:pt>
                <c:pt idx="187">
                  <c:v>-3.2250000000000001</c:v>
                </c:pt>
                <c:pt idx="188">
                  <c:v>-3.5</c:v>
                </c:pt>
                <c:pt idx="189">
                  <c:v>-3.55</c:v>
                </c:pt>
                <c:pt idx="190">
                  <c:v>-3.35</c:v>
                </c:pt>
                <c:pt idx="191">
                  <c:v>-4.665</c:v>
                </c:pt>
                <c:pt idx="192">
                  <c:v>-4.1150000000000002</c:v>
                </c:pt>
                <c:pt idx="193">
                  <c:v>-4.9400000000000004</c:v>
                </c:pt>
                <c:pt idx="194">
                  <c:v>-4.17</c:v>
                </c:pt>
                <c:pt idx="195">
                  <c:v>-4.9399999999999995</c:v>
                </c:pt>
                <c:pt idx="196">
                  <c:v>-3.95</c:v>
                </c:pt>
                <c:pt idx="197">
                  <c:v>-4.8849999999999998</c:v>
                </c:pt>
                <c:pt idx="198">
                  <c:v>-4.4450000000000003</c:v>
                </c:pt>
                <c:pt idx="199">
                  <c:v>-4.3899999999999997</c:v>
                </c:pt>
                <c:pt idx="200">
                  <c:v>-4.83</c:v>
                </c:pt>
                <c:pt idx="201">
                  <c:v>-4.7750000000000004</c:v>
                </c:pt>
                <c:pt idx="202">
                  <c:v>-4.28</c:v>
                </c:pt>
                <c:pt idx="203">
                  <c:v>-4.7750000000000004</c:v>
                </c:pt>
                <c:pt idx="204">
                  <c:v>-4.4450000000000003</c:v>
                </c:pt>
                <c:pt idx="205">
                  <c:v>-4.0599999999999996</c:v>
                </c:pt>
                <c:pt idx="206">
                  <c:v>-4.2249999999999996</c:v>
                </c:pt>
                <c:pt idx="207">
                  <c:v>-4.5</c:v>
                </c:pt>
                <c:pt idx="208">
                  <c:v>-4.5</c:v>
                </c:pt>
                <c:pt idx="209">
                  <c:v>-4.72</c:v>
                </c:pt>
                <c:pt idx="210">
                  <c:v>-4.17</c:v>
                </c:pt>
                <c:pt idx="211">
                  <c:v>-4.17</c:v>
                </c:pt>
                <c:pt idx="212">
                  <c:v>-4.5</c:v>
                </c:pt>
                <c:pt idx="213">
                  <c:v>-3.95</c:v>
                </c:pt>
                <c:pt idx="214">
                  <c:v>-4.17</c:v>
                </c:pt>
                <c:pt idx="215">
                  <c:v>-4.6100000000000003</c:v>
                </c:pt>
                <c:pt idx="216">
                  <c:v>-4.3899999999999997</c:v>
                </c:pt>
                <c:pt idx="217">
                  <c:v>-4.5</c:v>
                </c:pt>
                <c:pt idx="218">
                  <c:v>-4.2249999999999996</c:v>
                </c:pt>
                <c:pt idx="219">
                  <c:v>-4.2249999999999996</c:v>
                </c:pt>
                <c:pt idx="220">
                  <c:v>-3.7849999999999979</c:v>
                </c:pt>
                <c:pt idx="221">
                  <c:v>-4.9400000000000013</c:v>
                </c:pt>
                <c:pt idx="222">
                  <c:v>-3.3449999999999966</c:v>
                </c:pt>
                <c:pt idx="223">
                  <c:v>-4.1149999999999993</c:v>
                </c:pt>
                <c:pt idx="224">
                  <c:v>-4.4450000000000003</c:v>
                </c:pt>
                <c:pt idx="225">
                  <c:v>-3.9499999999999984</c:v>
                </c:pt>
                <c:pt idx="226">
                  <c:v>-4.7200000000000006</c:v>
                </c:pt>
                <c:pt idx="227">
                  <c:v>-3.3449999999999966</c:v>
                </c:pt>
                <c:pt idx="228">
                  <c:v>-4.004999999999999</c:v>
                </c:pt>
                <c:pt idx="229">
                  <c:v>-4.2249999999999996</c:v>
                </c:pt>
                <c:pt idx="230">
                  <c:v>-3.9499999999999984</c:v>
                </c:pt>
                <c:pt idx="231">
                  <c:v>-3.7849999999999979</c:v>
                </c:pt>
                <c:pt idx="232">
                  <c:v>-3.8399999999999981</c:v>
                </c:pt>
                <c:pt idx="233">
                  <c:v>-3.3999999999999968</c:v>
                </c:pt>
                <c:pt idx="234">
                  <c:v>-3.8949999999999982</c:v>
                </c:pt>
                <c:pt idx="235">
                  <c:v>-4.0599999999999987</c:v>
                </c:pt>
                <c:pt idx="236">
                  <c:v>-2.9049999999999954</c:v>
                </c:pt>
                <c:pt idx="237">
                  <c:v>-4.1149999999999993</c:v>
                </c:pt>
                <c:pt idx="238">
                  <c:v>-3.8949999999999982</c:v>
                </c:pt>
                <c:pt idx="239">
                  <c:v>-3.124999999999996</c:v>
                </c:pt>
                <c:pt idx="240">
                  <c:v>-3.3449999999999966</c:v>
                </c:pt>
                <c:pt idx="241">
                  <c:v>-3.6749999999999976</c:v>
                </c:pt>
                <c:pt idx="242">
                  <c:v>-3.6749999999999976</c:v>
                </c:pt>
                <c:pt idx="243">
                  <c:v>-3.6749999999999976</c:v>
                </c:pt>
                <c:pt idx="244">
                  <c:v>-3.1799999999999962</c:v>
                </c:pt>
                <c:pt idx="245">
                  <c:v>-4.335</c:v>
                </c:pt>
                <c:pt idx="246">
                  <c:v>-2.794999999999995</c:v>
                </c:pt>
                <c:pt idx="247">
                  <c:v>-3.8950000000000022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F-8449-9909-E688FCF5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23903"/>
        <c:axId val="1648125583"/>
      </c:scatterChart>
      <c:valAx>
        <c:axId val="164812390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Xe/Vacancy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8125583"/>
        <c:crosses val="autoZero"/>
        <c:crossBetween val="midCat"/>
      </c:valAx>
      <c:valAx>
        <c:axId val="164812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Binding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8123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'400E'!$AF$28:$AF$93</c:f>
              <c:numCache>
                <c:formatCode>General</c:formatCode>
                <c:ptCount val="66"/>
                <c:pt idx="0">
                  <c:v>1530.0657786848603</c:v>
                </c:pt>
                <c:pt idx="1">
                  <c:v>767.14927928693965</c:v>
                </c:pt>
                <c:pt idx="2">
                  <c:v>502.55510812755966</c:v>
                </c:pt>
                <c:pt idx="3">
                  <c:v>379.5935225769137</c:v>
                </c:pt>
                <c:pt idx="4">
                  <c:v>303.56155835002312</c:v>
                </c:pt>
                <c:pt idx="5">
                  <c:v>253.40592113102724</c:v>
                </c:pt>
                <c:pt idx="6">
                  <c:v>216.14630768078479</c:v>
                </c:pt>
                <c:pt idx="7">
                  <c:v>189.94783308010628</c:v>
                </c:pt>
                <c:pt idx="8">
                  <c:v>167.52075543098812</c:v>
                </c:pt>
                <c:pt idx="9">
                  <c:v>153.01579484914714</c:v>
                </c:pt>
                <c:pt idx="10">
                  <c:v>138.43158313428233</c:v>
                </c:pt>
                <c:pt idx="11">
                  <c:v>125.77886000814351</c:v>
                </c:pt>
                <c:pt idx="12">
                  <c:v>116.51235864727077</c:v>
                </c:pt>
                <c:pt idx="13">
                  <c:v>110.92498810247255</c:v>
                </c:pt>
                <c:pt idx="14">
                  <c:v>102.00546957839288</c:v>
                </c:pt>
                <c:pt idx="15">
                  <c:v>95.064342496960691</c:v>
                </c:pt>
                <c:pt idx="16">
                  <c:v>89.784948850878024</c:v>
                </c:pt>
                <c:pt idx="17">
                  <c:v>84.86367213297936</c:v>
                </c:pt>
                <c:pt idx="18">
                  <c:v>80.921626126067594</c:v>
                </c:pt>
                <c:pt idx="19">
                  <c:v>76.394094790886086</c:v>
                </c:pt>
                <c:pt idx="20">
                  <c:v>73.461140189928585</c:v>
                </c:pt>
                <c:pt idx="21">
                  <c:v>69.582212007919367</c:v>
                </c:pt>
                <c:pt idx="22">
                  <c:v>67.293883136702945</c:v>
                </c:pt>
                <c:pt idx="23">
                  <c:v>63.230757302798615</c:v>
                </c:pt>
                <c:pt idx="24">
                  <c:v>61.857065387190062</c:v>
                </c:pt>
                <c:pt idx="25">
                  <c:v>59.947496989641692</c:v>
                </c:pt>
                <c:pt idx="26">
                  <c:v>57.098694615854946</c:v>
                </c:pt>
                <c:pt idx="27">
                  <c:v>55.885968322941707</c:v>
                </c:pt>
                <c:pt idx="28">
                  <c:v>52.867711241795959</c:v>
                </c:pt>
                <c:pt idx="29">
                  <c:v>51.690197726614507</c:v>
                </c:pt>
                <c:pt idx="30">
                  <c:v>50.102221499643967</c:v>
                </c:pt>
                <c:pt idx="31">
                  <c:v>48.206828999347636</c:v>
                </c:pt>
                <c:pt idx="32">
                  <c:v>47.037850486186009</c:v>
                </c:pt>
                <c:pt idx="33">
                  <c:v>45.437221647582277</c:v>
                </c:pt>
                <c:pt idx="34">
                  <c:v>44.479283336939545</c:v>
                </c:pt>
                <c:pt idx="35">
                  <c:v>43.681083655793223</c:v>
                </c:pt>
                <c:pt idx="36">
                  <c:v>43.258130214296031</c:v>
                </c:pt>
                <c:pt idx="37">
                  <c:v>41.05788917235698</c:v>
                </c:pt>
                <c:pt idx="38">
                  <c:v>40.158830281163645</c:v>
                </c:pt>
                <c:pt idx="39">
                  <c:v>39.35481527778218</c:v>
                </c:pt>
                <c:pt idx="40">
                  <c:v>38.218534904210813</c:v>
                </c:pt>
                <c:pt idx="41">
                  <c:v>37.400058539859707</c:v>
                </c:pt>
                <c:pt idx="42">
                  <c:v>36.580354610666511</c:v>
                </c:pt>
                <c:pt idx="43">
                  <c:v>36.877836097980172</c:v>
                </c:pt>
                <c:pt idx="44">
                  <c:v>36.001726220931033</c:v>
                </c:pt>
                <c:pt idx="45">
                  <c:v>35.315405606388424</c:v>
                </c:pt>
                <c:pt idx="46">
                  <c:v>34.75705798386538</c:v>
                </c:pt>
                <c:pt idx="47">
                  <c:v>34.142091434165678</c:v>
                </c:pt>
                <c:pt idx="48">
                  <c:v>33.606341891664883</c:v>
                </c:pt>
                <c:pt idx="49">
                  <c:v>32.53646370489016</c:v>
                </c:pt>
                <c:pt idx="50">
                  <c:v>31.901705468869803</c:v>
                </c:pt>
                <c:pt idx="51">
                  <c:v>31.690076054325299</c:v>
                </c:pt>
                <c:pt idx="52">
                  <c:v>31.858250178553114</c:v>
                </c:pt>
                <c:pt idx="53">
                  <c:v>30.991732343413219</c:v>
                </c:pt>
                <c:pt idx="54">
                  <c:v>30.875689168686947</c:v>
                </c:pt>
                <c:pt idx="55">
                  <c:v>30.630585967299425</c:v>
                </c:pt>
                <c:pt idx="56">
                  <c:v>29.859778956324291</c:v>
                </c:pt>
                <c:pt idx="57">
                  <c:v>29.680911737401203</c:v>
                </c:pt>
                <c:pt idx="58">
                  <c:v>29.574466567154477</c:v>
                </c:pt>
                <c:pt idx="59">
                  <c:v>28.892300989718599</c:v>
                </c:pt>
                <c:pt idx="60">
                  <c:v>28.667140991596185</c:v>
                </c:pt>
                <c:pt idx="61">
                  <c:v>28.479710523532454</c:v>
                </c:pt>
                <c:pt idx="62">
                  <c:v>27.923818996563821</c:v>
                </c:pt>
                <c:pt idx="63">
                  <c:v>28.00627158905224</c:v>
                </c:pt>
                <c:pt idx="64">
                  <c:v>27.14938940898714</c:v>
                </c:pt>
                <c:pt idx="65">
                  <c:v>27.417398984064349</c:v>
                </c:pt>
              </c:numCache>
            </c:numRef>
          </c:xVal>
          <c:yVal>
            <c:numRef>
              <c:f>'400E'!$AD$28:$AD$93</c:f>
              <c:numCache>
                <c:formatCode>General</c:formatCode>
                <c:ptCount val="66"/>
                <c:pt idx="0">
                  <c:v>5.8912774175932815E-3</c:v>
                </c:pt>
                <c:pt idx="1">
                  <c:v>1.1173048668129907E-2</c:v>
                </c:pt>
                <c:pt idx="2">
                  <c:v>1.7165176233181784E-2</c:v>
                </c:pt>
                <c:pt idx="3">
                  <c:v>2.3279903745678548E-2</c:v>
                </c:pt>
                <c:pt idx="4">
                  <c:v>3.0970589212011821E-2</c:v>
                </c:pt>
                <c:pt idx="5">
                  <c:v>3.8322601592592757E-2</c:v>
                </c:pt>
                <c:pt idx="6">
                  <c:v>4.602780126323567E-2</c:v>
                </c:pt>
                <c:pt idx="7">
                  <c:v>5.5281703087943085E-2</c:v>
                </c:pt>
                <c:pt idx="8">
                  <c:v>6.4699451873279232E-2</c:v>
                </c:pt>
                <c:pt idx="9">
                  <c:v>7.2954654369834199E-2</c:v>
                </c:pt>
                <c:pt idx="10">
                  <c:v>8.6070669588337118E-2</c:v>
                </c:pt>
                <c:pt idx="11">
                  <c:v>9.9030630942922457E-2</c:v>
                </c:pt>
                <c:pt idx="12">
                  <c:v>0.11295264897912653</c:v>
                </c:pt>
                <c:pt idx="13">
                  <c:v>0.12458740362957231</c:v>
                </c:pt>
                <c:pt idx="14">
                  <c:v>0.14211024917601464</c:v>
                </c:pt>
                <c:pt idx="15">
                  <c:v>0.16059849363682563</c:v>
                </c:pt>
                <c:pt idx="16">
                  <c:v>0.18192375116843143</c:v>
                </c:pt>
                <c:pt idx="17">
                  <c:v>0.20220936347263471</c:v>
                </c:pt>
                <c:pt idx="18">
                  <c:v>0.22660822119748236</c:v>
                </c:pt>
                <c:pt idx="19">
                  <c:v>0.25146506404047264</c:v>
                </c:pt>
                <c:pt idx="20">
                  <c:v>0.27705411367032018</c:v>
                </c:pt>
                <c:pt idx="21">
                  <c:v>0.30709710280365676</c:v>
                </c:pt>
                <c:pt idx="22">
                  <c:v>0.33672359338990804</c:v>
                </c:pt>
                <c:pt idx="23">
                  <c:v>0.37856525587661305</c:v>
                </c:pt>
                <c:pt idx="24">
                  <c:v>0.40313214087787963</c:v>
                </c:pt>
                <c:pt idx="25">
                  <c:v>0.43770197299342495</c:v>
                </c:pt>
                <c:pt idx="26">
                  <c:v>0.48518757776728533</c:v>
                </c:pt>
                <c:pt idx="27">
                  <c:v>0.52566537890233811</c:v>
                </c:pt>
                <c:pt idx="28">
                  <c:v>0.57412327537803243</c:v>
                </c:pt>
                <c:pt idx="29">
                  <c:v>0.62679460302918433</c:v>
                </c:pt>
                <c:pt idx="30">
                  <c:v>0.67119338936756501</c:v>
                </c:pt>
                <c:pt idx="31">
                  <c:v>0.72660293974028967</c:v>
                </c:pt>
                <c:pt idx="32">
                  <c:v>0.78056147957426036</c:v>
                </c:pt>
                <c:pt idx="33">
                  <c:v>0.84764373561993145</c:v>
                </c:pt>
                <c:pt idx="34">
                  <c:v>0.90900206977045583</c:v>
                </c:pt>
                <c:pt idx="35">
                  <c:v>0.97314903734638436</c:v>
                </c:pt>
                <c:pt idx="36">
                  <c:v>1.0294492457294737</c:v>
                </c:pt>
                <c:pt idx="37">
                  <c:v>1.1478031031455032</c:v>
                </c:pt>
                <c:pt idx="38">
                  <c:v>1.2401381984389284</c:v>
                </c:pt>
                <c:pt idx="39">
                  <c:v>1.3392669766076037</c:v>
                </c:pt>
                <c:pt idx="40">
                  <c:v>1.455153132434569</c:v>
                </c:pt>
                <c:pt idx="41">
                  <c:v>1.5731437386503984</c:v>
                </c:pt>
                <c:pt idx="42">
                  <c:v>1.7020327020286721</c:v>
                </c:pt>
                <c:pt idx="43">
                  <c:v>1.7891247646427761</c:v>
                </c:pt>
                <c:pt idx="44">
                  <c:v>1.9363661128090379</c:v>
                </c:pt>
                <c:pt idx="45">
                  <c:v>2.1014771645912722</c:v>
                </c:pt>
                <c:pt idx="46">
                  <c:v>2.2521474277909261</c:v>
                </c:pt>
                <c:pt idx="47">
                  <c:v>2.3972911031356081</c:v>
                </c:pt>
                <c:pt idx="48">
                  <c:v>2.582175406291829</c:v>
                </c:pt>
                <c:pt idx="49">
                  <c:v>2.8001428017946308</c:v>
                </c:pt>
                <c:pt idx="50">
                  <c:v>2.9702153991715119</c:v>
                </c:pt>
                <c:pt idx="51">
                  <c:v>3.1366505477866351</c:v>
                </c:pt>
                <c:pt idx="52">
                  <c:v>3.2416791060520929</c:v>
                </c:pt>
                <c:pt idx="53">
                  <c:v>3.474542515430902</c:v>
                </c:pt>
                <c:pt idx="54">
                  <c:v>3.6392824068899747</c:v>
                </c:pt>
                <c:pt idx="55">
                  <c:v>3.7670445904101979</c:v>
                </c:pt>
                <c:pt idx="56">
                  <c:v>4.0176697933107048</c:v>
                </c:pt>
                <c:pt idx="57">
                  <c:v>4.1783575585840822</c:v>
                </c:pt>
                <c:pt idx="58">
                  <c:v>4.3257205904006444</c:v>
                </c:pt>
                <c:pt idx="59">
                  <c:v>4.5520021746561401</c:v>
                </c:pt>
                <c:pt idx="60">
                  <c:v>4.7485327443975134</c:v>
                </c:pt>
                <c:pt idx="61">
                  <c:v>4.9299597515939562</c:v>
                </c:pt>
                <c:pt idx="62">
                  <c:v>5.1700403611781462</c:v>
                </c:pt>
                <c:pt idx="63">
                  <c:v>5.2863333056004187</c:v>
                </c:pt>
                <c:pt idx="64">
                  <c:v>5.6207906073752048</c:v>
                </c:pt>
                <c:pt idx="65">
                  <c:v>5.6914688104844844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3F43-AE1A-E8D07DF20D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'400E'!$AF$102:$AF$162</c:f>
              <c:numCache>
                <c:formatCode>General</c:formatCode>
                <c:ptCount val="61"/>
                <c:pt idx="0">
                  <c:v>1426.4884481126517</c:v>
                </c:pt>
                <c:pt idx="1">
                  <c:v>684.50162348139031</c:v>
                </c:pt>
                <c:pt idx="2">
                  <c:v>462.29135016172205</c:v>
                </c:pt>
                <c:pt idx="3">
                  <c:v>348.23209915360428</c:v>
                </c:pt>
                <c:pt idx="4">
                  <c:v>277.39838018929817</c:v>
                </c:pt>
                <c:pt idx="5">
                  <c:v>230.03087062083873</c:v>
                </c:pt>
                <c:pt idx="6">
                  <c:v>199.04464984605991</c:v>
                </c:pt>
                <c:pt idx="7">
                  <c:v>174.19805665376819</c:v>
                </c:pt>
                <c:pt idx="8">
                  <c:v>154.17242020125849</c:v>
                </c:pt>
                <c:pt idx="9">
                  <c:v>140.43529904737028</c:v>
                </c:pt>
                <c:pt idx="10">
                  <c:v>125.42119983536473</c:v>
                </c:pt>
                <c:pt idx="11">
                  <c:v>116.27939112788499</c:v>
                </c:pt>
                <c:pt idx="12">
                  <c:v>109.56739012795583</c:v>
                </c:pt>
                <c:pt idx="13">
                  <c:v>99.996343996962693</c:v>
                </c:pt>
                <c:pt idx="14">
                  <c:v>92.731551341724483</c:v>
                </c:pt>
                <c:pt idx="15">
                  <c:v>87.510142671750458</c:v>
                </c:pt>
                <c:pt idx="16">
                  <c:v>81.569735507813846</c:v>
                </c:pt>
                <c:pt idx="17">
                  <c:v>78.126611154621074</c:v>
                </c:pt>
                <c:pt idx="18">
                  <c:v>73.791419899625538</c:v>
                </c:pt>
                <c:pt idx="19">
                  <c:v>69.678040398656847</c:v>
                </c:pt>
                <c:pt idx="20">
                  <c:v>65.733734513030853</c:v>
                </c:pt>
                <c:pt idx="21">
                  <c:v>63.405492943706264</c:v>
                </c:pt>
                <c:pt idx="22">
                  <c:v>60.491474702249903</c:v>
                </c:pt>
                <c:pt idx="23">
                  <c:v>59.057573513901851</c:v>
                </c:pt>
                <c:pt idx="24">
                  <c:v>56.131349800464946</c:v>
                </c:pt>
                <c:pt idx="25">
                  <c:v>54.571728380283304</c:v>
                </c:pt>
                <c:pt idx="26">
                  <c:v>51.687179962942366</c:v>
                </c:pt>
                <c:pt idx="27">
                  <c:v>50.357542395271537</c:v>
                </c:pt>
                <c:pt idx="28">
                  <c:v>49.28455471029045</c:v>
                </c:pt>
                <c:pt idx="29">
                  <c:v>46.760289968989873</c:v>
                </c:pt>
                <c:pt idx="30">
                  <c:v>45.761924659813843</c:v>
                </c:pt>
                <c:pt idx="31">
                  <c:v>45.192226816303076</c:v>
                </c:pt>
                <c:pt idx="32">
                  <c:v>43.458216375931087</c:v>
                </c:pt>
                <c:pt idx="33">
                  <c:v>43.093375225201974</c:v>
                </c:pt>
                <c:pt idx="34">
                  <c:v>40.58277259022676</c:v>
                </c:pt>
                <c:pt idx="35">
                  <c:v>40.545671295384622</c:v>
                </c:pt>
                <c:pt idx="36">
                  <c:v>39.784123926134626</c:v>
                </c:pt>
                <c:pt idx="37">
                  <c:v>39.467280525403247</c:v>
                </c:pt>
                <c:pt idx="38">
                  <c:v>37.351631073599911</c:v>
                </c:pt>
                <c:pt idx="39">
                  <c:v>36.980094657610557</c:v>
                </c:pt>
                <c:pt idx="40">
                  <c:v>36.286024739079409</c:v>
                </c:pt>
                <c:pt idx="41">
                  <c:v>35.986199394481879</c:v>
                </c:pt>
                <c:pt idx="42">
                  <c:v>35.058111208062002</c:v>
                </c:pt>
                <c:pt idx="43">
                  <c:v>34.305951058042183</c:v>
                </c:pt>
                <c:pt idx="44">
                  <c:v>33.694562598943577</c:v>
                </c:pt>
                <c:pt idx="45">
                  <c:v>33.027503614573234</c:v>
                </c:pt>
                <c:pt idx="46">
                  <c:v>32.265674522618198</c:v>
                </c:pt>
                <c:pt idx="47">
                  <c:v>32.35348290713992</c:v>
                </c:pt>
                <c:pt idx="48">
                  <c:v>31.576905680967929</c:v>
                </c:pt>
                <c:pt idx="49">
                  <c:v>30.860764716048582</c:v>
                </c:pt>
                <c:pt idx="50">
                  <c:v>30.687288330187947</c:v>
                </c:pt>
                <c:pt idx="51">
                  <c:v>30.376324113369325</c:v>
                </c:pt>
                <c:pt idx="52">
                  <c:v>29.955491809012415</c:v>
                </c:pt>
                <c:pt idx="53">
                  <c:v>29.511592032063721</c:v>
                </c:pt>
                <c:pt idx="54">
                  <c:v>29.530582809197284</c:v>
                </c:pt>
                <c:pt idx="55">
                  <c:v>29.698115757971106</c:v>
                </c:pt>
                <c:pt idx="56">
                  <c:v>29.037070032744502</c:v>
                </c:pt>
                <c:pt idx="57">
                  <c:v>28.693770462644533</c:v>
                </c:pt>
                <c:pt idx="58">
                  <c:v>28.899381711517979</c:v>
                </c:pt>
                <c:pt idx="59">
                  <c:v>28.064742304828481</c:v>
                </c:pt>
                <c:pt idx="60">
                  <c:v>27.696894038398742</c:v>
                </c:pt>
              </c:numCache>
            </c:numRef>
          </c:xVal>
          <c:yVal>
            <c:numRef>
              <c:f>'400E'!$AD$102:$AD$162</c:f>
              <c:numCache>
                <c:formatCode>General</c:formatCode>
                <c:ptCount val="61"/>
                <c:pt idx="0">
                  <c:v>5.7811554601628224E-3</c:v>
                </c:pt>
                <c:pt idx="1">
                  <c:v>1.1365113099397233E-2</c:v>
                </c:pt>
                <c:pt idx="2">
                  <c:v>1.7971033067078784E-2</c:v>
                </c:pt>
                <c:pt idx="3">
                  <c:v>2.562191985772307E-2</c:v>
                </c:pt>
                <c:pt idx="4">
                  <c:v>3.0145008290936862E-2</c:v>
                </c:pt>
                <c:pt idx="5">
                  <c:v>4.012330844474063E-2</c:v>
                </c:pt>
                <c:pt idx="6">
                  <c:v>4.8368024386586141E-2</c:v>
                </c:pt>
                <c:pt idx="7">
                  <c:v>5.99861758415976E-2</c:v>
                </c:pt>
                <c:pt idx="8">
                  <c:v>7.116089129591778E-2</c:v>
                </c:pt>
                <c:pt idx="9">
                  <c:v>8.0939620131876597E-2</c:v>
                </c:pt>
                <c:pt idx="10">
                  <c:v>9.773841584877499E-2</c:v>
                </c:pt>
                <c:pt idx="11">
                  <c:v>0.10831172358514544</c:v>
                </c:pt>
                <c:pt idx="12">
                  <c:v>0.12561618578779124</c:v>
                </c:pt>
                <c:pt idx="13">
                  <c:v>0.14751175887421439</c:v>
                </c:pt>
                <c:pt idx="14">
                  <c:v>0.16986381621312488</c:v>
                </c:pt>
                <c:pt idx="15">
                  <c:v>0.19265240678207013</c:v>
                </c:pt>
                <c:pt idx="16">
                  <c:v>0.22127429468557935</c:v>
                </c:pt>
                <c:pt idx="17">
                  <c:v>0.24823683560716372</c:v>
                </c:pt>
                <c:pt idx="18">
                  <c:v>0.27283345601943537</c:v>
                </c:pt>
                <c:pt idx="19">
                  <c:v>0.30576188255425368</c:v>
                </c:pt>
                <c:pt idx="20">
                  <c:v>0.34052992331353787</c:v>
                </c:pt>
                <c:pt idx="21">
                  <c:v>0.37626942280154685</c:v>
                </c:pt>
                <c:pt idx="22">
                  <c:v>0.42679112141553138</c:v>
                </c:pt>
                <c:pt idx="23">
                  <c:v>0.45521832459014205</c:v>
                </c:pt>
                <c:pt idx="24">
                  <c:v>0.50829516692997345</c:v>
                </c:pt>
                <c:pt idx="25">
                  <c:v>0.54958428979107588</c:v>
                </c:pt>
                <c:pt idx="26">
                  <c:v>0.60147426468963783</c:v>
                </c:pt>
                <c:pt idx="27">
                  <c:v>0.64842938607777889</c:v>
                </c:pt>
                <c:pt idx="28">
                  <c:v>0.70818085222258997</c:v>
                </c:pt>
                <c:pt idx="29">
                  <c:v>0.77698592824048673</c:v>
                </c:pt>
                <c:pt idx="30">
                  <c:v>0.83807371778456208</c:v>
                </c:pt>
                <c:pt idx="31">
                  <c:v>0.90005235466326861</c:v>
                </c:pt>
                <c:pt idx="32">
                  <c:v>0.9761551214378057</c:v>
                </c:pt>
                <c:pt idx="33">
                  <c:v>1.0340856333475972</c:v>
                </c:pt>
                <c:pt idx="34">
                  <c:v>1.1791841822106863</c:v>
                </c:pt>
                <c:pt idx="35">
                  <c:v>1.2333623356604868</c:v>
                </c:pt>
                <c:pt idx="36">
                  <c:v>1.3297898735444973</c:v>
                </c:pt>
                <c:pt idx="37">
                  <c:v>1.4175196524200009</c:v>
                </c:pt>
                <c:pt idx="38">
                  <c:v>1.595743669616728</c:v>
                </c:pt>
                <c:pt idx="39">
                  <c:v>1.7075323295983886</c:v>
                </c:pt>
                <c:pt idx="40">
                  <c:v>1.8485029887635489</c:v>
                </c:pt>
                <c:pt idx="41">
                  <c:v>1.9818494111743956</c:v>
                </c:pt>
                <c:pt idx="42">
                  <c:v>2.1380227024928744</c:v>
                </c:pt>
                <c:pt idx="43">
                  <c:v>2.3166198274693213</c:v>
                </c:pt>
                <c:pt idx="44">
                  <c:v>2.4564242303948887</c:v>
                </c:pt>
                <c:pt idx="45">
                  <c:v>2.6350109670505906</c:v>
                </c:pt>
                <c:pt idx="46">
                  <c:v>2.8401362271803161</c:v>
                </c:pt>
                <c:pt idx="47">
                  <c:v>2.9576543121748338</c:v>
                </c:pt>
                <c:pt idx="48">
                  <c:v>3.1354444950329121</c:v>
                </c:pt>
                <c:pt idx="49">
                  <c:v>3.3214803932900407</c:v>
                </c:pt>
                <c:pt idx="50">
                  <c:v>3.4673330474248081</c:v>
                </c:pt>
                <c:pt idx="51">
                  <c:v>3.6413913001443174</c:v>
                </c:pt>
                <c:pt idx="52">
                  <c:v>3.8176691714988458</c:v>
                </c:pt>
                <c:pt idx="53">
                  <c:v>3.9825025166244465</c:v>
                </c:pt>
                <c:pt idx="54">
                  <c:v>4.0879778216100462</c:v>
                </c:pt>
                <c:pt idx="55">
                  <c:v>4.1734955623472061</c:v>
                </c:pt>
                <c:pt idx="56">
                  <c:v>4.415044107571183</c:v>
                </c:pt>
                <c:pt idx="57">
                  <c:v>4.5871894170822873</c:v>
                </c:pt>
                <c:pt idx="58">
                  <c:v>4.656590788416235</c:v>
                </c:pt>
                <c:pt idx="59">
                  <c:v>4.9102994658944024</c:v>
                </c:pt>
                <c:pt idx="60">
                  <c:v>5.1050423702335399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3F43-AE1A-E8D07DF20DB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'400E'!$AF$171:$AF$234</c:f>
              <c:numCache>
                <c:formatCode>General</c:formatCode>
                <c:ptCount val="64"/>
                <c:pt idx="0">
                  <c:v>1526.3934742542208</c:v>
                </c:pt>
                <c:pt idx="1">
                  <c:v>761.36615697089212</c:v>
                </c:pt>
                <c:pt idx="2">
                  <c:v>504.53632367117444</c:v>
                </c:pt>
                <c:pt idx="3">
                  <c:v>379.76728104939684</c:v>
                </c:pt>
                <c:pt idx="4">
                  <c:v>302.86189386551945</c:v>
                </c:pt>
                <c:pt idx="5">
                  <c:v>253.77160022832064</c:v>
                </c:pt>
                <c:pt idx="6">
                  <c:v>218.39215439381877</c:v>
                </c:pt>
                <c:pt idx="7">
                  <c:v>187.16631072008533</c:v>
                </c:pt>
                <c:pt idx="8">
                  <c:v>167.78996885370174</c:v>
                </c:pt>
                <c:pt idx="9">
                  <c:v>150.36052795755296</c:v>
                </c:pt>
                <c:pt idx="10">
                  <c:v>139.12379309892074</c:v>
                </c:pt>
                <c:pt idx="11">
                  <c:v>127.06167387441093</c:v>
                </c:pt>
                <c:pt idx="12">
                  <c:v>117.83786494630927</c:v>
                </c:pt>
                <c:pt idx="13">
                  <c:v>110.27131124028537</c:v>
                </c:pt>
                <c:pt idx="14">
                  <c:v>102.37544207817368</c:v>
                </c:pt>
                <c:pt idx="15">
                  <c:v>96.789222682663905</c:v>
                </c:pt>
                <c:pt idx="16">
                  <c:v>90.76946012484548</c:v>
                </c:pt>
                <c:pt idx="17">
                  <c:v>86.586048139416363</c:v>
                </c:pt>
                <c:pt idx="18">
                  <c:v>81.146413269120828</c:v>
                </c:pt>
                <c:pt idx="19">
                  <c:v>77.617705341839226</c:v>
                </c:pt>
                <c:pt idx="20">
                  <c:v>73.971941897594618</c:v>
                </c:pt>
                <c:pt idx="21">
                  <c:v>70.699879129118244</c:v>
                </c:pt>
                <c:pt idx="22">
                  <c:v>67.901250115228095</c:v>
                </c:pt>
                <c:pt idx="23">
                  <c:v>64.416009288244638</c:v>
                </c:pt>
                <c:pt idx="24">
                  <c:v>61.688802934196453</c:v>
                </c:pt>
                <c:pt idx="25">
                  <c:v>59.361833527291253</c:v>
                </c:pt>
                <c:pt idx="26">
                  <c:v>57.034602549976533</c:v>
                </c:pt>
                <c:pt idx="27">
                  <c:v>55.661886337269998</c:v>
                </c:pt>
                <c:pt idx="28">
                  <c:v>53.497996941913591</c:v>
                </c:pt>
                <c:pt idx="29">
                  <c:v>52.016922644191588</c:v>
                </c:pt>
                <c:pt idx="30">
                  <c:v>50.338957397604759</c:v>
                </c:pt>
                <c:pt idx="31">
                  <c:v>49.137246691349198</c:v>
                </c:pt>
                <c:pt idx="32">
                  <c:v>47.378460061128216</c:v>
                </c:pt>
                <c:pt idx="33">
                  <c:v>46.197456302621603</c:v>
                </c:pt>
                <c:pt idx="34">
                  <c:v>45.403880461153797</c:v>
                </c:pt>
                <c:pt idx="35">
                  <c:v>43.719046892335903</c:v>
                </c:pt>
                <c:pt idx="36">
                  <c:v>43.315807777488509</c:v>
                </c:pt>
                <c:pt idx="37">
                  <c:v>42.082186227237294</c:v>
                </c:pt>
                <c:pt idx="38">
                  <c:v>41.71026675935903</c:v>
                </c:pt>
                <c:pt idx="39">
                  <c:v>39.736321909906067</c:v>
                </c:pt>
                <c:pt idx="40">
                  <c:v>39.122186816102015</c:v>
                </c:pt>
                <c:pt idx="41">
                  <c:v>38.013167524827161</c:v>
                </c:pt>
                <c:pt idx="42">
                  <c:v>37.883648342599869</c:v>
                </c:pt>
                <c:pt idx="43">
                  <c:v>37.815641254399999</c:v>
                </c:pt>
                <c:pt idx="44">
                  <c:v>36.710492574433218</c:v>
                </c:pt>
                <c:pt idx="45">
                  <c:v>35.181534234635592</c:v>
                </c:pt>
                <c:pt idx="46">
                  <c:v>35.555832334142018</c:v>
                </c:pt>
                <c:pt idx="47">
                  <c:v>34.799501164709078</c:v>
                </c:pt>
                <c:pt idx="48">
                  <c:v>34.918325415453275</c:v>
                </c:pt>
                <c:pt idx="49">
                  <c:v>33.860170394215039</c:v>
                </c:pt>
                <c:pt idx="50">
                  <c:v>33.813059142782905</c:v>
                </c:pt>
                <c:pt idx="51">
                  <c:v>33.077367500838413</c:v>
                </c:pt>
                <c:pt idx="52">
                  <c:v>32.539038326794213</c:v>
                </c:pt>
                <c:pt idx="53">
                  <c:v>33.119741653980995</c:v>
                </c:pt>
                <c:pt idx="54">
                  <c:v>32.81527726970144</c:v>
                </c:pt>
                <c:pt idx="55">
                  <c:v>32.528235505439916</c:v>
                </c:pt>
                <c:pt idx="56">
                  <c:v>31.864712047257424</c:v>
                </c:pt>
                <c:pt idx="57">
                  <c:v>31.747213779504953</c:v>
                </c:pt>
                <c:pt idx="58">
                  <c:v>31.248053684545066</c:v>
                </c:pt>
                <c:pt idx="59">
                  <c:v>30.669696108437886</c:v>
                </c:pt>
                <c:pt idx="60">
                  <c:v>31.281802621593659</c:v>
                </c:pt>
                <c:pt idx="61">
                  <c:v>31.482620377838689</c:v>
                </c:pt>
                <c:pt idx="62">
                  <c:v>30.117912409918681</c:v>
                </c:pt>
                <c:pt idx="63">
                  <c:v>30.72925106830284</c:v>
                </c:pt>
              </c:numCache>
            </c:numRef>
          </c:xVal>
          <c:yVal>
            <c:numRef>
              <c:f>'400E'!$AD$171:$AD$234</c:f>
              <c:numCache>
                <c:formatCode>General</c:formatCode>
                <c:ptCount val="64"/>
                <c:pt idx="0">
                  <c:v>8.5703363515436861E-3</c:v>
                </c:pt>
                <c:pt idx="1">
                  <c:v>1.4990439410938392E-2</c:v>
                </c:pt>
                <c:pt idx="2">
                  <c:v>1.9352236303108263E-2</c:v>
                </c:pt>
                <c:pt idx="3">
                  <c:v>2.5430257953391964E-2</c:v>
                </c:pt>
                <c:pt idx="4">
                  <c:v>3.3117828594948773E-2</c:v>
                </c:pt>
                <c:pt idx="5">
                  <c:v>3.8327206870843088E-2</c:v>
                </c:pt>
                <c:pt idx="6">
                  <c:v>4.7305736576563888E-2</c:v>
                </c:pt>
                <c:pt idx="7">
                  <c:v>5.3684787170989449E-2</c:v>
                </c:pt>
                <c:pt idx="8">
                  <c:v>6.1941436054551081E-2</c:v>
                </c:pt>
                <c:pt idx="9">
                  <c:v>7.1990208214031834E-2</c:v>
                </c:pt>
                <c:pt idx="10">
                  <c:v>8.8069218935325211E-2</c:v>
                </c:pt>
                <c:pt idx="11">
                  <c:v>0.10049166181146531</c:v>
                </c:pt>
                <c:pt idx="12">
                  <c:v>0.11547600923245135</c:v>
                </c:pt>
                <c:pt idx="13">
                  <c:v>0.13504352150348975</c:v>
                </c:pt>
                <c:pt idx="14">
                  <c:v>0.16095145657571411</c:v>
                </c:pt>
                <c:pt idx="15">
                  <c:v>0.18244162015454271</c:v>
                </c:pt>
                <c:pt idx="16">
                  <c:v>0.19866528625927377</c:v>
                </c:pt>
                <c:pt idx="17">
                  <c:v>0.22498763158221793</c:v>
                </c:pt>
                <c:pt idx="18">
                  <c:v>0.26333951693494206</c:v>
                </c:pt>
                <c:pt idx="19">
                  <c:v>0.2863197163963937</c:v>
                </c:pt>
                <c:pt idx="20">
                  <c:v>0.31340004634173974</c:v>
                </c:pt>
                <c:pt idx="21">
                  <c:v>0.34513658478380793</c:v>
                </c:pt>
                <c:pt idx="22">
                  <c:v>0.38319247410488216</c:v>
                </c:pt>
                <c:pt idx="23">
                  <c:v>0.43109187201826477</c:v>
                </c:pt>
                <c:pt idx="24">
                  <c:v>0.46865165962596639</c:v>
                </c:pt>
                <c:pt idx="25">
                  <c:v>0.51867497677271968</c:v>
                </c:pt>
                <c:pt idx="26">
                  <c:v>0.55297994090763347</c:v>
                </c:pt>
                <c:pt idx="27">
                  <c:v>0.60925356126913999</c:v>
                </c:pt>
                <c:pt idx="28">
                  <c:v>0.65259901613821358</c:v>
                </c:pt>
                <c:pt idx="29">
                  <c:v>0.71383437055718468</c:v>
                </c:pt>
                <c:pt idx="30">
                  <c:v>0.76292558415991552</c:v>
                </c:pt>
                <c:pt idx="31">
                  <c:v>0.82164165837150971</c:v>
                </c:pt>
                <c:pt idx="32">
                  <c:v>0.88694315685695124</c:v>
                </c:pt>
                <c:pt idx="33">
                  <c:v>0.97692520228434043</c:v>
                </c:pt>
                <c:pt idx="34">
                  <c:v>1.033512811950791</c:v>
                </c:pt>
                <c:pt idx="35">
                  <c:v>1.1162445838510997</c:v>
                </c:pt>
                <c:pt idx="36">
                  <c:v>1.1945888144338559</c:v>
                </c:pt>
                <c:pt idx="37">
                  <c:v>1.3061586957872393</c:v>
                </c:pt>
                <c:pt idx="38">
                  <c:v>1.392677069858103</c:v>
                </c:pt>
                <c:pt idx="39">
                  <c:v>1.5282625094350148</c:v>
                </c:pt>
                <c:pt idx="40">
                  <c:v>1.6484142338875263</c:v>
                </c:pt>
                <c:pt idx="41">
                  <c:v>1.7867020810105918</c:v>
                </c:pt>
                <c:pt idx="42">
                  <c:v>1.8698284809839196</c:v>
                </c:pt>
                <c:pt idx="43">
                  <c:v>1.9817735931082496</c:v>
                </c:pt>
                <c:pt idx="44">
                  <c:v>2.128154840930931</c:v>
                </c:pt>
                <c:pt idx="45">
                  <c:v>2.3533270536738513</c:v>
                </c:pt>
                <c:pt idx="46">
                  <c:v>2.4008890871839141</c:v>
                </c:pt>
                <c:pt idx="47">
                  <c:v>2.5488101292777507</c:v>
                </c:pt>
                <c:pt idx="48">
                  <c:v>2.6716991052604318</c:v>
                </c:pt>
                <c:pt idx="49">
                  <c:v>2.8059843086205327</c:v>
                </c:pt>
                <c:pt idx="50">
                  <c:v>2.9230869071890599</c:v>
                </c:pt>
                <c:pt idx="51">
                  <c:v>3.0837305859239326</c:v>
                </c:pt>
                <c:pt idx="52">
                  <c:v>3.2090168821988456</c:v>
                </c:pt>
                <c:pt idx="53">
                  <c:v>3.2552317106229127</c:v>
                </c:pt>
                <c:pt idx="54">
                  <c:v>3.4124571797548944</c:v>
                </c:pt>
                <c:pt idx="55">
                  <c:v>3.5102607051149168</c:v>
                </c:pt>
                <c:pt idx="56">
                  <c:v>3.6702726677411195</c:v>
                </c:pt>
                <c:pt idx="57">
                  <c:v>3.7928508507953205</c:v>
                </c:pt>
                <c:pt idx="58">
                  <c:v>3.9462965066566418</c:v>
                </c:pt>
                <c:pt idx="59">
                  <c:v>4.0803325785828131</c:v>
                </c:pt>
                <c:pt idx="60">
                  <c:v>4.0813332436885563</c:v>
                </c:pt>
                <c:pt idx="61">
                  <c:v>4.1703193101209557</c:v>
                </c:pt>
                <c:pt idx="62">
                  <c:v>4.4288130679715545</c:v>
                </c:pt>
                <c:pt idx="63">
                  <c:v>4.4247560708592548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E-3F43-AE1A-E8D07DF20DB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'400E'!$AF$243:$AF$299</c:f>
              <c:numCache>
                <c:formatCode>General</c:formatCode>
                <c:ptCount val="57"/>
                <c:pt idx="0">
                  <c:v>1474.6702256121935</c:v>
                </c:pt>
                <c:pt idx="1">
                  <c:v>746.74967986610568</c:v>
                </c:pt>
                <c:pt idx="2">
                  <c:v>500.01392198468392</c:v>
                </c:pt>
                <c:pt idx="3">
                  <c:v>369.90617040782928</c:v>
                </c:pt>
                <c:pt idx="4">
                  <c:v>302.4382885117397</c:v>
                </c:pt>
                <c:pt idx="5">
                  <c:v>258.62990357644662</c:v>
                </c:pt>
                <c:pt idx="6">
                  <c:v>212.83866751184479</c:v>
                </c:pt>
                <c:pt idx="7">
                  <c:v>191.0680412258902</c:v>
                </c:pt>
                <c:pt idx="8">
                  <c:v>165.78887722583372</c:v>
                </c:pt>
                <c:pt idx="9">
                  <c:v>146.17924258382118</c:v>
                </c:pt>
                <c:pt idx="10">
                  <c:v>137.96910349006043</c:v>
                </c:pt>
                <c:pt idx="11">
                  <c:v>126.97475689019886</c:v>
                </c:pt>
                <c:pt idx="12">
                  <c:v>115.77721835708391</c:v>
                </c:pt>
                <c:pt idx="13">
                  <c:v>109.22884081155993</c:v>
                </c:pt>
                <c:pt idx="14">
                  <c:v>102.19513241972885</c:v>
                </c:pt>
                <c:pt idx="15">
                  <c:v>93.846749710079365</c:v>
                </c:pt>
                <c:pt idx="16">
                  <c:v>87.339535218311212</c:v>
                </c:pt>
                <c:pt idx="17">
                  <c:v>86.153323027572554</c:v>
                </c:pt>
                <c:pt idx="18">
                  <c:v>80.189172630614237</c:v>
                </c:pt>
                <c:pt idx="19">
                  <c:v>75.577867643183481</c:v>
                </c:pt>
                <c:pt idx="20">
                  <c:v>72.747114235063165</c:v>
                </c:pt>
                <c:pt idx="21">
                  <c:v>67.895095825458029</c:v>
                </c:pt>
                <c:pt idx="22">
                  <c:v>65.196208236624685</c:v>
                </c:pt>
                <c:pt idx="23">
                  <c:v>63.337572451122981</c:v>
                </c:pt>
                <c:pt idx="24">
                  <c:v>63.388264731106105</c:v>
                </c:pt>
                <c:pt idx="25">
                  <c:v>59.764309780558179</c:v>
                </c:pt>
                <c:pt idx="26">
                  <c:v>56.760929811018769</c:v>
                </c:pt>
                <c:pt idx="27">
                  <c:v>53.686365631956043</c:v>
                </c:pt>
                <c:pt idx="28">
                  <c:v>52.289632008572163</c:v>
                </c:pt>
                <c:pt idx="29">
                  <c:v>51.987622074850421</c:v>
                </c:pt>
                <c:pt idx="30">
                  <c:v>50.868407889279297</c:v>
                </c:pt>
                <c:pt idx="31">
                  <c:v>48.41477569216471</c:v>
                </c:pt>
                <c:pt idx="32">
                  <c:v>45.877006721566396</c:v>
                </c:pt>
                <c:pt idx="33">
                  <c:v>46.093516900606701</c:v>
                </c:pt>
                <c:pt idx="34">
                  <c:v>45.226997128762996</c:v>
                </c:pt>
                <c:pt idx="35">
                  <c:v>44.976554285377581</c:v>
                </c:pt>
                <c:pt idx="36">
                  <c:v>42.850447696771084</c:v>
                </c:pt>
                <c:pt idx="37">
                  <c:v>42.272471796995703</c:v>
                </c:pt>
                <c:pt idx="38">
                  <c:v>40.547785406897951</c:v>
                </c:pt>
                <c:pt idx="39">
                  <c:v>39.90434388010933</c:v>
                </c:pt>
                <c:pt idx="40">
                  <c:v>39.558229162666116</c:v>
                </c:pt>
                <c:pt idx="41">
                  <c:v>39.137473801624203</c:v>
                </c:pt>
                <c:pt idx="42">
                  <c:v>37.872055134219458</c:v>
                </c:pt>
                <c:pt idx="43">
                  <c:v>36.922249754694462</c:v>
                </c:pt>
                <c:pt idx="44">
                  <c:v>36.732226089804492</c:v>
                </c:pt>
                <c:pt idx="45">
                  <c:v>36.621845789107901</c:v>
                </c:pt>
                <c:pt idx="46">
                  <c:v>34.741588208457046</c:v>
                </c:pt>
                <c:pt idx="47">
                  <c:v>35.586897637547821</c:v>
                </c:pt>
                <c:pt idx="48">
                  <c:v>34.728348868588888</c:v>
                </c:pt>
                <c:pt idx="49">
                  <c:v>34.711055844155197</c:v>
                </c:pt>
                <c:pt idx="50">
                  <c:v>34.458085477558434</c:v>
                </c:pt>
                <c:pt idx="51">
                  <c:v>33.957892382784976</c:v>
                </c:pt>
                <c:pt idx="52">
                  <c:v>33.483525780299182</c:v>
                </c:pt>
                <c:pt idx="53">
                  <c:v>32.991971992466546</c:v>
                </c:pt>
                <c:pt idx="54">
                  <c:v>32.906605571715367</c:v>
                </c:pt>
                <c:pt idx="55">
                  <c:v>32.729633330830801</c:v>
                </c:pt>
                <c:pt idx="56">
                  <c:v>32.985605856394322</c:v>
                </c:pt>
              </c:numCache>
            </c:numRef>
          </c:xVal>
          <c:yVal>
            <c:numRef>
              <c:f>'400E'!$AD$243:$AD$299</c:f>
              <c:numCache>
                <c:formatCode>General</c:formatCode>
                <c:ptCount val="57"/>
                <c:pt idx="0">
                  <c:v>6.3350247585847244E-3</c:v>
                </c:pt>
                <c:pt idx="1">
                  <c:v>1.0987957116784354E-2</c:v>
                </c:pt>
                <c:pt idx="2">
                  <c:v>1.732219885641046E-2</c:v>
                </c:pt>
                <c:pt idx="3">
                  <c:v>2.3354596494248252E-2</c:v>
                </c:pt>
                <c:pt idx="4">
                  <c:v>3.0854194092164864E-2</c:v>
                </c:pt>
                <c:pt idx="5">
                  <c:v>3.8392903708102374E-2</c:v>
                </c:pt>
                <c:pt idx="6">
                  <c:v>4.7790099309408682E-2</c:v>
                </c:pt>
                <c:pt idx="7">
                  <c:v>5.3634023839338921E-2</c:v>
                </c:pt>
                <c:pt idx="8">
                  <c:v>6.8252890088744578E-2</c:v>
                </c:pt>
                <c:pt idx="9">
                  <c:v>7.8376998929655536E-2</c:v>
                </c:pt>
                <c:pt idx="10">
                  <c:v>9.4629014420081092E-2</c:v>
                </c:pt>
                <c:pt idx="11">
                  <c:v>0.10610117046940651</c:v>
                </c:pt>
                <c:pt idx="12">
                  <c:v>0.13030010896237762</c:v>
                </c:pt>
                <c:pt idx="13">
                  <c:v>0.15734505014589473</c:v>
                </c:pt>
                <c:pt idx="14">
                  <c:v>0.17404414435716653</c:v>
                </c:pt>
                <c:pt idx="15">
                  <c:v>0.20851450727575804</c:v>
                </c:pt>
                <c:pt idx="16">
                  <c:v>0.23541804660173607</c:v>
                </c:pt>
                <c:pt idx="17">
                  <c:v>0.26095683800940078</c:v>
                </c:pt>
                <c:pt idx="18">
                  <c:v>0.29571354619563123</c:v>
                </c:pt>
                <c:pt idx="19">
                  <c:v>0.34009269735302206</c:v>
                </c:pt>
                <c:pt idx="20">
                  <c:v>0.38407567123596498</c:v>
                </c:pt>
                <c:pt idx="21">
                  <c:v>0.4261846339314686</c:v>
                </c:pt>
                <c:pt idx="22">
                  <c:v>0.45998414486668382</c:v>
                </c:pt>
                <c:pt idx="23">
                  <c:v>0.50467309321234632</c:v>
                </c:pt>
                <c:pt idx="24">
                  <c:v>0.53459483558315246</c:v>
                </c:pt>
                <c:pt idx="25">
                  <c:v>0.58041638698868148</c:v>
                </c:pt>
                <c:pt idx="26">
                  <c:v>0.64216145791438051</c:v>
                </c:pt>
                <c:pt idx="27">
                  <c:v>0.7102597202806038</c:v>
                </c:pt>
                <c:pt idx="28">
                  <c:v>0.79167105154368611</c:v>
                </c:pt>
                <c:pt idx="29">
                  <c:v>0.84862305339351196</c:v>
                </c:pt>
                <c:pt idx="30">
                  <c:v>0.87557217093767303</c:v>
                </c:pt>
                <c:pt idx="31">
                  <c:v>0.99122472878108936</c:v>
                </c:pt>
                <c:pt idx="32">
                  <c:v>1.0903594894992343</c:v>
                </c:pt>
                <c:pt idx="33">
                  <c:v>1.1380807930958645</c:v>
                </c:pt>
                <c:pt idx="34">
                  <c:v>1.208224692303403</c:v>
                </c:pt>
                <c:pt idx="35">
                  <c:v>1.235155810644317</c:v>
                </c:pt>
                <c:pt idx="36">
                  <c:v>1.4152665732035397</c:v>
                </c:pt>
                <c:pt idx="37">
                  <c:v>1.4912737371878702</c:v>
                </c:pt>
                <c:pt idx="38">
                  <c:v>1.6550405760840246</c:v>
                </c:pt>
                <c:pt idx="39">
                  <c:v>1.7622882850669868</c:v>
                </c:pt>
                <c:pt idx="40">
                  <c:v>1.8442367198777152</c:v>
                </c:pt>
                <c:pt idx="41">
                  <c:v>2.0091206848322676</c:v>
                </c:pt>
                <c:pt idx="42">
                  <c:v>2.174800141200655</c:v>
                </c:pt>
                <c:pt idx="43">
                  <c:v>2.2604066613463445</c:v>
                </c:pt>
                <c:pt idx="44">
                  <c:v>2.3376296219013684</c:v>
                </c:pt>
                <c:pt idx="45">
                  <c:v>2.4950256408540232</c:v>
                </c:pt>
                <c:pt idx="46">
                  <c:v>2.7094441164388177</c:v>
                </c:pt>
                <c:pt idx="47">
                  <c:v>2.6889015970962586</c:v>
                </c:pt>
                <c:pt idx="48">
                  <c:v>2.8645736890860141</c:v>
                </c:pt>
                <c:pt idx="49">
                  <c:v>2.9283650624838691</c:v>
                </c:pt>
                <c:pt idx="50">
                  <c:v>3.0498770415748235</c:v>
                </c:pt>
                <c:pt idx="51">
                  <c:v>3.2247510154669965</c:v>
                </c:pt>
                <c:pt idx="52">
                  <c:v>3.3474145731936185</c:v>
                </c:pt>
                <c:pt idx="53">
                  <c:v>3.4568493443431296</c:v>
                </c:pt>
                <c:pt idx="54">
                  <c:v>3.4883528929667587</c:v>
                </c:pt>
                <c:pt idx="55">
                  <c:v>3.640088791524446</c:v>
                </c:pt>
                <c:pt idx="56">
                  <c:v>3.633403500564405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E-3F43-AE1A-E8D07DF20DB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'400E'!$AF$390:$AF$469</c:f>
              <c:numCache>
                <c:formatCode>General</c:formatCode>
                <c:ptCount val="80"/>
                <c:pt idx="0">
                  <c:v>1778.0329214960132</c:v>
                </c:pt>
                <c:pt idx="1">
                  <c:v>883.21211795778686</c:v>
                </c:pt>
                <c:pt idx="2">
                  <c:v>595.51694947263127</c:v>
                </c:pt>
                <c:pt idx="3">
                  <c:v>447.49952744179791</c:v>
                </c:pt>
                <c:pt idx="4">
                  <c:v>352.26388358979295</c:v>
                </c:pt>
                <c:pt idx="5">
                  <c:v>297.60263187022849</c:v>
                </c:pt>
                <c:pt idx="6">
                  <c:v>254.98917853289092</c:v>
                </c:pt>
                <c:pt idx="7">
                  <c:v>221.19809792239352</c:v>
                </c:pt>
                <c:pt idx="8">
                  <c:v>195.71161070327702</c:v>
                </c:pt>
                <c:pt idx="9">
                  <c:v>179.00649979598754</c:v>
                </c:pt>
                <c:pt idx="10">
                  <c:v>162.08080149127511</c:v>
                </c:pt>
                <c:pt idx="11">
                  <c:v>149.58374915049868</c:v>
                </c:pt>
                <c:pt idx="12">
                  <c:v>137.11780496448102</c:v>
                </c:pt>
                <c:pt idx="13">
                  <c:v>127.76011390827709</c:v>
                </c:pt>
                <c:pt idx="14">
                  <c:v>118.76270971096136</c:v>
                </c:pt>
                <c:pt idx="15">
                  <c:v>111.53213615330016</c:v>
                </c:pt>
                <c:pt idx="16">
                  <c:v>104.7491705344364</c:v>
                </c:pt>
                <c:pt idx="17">
                  <c:v>98.359530557512628</c:v>
                </c:pt>
                <c:pt idx="18">
                  <c:v>93.82747611879644</c:v>
                </c:pt>
                <c:pt idx="19">
                  <c:v>88.423066942247459</c:v>
                </c:pt>
                <c:pt idx="20">
                  <c:v>84.796720853166391</c:v>
                </c:pt>
                <c:pt idx="21">
                  <c:v>80.516516242645721</c:v>
                </c:pt>
                <c:pt idx="22">
                  <c:v>76.854393376313993</c:v>
                </c:pt>
                <c:pt idx="23">
                  <c:v>74.251103694743051</c:v>
                </c:pt>
                <c:pt idx="24">
                  <c:v>71.582344009533841</c:v>
                </c:pt>
                <c:pt idx="25">
                  <c:v>67.201140237503466</c:v>
                </c:pt>
                <c:pt idx="26">
                  <c:v>66.173321588630529</c:v>
                </c:pt>
                <c:pt idx="27">
                  <c:v>64.375914377190583</c:v>
                </c:pt>
                <c:pt idx="28">
                  <c:v>61.522312927835955</c:v>
                </c:pt>
                <c:pt idx="29">
                  <c:v>59.901814092969154</c:v>
                </c:pt>
                <c:pt idx="30">
                  <c:v>57.655765196442339</c:v>
                </c:pt>
                <c:pt idx="31">
                  <c:v>55.648443207597339</c:v>
                </c:pt>
                <c:pt idx="32">
                  <c:v>54.053073402361548</c:v>
                </c:pt>
                <c:pt idx="33">
                  <c:v>52.615392633002806</c:v>
                </c:pt>
                <c:pt idx="34">
                  <c:v>51.093267889564814</c:v>
                </c:pt>
                <c:pt idx="35">
                  <c:v>49.652395333131125</c:v>
                </c:pt>
                <c:pt idx="36">
                  <c:v>47.794971529178127</c:v>
                </c:pt>
                <c:pt idx="37">
                  <c:v>46.898317126467774</c:v>
                </c:pt>
                <c:pt idx="38">
                  <c:v>45.712776480720429</c:v>
                </c:pt>
                <c:pt idx="39">
                  <c:v>45.029308999300532</c:v>
                </c:pt>
                <c:pt idx="40">
                  <c:v>43.960292903345696</c:v>
                </c:pt>
                <c:pt idx="41">
                  <c:v>42.870436803570975</c:v>
                </c:pt>
                <c:pt idx="42">
                  <c:v>42.045240720188488</c:v>
                </c:pt>
                <c:pt idx="43">
                  <c:v>40.907174980379899</c:v>
                </c:pt>
                <c:pt idx="44">
                  <c:v>40.129127802933795</c:v>
                </c:pt>
                <c:pt idx="45">
                  <c:v>39.048908403887204</c:v>
                </c:pt>
                <c:pt idx="46">
                  <c:v>38.560631093326386</c:v>
                </c:pt>
                <c:pt idx="47">
                  <c:v>37.446717879847291</c:v>
                </c:pt>
                <c:pt idx="48">
                  <c:v>37.227329030203343</c:v>
                </c:pt>
                <c:pt idx="49">
                  <c:v>36.634622660851385</c:v>
                </c:pt>
                <c:pt idx="50">
                  <c:v>36.356250899543461</c:v>
                </c:pt>
                <c:pt idx="51">
                  <c:v>35.324122786346528</c:v>
                </c:pt>
                <c:pt idx="52">
                  <c:v>34.781127642250098</c:v>
                </c:pt>
                <c:pt idx="53">
                  <c:v>34.707981154293741</c:v>
                </c:pt>
                <c:pt idx="54">
                  <c:v>33.746142818737276</c:v>
                </c:pt>
                <c:pt idx="55">
                  <c:v>33.539101174028524</c:v>
                </c:pt>
                <c:pt idx="56">
                  <c:v>33.342055160921362</c:v>
                </c:pt>
                <c:pt idx="57">
                  <c:v>32.745678705179344</c:v>
                </c:pt>
                <c:pt idx="58">
                  <c:v>32.320570729601663</c:v>
                </c:pt>
                <c:pt idx="59">
                  <c:v>32.035311951158413</c:v>
                </c:pt>
                <c:pt idx="60">
                  <c:v>31.901295447493723</c:v>
                </c:pt>
                <c:pt idx="61">
                  <c:v>31.607659620081982</c:v>
                </c:pt>
                <c:pt idx="62">
                  <c:v>31.396529296378965</c:v>
                </c:pt>
                <c:pt idx="63">
                  <c:v>31.169773661606733</c:v>
                </c:pt>
                <c:pt idx="64">
                  <c:v>30.903819565268428</c:v>
                </c:pt>
                <c:pt idx="65">
                  <c:v>30.696715802859963</c:v>
                </c:pt>
                <c:pt idx="66">
                  <c:v>30.65212793360147</c:v>
                </c:pt>
                <c:pt idx="67">
                  <c:v>30.018009549669852</c:v>
                </c:pt>
                <c:pt idx="68">
                  <c:v>29.716712396159565</c:v>
                </c:pt>
                <c:pt idx="69">
                  <c:v>29.749153513802916</c:v>
                </c:pt>
                <c:pt idx="70">
                  <c:v>29.124377985229916</c:v>
                </c:pt>
                <c:pt idx="71">
                  <c:v>29.20474860837713</c:v>
                </c:pt>
                <c:pt idx="72">
                  <c:v>28.84645503834146</c:v>
                </c:pt>
                <c:pt idx="73">
                  <c:v>28.238472350416025</c:v>
                </c:pt>
                <c:pt idx="74">
                  <c:v>28.076648321930143</c:v>
                </c:pt>
                <c:pt idx="75">
                  <c:v>27.836319714405569</c:v>
                </c:pt>
                <c:pt idx="76">
                  <c:v>27.949229140423437</c:v>
                </c:pt>
                <c:pt idx="77">
                  <c:v>27.80379108068286</c:v>
                </c:pt>
                <c:pt idx="78">
                  <c:v>27.531029808238571</c:v>
                </c:pt>
                <c:pt idx="79">
                  <c:v>27.186959938056681</c:v>
                </c:pt>
              </c:numCache>
            </c:numRef>
          </c:xVal>
          <c:yVal>
            <c:numRef>
              <c:f>'400E'!$AD$390:$AD$469</c:f>
              <c:numCache>
                <c:formatCode>General</c:formatCode>
                <c:ptCount val="80"/>
                <c:pt idx="0">
                  <c:v>5.0321361324252882E-3</c:v>
                </c:pt>
                <c:pt idx="1">
                  <c:v>1.2394297851930726E-2</c:v>
                </c:pt>
                <c:pt idx="2">
                  <c:v>1.975763965784251E-2</c:v>
                </c:pt>
                <c:pt idx="3">
                  <c:v>2.8876866800563897E-2</c:v>
                </c:pt>
                <c:pt idx="4">
                  <c:v>3.8256270297388609E-2</c:v>
                </c:pt>
                <c:pt idx="5">
                  <c:v>5.0494987325812785E-2</c:v>
                </c:pt>
                <c:pt idx="6">
                  <c:v>5.8445130881785747E-2</c:v>
                </c:pt>
                <c:pt idx="7">
                  <c:v>7.1195676108224359E-2</c:v>
                </c:pt>
                <c:pt idx="8">
                  <c:v>8.0207495012459898E-2</c:v>
                </c:pt>
                <c:pt idx="9">
                  <c:v>9.1333913297481195E-2</c:v>
                </c:pt>
                <c:pt idx="10">
                  <c:v>0.10442495132584674</c:v>
                </c:pt>
                <c:pt idx="11">
                  <c:v>0.11412811948811079</c:v>
                </c:pt>
                <c:pt idx="12">
                  <c:v>0.12496808634840645</c:v>
                </c:pt>
                <c:pt idx="13">
                  <c:v>0.13748045181083951</c:v>
                </c:pt>
                <c:pt idx="14">
                  <c:v>0.14921903531938677</c:v>
                </c:pt>
                <c:pt idx="15">
                  <c:v>0.15773970088071607</c:v>
                </c:pt>
                <c:pt idx="16">
                  <c:v>0.17097905668811442</c:v>
                </c:pt>
                <c:pt idx="17">
                  <c:v>0.18669036566118224</c:v>
                </c:pt>
                <c:pt idx="18">
                  <c:v>0.20084672476448129</c:v>
                </c:pt>
                <c:pt idx="19">
                  <c:v>0.21508680783078984</c:v>
                </c:pt>
                <c:pt idx="20">
                  <c:v>0.23209759239564454</c:v>
                </c:pt>
                <c:pt idx="21">
                  <c:v>0.24649930277991408</c:v>
                </c:pt>
                <c:pt idx="22">
                  <c:v>0.26661968020134891</c:v>
                </c:pt>
                <c:pt idx="23">
                  <c:v>0.27783619934563891</c:v>
                </c:pt>
                <c:pt idx="24">
                  <c:v>0.30412525894611248</c:v>
                </c:pt>
                <c:pt idx="25">
                  <c:v>0.32902310021694881</c:v>
                </c:pt>
                <c:pt idx="26">
                  <c:v>0.35060668743450135</c:v>
                </c:pt>
                <c:pt idx="27">
                  <c:v>0.37717250658418844</c:v>
                </c:pt>
                <c:pt idx="28">
                  <c:v>0.40785955031875532</c:v>
                </c:pt>
                <c:pt idx="29">
                  <c:v>0.43327223833609829</c:v>
                </c:pt>
                <c:pt idx="30">
                  <c:v>0.47326696414768288</c:v>
                </c:pt>
                <c:pt idx="31">
                  <c:v>0.50496214117724902</c:v>
                </c:pt>
                <c:pt idx="32">
                  <c:v>0.54270959123586238</c:v>
                </c:pt>
                <c:pt idx="33">
                  <c:v>0.57737387081464941</c:v>
                </c:pt>
                <c:pt idx="34">
                  <c:v>0.62037981725155733</c:v>
                </c:pt>
                <c:pt idx="35">
                  <c:v>0.65647703386479106</c:v>
                </c:pt>
                <c:pt idx="36">
                  <c:v>0.70839399768278088</c:v>
                </c:pt>
                <c:pt idx="37">
                  <c:v>0.75447114238724455</c:v>
                </c:pt>
                <c:pt idx="38">
                  <c:v>0.80921702890009073</c:v>
                </c:pt>
                <c:pt idx="39">
                  <c:v>0.85657580412916057</c:v>
                </c:pt>
                <c:pt idx="40">
                  <c:v>0.91101480801866785</c:v>
                </c:pt>
                <c:pt idx="41">
                  <c:v>0.96897255678752325</c:v>
                </c:pt>
                <c:pt idx="42">
                  <c:v>1.0318392566649066</c:v>
                </c:pt>
                <c:pt idx="43">
                  <c:v>1.1038855271990324</c:v>
                </c:pt>
                <c:pt idx="44">
                  <c:v>1.1812985090546109</c:v>
                </c:pt>
                <c:pt idx="45">
                  <c:v>1.2632085048468948</c:v>
                </c:pt>
                <c:pt idx="46">
                  <c:v>1.3430365016248504</c:v>
                </c:pt>
                <c:pt idx="47">
                  <c:v>1.4484948636029245</c:v>
                </c:pt>
                <c:pt idx="48">
                  <c:v>1.5331991735864476</c:v>
                </c:pt>
                <c:pt idx="49">
                  <c:v>1.6234792258314765</c:v>
                </c:pt>
                <c:pt idx="50">
                  <c:v>1.719833085370992</c:v>
                </c:pt>
                <c:pt idx="51">
                  <c:v>1.8565107490932562</c:v>
                </c:pt>
                <c:pt idx="52">
                  <c:v>1.9749109536231697</c:v>
                </c:pt>
                <c:pt idx="53">
                  <c:v>2.0738832966694285</c:v>
                </c:pt>
                <c:pt idx="54">
                  <c:v>2.2362660806477961</c:v>
                </c:pt>
                <c:pt idx="55">
                  <c:v>2.3505096519628594</c:v>
                </c:pt>
                <c:pt idx="56">
                  <c:v>2.4767572675825629</c:v>
                </c:pt>
                <c:pt idx="57">
                  <c:v>2.6235793709801012</c:v>
                </c:pt>
                <c:pt idx="58">
                  <c:v>2.7630484646545064</c:v>
                </c:pt>
                <c:pt idx="59">
                  <c:v>2.8950688839885785</c:v>
                </c:pt>
                <c:pt idx="60">
                  <c:v>3.0061387934443875</c:v>
                </c:pt>
                <c:pt idx="61">
                  <c:v>3.1369035830172503</c:v>
                </c:pt>
                <c:pt idx="62">
                  <c:v>3.2665359110153442</c:v>
                </c:pt>
                <c:pt idx="63">
                  <c:v>3.3916509928289957</c:v>
                </c:pt>
                <c:pt idx="64">
                  <c:v>3.5335280192783296</c:v>
                </c:pt>
                <c:pt idx="65">
                  <c:v>3.6539911970355097</c:v>
                </c:pt>
                <c:pt idx="66">
                  <c:v>3.7567949900219593</c:v>
                </c:pt>
                <c:pt idx="67">
                  <c:v>3.9407257828991327</c:v>
                </c:pt>
                <c:pt idx="68">
                  <c:v>4.0684925187944119</c:v>
                </c:pt>
                <c:pt idx="69">
                  <c:v>4.1775992937621176</c:v>
                </c:pt>
                <c:pt idx="70">
                  <c:v>4.3528325949983158</c:v>
                </c:pt>
                <c:pt idx="71">
                  <c:v>4.4438877112972257</c:v>
                </c:pt>
                <c:pt idx="72">
                  <c:v>4.6010700817050063</c:v>
                </c:pt>
                <c:pt idx="73">
                  <c:v>4.8082990529951166</c:v>
                </c:pt>
                <c:pt idx="74">
                  <c:v>4.9308250920845946</c:v>
                </c:pt>
                <c:pt idx="75">
                  <c:v>5.0831373991195301</c:v>
                </c:pt>
                <c:pt idx="76">
                  <c:v>5.1596549764589508</c:v>
                </c:pt>
                <c:pt idx="77">
                  <c:v>5.2924329072388501</c:v>
                </c:pt>
                <c:pt idx="78">
                  <c:v>5.4418194441658674</c:v>
                </c:pt>
                <c:pt idx="79">
                  <c:v>5.6189680804122943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3E-3F43-AE1A-E8D07DF2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53279"/>
        <c:axId val="1480859535"/>
      </c:scatterChart>
      <c:valAx>
        <c:axId val="1608053279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59535"/>
        <c:crosses val="autoZero"/>
        <c:crossBetween val="midCat"/>
      </c:valAx>
      <c:valAx>
        <c:axId val="1480859535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5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'400E'!$AF$28:$AF$93</c:f>
              <c:numCache>
                <c:formatCode>General</c:formatCode>
                <c:ptCount val="66"/>
                <c:pt idx="0">
                  <c:v>1530.0657786848603</c:v>
                </c:pt>
                <c:pt idx="1">
                  <c:v>767.14927928693965</c:v>
                </c:pt>
                <c:pt idx="2">
                  <c:v>502.55510812755966</c:v>
                </c:pt>
                <c:pt idx="3">
                  <c:v>379.5935225769137</c:v>
                </c:pt>
                <c:pt idx="4">
                  <c:v>303.56155835002312</c:v>
                </c:pt>
                <c:pt idx="5">
                  <c:v>253.40592113102724</c:v>
                </c:pt>
                <c:pt idx="6">
                  <c:v>216.14630768078479</c:v>
                </c:pt>
                <c:pt idx="7">
                  <c:v>189.94783308010628</c:v>
                </c:pt>
                <c:pt idx="8">
                  <c:v>167.52075543098812</c:v>
                </c:pt>
                <c:pt idx="9">
                  <c:v>153.01579484914714</c:v>
                </c:pt>
                <c:pt idx="10">
                  <c:v>138.43158313428233</c:v>
                </c:pt>
                <c:pt idx="11">
                  <c:v>125.77886000814351</c:v>
                </c:pt>
                <c:pt idx="12">
                  <c:v>116.51235864727077</c:v>
                </c:pt>
                <c:pt idx="13">
                  <c:v>110.92498810247255</c:v>
                </c:pt>
                <c:pt idx="14">
                  <c:v>102.00546957839288</c:v>
                </c:pt>
                <c:pt idx="15">
                  <c:v>95.064342496960691</c:v>
                </c:pt>
                <c:pt idx="16">
                  <c:v>89.784948850878024</c:v>
                </c:pt>
                <c:pt idx="17">
                  <c:v>84.86367213297936</c:v>
                </c:pt>
                <c:pt idx="18">
                  <c:v>80.921626126067594</c:v>
                </c:pt>
                <c:pt idx="19">
                  <c:v>76.394094790886086</c:v>
                </c:pt>
                <c:pt idx="20">
                  <c:v>73.461140189928585</c:v>
                </c:pt>
                <c:pt idx="21">
                  <c:v>69.582212007919367</c:v>
                </c:pt>
                <c:pt idx="22">
                  <c:v>67.293883136702945</c:v>
                </c:pt>
                <c:pt idx="23">
                  <c:v>63.230757302798615</c:v>
                </c:pt>
                <c:pt idx="24">
                  <c:v>61.857065387190062</c:v>
                </c:pt>
                <c:pt idx="25">
                  <c:v>59.947496989641692</c:v>
                </c:pt>
                <c:pt idx="26">
                  <c:v>57.098694615854946</c:v>
                </c:pt>
                <c:pt idx="27">
                  <c:v>55.885968322941707</c:v>
                </c:pt>
                <c:pt idx="28">
                  <c:v>52.867711241795959</c:v>
                </c:pt>
                <c:pt idx="29">
                  <c:v>51.690197726614507</c:v>
                </c:pt>
                <c:pt idx="30">
                  <c:v>50.102221499643967</c:v>
                </c:pt>
                <c:pt idx="31">
                  <c:v>48.206828999347636</c:v>
                </c:pt>
                <c:pt idx="32">
                  <c:v>47.037850486186009</c:v>
                </c:pt>
                <c:pt idx="33">
                  <c:v>45.437221647582277</c:v>
                </c:pt>
                <c:pt idx="34">
                  <c:v>44.479283336939545</c:v>
                </c:pt>
                <c:pt idx="35">
                  <c:v>43.681083655793223</c:v>
                </c:pt>
                <c:pt idx="36">
                  <c:v>43.258130214296031</c:v>
                </c:pt>
                <c:pt idx="37">
                  <c:v>41.05788917235698</c:v>
                </c:pt>
                <c:pt idx="38">
                  <c:v>40.158830281163645</c:v>
                </c:pt>
                <c:pt idx="39">
                  <c:v>39.35481527778218</c:v>
                </c:pt>
                <c:pt idx="40">
                  <c:v>38.218534904210813</c:v>
                </c:pt>
                <c:pt idx="41">
                  <c:v>37.400058539859707</c:v>
                </c:pt>
                <c:pt idx="42">
                  <c:v>36.580354610666511</c:v>
                </c:pt>
                <c:pt idx="43">
                  <c:v>36.877836097980172</c:v>
                </c:pt>
                <c:pt idx="44">
                  <c:v>36.001726220931033</c:v>
                </c:pt>
                <c:pt idx="45">
                  <c:v>35.315405606388424</c:v>
                </c:pt>
                <c:pt idx="46">
                  <c:v>34.75705798386538</c:v>
                </c:pt>
                <c:pt idx="47">
                  <c:v>34.142091434165678</c:v>
                </c:pt>
                <c:pt idx="48">
                  <c:v>33.606341891664883</c:v>
                </c:pt>
                <c:pt idx="49">
                  <c:v>32.53646370489016</c:v>
                </c:pt>
                <c:pt idx="50">
                  <c:v>31.901705468869803</c:v>
                </c:pt>
                <c:pt idx="51">
                  <c:v>31.690076054325299</c:v>
                </c:pt>
                <c:pt idx="52">
                  <c:v>31.858250178553114</c:v>
                </c:pt>
                <c:pt idx="53">
                  <c:v>30.991732343413219</c:v>
                </c:pt>
                <c:pt idx="54">
                  <c:v>30.875689168686947</c:v>
                </c:pt>
                <c:pt idx="55">
                  <c:v>30.630585967299425</c:v>
                </c:pt>
                <c:pt idx="56">
                  <c:v>29.859778956324291</c:v>
                </c:pt>
                <c:pt idx="57">
                  <c:v>29.680911737401203</c:v>
                </c:pt>
                <c:pt idx="58">
                  <c:v>29.574466567154477</c:v>
                </c:pt>
                <c:pt idx="59">
                  <c:v>28.892300989718599</c:v>
                </c:pt>
                <c:pt idx="60">
                  <c:v>28.667140991596185</c:v>
                </c:pt>
                <c:pt idx="61">
                  <c:v>28.479710523532454</c:v>
                </c:pt>
                <c:pt idx="62">
                  <c:v>27.923818996563821</c:v>
                </c:pt>
                <c:pt idx="63">
                  <c:v>28.00627158905224</c:v>
                </c:pt>
                <c:pt idx="64">
                  <c:v>27.14938940898714</c:v>
                </c:pt>
                <c:pt idx="65">
                  <c:v>27.417398984064349</c:v>
                </c:pt>
              </c:numCache>
            </c:numRef>
          </c:xVal>
          <c:yVal>
            <c:numRef>
              <c:f>'400E'!$AD$28:$AD$93</c:f>
              <c:numCache>
                <c:formatCode>General</c:formatCode>
                <c:ptCount val="66"/>
                <c:pt idx="0">
                  <c:v>5.8912774175932815E-3</c:v>
                </c:pt>
                <c:pt idx="1">
                  <c:v>1.1173048668129907E-2</c:v>
                </c:pt>
                <c:pt idx="2">
                  <c:v>1.7165176233181784E-2</c:v>
                </c:pt>
                <c:pt idx="3">
                  <c:v>2.3279903745678548E-2</c:v>
                </c:pt>
                <c:pt idx="4">
                  <c:v>3.0970589212011821E-2</c:v>
                </c:pt>
                <c:pt idx="5">
                  <c:v>3.8322601592592757E-2</c:v>
                </c:pt>
                <c:pt idx="6">
                  <c:v>4.602780126323567E-2</c:v>
                </c:pt>
                <c:pt idx="7">
                  <c:v>5.5281703087943085E-2</c:v>
                </c:pt>
                <c:pt idx="8">
                  <c:v>6.4699451873279232E-2</c:v>
                </c:pt>
                <c:pt idx="9">
                  <c:v>7.2954654369834199E-2</c:v>
                </c:pt>
                <c:pt idx="10">
                  <c:v>8.6070669588337118E-2</c:v>
                </c:pt>
                <c:pt idx="11">
                  <c:v>9.9030630942922457E-2</c:v>
                </c:pt>
                <c:pt idx="12">
                  <c:v>0.11295264897912653</c:v>
                </c:pt>
                <c:pt idx="13">
                  <c:v>0.12458740362957231</c:v>
                </c:pt>
                <c:pt idx="14">
                  <c:v>0.14211024917601464</c:v>
                </c:pt>
                <c:pt idx="15">
                  <c:v>0.16059849363682563</c:v>
                </c:pt>
                <c:pt idx="16">
                  <c:v>0.18192375116843143</c:v>
                </c:pt>
                <c:pt idx="17">
                  <c:v>0.20220936347263471</c:v>
                </c:pt>
                <c:pt idx="18">
                  <c:v>0.22660822119748236</c:v>
                </c:pt>
                <c:pt idx="19">
                  <c:v>0.25146506404047264</c:v>
                </c:pt>
                <c:pt idx="20">
                  <c:v>0.27705411367032018</c:v>
                </c:pt>
                <c:pt idx="21">
                  <c:v>0.30709710280365676</c:v>
                </c:pt>
                <c:pt idx="22">
                  <c:v>0.33672359338990804</c:v>
                </c:pt>
                <c:pt idx="23">
                  <c:v>0.37856525587661305</c:v>
                </c:pt>
                <c:pt idx="24">
                  <c:v>0.40313214087787963</c:v>
                </c:pt>
                <c:pt idx="25">
                  <c:v>0.43770197299342495</c:v>
                </c:pt>
                <c:pt idx="26">
                  <c:v>0.48518757776728533</c:v>
                </c:pt>
                <c:pt idx="27">
                  <c:v>0.52566537890233811</c:v>
                </c:pt>
                <c:pt idx="28">
                  <c:v>0.57412327537803243</c:v>
                </c:pt>
                <c:pt idx="29">
                  <c:v>0.62679460302918433</c:v>
                </c:pt>
                <c:pt idx="30">
                  <c:v>0.67119338936756501</c:v>
                </c:pt>
                <c:pt idx="31">
                  <c:v>0.72660293974028967</c:v>
                </c:pt>
                <c:pt idx="32">
                  <c:v>0.78056147957426036</c:v>
                </c:pt>
                <c:pt idx="33">
                  <c:v>0.84764373561993145</c:v>
                </c:pt>
                <c:pt idx="34">
                  <c:v>0.90900206977045583</c:v>
                </c:pt>
                <c:pt idx="35">
                  <c:v>0.97314903734638436</c:v>
                </c:pt>
                <c:pt idx="36">
                  <c:v>1.0294492457294737</c:v>
                </c:pt>
                <c:pt idx="37">
                  <c:v>1.1478031031455032</c:v>
                </c:pt>
                <c:pt idx="38">
                  <c:v>1.2401381984389284</c:v>
                </c:pt>
                <c:pt idx="39">
                  <c:v>1.3392669766076037</c:v>
                </c:pt>
                <c:pt idx="40">
                  <c:v>1.455153132434569</c:v>
                </c:pt>
                <c:pt idx="41">
                  <c:v>1.5731437386503984</c:v>
                </c:pt>
                <c:pt idx="42">
                  <c:v>1.7020327020286721</c:v>
                </c:pt>
                <c:pt idx="43">
                  <c:v>1.7891247646427761</c:v>
                </c:pt>
                <c:pt idx="44">
                  <c:v>1.9363661128090379</c:v>
                </c:pt>
                <c:pt idx="45">
                  <c:v>2.1014771645912722</c:v>
                </c:pt>
                <c:pt idx="46">
                  <c:v>2.2521474277909261</c:v>
                </c:pt>
                <c:pt idx="47">
                  <c:v>2.3972911031356081</c:v>
                </c:pt>
                <c:pt idx="48">
                  <c:v>2.582175406291829</c:v>
                </c:pt>
                <c:pt idx="49">
                  <c:v>2.8001428017946308</c:v>
                </c:pt>
                <c:pt idx="50">
                  <c:v>2.9702153991715119</c:v>
                </c:pt>
                <c:pt idx="51">
                  <c:v>3.1366505477866351</c:v>
                </c:pt>
                <c:pt idx="52">
                  <c:v>3.2416791060520929</c:v>
                </c:pt>
                <c:pt idx="53">
                  <c:v>3.474542515430902</c:v>
                </c:pt>
                <c:pt idx="54">
                  <c:v>3.6392824068899747</c:v>
                </c:pt>
                <c:pt idx="55">
                  <c:v>3.7670445904101979</c:v>
                </c:pt>
                <c:pt idx="56">
                  <c:v>4.0176697933107048</c:v>
                </c:pt>
                <c:pt idx="57">
                  <c:v>4.1783575585840822</c:v>
                </c:pt>
                <c:pt idx="58">
                  <c:v>4.3257205904006444</c:v>
                </c:pt>
                <c:pt idx="59">
                  <c:v>4.5520021746561401</c:v>
                </c:pt>
                <c:pt idx="60">
                  <c:v>4.7485327443975134</c:v>
                </c:pt>
                <c:pt idx="61">
                  <c:v>4.9299597515939562</c:v>
                </c:pt>
                <c:pt idx="62">
                  <c:v>5.1700403611781462</c:v>
                </c:pt>
                <c:pt idx="63">
                  <c:v>5.2863333056004187</c:v>
                </c:pt>
                <c:pt idx="64">
                  <c:v>5.6207906073752048</c:v>
                </c:pt>
                <c:pt idx="65">
                  <c:v>5.6914688104844844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F-8943-9A7D-F5B670623256}"/>
            </c:ext>
          </c:extLst>
        </c:ser>
        <c:ser>
          <c:idx val="1"/>
          <c:order val="1"/>
          <c:tx>
            <c:v>10.5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'400E'!$AF$102:$AF$162</c:f>
              <c:numCache>
                <c:formatCode>General</c:formatCode>
                <c:ptCount val="61"/>
                <c:pt idx="0">
                  <c:v>1426.4884481126517</c:v>
                </c:pt>
                <c:pt idx="1">
                  <c:v>684.50162348139031</c:v>
                </c:pt>
                <c:pt idx="2">
                  <c:v>462.29135016172205</c:v>
                </c:pt>
                <c:pt idx="3">
                  <c:v>348.23209915360428</c:v>
                </c:pt>
                <c:pt idx="4">
                  <c:v>277.39838018929817</c:v>
                </c:pt>
                <c:pt idx="5">
                  <c:v>230.03087062083873</c:v>
                </c:pt>
                <c:pt idx="6">
                  <c:v>199.04464984605991</c:v>
                </c:pt>
                <c:pt idx="7">
                  <c:v>174.19805665376819</c:v>
                </c:pt>
                <c:pt idx="8">
                  <c:v>154.17242020125849</c:v>
                </c:pt>
                <c:pt idx="9">
                  <c:v>140.43529904737028</c:v>
                </c:pt>
                <c:pt idx="10">
                  <c:v>125.42119983536473</c:v>
                </c:pt>
                <c:pt idx="11">
                  <c:v>116.27939112788499</c:v>
                </c:pt>
                <c:pt idx="12">
                  <c:v>109.56739012795583</c:v>
                </c:pt>
                <c:pt idx="13">
                  <c:v>99.996343996962693</c:v>
                </c:pt>
                <c:pt idx="14">
                  <c:v>92.731551341724483</c:v>
                </c:pt>
                <c:pt idx="15">
                  <c:v>87.510142671750458</c:v>
                </c:pt>
                <c:pt idx="16">
                  <c:v>81.569735507813846</c:v>
                </c:pt>
                <c:pt idx="17">
                  <c:v>78.126611154621074</c:v>
                </c:pt>
                <c:pt idx="18">
                  <c:v>73.791419899625538</c:v>
                </c:pt>
                <c:pt idx="19">
                  <c:v>69.678040398656847</c:v>
                </c:pt>
                <c:pt idx="20">
                  <c:v>65.733734513030853</c:v>
                </c:pt>
                <c:pt idx="21">
                  <c:v>63.405492943706264</c:v>
                </c:pt>
                <c:pt idx="22">
                  <c:v>60.491474702249903</c:v>
                </c:pt>
                <c:pt idx="23">
                  <c:v>59.057573513901851</c:v>
                </c:pt>
                <c:pt idx="24">
                  <c:v>56.131349800464946</c:v>
                </c:pt>
                <c:pt idx="25">
                  <c:v>54.571728380283304</c:v>
                </c:pt>
                <c:pt idx="26">
                  <c:v>51.687179962942366</c:v>
                </c:pt>
                <c:pt idx="27">
                  <c:v>50.357542395271537</c:v>
                </c:pt>
                <c:pt idx="28">
                  <c:v>49.28455471029045</c:v>
                </c:pt>
                <c:pt idx="29">
                  <c:v>46.760289968989873</c:v>
                </c:pt>
                <c:pt idx="30">
                  <c:v>45.761924659813843</c:v>
                </c:pt>
                <c:pt idx="31">
                  <c:v>45.192226816303076</c:v>
                </c:pt>
                <c:pt idx="32">
                  <c:v>43.458216375931087</c:v>
                </c:pt>
                <c:pt idx="33">
                  <c:v>43.093375225201974</c:v>
                </c:pt>
                <c:pt idx="34">
                  <c:v>40.58277259022676</c:v>
                </c:pt>
                <c:pt idx="35">
                  <c:v>40.545671295384622</c:v>
                </c:pt>
                <c:pt idx="36">
                  <c:v>39.784123926134626</c:v>
                </c:pt>
                <c:pt idx="37">
                  <c:v>39.467280525403247</c:v>
                </c:pt>
                <c:pt idx="38">
                  <c:v>37.351631073599911</c:v>
                </c:pt>
                <c:pt idx="39">
                  <c:v>36.980094657610557</c:v>
                </c:pt>
                <c:pt idx="40">
                  <c:v>36.286024739079409</c:v>
                </c:pt>
                <c:pt idx="41">
                  <c:v>35.986199394481879</c:v>
                </c:pt>
                <c:pt idx="42">
                  <c:v>35.058111208062002</c:v>
                </c:pt>
                <c:pt idx="43">
                  <c:v>34.305951058042183</c:v>
                </c:pt>
                <c:pt idx="44">
                  <c:v>33.694562598943577</c:v>
                </c:pt>
                <c:pt idx="45">
                  <c:v>33.027503614573234</c:v>
                </c:pt>
                <c:pt idx="46">
                  <c:v>32.265674522618198</c:v>
                </c:pt>
                <c:pt idx="47">
                  <c:v>32.35348290713992</c:v>
                </c:pt>
                <c:pt idx="48">
                  <c:v>31.576905680967929</c:v>
                </c:pt>
                <c:pt idx="49">
                  <c:v>30.860764716048582</c:v>
                </c:pt>
                <c:pt idx="50">
                  <c:v>30.687288330187947</c:v>
                </c:pt>
                <c:pt idx="51">
                  <c:v>30.376324113369325</c:v>
                </c:pt>
                <c:pt idx="52">
                  <c:v>29.955491809012415</c:v>
                </c:pt>
                <c:pt idx="53">
                  <c:v>29.511592032063721</c:v>
                </c:pt>
                <c:pt idx="54">
                  <c:v>29.530582809197284</c:v>
                </c:pt>
                <c:pt idx="55">
                  <c:v>29.698115757971106</c:v>
                </c:pt>
                <c:pt idx="56">
                  <c:v>29.037070032744502</c:v>
                </c:pt>
                <c:pt idx="57">
                  <c:v>28.693770462644533</c:v>
                </c:pt>
                <c:pt idx="58">
                  <c:v>28.899381711517979</c:v>
                </c:pt>
                <c:pt idx="59">
                  <c:v>28.064742304828481</c:v>
                </c:pt>
                <c:pt idx="60">
                  <c:v>27.696894038398742</c:v>
                </c:pt>
              </c:numCache>
            </c:numRef>
          </c:xVal>
          <c:yVal>
            <c:numRef>
              <c:f>'400E'!$AD$102:$AD$162</c:f>
              <c:numCache>
                <c:formatCode>General</c:formatCode>
                <c:ptCount val="61"/>
                <c:pt idx="0">
                  <c:v>5.7811554601628224E-3</c:v>
                </c:pt>
                <c:pt idx="1">
                  <c:v>1.1365113099397233E-2</c:v>
                </c:pt>
                <c:pt idx="2">
                  <c:v>1.7971033067078784E-2</c:v>
                </c:pt>
                <c:pt idx="3">
                  <c:v>2.562191985772307E-2</c:v>
                </c:pt>
                <c:pt idx="4">
                  <c:v>3.0145008290936862E-2</c:v>
                </c:pt>
                <c:pt idx="5">
                  <c:v>4.012330844474063E-2</c:v>
                </c:pt>
                <c:pt idx="6">
                  <c:v>4.8368024386586141E-2</c:v>
                </c:pt>
                <c:pt idx="7">
                  <c:v>5.99861758415976E-2</c:v>
                </c:pt>
                <c:pt idx="8">
                  <c:v>7.116089129591778E-2</c:v>
                </c:pt>
                <c:pt idx="9">
                  <c:v>8.0939620131876597E-2</c:v>
                </c:pt>
                <c:pt idx="10">
                  <c:v>9.773841584877499E-2</c:v>
                </c:pt>
                <c:pt idx="11">
                  <c:v>0.10831172358514544</c:v>
                </c:pt>
                <c:pt idx="12">
                  <c:v>0.12561618578779124</c:v>
                </c:pt>
                <c:pt idx="13">
                  <c:v>0.14751175887421439</c:v>
                </c:pt>
                <c:pt idx="14">
                  <c:v>0.16986381621312488</c:v>
                </c:pt>
                <c:pt idx="15">
                  <c:v>0.19265240678207013</c:v>
                </c:pt>
                <c:pt idx="16">
                  <c:v>0.22127429468557935</c:v>
                </c:pt>
                <c:pt idx="17">
                  <c:v>0.24823683560716372</c:v>
                </c:pt>
                <c:pt idx="18">
                  <c:v>0.27283345601943537</c:v>
                </c:pt>
                <c:pt idx="19">
                  <c:v>0.30576188255425368</c:v>
                </c:pt>
                <c:pt idx="20">
                  <c:v>0.34052992331353787</c:v>
                </c:pt>
                <c:pt idx="21">
                  <c:v>0.37626942280154685</c:v>
                </c:pt>
                <c:pt idx="22">
                  <c:v>0.42679112141553138</c:v>
                </c:pt>
                <c:pt idx="23">
                  <c:v>0.45521832459014205</c:v>
                </c:pt>
                <c:pt idx="24">
                  <c:v>0.50829516692997345</c:v>
                </c:pt>
                <c:pt idx="25">
                  <c:v>0.54958428979107588</c:v>
                </c:pt>
                <c:pt idx="26">
                  <c:v>0.60147426468963783</c:v>
                </c:pt>
                <c:pt idx="27">
                  <c:v>0.64842938607777889</c:v>
                </c:pt>
                <c:pt idx="28">
                  <c:v>0.70818085222258997</c:v>
                </c:pt>
                <c:pt idx="29">
                  <c:v>0.77698592824048673</c:v>
                </c:pt>
                <c:pt idx="30">
                  <c:v>0.83807371778456208</c:v>
                </c:pt>
                <c:pt idx="31">
                  <c:v>0.90005235466326861</c:v>
                </c:pt>
                <c:pt idx="32">
                  <c:v>0.9761551214378057</c:v>
                </c:pt>
                <c:pt idx="33">
                  <c:v>1.0340856333475972</c:v>
                </c:pt>
                <c:pt idx="34">
                  <c:v>1.1791841822106863</c:v>
                </c:pt>
                <c:pt idx="35">
                  <c:v>1.2333623356604868</c:v>
                </c:pt>
                <c:pt idx="36">
                  <c:v>1.3297898735444973</c:v>
                </c:pt>
                <c:pt idx="37">
                  <c:v>1.4175196524200009</c:v>
                </c:pt>
                <c:pt idx="38">
                  <c:v>1.595743669616728</c:v>
                </c:pt>
                <c:pt idx="39">
                  <c:v>1.7075323295983886</c:v>
                </c:pt>
                <c:pt idx="40">
                  <c:v>1.8485029887635489</c:v>
                </c:pt>
                <c:pt idx="41">
                  <c:v>1.9818494111743956</c:v>
                </c:pt>
                <c:pt idx="42">
                  <c:v>2.1380227024928744</c:v>
                </c:pt>
                <c:pt idx="43">
                  <c:v>2.3166198274693213</c:v>
                </c:pt>
                <c:pt idx="44">
                  <c:v>2.4564242303948887</c:v>
                </c:pt>
                <c:pt idx="45">
                  <c:v>2.6350109670505906</c:v>
                </c:pt>
                <c:pt idx="46">
                  <c:v>2.8401362271803161</c:v>
                </c:pt>
                <c:pt idx="47">
                  <c:v>2.9576543121748338</c:v>
                </c:pt>
                <c:pt idx="48">
                  <c:v>3.1354444950329121</c:v>
                </c:pt>
                <c:pt idx="49">
                  <c:v>3.3214803932900407</c:v>
                </c:pt>
                <c:pt idx="50">
                  <c:v>3.4673330474248081</c:v>
                </c:pt>
                <c:pt idx="51">
                  <c:v>3.6413913001443174</c:v>
                </c:pt>
                <c:pt idx="52">
                  <c:v>3.8176691714988458</c:v>
                </c:pt>
                <c:pt idx="53">
                  <c:v>3.9825025166244465</c:v>
                </c:pt>
                <c:pt idx="54">
                  <c:v>4.0879778216100462</c:v>
                </c:pt>
                <c:pt idx="55">
                  <c:v>4.1734955623472061</c:v>
                </c:pt>
                <c:pt idx="56">
                  <c:v>4.415044107571183</c:v>
                </c:pt>
                <c:pt idx="57">
                  <c:v>4.5871894170822873</c:v>
                </c:pt>
                <c:pt idx="58">
                  <c:v>4.656590788416235</c:v>
                </c:pt>
                <c:pt idx="59">
                  <c:v>4.9102994658944024</c:v>
                </c:pt>
                <c:pt idx="60">
                  <c:v>5.1050423702335399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F-8943-9A7D-F5B670623256}"/>
            </c:ext>
          </c:extLst>
        </c:ser>
        <c:ser>
          <c:idx val="2"/>
          <c:order val="2"/>
          <c:tx>
            <c:v>8.5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'400E'!$AF$171:$AF$234</c:f>
              <c:numCache>
                <c:formatCode>General</c:formatCode>
                <c:ptCount val="64"/>
                <c:pt idx="0">
                  <c:v>1526.3934742542208</c:v>
                </c:pt>
                <c:pt idx="1">
                  <c:v>761.36615697089212</c:v>
                </c:pt>
                <c:pt idx="2">
                  <c:v>504.53632367117444</c:v>
                </c:pt>
                <c:pt idx="3">
                  <c:v>379.76728104939684</c:v>
                </c:pt>
                <c:pt idx="4">
                  <c:v>302.86189386551945</c:v>
                </c:pt>
                <c:pt idx="5">
                  <c:v>253.77160022832064</c:v>
                </c:pt>
                <c:pt idx="6">
                  <c:v>218.39215439381877</c:v>
                </c:pt>
                <c:pt idx="7">
                  <c:v>187.16631072008533</c:v>
                </c:pt>
                <c:pt idx="8">
                  <c:v>167.78996885370174</c:v>
                </c:pt>
                <c:pt idx="9">
                  <c:v>150.36052795755296</c:v>
                </c:pt>
                <c:pt idx="10">
                  <c:v>139.12379309892074</c:v>
                </c:pt>
                <c:pt idx="11">
                  <c:v>127.06167387441093</c:v>
                </c:pt>
                <c:pt idx="12">
                  <c:v>117.83786494630927</c:v>
                </c:pt>
                <c:pt idx="13">
                  <c:v>110.27131124028537</c:v>
                </c:pt>
                <c:pt idx="14">
                  <c:v>102.37544207817368</c:v>
                </c:pt>
                <c:pt idx="15">
                  <c:v>96.789222682663905</c:v>
                </c:pt>
                <c:pt idx="16">
                  <c:v>90.76946012484548</c:v>
                </c:pt>
                <c:pt idx="17">
                  <c:v>86.586048139416363</c:v>
                </c:pt>
                <c:pt idx="18">
                  <c:v>81.146413269120828</c:v>
                </c:pt>
                <c:pt idx="19">
                  <c:v>77.617705341839226</c:v>
                </c:pt>
                <c:pt idx="20">
                  <c:v>73.971941897594618</c:v>
                </c:pt>
                <c:pt idx="21">
                  <c:v>70.699879129118244</c:v>
                </c:pt>
                <c:pt idx="22">
                  <c:v>67.901250115228095</c:v>
                </c:pt>
                <c:pt idx="23">
                  <c:v>64.416009288244638</c:v>
                </c:pt>
                <c:pt idx="24">
                  <c:v>61.688802934196453</c:v>
                </c:pt>
                <c:pt idx="25">
                  <c:v>59.361833527291253</c:v>
                </c:pt>
                <c:pt idx="26">
                  <c:v>57.034602549976533</c:v>
                </c:pt>
                <c:pt idx="27">
                  <c:v>55.661886337269998</c:v>
                </c:pt>
                <c:pt idx="28">
                  <c:v>53.497996941913591</c:v>
                </c:pt>
                <c:pt idx="29">
                  <c:v>52.016922644191588</c:v>
                </c:pt>
                <c:pt idx="30">
                  <c:v>50.338957397604759</c:v>
                </c:pt>
                <c:pt idx="31">
                  <c:v>49.137246691349198</c:v>
                </c:pt>
                <c:pt idx="32">
                  <c:v>47.378460061128216</c:v>
                </c:pt>
                <c:pt idx="33">
                  <c:v>46.197456302621603</c:v>
                </c:pt>
                <c:pt idx="34">
                  <c:v>45.403880461153797</c:v>
                </c:pt>
                <c:pt idx="35">
                  <c:v>43.719046892335903</c:v>
                </c:pt>
                <c:pt idx="36">
                  <c:v>43.315807777488509</c:v>
                </c:pt>
                <c:pt idx="37">
                  <c:v>42.082186227237294</c:v>
                </c:pt>
                <c:pt idx="38">
                  <c:v>41.71026675935903</c:v>
                </c:pt>
                <c:pt idx="39">
                  <c:v>39.736321909906067</c:v>
                </c:pt>
                <c:pt idx="40">
                  <c:v>39.122186816102015</c:v>
                </c:pt>
                <c:pt idx="41">
                  <c:v>38.013167524827161</c:v>
                </c:pt>
                <c:pt idx="42">
                  <c:v>37.883648342599869</c:v>
                </c:pt>
                <c:pt idx="43">
                  <c:v>37.815641254399999</c:v>
                </c:pt>
                <c:pt idx="44">
                  <c:v>36.710492574433218</c:v>
                </c:pt>
                <c:pt idx="45">
                  <c:v>35.181534234635592</c:v>
                </c:pt>
                <c:pt idx="46">
                  <c:v>35.555832334142018</c:v>
                </c:pt>
                <c:pt idx="47">
                  <c:v>34.799501164709078</c:v>
                </c:pt>
                <c:pt idx="48">
                  <c:v>34.918325415453275</c:v>
                </c:pt>
                <c:pt idx="49">
                  <c:v>33.860170394215039</c:v>
                </c:pt>
                <c:pt idx="50">
                  <c:v>33.813059142782905</c:v>
                </c:pt>
                <c:pt idx="51">
                  <c:v>33.077367500838413</c:v>
                </c:pt>
                <c:pt idx="52">
                  <c:v>32.539038326794213</c:v>
                </c:pt>
                <c:pt idx="53">
                  <c:v>33.119741653980995</c:v>
                </c:pt>
                <c:pt idx="54">
                  <c:v>32.81527726970144</c:v>
                </c:pt>
                <c:pt idx="55">
                  <c:v>32.528235505439916</c:v>
                </c:pt>
                <c:pt idx="56">
                  <c:v>31.864712047257424</c:v>
                </c:pt>
                <c:pt idx="57">
                  <c:v>31.747213779504953</c:v>
                </c:pt>
                <c:pt idx="58">
                  <c:v>31.248053684545066</c:v>
                </c:pt>
                <c:pt idx="59">
                  <c:v>30.669696108437886</c:v>
                </c:pt>
                <c:pt idx="60">
                  <c:v>31.281802621593659</c:v>
                </c:pt>
                <c:pt idx="61">
                  <c:v>31.482620377838689</c:v>
                </c:pt>
                <c:pt idx="62">
                  <c:v>30.117912409918681</c:v>
                </c:pt>
                <c:pt idx="63">
                  <c:v>30.72925106830284</c:v>
                </c:pt>
              </c:numCache>
            </c:numRef>
          </c:xVal>
          <c:yVal>
            <c:numRef>
              <c:f>'400E'!$AD$171:$AD$234</c:f>
              <c:numCache>
                <c:formatCode>General</c:formatCode>
                <c:ptCount val="64"/>
                <c:pt idx="0">
                  <c:v>8.5703363515436861E-3</c:v>
                </c:pt>
                <c:pt idx="1">
                  <c:v>1.4990439410938392E-2</c:v>
                </c:pt>
                <c:pt idx="2">
                  <c:v>1.9352236303108263E-2</c:v>
                </c:pt>
                <c:pt idx="3">
                  <c:v>2.5430257953391964E-2</c:v>
                </c:pt>
                <c:pt idx="4">
                  <c:v>3.3117828594948773E-2</c:v>
                </c:pt>
                <c:pt idx="5">
                  <c:v>3.8327206870843088E-2</c:v>
                </c:pt>
                <c:pt idx="6">
                  <c:v>4.7305736576563888E-2</c:v>
                </c:pt>
                <c:pt idx="7">
                  <c:v>5.3684787170989449E-2</c:v>
                </c:pt>
                <c:pt idx="8">
                  <c:v>6.1941436054551081E-2</c:v>
                </c:pt>
                <c:pt idx="9">
                  <c:v>7.1990208214031834E-2</c:v>
                </c:pt>
                <c:pt idx="10">
                  <c:v>8.8069218935325211E-2</c:v>
                </c:pt>
                <c:pt idx="11">
                  <c:v>0.10049166181146531</c:v>
                </c:pt>
                <c:pt idx="12">
                  <c:v>0.11547600923245135</c:v>
                </c:pt>
                <c:pt idx="13">
                  <c:v>0.13504352150348975</c:v>
                </c:pt>
                <c:pt idx="14">
                  <c:v>0.16095145657571411</c:v>
                </c:pt>
                <c:pt idx="15">
                  <c:v>0.18244162015454271</c:v>
                </c:pt>
                <c:pt idx="16">
                  <c:v>0.19866528625927377</c:v>
                </c:pt>
                <c:pt idx="17">
                  <c:v>0.22498763158221793</c:v>
                </c:pt>
                <c:pt idx="18">
                  <c:v>0.26333951693494206</c:v>
                </c:pt>
                <c:pt idx="19">
                  <c:v>0.2863197163963937</c:v>
                </c:pt>
                <c:pt idx="20">
                  <c:v>0.31340004634173974</c:v>
                </c:pt>
                <c:pt idx="21">
                  <c:v>0.34513658478380793</c:v>
                </c:pt>
                <c:pt idx="22">
                  <c:v>0.38319247410488216</c:v>
                </c:pt>
                <c:pt idx="23">
                  <c:v>0.43109187201826477</c:v>
                </c:pt>
                <c:pt idx="24">
                  <c:v>0.46865165962596639</c:v>
                </c:pt>
                <c:pt idx="25">
                  <c:v>0.51867497677271968</c:v>
                </c:pt>
                <c:pt idx="26">
                  <c:v>0.55297994090763347</c:v>
                </c:pt>
                <c:pt idx="27">
                  <c:v>0.60925356126913999</c:v>
                </c:pt>
                <c:pt idx="28">
                  <c:v>0.65259901613821358</c:v>
                </c:pt>
                <c:pt idx="29">
                  <c:v>0.71383437055718468</c:v>
                </c:pt>
                <c:pt idx="30">
                  <c:v>0.76292558415991552</c:v>
                </c:pt>
                <c:pt idx="31">
                  <c:v>0.82164165837150971</c:v>
                </c:pt>
                <c:pt idx="32">
                  <c:v>0.88694315685695124</c:v>
                </c:pt>
                <c:pt idx="33">
                  <c:v>0.97692520228434043</c:v>
                </c:pt>
                <c:pt idx="34">
                  <c:v>1.033512811950791</c:v>
                </c:pt>
                <c:pt idx="35">
                  <c:v>1.1162445838510997</c:v>
                </c:pt>
                <c:pt idx="36">
                  <c:v>1.1945888144338559</c:v>
                </c:pt>
                <c:pt idx="37">
                  <c:v>1.3061586957872393</c:v>
                </c:pt>
                <c:pt idx="38">
                  <c:v>1.392677069858103</c:v>
                </c:pt>
                <c:pt idx="39">
                  <c:v>1.5282625094350148</c:v>
                </c:pt>
                <c:pt idx="40">
                  <c:v>1.6484142338875263</c:v>
                </c:pt>
                <c:pt idx="41">
                  <c:v>1.7867020810105918</c:v>
                </c:pt>
                <c:pt idx="42">
                  <c:v>1.8698284809839196</c:v>
                </c:pt>
                <c:pt idx="43">
                  <c:v>1.9817735931082496</c:v>
                </c:pt>
                <c:pt idx="44">
                  <c:v>2.128154840930931</c:v>
                </c:pt>
                <c:pt idx="45">
                  <c:v>2.3533270536738513</c:v>
                </c:pt>
                <c:pt idx="46">
                  <c:v>2.4008890871839141</c:v>
                </c:pt>
                <c:pt idx="47">
                  <c:v>2.5488101292777507</c:v>
                </c:pt>
                <c:pt idx="48">
                  <c:v>2.6716991052604318</c:v>
                </c:pt>
                <c:pt idx="49">
                  <c:v>2.8059843086205327</c:v>
                </c:pt>
                <c:pt idx="50">
                  <c:v>2.9230869071890599</c:v>
                </c:pt>
                <c:pt idx="51">
                  <c:v>3.0837305859239326</c:v>
                </c:pt>
                <c:pt idx="52">
                  <c:v>3.2090168821988456</c:v>
                </c:pt>
                <c:pt idx="53">
                  <c:v>3.2552317106229127</c:v>
                </c:pt>
                <c:pt idx="54">
                  <c:v>3.4124571797548944</c:v>
                </c:pt>
                <c:pt idx="55">
                  <c:v>3.5102607051149168</c:v>
                </c:pt>
                <c:pt idx="56">
                  <c:v>3.6702726677411195</c:v>
                </c:pt>
                <c:pt idx="57">
                  <c:v>3.7928508507953205</c:v>
                </c:pt>
                <c:pt idx="58">
                  <c:v>3.9462965066566418</c:v>
                </c:pt>
                <c:pt idx="59">
                  <c:v>4.0803325785828131</c:v>
                </c:pt>
                <c:pt idx="60">
                  <c:v>4.0813332436885563</c:v>
                </c:pt>
                <c:pt idx="61">
                  <c:v>4.1703193101209557</c:v>
                </c:pt>
                <c:pt idx="62">
                  <c:v>4.4288130679715545</c:v>
                </c:pt>
                <c:pt idx="63">
                  <c:v>4.4247560708592548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F-8943-9A7D-F5B670623256}"/>
            </c:ext>
          </c:extLst>
        </c:ser>
        <c:ser>
          <c:idx val="3"/>
          <c:order val="3"/>
          <c:tx>
            <c:v>6.5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'400E'!$AF$243:$AF$299</c:f>
              <c:numCache>
                <c:formatCode>General</c:formatCode>
                <c:ptCount val="57"/>
                <c:pt idx="0">
                  <c:v>1474.6702256121935</c:v>
                </c:pt>
                <c:pt idx="1">
                  <c:v>746.74967986610568</c:v>
                </c:pt>
                <c:pt idx="2">
                  <c:v>500.01392198468392</c:v>
                </c:pt>
                <c:pt idx="3">
                  <c:v>369.90617040782928</c:v>
                </c:pt>
                <c:pt idx="4">
                  <c:v>302.4382885117397</c:v>
                </c:pt>
                <c:pt idx="5">
                  <c:v>258.62990357644662</c:v>
                </c:pt>
                <c:pt idx="6">
                  <c:v>212.83866751184479</c:v>
                </c:pt>
                <c:pt idx="7">
                  <c:v>191.0680412258902</c:v>
                </c:pt>
                <c:pt idx="8">
                  <c:v>165.78887722583372</c:v>
                </c:pt>
                <c:pt idx="9">
                  <c:v>146.17924258382118</c:v>
                </c:pt>
                <c:pt idx="10">
                  <c:v>137.96910349006043</c:v>
                </c:pt>
                <c:pt idx="11">
                  <c:v>126.97475689019886</c:v>
                </c:pt>
                <c:pt idx="12">
                  <c:v>115.77721835708391</c:v>
                </c:pt>
                <c:pt idx="13">
                  <c:v>109.22884081155993</c:v>
                </c:pt>
                <c:pt idx="14">
                  <c:v>102.19513241972885</c:v>
                </c:pt>
                <c:pt idx="15">
                  <c:v>93.846749710079365</c:v>
                </c:pt>
                <c:pt idx="16">
                  <c:v>87.339535218311212</c:v>
                </c:pt>
                <c:pt idx="17">
                  <c:v>86.153323027572554</c:v>
                </c:pt>
                <c:pt idx="18">
                  <c:v>80.189172630614237</c:v>
                </c:pt>
                <c:pt idx="19">
                  <c:v>75.577867643183481</c:v>
                </c:pt>
                <c:pt idx="20">
                  <c:v>72.747114235063165</c:v>
                </c:pt>
                <c:pt idx="21">
                  <c:v>67.895095825458029</c:v>
                </c:pt>
                <c:pt idx="22">
                  <c:v>65.196208236624685</c:v>
                </c:pt>
                <c:pt idx="23">
                  <c:v>63.337572451122981</c:v>
                </c:pt>
                <c:pt idx="24">
                  <c:v>63.388264731106105</c:v>
                </c:pt>
                <c:pt idx="25">
                  <c:v>59.764309780558179</c:v>
                </c:pt>
                <c:pt idx="26">
                  <c:v>56.760929811018769</c:v>
                </c:pt>
                <c:pt idx="27">
                  <c:v>53.686365631956043</c:v>
                </c:pt>
                <c:pt idx="28">
                  <c:v>52.289632008572163</c:v>
                </c:pt>
                <c:pt idx="29">
                  <c:v>51.987622074850421</c:v>
                </c:pt>
                <c:pt idx="30">
                  <c:v>50.868407889279297</c:v>
                </c:pt>
                <c:pt idx="31">
                  <c:v>48.41477569216471</c:v>
                </c:pt>
                <c:pt idx="32">
                  <c:v>45.877006721566396</c:v>
                </c:pt>
                <c:pt idx="33">
                  <c:v>46.093516900606701</c:v>
                </c:pt>
                <c:pt idx="34">
                  <c:v>45.226997128762996</c:v>
                </c:pt>
                <c:pt idx="35">
                  <c:v>44.976554285377581</c:v>
                </c:pt>
                <c:pt idx="36">
                  <c:v>42.850447696771084</c:v>
                </c:pt>
                <c:pt idx="37">
                  <c:v>42.272471796995703</c:v>
                </c:pt>
                <c:pt idx="38">
                  <c:v>40.547785406897951</c:v>
                </c:pt>
                <c:pt idx="39">
                  <c:v>39.90434388010933</c:v>
                </c:pt>
                <c:pt idx="40">
                  <c:v>39.558229162666116</c:v>
                </c:pt>
                <c:pt idx="41">
                  <c:v>39.137473801624203</c:v>
                </c:pt>
                <c:pt idx="42">
                  <c:v>37.872055134219458</c:v>
                </c:pt>
                <c:pt idx="43">
                  <c:v>36.922249754694462</c:v>
                </c:pt>
                <c:pt idx="44">
                  <c:v>36.732226089804492</c:v>
                </c:pt>
                <c:pt idx="45">
                  <c:v>36.621845789107901</c:v>
                </c:pt>
                <c:pt idx="46">
                  <c:v>34.741588208457046</c:v>
                </c:pt>
                <c:pt idx="47">
                  <c:v>35.586897637547821</c:v>
                </c:pt>
                <c:pt idx="48">
                  <c:v>34.728348868588888</c:v>
                </c:pt>
                <c:pt idx="49">
                  <c:v>34.711055844155197</c:v>
                </c:pt>
                <c:pt idx="50">
                  <c:v>34.458085477558434</c:v>
                </c:pt>
                <c:pt idx="51">
                  <c:v>33.957892382784976</c:v>
                </c:pt>
                <c:pt idx="52">
                  <c:v>33.483525780299182</c:v>
                </c:pt>
                <c:pt idx="53">
                  <c:v>32.991971992466546</c:v>
                </c:pt>
                <c:pt idx="54">
                  <c:v>32.906605571715367</c:v>
                </c:pt>
                <c:pt idx="55">
                  <c:v>32.729633330830801</c:v>
                </c:pt>
                <c:pt idx="56">
                  <c:v>32.985605856394322</c:v>
                </c:pt>
              </c:numCache>
            </c:numRef>
          </c:xVal>
          <c:yVal>
            <c:numRef>
              <c:f>'400E'!$AD$243:$AD$299</c:f>
              <c:numCache>
                <c:formatCode>General</c:formatCode>
                <c:ptCount val="57"/>
                <c:pt idx="0">
                  <c:v>6.3350247585847244E-3</c:v>
                </c:pt>
                <c:pt idx="1">
                  <c:v>1.0987957116784354E-2</c:v>
                </c:pt>
                <c:pt idx="2">
                  <c:v>1.732219885641046E-2</c:v>
                </c:pt>
                <c:pt idx="3">
                  <c:v>2.3354596494248252E-2</c:v>
                </c:pt>
                <c:pt idx="4">
                  <c:v>3.0854194092164864E-2</c:v>
                </c:pt>
                <c:pt idx="5">
                  <c:v>3.8392903708102374E-2</c:v>
                </c:pt>
                <c:pt idx="6">
                  <c:v>4.7790099309408682E-2</c:v>
                </c:pt>
                <c:pt idx="7">
                  <c:v>5.3634023839338921E-2</c:v>
                </c:pt>
                <c:pt idx="8">
                  <c:v>6.8252890088744578E-2</c:v>
                </c:pt>
                <c:pt idx="9">
                  <c:v>7.8376998929655536E-2</c:v>
                </c:pt>
                <c:pt idx="10">
                  <c:v>9.4629014420081092E-2</c:v>
                </c:pt>
                <c:pt idx="11">
                  <c:v>0.10610117046940651</c:v>
                </c:pt>
                <c:pt idx="12">
                  <c:v>0.13030010896237762</c:v>
                </c:pt>
                <c:pt idx="13">
                  <c:v>0.15734505014589473</c:v>
                </c:pt>
                <c:pt idx="14">
                  <c:v>0.17404414435716653</c:v>
                </c:pt>
                <c:pt idx="15">
                  <c:v>0.20851450727575804</c:v>
                </c:pt>
                <c:pt idx="16">
                  <c:v>0.23541804660173607</c:v>
                </c:pt>
                <c:pt idx="17">
                  <c:v>0.26095683800940078</c:v>
                </c:pt>
                <c:pt idx="18">
                  <c:v>0.29571354619563123</c:v>
                </c:pt>
                <c:pt idx="19">
                  <c:v>0.34009269735302206</c:v>
                </c:pt>
                <c:pt idx="20">
                  <c:v>0.38407567123596498</c:v>
                </c:pt>
                <c:pt idx="21">
                  <c:v>0.4261846339314686</c:v>
                </c:pt>
                <c:pt idx="22">
                  <c:v>0.45998414486668382</c:v>
                </c:pt>
                <c:pt idx="23">
                  <c:v>0.50467309321234632</c:v>
                </c:pt>
                <c:pt idx="24">
                  <c:v>0.53459483558315246</c:v>
                </c:pt>
                <c:pt idx="25">
                  <c:v>0.58041638698868148</c:v>
                </c:pt>
                <c:pt idx="26">
                  <c:v>0.64216145791438051</c:v>
                </c:pt>
                <c:pt idx="27">
                  <c:v>0.7102597202806038</c:v>
                </c:pt>
                <c:pt idx="28">
                  <c:v>0.79167105154368611</c:v>
                </c:pt>
                <c:pt idx="29">
                  <c:v>0.84862305339351196</c:v>
                </c:pt>
                <c:pt idx="30">
                  <c:v>0.87557217093767303</c:v>
                </c:pt>
                <c:pt idx="31">
                  <c:v>0.99122472878108936</c:v>
                </c:pt>
                <c:pt idx="32">
                  <c:v>1.0903594894992343</c:v>
                </c:pt>
                <c:pt idx="33">
                  <c:v>1.1380807930958645</c:v>
                </c:pt>
                <c:pt idx="34">
                  <c:v>1.208224692303403</c:v>
                </c:pt>
                <c:pt idx="35">
                  <c:v>1.235155810644317</c:v>
                </c:pt>
                <c:pt idx="36">
                  <c:v>1.4152665732035397</c:v>
                </c:pt>
                <c:pt idx="37">
                  <c:v>1.4912737371878702</c:v>
                </c:pt>
                <c:pt idx="38">
                  <c:v>1.6550405760840246</c:v>
                </c:pt>
                <c:pt idx="39">
                  <c:v>1.7622882850669868</c:v>
                </c:pt>
                <c:pt idx="40">
                  <c:v>1.8442367198777152</c:v>
                </c:pt>
                <c:pt idx="41">
                  <c:v>2.0091206848322676</c:v>
                </c:pt>
                <c:pt idx="42">
                  <c:v>2.174800141200655</c:v>
                </c:pt>
                <c:pt idx="43">
                  <c:v>2.2604066613463445</c:v>
                </c:pt>
                <c:pt idx="44">
                  <c:v>2.3376296219013684</c:v>
                </c:pt>
                <c:pt idx="45">
                  <c:v>2.4950256408540232</c:v>
                </c:pt>
                <c:pt idx="46">
                  <c:v>2.7094441164388177</c:v>
                </c:pt>
                <c:pt idx="47">
                  <c:v>2.6889015970962586</c:v>
                </c:pt>
                <c:pt idx="48">
                  <c:v>2.8645736890860141</c:v>
                </c:pt>
                <c:pt idx="49">
                  <c:v>2.9283650624838691</c:v>
                </c:pt>
                <c:pt idx="50">
                  <c:v>3.0498770415748235</c:v>
                </c:pt>
                <c:pt idx="51">
                  <c:v>3.2247510154669965</c:v>
                </c:pt>
                <c:pt idx="52">
                  <c:v>3.3474145731936185</c:v>
                </c:pt>
                <c:pt idx="53">
                  <c:v>3.4568493443431296</c:v>
                </c:pt>
                <c:pt idx="54">
                  <c:v>3.4883528929667587</c:v>
                </c:pt>
                <c:pt idx="55">
                  <c:v>3.640088791524446</c:v>
                </c:pt>
                <c:pt idx="56">
                  <c:v>3.633403500564405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F-8943-9A7D-F5B67062325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'400E'!$AF$28:$AF$93</c:f>
              <c:numCache>
                <c:formatCode>General</c:formatCode>
                <c:ptCount val="66"/>
                <c:pt idx="0">
                  <c:v>1530.0657786848603</c:v>
                </c:pt>
                <c:pt idx="1">
                  <c:v>767.14927928693965</c:v>
                </c:pt>
                <c:pt idx="2">
                  <c:v>502.55510812755966</c:v>
                </c:pt>
                <c:pt idx="3">
                  <c:v>379.5935225769137</c:v>
                </c:pt>
                <c:pt idx="4">
                  <c:v>303.56155835002312</c:v>
                </c:pt>
                <c:pt idx="5">
                  <c:v>253.40592113102724</c:v>
                </c:pt>
                <c:pt idx="6">
                  <c:v>216.14630768078479</c:v>
                </c:pt>
                <c:pt idx="7">
                  <c:v>189.94783308010628</c:v>
                </c:pt>
                <c:pt idx="8">
                  <c:v>167.52075543098812</c:v>
                </c:pt>
                <c:pt idx="9">
                  <c:v>153.01579484914714</c:v>
                </c:pt>
                <c:pt idx="10">
                  <c:v>138.43158313428233</c:v>
                </c:pt>
                <c:pt idx="11">
                  <c:v>125.77886000814351</c:v>
                </c:pt>
                <c:pt idx="12">
                  <c:v>116.51235864727077</c:v>
                </c:pt>
                <c:pt idx="13">
                  <c:v>110.92498810247255</c:v>
                </c:pt>
                <c:pt idx="14">
                  <c:v>102.00546957839288</c:v>
                </c:pt>
                <c:pt idx="15">
                  <c:v>95.064342496960691</c:v>
                </c:pt>
                <c:pt idx="16">
                  <c:v>89.784948850878024</c:v>
                </c:pt>
                <c:pt idx="17">
                  <c:v>84.86367213297936</c:v>
                </c:pt>
                <c:pt idx="18">
                  <c:v>80.921626126067594</c:v>
                </c:pt>
                <c:pt idx="19">
                  <c:v>76.394094790886086</c:v>
                </c:pt>
                <c:pt idx="20">
                  <c:v>73.461140189928585</c:v>
                </c:pt>
                <c:pt idx="21">
                  <c:v>69.582212007919367</c:v>
                </c:pt>
                <c:pt idx="22">
                  <c:v>67.293883136702945</c:v>
                </c:pt>
                <c:pt idx="23">
                  <c:v>63.230757302798615</c:v>
                </c:pt>
                <c:pt idx="24">
                  <c:v>61.857065387190062</c:v>
                </c:pt>
                <c:pt idx="25">
                  <c:v>59.947496989641692</c:v>
                </c:pt>
                <c:pt idx="26">
                  <c:v>57.098694615854946</c:v>
                </c:pt>
                <c:pt idx="27">
                  <c:v>55.885968322941707</c:v>
                </c:pt>
                <c:pt idx="28">
                  <c:v>52.867711241795959</c:v>
                </c:pt>
                <c:pt idx="29">
                  <c:v>51.690197726614507</c:v>
                </c:pt>
                <c:pt idx="30">
                  <c:v>50.102221499643967</c:v>
                </c:pt>
                <c:pt idx="31">
                  <c:v>48.206828999347636</c:v>
                </c:pt>
                <c:pt idx="32">
                  <c:v>47.037850486186009</c:v>
                </c:pt>
                <c:pt idx="33">
                  <c:v>45.437221647582277</c:v>
                </c:pt>
                <c:pt idx="34">
                  <c:v>44.479283336939545</c:v>
                </c:pt>
                <c:pt idx="35">
                  <c:v>43.681083655793223</c:v>
                </c:pt>
                <c:pt idx="36">
                  <c:v>43.258130214296031</c:v>
                </c:pt>
                <c:pt idx="37">
                  <c:v>41.05788917235698</c:v>
                </c:pt>
                <c:pt idx="38">
                  <c:v>40.158830281163645</c:v>
                </c:pt>
                <c:pt idx="39">
                  <c:v>39.35481527778218</c:v>
                </c:pt>
                <c:pt idx="40">
                  <c:v>38.218534904210813</c:v>
                </c:pt>
                <c:pt idx="41">
                  <c:v>37.400058539859707</c:v>
                </c:pt>
                <c:pt idx="42">
                  <c:v>36.580354610666511</c:v>
                </c:pt>
                <c:pt idx="43">
                  <c:v>36.877836097980172</c:v>
                </c:pt>
                <c:pt idx="44">
                  <c:v>36.001726220931033</c:v>
                </c:pt>
                <c:pt idx="45">
                  <c:v>35.315405606388424</c:v>
                </c:pt>
                <c:pt idx="46">
                  <c:v>34.75705798386538</c:v>
                </c:pt>
                <c:pt idx="47">
                  <c:v>34.142091434165678</c:v>
                </c:pt>
                <c:pt idx="48">
                  <c:v>33.606341891664883</c:v>
                </c:pt>
                <c:pt idx="49">
                  <c:v>32.53646370489016</c:v>
                </c:pt>
                <c:pt idx="50">
                  <c:v>31.901705468869803</c:v>
                </c:pt>
                <c:pt idx="51">
                  <c:v>31.690076054325299</c:v>
                </c:pt>
                <c:pt idx="52">
                  <c:v>31.858250178553114</c:v>
                </c:pt>
                <c:pt idx="53">
                  <c:v>30.991732343413219</c:v>
                </c:pt>
                <c:pt idx="54">
                  <c:v>30.875689168686947</c:v>
                </c:pt>
                <c:pt idx="55">
                  <c:v>30.630585967299425</c:v>
                </c:pt>
                <c:pt idx="56">
                  <c:v>29.859778956324291</c:v>
                </c:pt>
                <c:pt idx="57">
                  <c:v>29.680911737401203</c:v>
                </c:pt>
                <c:pt idx="58">
                  <c:v>29.574466567154477</c:v>
                </c:pt>
                <c:pt idx="59">
                  <c:v>28.892300989718599</c:v>
                </c:pt>
                <c:pt idx="60">
                  <c:v>28.667140991596185</c:v>
                </c:pt>
                <c:pt idx="61">
                  <c:v>28.479710523532454</c:v>
                </c:pt>
                <c:pt idx="62">
                  <c:v>27.923818996563821</c:v>
                </c:pt>
                <c:pt idx="63">
                  <c:v>28.00627158905224</c:v>
                </c:pt>
                <c:pt idx="64">
                  <c:v>27.14938940898714</c:v>
                </c:pt>
                <c:pt idx="65">
                  <c:v>27.417398984064349</c:v>
                </c:pt>
              </c:numCache>
            </c:numRef>
          </c:xVal>
          <c:yVal>
            <c:numRef>
              <c:f>'600E'!$AM$28:$AM$191</c:f>
              <c:numCache>
                <c:formatCode>General</c:formatCode>
                <c:ptCount val="164"/>
                <c:pt idx="0">
                  <c:v>3858.7710643538894</c:v>
                </c:pt>
                <c:pt idx="1">
                  <c:v>3757.8662436183981</c:v>
                </c:pt>
                <c:pt idx="2">
                  <c:v>3891.1783287040316</c:v>
                </c:pt>
                <c:pt idx="3">
                  <c:v>3373.4317415718933</c:v>
                </c:pt>
                <c:pt idx="4">
                  <c:v>3737.8390886475854</c:v>
                </c:pt>
                <c:pt idx="5">
                  <c:v>3490.9307064989248</c:v>
                </c:pt>
                <c:pt idx="6">
                  <c:v>3767.5574209955844</c:v>
                </c:pt>
                <c:pt idx="7">
                  <c:v>3603.3294708069216</c:v>
                </c:pt>
                <c:pt idx="8">
                  <c:v>3565.0244439823095</c:v>
                </c:pt>
                <c:pt idx="9">
                  <c:v>3370.3847486135705</c:v>
                </c:pt>
                <c:pt idx="10">
                  <c:v>3540.5849709446602</c:v>
                </c:pt>
                <c:pt idx="11">
                  <c:v>3229.1086127511485</c:v>
                </c:pt>
                <c:pt idx="12">
                  <c:v>2911.7679583503109</c:v>
                </c:pt>
                <c:pt idx="13">
                  <c:v>3230.3506092029597</c:v>
                </c:pt>
                <c:pt idx="14">
                  <c:v>2978.8038256841073</c:v>
                </c:pt>
                <c:pt idx="15">
                  <c:v>3342.0742692530475</c:v>
                </c:pt>
                <c:pt idx="16">
                  <c:v>3001.1021039027396</c:v>
                </c:pt>
                <c:pt idx="17">
                  <c:v>3056.4764405228625</c:v>
                </c:pt>
                <c:pt idx="18">
                  <c:v>3331.5173405290811</c:v>
                </c:pt>
                <c:pt idx="19">
                  <c:v>3067.1317321435727</c:v>
                </c:pt>
                <c:pt idx="20">
                  <c:v>2773.384019634967</c:v>
                </c:pt>
                <c:pt idx="21">
                  <c:v>2624.6501447836999</c:v>
                </c:pt>
                <c:pt idx="22">
                  <c:v>2969.8688542250588</c:v>
                </c:pt>
                <c:pt idx="23">
                  <c:v>2652.4615340111436</c:v>
                </c:pt>
                <c:pt idx="24">
                  <c:v>2500.1407506622695</c:v>
                </c:pt>
                <c:pt idx="25">
                  <c:v>2506.7269377511648</c:v>
                </c:pt>
                <c:pt idx="26">
                  <c:v>2852.7954602778145</c:v>
                </c:pt>
                <c:pt idx="27">
                  <c:v>2663.871461393494</c:v>
                </c:pt>
                <c:pt idx="28">
                  <c:v>2340.6166695135989</c:v>
                </c:pt>
                <c:pt idx="29">
                  <c:v>2352.9186265901581</c:v>
                </c:pt>
                <c:pt idx="30">
                  <c:v>2498.8591496986019</c:v>
                </c:pt>
                <c:pt idx="31">
                  <c:v>2231.0906498241957</c:v>
                </c:pt>
                <c:pt idx="32">
                  <c:v>2683.4194028267375</c:v>
                </c:pt>
                <c:pt idx="33">
                  <c:v>1970.9692754900514</c:v>
                </c:pt>
                <c:pt idx="34">
                  <c:v>2116.4242237626199</c:v>
                </c:pt>
                <c:pt idx="35">
                  <c:v>2043.9659888910123</c:v>
                </c:pt>
                <c:pt idx="36">
                  <c:v>2292.9934636593262</c:v>
                </c:pt>
                <c:pt idx="37">
                  <c:v>2002.1113997866551</c:v>
                </c:pt>
                <c:pt idx="38">
                  <c:v>2178.4517730751008</c:v>
                </c:pt>
                <c:pt idx="39">
                  <c:v>1872.0416056136737</c:v>
                </c:pt>
                <c:pt idx="40">
                  <c:v>2006.6621896842998</c:v>
                </c:pt>
                <c:pt idx="41">
                  <c:v>1773.0169492190498</c:v>
                </c:pt>
                <c:pt idx="42">
                  <c:v>2034.2204808969657</c:v>
                </c:pt>
                <c:pt idx="43">
                  <c:v>1756.4147651900787</c:v>
                </c:pt>
                <c:pt idx="44">
                  <c:v>1635.3807186072527</c:v>
                </c:pt>
                <c:pt idx="45">
                  <c:v>1653.0513341032579</c:v>
                </c:pt>
                <c:pt idx="46">
                  <c:v>1565.8838231146412</c:v>
                </c:pt>
                <c:pt idx="47">
                  <c:v>1513.2633682307105</c:v>
                </c:pt>
                <c:pt idx="48">
                  <c:v>1792.1443570506581</c:v>
                </c:pt>
                <c:pt idx="49">
                  <c:v>1705.7526124491988</c:v>
                </c:pt>
                <c:pt idx="50">
                  <c:v>1431.8535076488063</c:v>
                </c:pt>
                <c:pt idx="51">
                  <c:v>1423.7308781386093</c:v>
                </c:pt>
                <c:pt idx="52">
                  <c:v>1572.1181732493962</c:v>
                </c:pt>
                <c:pt idx="53">
                  <c:v>1338.9514394687035</c:v>
                </c:pt>
                <c:pt idx="54">
                  <c:v>1322.9698511566594</c:v>
                </c:pt>
                <c:pt idx="55">
                  <c:v>1248.8093833792427</c:v>
                </c:pt>
                <c:pt idx="56">
                  <c:v>1486.4552762692269</c:v>
                </c:pt>
                <c:pt idx="57">
                  <c:v>1236.4839691073134</c:v>
                </c:pt>
                <c:pt idx="58">
                  <c:v>1372.1257725951459</c:v>
                </c:pt>
                <c:pt idx="59">
                  <c:v>1142.4634329997673</c:v>
                </c:pt>
                <c:pt idx="60">
                  <c:v>1302.1702478038362</c:v>
                </c:pt>
                <c:pt idx="61">
                  <c:v>1243.0978144069031</c:v>
                </c:pt>
                <c:pt idx="62">
                  <c:v>1077.7514589770851</c:v>
                </c:pt>
                <c:pt idx="63">
                  <c:v>1117.1576752813137</c:v>
                </c:pt>
                <c:pt idx="64">
                  <c:v>1060.3889527953004</c:v>
                </c:pt>
                <c:pt idx="65">
                  <c:v>987.94912415264014</c:v>
                </c:pt>
                <c:pt idx="66">
                  <c:v>943.9352130033725</c:v>
                </c:pt>
                <c:pt idx="67">
                  <c:v>991.35029882300898</c:v>
                </c:pt>
                <c:pt idx="68">
                  <c:v>1080.1464494869015</c:v>
                </c:pt>
                <c:pt idx="69">
                  <c:v>928.36487610299855</c:v>
                </c:pt>
                <c:pt idx="70">
                  <c:v>1019.2149916207376</c:v>
                </c:pt>
                <c:pt idx="71">
                  <c:v>1045.3483617865325</c:v>
                </c:pt>
                <c:pt idx="72">
                  <c:v>845.6721161704952</c:v>
                </c:pt>
                <c:pt idx="73">
                  <c:v>848.85580231155745</c:v>
                </c:pt>
                <c:pt idx="74">
                  <c:v>799.98090743017258</c:v>
                </c:pt>
                <c:pt idx="75">
                  <c:v>900.53332458894772</c:v>
                </c:pt>
                <c:pt idx="76">
                  <c:v>848.11135351177529</c:v>
                </c:pt>
                <c:pt idx="77">
                  <c:v>761.06853880449898</c:v>
                </c:pt>
                <c:pt idx="78">
                  <c:v>736.99333827423095</c:v>
                </c:pt>
                <c:pt idx="79">
                  <c:v>725.83304844468114</c:v>
                </c:pt>
                <c:pt idx="80">
                  <c:v>790.681774976253</c:v>
                </c:pt>
                <c:pt idx="81">
                  <c:v>743.01954299119382</c:v>
                </c:pt>
                <c:pt idx="82">
                  <c:v>657.26713915455957</c:v>
                </c:pt>
                <c:pt idx="83">
                  <c:v>641.34318462085196</c:v>
                </c:pt>
                <c:pt idx="84">
                  <c:v>615.51970422621457</c:v>
                </c:pt>
                <c:pt idx="85">
                  <c:v>676.14917350670407</c:v>
                </c:pt>
                <c:pt idx="86">
                  <c:v>611.43165089917898</c:v>
                </c:pt>
                <c:pt idx="87">
                  <c:v>623.5536329054778</c:v>
                </c:pt>
                <c:pt idx="88">
                  <c:v>568.63622173262195</c:v>
                </c:pt>
                <c:pt idx="89">
                  <c:v>554.3664941018867</c:v>
                </c:pt>
                <c:pt idx="90">
                  <c:v>526.18701295216897</c:v>
                </c:pt>
                <c:pt idx="91">
                  <c:v>501.27723799666222</c:v>
                </c:pt>
                <c:pt idx="92">
                  <c:v>564.83316001483036</c:v>
                </c:pt>
                <c:pt idx="93">
                  <c:v>497.35113885560355</c:v>
                </c:pt>
                <c:pt idx="94">
                  <c:v>514.76477661486524</c:v>
                </c:pt>
                <c:pt idx="95">
                  <c:v>449.66127822743408</c:v>
                </c:pt>
                <c:pt idx="96">
                  <c:v>457.92816165971226</c:v>
                </c:pt>
                <c:pt idx="97">
                  <c:v>475.70624080955889</c:v>
                </c:pt>
                <c:pt idx="98">
                  <c:v>409.00767960105003</c:v>
                </c:pt>
                <c:pt idx="99">
                  <c:v>411.41278391313148</c:v>
                </c:pt>
                <c:pt idx="100">
                  <c:v>421.10075086963371</c:v>
                </c:pt>
                <c:pt idx="101">
                  <c:v>372.3209695548976</c:v>
                </c:pt>
                <c:pt idx="102">
                  <c:v>375.70206182024469</c:v>
                </c:pt>
                <c:pt idx="103">
                  <c:v>398.3501434375425</c:v>
                </c:pt>
                <c:pt idx="104">
                  <c:v>335.09540669895063</c:v>
                </c:pt>
                <c:pt idx="105">
                  <c:v>334.08826964756315</c:v>
                </c:pt>
                <c:pt idx="106">
                  <c:v>354.09963257769715</c:v>
                </c:pt>
                <c:pt idx="107">
                  <c:v>300.39553457126908</c:v>
                </c:pt>
                <c:pt idx="108">
                  <c:v>319.89649329620744</c:v>
                </c:pt>
                <c:pt idx="109">
                  <c:v>287.2525905492372</c:v>
                </c:pt>
                <c:pt idx="110">
                  <c:v>269.13446462981062</c:v>
                </c:pt>
                <c:pt idx="111">
                  <c:v>284.90028434887705</c:v>
                </c:pt>
                <c:pt idx="112">
                  <c:v>256.21734919868373</c:v>
                </c:pt>
                <c:pt idx="113">
                  <c:v>241.67509378697093</c:v>
                </c:pt>
                <c:pt idx="114">
                  <c:v>220.83135706659078</c:v>
                </c:pt>
                <c:pt idx="115">
                  <c:v>225.20284935471292</c:v>
                </c:pt>
                <c:pt idx="116">
                  <c:v>244.33648337374956</c:v>
                </c:pt>
                <c:pt idx="117">
                  <c:v>222.65699777469871</c:v>
                </c:pt>
                <c:pt idx="118">
                  <c:v>207.99408572809298</c:v>
                </c:pt>
                <c:pt idx="119">
                  <c:v>192.04346761779902</c:v>
                </c:pt>
                <c:pt idx="120">
                  <c:v>184.54779444014787</c:v>
                </c:pt>
                <c:pt idx="121">
                  <c:v>196.58608967515028</c:v>
                </c:pt>
                <c:pt idx="122">
                  <c:v>169.56764396339207</c:v>
                </c:pt>
                <c:pt idx="123">
                  <c:v>160.46510313810853</c:v>
                </c:pt>
                <c:pt idx="124">
                  <c:v>153.16414707189546</c:v>
                </c:pt>
                <c:pt idx="125">
                  <c:v>173.63920832532239</c:v>
                </c:pt>
                <c:pt idx="126">
                  <c:v>165.06501170225201</c:v>
                </c:pt>
                <c:pt idx="127">
                  <c:v>135.71544422820867</c:v>
                </c:pt>
                <c:pt idx="128">
                  <c:v>135.19974861287935</c:v>
                </c:pt>
                <c:pt idx="129">
                  <c:v>140.17475484610216</c:v>
                </c:pt>
                <c:pt idx="130">
                  <c:v>116.65499987119149</c:v>
                </c:pt>
                <c:pt idx="131">
                  <c:v>118.7155605879836</c:v>
                </c:pt>
                <c:pt idx="132">
                  <c:v>124.61896713181778</c:v>
                </c:pt>
                <c:pt idx="133">
                  <c:v>99.918913435607394</c:v>
                </c:pt>
                <c:pt idx="134">
                  <c:v>101.52957187320744</c:v>
                </c:pt>
                <c:pt idx="135">
                  <c:v>82.733046760647682</c:v>
                </c:pt>
                <c:pt idx="136">
                  <c:v>102.19910386355789</c:v>
                </c:pt>
                <c:pt idx="137">
                  <c:v>84.405615251583015</c:v>
                </c:pt>
                <c:pt idx="138">
                  <c:v>91.362946984379619</c:v>
                </c:pt>
                <c:pt idx="139">
                  <c:v>73.911832594182059</c:v>
                </c:pt>
                <c:pt idx="140">
                  <c:v>70.035606020816019</c:v>
                </c:pt>
                <c:pt idx="141">
                  <c:v>78.878792083597716</c:v>
                </c:pt>
                <c:pt idx="142">
                  <c:v>57.249407387467897</c:v>
                </c:pt>
                <c:pt idx="143">
                  <c:v>63.352524727521207</c:v>
                </c:pt>
                <c:pt idx="144">
                  <c:v>63.321477564162997</c:v>
                </c:pt>
                <c:pt idx="145">
                  <c:v>51.956493203335178</c:v>
                </c:pt>
                <c:pt idx="146">
                  <c:v>51.900463465727476</c:v>
                </c:pt>
                <c:pt idx="147">
                  <c:v>51.292089058702388</c:v>
                </c:pt>
                <c:pt idx="148">
                  <c:v>43.36792121984012</c:v>
                </c:pt>
                <c:pt idx="149">
                  <c:v>41.034582918206908</c:v>
                </c:pt>
                <c:pt idx="150">
                  <c:v>41.01629417489707</c:v>
                </c:pt>
                <c:pt idx="151">
                  <c:v>33.947853317357072</c:v>
                </c:pt>
                <c:pt idx="152">
                  <c:v>32.961102190627848</c:v>
                </c:pt>
                <c:pt idx="153">
                  <c:v>35.803148078327176</c:v>
                </c:pt>
                <c:pt idx="154">
                  <c:v>26.937913622358948</c:v>
                </c:pt>
                <c:pt idx="155">
                  <c:v>22.407939308382627</c:v>
                </c:pt>
                <c:pt idx="156">
                  <c:v>28.512523417276689</c:v>
                </c:pt>
                <c:pt idx="157">
                  <c:v>19.81505361221447</c:v>
                </c:pt>
                <c:pt idx="158">
                  <c:v>14.61811504666978</c:v>
                </c:pt>
                <c:pt idx="159">
                  <c:v>18.848364286381059</c:v>
                </c:pt>
                <c:pt idx="160">
                  <c:v>13.930239068268245</c:v>
                </c:pt>
                <c:pt idx="161">
                  <c:v>7.7321310098814422</c:v>
                </c:pt>
                <c:pt idx="162">
                  <c:v>9.2608448999648019</c:v>
                </c:pt>
                <c:pt idx="163">
                  <c:v>7.0770406669771093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384A-A991-6F192E7396E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'400E'!$AF$28:$AF$93</c:f>
              <c:numCache>
                <c:formatCode>General</c:formatCode>
                <c:ptCount val="66"/>
                <c:pt idx="0">
                  <c:v>1530.0657786848603</c:v>
                </c:pt>
                <c:pt idx="1">
                  <c:v>767.14927928693965</c:v>
                </c:pt>
                <c:pt idx="2">
                  <c:v>502.55510812755966</c:v>
                </c:pt>
                <c:pt idx="3">
                  <c:v>379.5935225769137</c:v>
                </c:pt>
                <c:pt idx="4">
                  <c:v>303.56155835002312</c:v>
                </c:pt>
                <c:pt idx="5">
                  <c:v>253.40592113102724</c:v>
                </c:pt>
                <c:pt idx="6">
                  <c:v>216.14630768078479</c:v>
                </c:pt>
                <c:pt idx="7">
                  <c:v>189.94783308010628</c:v>
                </c:pt>
                <c:pt idx="8">
                  <c:v>167.52075543098812</c:v>
                </c:pt>
                <c:pt idx="9">
                  <c:v>153.01579484914714</c:v>
                </c:pt>
                <c:pt idx="10">
                  <c:v>138.43158313428233</c:v>
                </c:pt>
                <c:pt idx="11">
                  <c:v>125.77886000814351</c:v>
                </c:pt>
                <c:pt idx="12">
                  <c:v>116.51235864727077</c:v>
                </c:pt>
                <c:pt idx="13">
                  <c:v>110.92498810247255</c:v>
                </c:pt>
                <c:pt idx="14">
                  <c:v>102.00546957839288</c:v>
                </c:pt>
                <c:pt idx="15">
                  <c:v>95.064342496960691</c:v>
                </c:pt>
                <c:pt idx="16">
                  <c:v>89.784948850878024</c:v>
                </c:pt>
                <c:pt idx="17">
                  <c:v>84.86367213297936</c:v>
                </c:pt>
                <c:pt idx="18">
                  <c:v>80.921626126067594</c:v>
                </c:pt>
                <c:pt idx="19">
                  <c:v>76.394094790886086</c:v>
                </c:pt>
                <c:pt idx="20">
                  <c:v>73.461140189928585</c:v>
                </c:pt>
                <c:pt idx="21">
                  <c:v>69.582212007919367</c:v>
                </c:pt>
                <c:pt idx="22">
                  <c:v>67.293883136702945</c:v>
                </c:pt>
                <c:pt idx="23">
                  <c:v>63.230757302798615</c:v>
                </c:pt>
                <c:pt idx="24">
                  <c:v>61.857065387190062</c:v>
                </c:pt>
                <c:pt idx="25">
                  <c:v>59.947496989641692</c:v>
                </c:pt>
                <c:pt idx="26">
                  <c:v>57.098694615854946</c:v>
                </c:pt>
                <c:pt idx="27">
                  <c:v>55.885968322941707</c:v>
                </c:pt>
                <c:pt idx="28">
                  <c:v>52.867711241795959</c:v>
                </c:pt>
                <c:pt idx="29">
                  <c:v>51.690197726614507</c:v>
                </c:pt>
                <c:pt idx="30">
                  <c:v>50.102221499643967</c:v>
                </c:pt>
                <c:pt idx="31">
                  <c:v>48.206828999347636</c:v>
                </c:pt>
                <c:pt idx="32">
                  <c:v>47.037850486186009</c:v>
                </c:pt>
                <c:pt idx="33">
                  <c:v>45.437221647582277</c:v>
                </c:pt>
                <c:pt idx="34">
                  <c:v>44.479283336939545</c:v>
                </c:pt>
                <c:pt idx="35">
                  <c:v>43.681083655793223</c:v>
                </c:pt>
                <c:pt idx="36">
                  <c:v>43.258130214296031</c:v>
                </c:pt>
                <c:pt idx="37">
                  <c:v>41.05788917235698</c:v>
                </c:pt>
                <c:pt idx="38">
                  <c:v>40.158830281163645</c:v>
                </c:pt>
                <c:pt idx="39">
                  <c:v>39.35481527778218</c:v>
                </c:pt>
                <c:pt idx="40">
                  <c:v>38.218534904210813</c:v>
                </c:pt>
                <c:pt idx="41">
                  <c:v>37.400058539859707</c:v>
                </c:pt>
                <c:pt idx="42">
                  <c:v>36.580354610666511</c:v>
                </c:pt>
                <c:pt idx="43">
                  <c:v>36.877836097980172</c:v>
                </c:pt>
                <c:pt idx="44">
                  <c:v>36.001726220931033</c:v>
                </c:pt>
                <c:pt idx="45">
                  <c:v>35.315405606388424</c:v>
                </c:pt>
                <c:pt idx="46">
                  <c:v>34.75705798386538</c:v>
                </c:pt>
                <c:pt idx="47">
                  <c:v>34.142091434165678</c:v>
                </c:pt>
                <c:pt idx="48">
                  <c:v>33.606341891664883</c:v>
                </c:pt>
                <c:pt idx="49">
                  <c:v>32.53646370489016</c:v>
                </c:pt>
                <c:pt idx="50">
                  <c:v>31.901705468869803</c:v>
                </c:pt>
                <c:pt idx="51">
                  <c:v>31.690076054325299</c:v>
                </c:pt>
                <c:pt idx="52">
                  <c:v>31.858250178553114</c:v>
                </c:pt>
                <c:pt idx="53">
                  <c:v>30.991732343413219</c:v>
                </c:pt>
                <c:pt idx="54">
                  <c:v>30.875689168686947</c:v>
                </c:pt>
                <c:pt idx="55">
                  <c:v>30.630585967299425</c:v>
                </c:pt>
                <c:pt idx="56">
                  <c:v>29.859778956324291</c:v>
                </c:pt>
                <c:pt idx="57">
                  <c:v>29.680911737401203</c:v>
                </c:pt>
                <c:pt idx="58">
                  <c:v>29.574466567154477</c:v>
                </c:pt>
                <c:pt idx="59">
                  <c:v>28.892300989718599</c:v>
                </c:pt>
                <c:pt idx="60">
                  <c:v>28.667140991596185</c:v>
                </c:pt>
                <c:pt idx="61">
                  <c:v>28.479710523532454</c:v>
                </c:pt>
                <c:pt idx="62">
                  <c:v>27.923818996563821</c:v>
                </c:pt>
                <c:pt idx="63">
                  <c:v>28.00627158905224</c:v>
                </c:pt>
                <c:pt idx="64">
                  <c:v>27.14938940898714</c:v>
                </c:pt>
                <c:pt idx="65">
                  <c:v>27.417398984064349</c:v>
                </c:pt>
              </c:numCache>
            </c:numRef>
          </c:xVal>
          <c:yVal>
            <c:numRef>
              <c:f>'600E'!$AN$28:$AN$191</c:f>
              <c:numCache>
                <c:formatCode>General</c:formatCode>
                <c:ptCount val="164"/>
                <c:pt idx="0">
                  <c:v>30.736121648445231</c:v>
                </c:pt>
                <c:pt idx="1">
                  <c:v>31.169491342208023</c:v>
                </c:pt>
                <c:pt idx="2">
                  <c:v>31.473410803236831</c:v>
                </c:pt>
                <c:pt idx="3">
                  <c:v>31.69696835540709</c:v>
                </c:pt>
                <c:pt idx="4">
                  <c:v>31.713825180349552</c:v>
                </c:pt>
                <c:pt idx="5">
                  <c:v>31.780814342670006</c:v>
                </c:pt>
                <c:pt idx="6">
                  <c:v>31.794336266797039</c:v>
                </c:pt>
                <c:pt idx="7">
                  <c:v>31.82758421961595</c:v>
                </c:pt>
                <c:pt idx="8">
                  <c:v>31.976065171002347</c:v>
                </c:pt>
                <c:pt idx="9">
                  <c:v>32.079969104938748</c:v>
                </c:pt>
                <c:pt idx="10">
                  <c:v>32.162389038437283</c:v>
                </c:pt>
                <c:pt idx="11">
                  <c:v>32.620445290349956</c:v>
                </c:pt>
                <c:pt idx="12">
                  <c:v>32.702292069714304</c:v>
                </c:pt>
                <c:pt idx="13">
                  <c:v>32.70520158865763</c:v>
                </c:pt>
                <c:pt idx="14">
                  <c:v>32.768008604564514</c:v>
                </c:pt>
                <c:pt idx="15">
                  <c:v>32.90242482564615</c:v>
                </c:pt>
                <c:pt idx="16">
                  <c:v>33.110036975922348</c:v>
                </c:pt>
                <c:pt idx="17">
                  <c:v>33.194173634869628</c:v>
                </c:pt>
                <c:pt idx="18">
                  <c:v>33.467433433514017</c:v>
                </c:pt>
                <c:pt idx="19">
                  <c:v>33.48293928214494</c:v>
                </c:pt>
                <c:pt idx="20">
                  <c:v>33.798436876095778</c:v>
                </c:pt>
                <c:pt idx="21">
                  <c:v>33.945597181205912</c:v>
                </c:pt>
                <c:pt idx="22">
                  <c:v>34.07464924787751</c:v>
                </c:pt>
                <c:pt idx="23">
                  <c:v>34.075217878625288</c:v>
                </c:pt>
                <c:pt idx="24">
                  <c:v>34.19222908000517</c:v>
                </c:pt>
                <c:pt idx="25">
                  <c:v>34.208838902502926</c:v>
                </c:pt>
                <c:pt idx="26">
                  <c:v>34.2602439596903</c:v>
                </c:pt>
                <c:pt idx="27">
                  <c:v>34.69081740530693</c:v>
                </c:pt>
                <c:pt idx="28">
                  <c:v>34.808066163414615</c:v>
                </c:pt>
                <c:pt idx="29">
                  <c:v>34.981677451562433</c:v>
                </c:pt>
                <c:pt idx="30">
                  <c:v>35.257255273437387</c:v>
                </c:pt>
                <c:pt idx="31">
                  <c:v>35.297988633941699</c:v>
                </c:pt>
                <c:pt idx="32">
                  <c:v>35.414830754873869</c:v>
                </c:pt>
                <c:pt idx="33">
                  <c:v>36.39775178194386</c:v>
                </c:pt>
                <c:pt idx="34">
                  <c:v>36.405998159290355</c:v>
                </c:pt>
                <c:pt idx="35">
                  <c:v>36.693107464572151</c:v>
                </c:pt>
                <c:pt idx="36">
                  <c:v>36.693810873713474</c:v>
                </c:pt>
                <c:pt idx="37">
                  <c:v>36.715082419554271</c:v>
                </c:pt>
                <c:pt idx="38">
                  <c:v>37.077906261642951</c:v>
                </c:pt>
                <c:pt idx="39">
                  <c:v>37.129290915967147</c:v>
                </c:pt>
                <c:pt idx="40">
                  <c:v>37.212149162494747</c:v>
                </c:pt>
                <c:pt idx="41">
                  <c:v>37.709755487983351</c:v>
                </c:pt>
                <c:pt idx="42">
                  <c:v>37.901333465478309</c:v>
                </c:pt>
                <c:pt idx="43">
                  <c:v>38.562205635558989</c:v>
                </c:pt>
                <c:pt idx="44">
                  <c:v>38.623822716259205</c:v>
                </c:pt>
                <c:pt idx="45">
                  <c:v>38.952320354610158</c:v>
                </c:pt>
                <c:pt idx="46">
                  <c:v>39.655509594209008</c:v>
                </c:pt>
                <c:pt idx="47">
                  <c:v>39.675186337254416</c:v>
                </c:pt>
                <c:pt idx="48">
                  <c:v>39.993040827396868</c:v>
                </c:pt>
                <c:pt idx="49">
                  <c:v>40.07264080937486</c:v>
                </c:pt>
                <c:pt idx="50">
                  <c:v>40.52112005367146</c:v>
                </c:pt>
                <c:pt idx="51">
                  <c:v>40.613066519505217</c:v>
                </c:pt>
                <c:pt idx="52">
                  <c:v>41.156144683798288</c:v>
                </c:pt>
                <c:pt idx="53">
                  <c:v>41.698545158859226</c:v>
                </c:pt>
                <c:pt idx="54">
                  <c:v>41.794062099820813</c:v>
                </c:pt>
                <c:pt idx="55">
                  <c:v>41.885842374314159</c:v>
                </c:pt>
                <c:pt idx="56">
                  <c:v>42.079178791699619</c:v>
                </c:pt>
                <c:pt idx="57">
                  <c:v>42.860278524111109</c:v>
                </c:pt>
                <c:pt idx="58">
                  <c:v>43.782808220887127</c:v>
                </c:pt>
                <c:pt idx="59">
                  <c:v>43.884158280759422</c:v>
                </c:pt>
                <c:pt idx="60">
                  <c:v>43.943570179417527</c:v>
                </c:pt>
                <c:pt idx="61">
                  <c:v>44.110574946277545</c:v>
                </c:pt>
                <c:pt idx="62">
                  <c:v>44.742890785643674</c:v>
                </c:pt>
                <c:pt idx="63">
                  <c:v>45.153963651842837</c:v>
                </c:pt>
                <c:pt idx="64">
                  <c:v>45.384033186390553</c:v>
                </c:pt>
                <c:pt idx="65">
                  <c:v>46.303520543654962</c:v>
                </c:pt>
                <c:pt idx="66">
                  <c:v>46.326867491451004</c:v>
                </c:pt>
                <c:pt idx="67">
                  <c:v>46.41199247218043</c:v>
                </c:pt>
                <c:pt idx="68">
                  <c:v>47.316913139125703</c:v>
                </c:pt>
                <c:pt idx="69">
                  <c:v>47.320230417041074</c:v>
                </c:pt>
                <c:pt idx="70">
                  <c:v>47.599213153233499</c:v>
                </c:pt>
                <c:pt idx="71">
                  <c:v>48.168934359909464</c:v>
                </c:pt>
                <c:pt idx="72">
                  <c:v>48.992215538146908</c:v>
                </c:pt>
                <c:pt idx="73">
                  <c:v>49.368812669016123</c:v>
                </c:pt>
                <c:pt idx="74">
                  <c:v>49.823987805378536</c:v>
                </c:pt>
                <c:pt idx="75">
                  <c:v>50.836715086132557</c:v>
                </c:pt>
                <c:pt idx="76">
                  <c:v>51.381841070307729</c:v>
                </c:pt>
                <c:pt idx="77">
                  <c:v>51.616888186410755</c:v>
                </c:pt>
                <c:pt idx="78">
                  <c:v>51.806802541113157</c:v>
                </c:pt>
                <c:pt idx="79">
                  <c:v>51.858960467758486</c:v>
                </c:pt>
                <c:pt idx="80">
                  <c:v>52.910631650268733</c:v>
                </c:pt>
                <c:pt idx="81">
                  <c:v>53.76121149197639</c:v>
                </c:pt>
                <c:pt idx="82">
                  <c:v>55.315568132615304</c:v>
                </c:pt>
                <c:pt idx="83">
                  <c:v>55.414052912166738</c:v>
                </c:pt>
                <c:pt idx="84">
                  <c:v>55.820734312268144</c:v>
                </c:pt>
                <c:pt idx="85">
                  <c:v>56.531626132389846</c:v>
                </c:pt>
                <c:pt idx="86">
                  <c:v>56.662569984968179</c:v>
                </c:pt>
                <c:pt idx="87">
                  <c:v>58.206649872202341</c:v>
                </c:pt>
                <c:pt idx="88">
                  <c:v>58.329628402220493</c:v>
                </c:pt>
                <c:pt idx="89">
                  <c:v>58.502330140943521</c:v>
                </c:pt>
                <c:pt idx="90">
                  <c:v>60.456869529525356</c:v>
                </c:pt>
                <c:pt idx="91">
                  <c:v>60.704546586547245</c:v>
                </c:pt>
                <c:pt idx="92">
                  <c:v>61.525435509712786</c:v>
                </c:pt>
                <c:pt idx="93">
                  <c:v>62.645126316178832</c:v>
                </c:pt>
                <c:pt idx="94">
                  <c:v>64.023725624363308</c:v>
                </c:pt>
                <c:pt idx="95">
                  <c:v>64.164993475062488</c:v>
                </c:pt>
                <c:pt idx="96">
                  <c:v>64.543910242468016</c:v>
                </c:pt>
                <c:pt idx="97">
                  <c:v>66.02350687563704</c:v>
                </c:pt>
                <c:pt idx="98">
                  <c:v>67.098008013702781</c:v>
                </c:pt>
                <c:pt idx="99">
                  <c:v>67.127980984525394</c:v>
                </c:pt>
                <c:pt idx="100">
                  <c:v>69.023499924892278</c:v>
                </c:pt>
                <c:pt idx="101">
                  <c:v>69.740843571539969</c:v>
                </c:pt>
                <c:pt idx="102">
                  <c:v>69.828590794826781</c:v>
                </c:pt>
                <c:pt idx="103">
                  <c:v>72.382087083478012</c:v>
                </c:pt>
                <c:pt idx="104">
                  <c:v>73.250812932244528</c:v>
                </c:pt>
                <c:pt idx="105">
                  <c:v>74.009363207349054</c:v>
                </c:pt>
                <c:pt idx="106">
                  <c:v>74.66746873443023</c:v>
                </c:pt>
                <c:pt idx="107">
                  <c:v>77.377039398986156</c:v>
                </c:pt>
                <c:pt idx="108">
                  <c:v>78.593641222394609</c:v>
                </c:pt>
                <c:pt idx="109">
                  <c:v>81.233004189791401</c:v>
                </c:pt>
                <c:pt idx="110">
                  <c:v>81.571195926259151</c:v>
                </c:pt>
                <c:pt idx="111">
                  <c:v>83.598063010282843</c:v>
                </c:pt>
                <c:pt idx="112">
                  <c:v>84.540249302868858</c:v>
                </c:pt>
                <c:pt idx="113">
                  <c:v>86.560643410068423</c:v>
                </c:pt>
                <c:pt idx="114">
                  <c:v>90.083942054416426</c:v>
                </c:pt>
                <c:pt idx="115">
                  <c:v>91.328011808845361</c:v>
                </c:pt>
                <c:pt idx="116">
                  <c:v>91.605727658713903</c:v>
                </c:pt>
                <c:pt idx="117">
                  <c:v>94.095352040098973</c:v>
                </c:pt>
                <c:pt idx="118">
                  <c:v>94.232094480658972</c:v>
                </c:pt>
                <c:pt idx="119">
                  <c:v>97.186384713891613</c:v>
                </c:pt>
                <c:pt idx="120">
                  <c:v>99.064957494470391</c:v>
                </c:pt>
                <c:pt idx="121">
                  <c:v>103.14438447955582</c:v>
                </c:pt>
                <c:pt idx="122">
                  <c:v>104.86699674822765</c:v>
                </c:pt>
                <c:pt idx="123">
                  <c:v>107.16652228287037</c:v>
                </c:pt>
                <c:pt idx="124">
                  <c:v>108.73486368136135</c:v>
                </c:pt>
                <c:pt idx="125">
                  <c:v>110.5124109033907</c:v>
                </c:pt>
                <c:pt idx="126">
                  <c:v>115.12578721877971</c:v>
                </c:pt>
                <c:pt idx="127">
                  <c:v>115.45453977268845</c:v>
                </c:pt>
                <c:pt idx="128">
                  <c:v>117.81292812345113</c:v>
                </c:pt>
                <c:pt idx="129">
                  <c:v>126.54242598374186</c:v>
                </c:pt>
                <c:pt idx="130">
                  <c:v>126.96161233613564</c:v>
                </c:pt>
                <c:pt idx="131">
                  <c:v>127.8912585305405</c:v>
                </c:pt>
                <c:pt idx="132">
                  <c:v>135.68034851716547</c:v>
                </c:pt>
                <c:pt idx="133">
                  <c:v>138.97397070601383</c:v>
                </c:pt>
                <c:pt idx="134">
                  <c:v>139.59281834782325</c:v>
                </c:pt>
                <c:pt idx="135">
                  <c:v>156.11449556827301</c:v>
                </c:pt>
                <c:pt idx="136">
                  <c:v>156.19376842318528</c:v>
                </c:pt>
                <c:pt idx="137">
                  <c:v>157.43141728040877</c:v>
                </c:pt>
                <c:pt idx="138">
                  <c:v>164.54677046409915</c:v>
                </c:pt>
                <c:pt idx="139">
                  <c:v>172.12080983834747</c:v>
                </c:pt>
                <c:pt idx="140">
                  <c:v>175.81163882069879</c:v>
                </c:pt>
                <c:pt idx="141">
                  <c:v>183.37553036024113</c:v>
                </c:pt>
                <c:pt idx="142">
                  <c:v>197.17435205659967</c:v>
                </c:pt>
                <c:pt idx="143">
                  <c:v>198.12951578201128</c:v>
                </c:pt>
                <c:pt idx="144">
                  <c:v>215.98823533283519</c:v>
                </c:pt>
                <c:pt idx="145">
                  <c:v>224.30183970283358</c:v>
                </c:pt>
                <c:pt idx="146">
                  <c:v>225.18355290730702</c:v>
                </c:pt>
                <c:pt idx="147">
                  <c:v>243.93723225782989</c:v>
                </c:pt>
                <c:pt idx="148">
                  <c:v>257.84608207106515</c:v>
                </c:pt>
                <c:pt idx="149">
                  <c:v>277.85708407313876</c:v>
                </c:pt>
                <c:pt idx="150">
                  <c:v>300.52835999324884</c:v>
                </c:pt>
                <c:pt idx="151">
                  <c:v>307.35534378139778</c:v>
                </c:pt>
                <c:pt idx="152">
                  <c:v>344.85985922589822</c:v>
                </c:pt>
                <c:pt idx="153">
                  <c:v>382.86399544391247</c:v>
                </c:pt>
                <c:pt idx="154">
                  <c:v>388.65922980859909</c:v>
                </c:pt>
                <c:pt idx="155">
                  <c:v>463.21706729546463</c:v>
                </c:pt>
                <c:pt idx="156">
                  <c:v>505.8937255896808</c:v>
                </c:pt>
                <c:pt idx="157">
                  <c:v>513.84466069620464</c:v>
                </c:pt>
                <c:pt idx="158">
                  <c:v>708.59822017350587</c:v>
                </c:pt>
                <c:pt idx="159">
                  <c:v>752.28066638522671</c:v>
                </c:pt>
                <c:pt idx="160">
                  <c:v>764.26056504687904</c:v>
                </c:pt>
                <c:pt idx="161">
                  <c:v>1398.8581023076051</c:v>
                </c:pt>
                <c:pt idx="162">
                  <c:v>1470.4674861845251</c:v>
                </c:pt>
                <c:pt idx="163">
                  <c:v>1544.7291262984168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1-384A-A991-6F192E73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53279"/>
        <c:axId val="1480859535"/>
      </c:scatterChart>
      <c:valAx>
        <c:axId val="1608053279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59535"/>
        <c:crosses val="autoZero"/>
        <c:crossBetween val="midCat"/>
      </c:valAx>
      <c:valAx>
        <c:axId val="1480859535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5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58247707825759"/>
          <c:y val="0.1240216906848908"/>
          <c:w val="0.10978341343695674"/>
          <c:h val="0.2382369615562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'400E'!$J$28:$J$93</c:f>
              <c:numCache>
                <c:formatCode>General</c:formatCode>
                <c:ptCount val="66"/>
                <c:pt idx="0">
                  <c:v>7.6401197970784179E-3</c:v>
                </c:pt>
                <c:pt idx="1">
                  <c:v>1.5280239594156836E-2</c:v>
                </c:pt>
                <c:pt idx="2">
                  <c:v>2.2920359391235254E-2</c:v>
                </c:pt>
                <c:pt idx="3">
                  <c:v>3.0560479188313672E-2</c:v>
                </c:pt>
                <c:pt idx="4">
                  <c:v>3.820059898539209E-2</c:v>
                </c:pt>
                <c:pt idx="5">
                  <c:v>4.5840718782470508E-2</c:v>
                </c:pt>
                <c:pt idx="6">
                  <c:v>5.3480838579548926E-2</c:v>
                </c:pt>
                <c:pt idx="7">
                  <c:v>6.1120958376627343E-2</c:v>
                </c:pt>
                <c:pt idx="8">
                  <c:v>6.8761078173705761E-2</c:v>
                </c:pt>
                <c:pt idx="9">
                  <c:v>7.6401197970784179E-2</c:v>
                </c:pt>
                <c:pt idx="10">
                  <c:v>8.4041317767862597E-2</c:v>
                </c:pt>
                <c:pt idx="11">
                  <c:v>9.1681437564941015E-2</c:v>
                </c:pt>
                <c:pt idx="12">
                  <c:v>9.9321557362019433E-2</c:v>
                </c:pt>
                <c:pt idx="13">
                  <c:v>0.10696167715909785</c:v>
                </c:pt>
                <c:pt idx="14">
                  <c:v>0.11460179695617627</c:v>
                </c:pt>
                <c:pt idx="15">
                  <c:v>0.12224191675325469</c:v>
                </c:pt>
                <c:pt idx="16">
                  <c:v>0.12988203655033312</c:v>
                </c:pt>
                <c:pt idx="17">
                  <c:v>0.13752215634741152</c:v>
                </c:pt>
                <c:pt idx="18">
                  <c:v>0.14516227614448995</c:v>
                </c:pt>
                <c:pt idx="19">
                  <c:v>0.15280239594156836</c:v>
                </c:pt>
                <c:pt idx="20">
                  <c:v>0.16044251573864679</c:v>
                </c:pt>
                <c:pt idx="21">
                  <c:v>0.16808263553572519</c:v>
                </c:pt>
                <c:pt idx="22">
                  <c:v>0.17572275533280363</c:v>
                </c:pt>
                <c:pt idx="23">
                  <c:v>0.18336287512988203</c:v>
                </c:pt>
                <c:pt idx="24">
                  <c:v>0.19100299492696046</c:v>
                </c:pt>
                <c:pt idx="25">
                  <c:v>0.19864311472403887</c:v>
                </c:pt>
                <c:pt idx="26">
                  <c:v>0.2062832345211173</c:v>
                </c:pt>
                <c:pt idx="27">
                  <c:v>0.2139233543181957</c:v>
                </c:pt>
                <c:pt idx="28">
                  <c:v>0.22156347411527413</c:v>
                </c:pt>
                <c:pt idx="29">
                  <c:v>0.22920359391235254</c:v>
                </c:pt>
                <c:pt idx="30">
                  <c:v>0.23684371370943097</c:v>
                </c:pt>
                <c:pt idx="31">
                  <c:v>0.24448383350650937</c:v>
                </c:pt>
                <c:pt idx="32">
                  <c:v>0.25212395330358778</c:v>
                </c:pt>
                <c:pt idx="33">
                  <c:v>0.25976407310066624</c:v>
                </c:pt>
                <c:pt idx="34">
                  <c:v>0.26740419289774464</c:v>
                </c:pt>
                <c:pt idx="35">
                  <c:v>0.27504431269482305</c:v>
                </c:pt>
                <c:pt idx="36">
                  <c:v>0.28268443249190145</c:v>
                </c:pt>
                <c:pt idx="37">
                  <c:v>0.29032455228897991</c:v>
                </c:pt>
                <c:pt idx="38">
                  <c:v>0.29796467208605831</c:v>
                </c:pt>
                <c:pt idx="39">
                  <c:v>0.30560479188313672</c:v>
                </c:pt>
                <c:pt idx="40">
                  <c:v>0.31324491168021512</c:v>
                </c:pt>
                <c:pt idx="41">
                  <c:v>0.32088503147729358</c:v>
                </c:pt>
                <c:pt idx="42">
                  <c:v>0.32852515127437198</c:v>
                </c:pt>
                <c:pt idx="43">
                  <c:v>0.33616527107145039</c:v>
                </c:pt>
                <c:pt idx="44">
                  <c:v>0.34380539086852879</c:v>
                </c:pt>
                <c:pt idx="45">
                  <c:v>0.35144551066560725</c:v>
                </c:pt>
                <c:pt idx="46">
                  <c:v>0.35908563046268566</c:v>
                </c:pt>
                <c:pt idx="47">
                  <c:v>0.36672575025976406</c:v>
                </c:pt>
                <c:pt idx="48">
                  <c:v>0.37436587005684246</c:v>
                </c:pt>
                <c:pt idx="49">
                  <c:v>0.38200598985392092</c:v>
                </c:pt>
                <c:pt idx="50">
                  <c:v>0.38964610965099933</c:v>
                </c:pt>
                <c:pt idx="51">
                  <c:v>0.39728622944807773</c:v>
                </c:pt>
                <c:pt idx="52">
                  <c:v>0.40492634924515614</c:v>
                </c:pt>
                <c:pt idx="53">
                  <c:v>0.4125664690422346</c:v>
                </c:pt>
                <c:pt idx="54">
                  <c:v>0.420206588839313</c:v>
                </c:pt>
                <c:pt idx="55">
                  <c:v>0.4278467086363914</c:v>
                </c:pt>
                <c:pt idx="56">
                  <c:v>0.43548682843346986</c:v>
                </c:pt>
                <c:pt idx="57">
                  <c:v>0.44312694823054827</c:v>
                </c:pt>
                <c:pt idx="58">
                  <c:v>0.45076706802762667</c:v>
                </c:pt>
                <c:pt idx="59">
                  <c:v>0.45840718782470508</c:v>
                </c:pt>
                <c:pt idx="60">
                  <c:v>0.46604730762178354</c:v>
                </c:pt>
                <c:pt idx="61">
                  <c:v>0.47368742741886194</c:v>
                </c:pt>
                <c:pt idx="62">
                  <c:v>0.48132754721594034</c:v>
                </c:pt>
                <c:pt idx="63">
                  <c:v>0.48896766701301875</c:v>
                </c:pt>
                <c:pt idx="64">
                  <c:v>0.49660778681009721</c:v>
                </c:pt>
                <c:pt idx="65">
                  <c:v>0.50424790660717556</c:v>
                </c:pt>
              </c:numCache>
            </c:numRef>
          </c:xVal>
          <c:yVal>
            <c:numRef>
              <c:f>'400E'!$AD$28:$AD$93</c:f>
              <c:numCache>
                <c:formatCode>General</c:formatCode>
                <c:ptCount val="66"/>
                <c:pt idx="0">
                  <c:v>5.8912774175932815E-3</c:v>
                </c:pt>
                <c:pt idx="1">
                  <c:v>1.1173048668129907E-2</c:v>
                </c:pt>
                <c:pt idx="2">
                  <c:v>1.7165176233181784E-2</c:v>
                </c:pt>
                <c:pt idx="3">
                  <c:v>2.3279903745678548E-2</c:v>
                </c:pt>
                <c:pt idx="4">
                  <c:v>3.0970589212011821E-2</c:v>
                </c:pt>
                <c:pt idx="5">
                  <c:v>3.8322601592592757E-2</c:v>
                </c:pt>
                <c:pt idx="6">
                  <c:v>4.602780126323567E-2</c:v>
                </c:pt>
                <c:pt idx="7">
                  <c:v>5.5281703087943085E-2</c:v>
                </c:pt>
                <c:pt idx="8">
                  <c:v>6.4699451873279232E-2</c:v>
                </c:pt>
                <c:pt idx="9">
                  <c:v>7.2954654369834199E-2</c:v>
                </c:pt>
                <c:pt idx="10">
                  <c:v>8.6070669588337118E-2</c:v>
                </c:pt>
                <c:pt idx="11">
                  <c:v>9.9030630942922457E-2</c:v>
                </c:pt>
                <c:pt idx="12">
                  <c:v>0.11295264897912653</c:v>
                </c:pt>
                <c:pt idx="13">
                  <c:v>0.12458740362957231</c:v>
                </c:pt>
                <c:pt idx="14">
                  <c:v>0.14211024917601464</c:v>
                </c:pt>
                <c:pt idx="15">
                  <c:v>0.16059849363682563</c:v>
                </c:pt>
                <c:pt idx="16">
                  <c:v>0.18192375116843143</c:v>
                </c:pt>
                <c:pt idx="17">
                  <c:v>0.20220936347263471</c:v>
                </c:pt>
                <c:pt idx="18">
                  <c:v>0.22660822119748236</c:v>
                </c:pt>
                <c:pt idx="19">
                  <c:v>0.25146506404047264</c:v>
                </c:pt>
                <c:pt idx="20">
                  <c:v>0.27705411367032018</c:v>
                </c:pt>
                <c:pt idx="21">
                  <c:v>0.30709710280365676</c:v>
                </c:pt>
                <c:pt idx="22">
                  <c:v>0.33672359338990804</c:v>
                </c:pt>
                <c:pt idx="23">
                  <c:v>0.37856525587661305</c:v>
                </c:pt>
                <c:pt idx="24">
                  <c:v>0.40313214087787963</c:v>
                </c:pt>
                <c:pt idx="25">
                  <c:v>0.43770197299342495</c:v>
                </c:pt>
                <c:pt idx="26">
                  <c:v>0.48518757776728533</c:v>
                </c:pt>
                <c:pt idx="27">
                  <c:v>0.52566537890233811</c:v>
                </c:pt>
                <c:pt idx="28">
                  <c:v>0.57412327537803243</c:v>
                </c:pt>
                <c:pt idx="29">
                  <c:v>0.62679460302918433</c:v>
                </c:pt>
                <c:pt idx="30">
                  <c:v>0.67119338936756501</c:v>
                </c:pt>
                <c:pt idx="31">
                  <c:v>0.72660293974028967</c:v>
                </c:pt>
                <c:pt idx="32">
                  <c:v>0.78056147957426036</c:v>
                </c:pt>
                <c:pt idx="33">
                  <c:v>0.84764373561993145</c:v>
                </c:pt>
                <c:pt idx="34">
                  <c:v>0.90900206977045583</c:v>
                </c:pt>
                <c:pt idx="35">
                  <c:v>0.97314903734638436</c:v>
                </c:pt>
                <c:pt idx="36">
                  <c:v>1.0294492457294737</c:v>
                </c:pt>
                <c:pt idx="37">
                  <c:v>1.1478031031455032</c:v>
                </c:pt>
                <c:pt idx="38">
                  <c:v>1.2401381984389284</c:v>
                </c:pt>
                <c:pt idx="39">
                  <c:v>1.3392669766076037</c:v>
                </c:pt>
                <c:pt idx="40">
                  <c:v>1.455153132434569</c:v>
                </c:pt>
                <c:pt idx="41">
                  <c:v>1.5731437386503984</c:v>
                </c:pt>
                <c:pt idx="42">
                  <c:v>1.7020327020286721</c:v>
                </c:pt>
                <c:pt idx="43">
                  <c:v>1.7891247646427761</c:v>
                </c:pt>
                <c:pt idx="44">
                  <c:v>1.9363661128090379</c:v>
                </c:pt>
                <c:pt idx="45">
                  <c:v>2.1014771645912722</c:v>
                </c:pt>
                <c:pt idx="46">
                  <c:v>2.2521474277909261</c:v>
                </c:pt>
                <c:pt idx="47">
                  <c:v>2.3972911031356081</c:v>
                </c:pt>
                <c:pt idx="48">
                  <c:v>2.582175406291829</c:v>
                </c:pt>
                <c:pt idx="49">
                  <c:v>2.8001428017946308</c:v>
                </c:pt>
                <c:pt idx="50">
                  <c:v>2.9702153991715119</c:v>
                </c:pt>
                <c:pt idx="51">
                  <c:v>3.1366505477866351</c:v>
                </c:pt>
                <c:pt idx="52">
                  <c:v>3.2416791060520929</c:v>
                </c:pt>
                <c:pt idx="53">
                  <c:v>3.474542515430902</c:v>
                </c:pt>
                <c:pt idx="54">
                  <c:v>3.6392824068899747</c:v>
                </c:pt>
                <c:pt idx="55">
                  <c:v>3.7670445904101979</c:v>
                </c:pt>
                <c:pt idx="56">
                  <c:v>4.0176697933107048</c:v>
                </c:pt>
                <c:pt idx="57">
                  <c:v>4.1783575585840822</c:v>
                </c:pt>
                <c:pt idx="58">
                  <c:v>4.3257205904006444</c:v>
                </c:pt>
                <c:pt idx="59">
                  <c:v>4.5520021746561401</c:v>
                </c:pt>
                <c:pt idx="60">
                  <c:v>4.7485327443975134</c:v>
                </c:pt>
                <c:pt idx="61">
                  <c:v>4.9299597515939562</c:v>
                </c:pt>
                <c:pt idx="62">
                  <c:v>5.1700403611781462</c:v>
                </c:pt>
                <c:pt idx="63">
                  <c:v>5.2863333056004187</c:v>
                </c:pt>
                <c:pt idx="64">
                  <c:v>5.6207906073752048</c:v>
                </c:pt>
                <c:pt idx="65">
                  <c:v>5.6914688104844844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8-6344-B8E1-EF34942BD6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'400E'!$J$102:$J$162</c:f>
              <c:numCache>
                <c:formatCode>General</c:formatCode>
                <c:ptCount val="61"/>
                <c:pt idx="0">
                  <c:v>8.2296060076123851E-3</c:v>
                </c:pt>
                <c:pt idx="1">
                  <c:v>1.645921201522477E-2</c:v>
                </c:pt>
                <c:pt idx="2">
                  <c:v>2.4688818022837157E-2</c:v>
                </c:pt>
                <c:pt idx="3">
                  <c:v>3.291842403044954E-2</c:v>
                </c:pt>
                <c:pt idx="4">
                  <c:v>4.1148030038061931E-2</c:v>
                </c:pt>
                <c:pt idx="5">
                  <c:v>4.9377636045674314E-2</c:v>
                </c:pt>
                <c:pt idx="6">
                  <c:v>5.7607242053286697E-2</c:v>
                </c:pt>
                <c:pt idx="7">
                  <c:v>6.5836848060899081E-2</c:v>
                </c:pt>
                <c:pt idx="8">
                  <c:v>7.4066454068511464E-2</c:v>
                </c:pt>
                <c:pt idx="9">
                  <c:v>8.2296060076123861E-2</c:v>
                </c:pt>
                <c:pt idx="10">
                  <c:v>9.0525666083736245E-2</c:v>
                </c:pt>
                <c:pt idx="11">
                  <c:v>9.8755272091348628E-2</c:v>
                </c:pt>
                <c:pt idx="12">
                  <c:v>0.10698487809896101</c:v>
                </c:pt>
                <c:pt idx="13">
                  <c:v>0.11521448410657339</c:v>
                </c:pt>
                <c:pt idx="14">
                  <c:v>0.12344409011418578</c:v>
                </c:pt>
                <c:pt idx="15">
                  <c:v>0.13167369612179816</c:v>
                </c:pt>
                <c:pt idx="16">
                  <c:v>0.13990330212941054</c:v>
                </c:pt>
                <c:pt idx="17">
                  <c:v>0.14813290813702293</c:v>
                </c:pt>
                <c:pt idx="18">
                  <c:v>0.15636251414463531</c:v>
                </c:pt>
                <c:pt idx="19">
                  <c:v>0.16459212015224772</c:v>
                </c:pt>
                <c:pt idx="20">
                  <c:v>0.17282172615986011</c:v>
                </c:pt>
                <c:pt idx="21">
                  <c:v>0.18105133216747249</c:v>
                </c:pt>
                <c:pt idx="22">
                  <c:v>0.18928093817508487</c:v>
                </c:pt>
                <c:pt idx="23">
                  <c:v>0.19751054418269726</c:v>
                </c:pt>
                <c:pt idx="24">
                  <c:v>0.20574015019030964</c:v>
                </c:pt>
                <c:pt idx="25">
                  <c:v>0.21396975619792202</c:v>
                </c:pt>
                <c:pt idx="26">
                  <c:v>0.22219936220553441</c:v>
                </c:pt>
                <c:pt idx="27">
                  <c:v>0.23042896821314679</c:v>
                </c:pt>
                <c:pt idx="28">
                  <c:v>0.23865857422075917</c:v>
                </c:pt>
                <c:pt idx="29">
                  <c:v>0.24688818022837156</c:v>
                </c:pt>
                <c:pt idx="30">
                  <c:v>0.25511778623598397</c:v>
                </c:pt>
                <c:pt idx="31">
                  <c:v>0.26334739224359632</c:v>
                </c:pt>
                <c:pt idx="32">
                  <c:v>0.27157699825120873</c:v>
                </c:pt>
                <c:pt idx="33">
                  <c:v>0.27980660425882109</c:v>
                </c:pt>
                <c:pt idx="34">
                  <c:v>0.2880362102664335</c:v>
                </c:pt>
                <c:pt idx="35">
                  <c:v>0.29626581627404586</c:v>
                </c:pt>
                <c:pt idx="36">
                  <c:v>0.30449542228165827</c:v>
                </c:pt>
                <c:pt idx="37">
                  <c:v>0.31272502828927062</c:v>
                </c:pt>
                <c:pt idx="38">
                  <c:v>0.32095463429688303</c:v>
                </c:pt>
                <c:pt idx="39">
                  <c:v>0.32918424030449545</c:v>
                </c:pt>
                <c:pt idx="40">
                  <c:v>0.3374138463121078</c:v>
                </c:pt>
                <c:pt idx="41">
                  <c:v>0.34564345231972021</c:v>
                </c:pt>
                <c:pt idx="42">
                  <c:v>0.35387305832733257</c:v>
                </c:pt>
                <c:pt idx="43">
                  <c:v>0.36210266433494498</c:v>
                </c:pt>
                <c:pt idx="44">
                  <c:v>0.37033227034255733</c:v>
                </c:pt>
                <c:pt idx="45">
                  <c:v>0.37856187635016975</c:v>
                </c:pt>
                <c:pt idx="46">
                  <c:v>0.3867914823577821</c:v>
                </c:pt>
                <c:pt idx="47">
                  <c:v>0.39502108836539451</c:v>
                </c:pt>
                <c:pt idx="48">
                  <c:v>0.40325069437300687</c:v>
                </c:pt>
                <c:pt idx="49">
                  <c:v>0.41148030038061928</c:v>
                </c:pt>
                <c:pt idx="50">
                  <c:v>0.41970990638823169</c:v>
                </c:pt>
                <c:pt idx="51">
                  <c:v>0.42793951239584405</c:v>
                </c:pt>
                <c:pt idx="52">
                  <c:v>0.43616911840345646</c:v>
                </c:pt>
                <c:pt idx="53">
                  <c:v>0.44439872441106881</c:v>
                </c:pt>
                <c:pt idx="54">
                  <c:v>0.45262833041868122</c:v>
                </c:pt>
                <c:pt idx="55">
                  <c:v>0.46085793642629358</c:v>
                </c:pt>
                <c:pt idx="56">
                  <c:v>0.46908754243390599</c:v>
                </c:pt>
                <c:pt idx="57">
                  <c:v>0.47731714844151835</c:v>
                </c:pt>
                <c:pt idx="58">
                  <c:v>0.48554675444913076</c:v>
                </c:pt>
                <c:pt idx="59">
                  <c:v>0.49377636045674311</c:v>
                </c:pt>
                <c:pt idx="60">
                  <c:v>0.50200596646435547</c:v>
                </c:pt>
              </c:numCache>
            </c:numRef>
          </c:xVal>
          <c:yVal>
            <c:numRef>
              <c:f>'400E'!$AD$102:$AD$162</c:f>
              <c:numCache>
                <c:formatCode>General</c:formatCode>
                <c:ptCount val="61"/>
                <c:pt idx="0">
                  <c:v>5.7811554601628224E-3</c:v>
                </c:pt>
                <c:pt idx="1">
                  <c:v>1.1365113099397233E-2</c:v>
                </c:pt>
                <c:pt idx="2">
                  <c:v>1.7971033067078784E-2</c:v>
                </c:pt>
                <c:pt idx="3">
                  <c:v>2.562191985772307E-2</c:v>
                </c:pt>
                <c:pt idx="4">
                  <c:v>3.0145008290936862E-2</c:v>
                </c:pt>
                <c:pt idx="5">
                  <c:v>4.012330844474063E-2</c:v>
                </c:pt>
                <c:pt idx="6">
                  <c:v>4.8368024386586141E-2</c:v>
                </c:pt>
                <c:pt idx="7">
                  <c:v>5.99861758415976E-2</c:v>
                </c:pt>
                <c:pt idx="8">
                  <c:v>7.116089129591778E-2</c:v>
                </c:pt>
                <c:pt idx="9">
                  <c:v>8.0939620131876597E-2</c:v>
                </c:pt>
                <c:pt idx="10">
                  <c:v>9.773841584877499E-2</c:v>
                </c:pt>
                <c:pt idx="11">
                  <c:v>0.10831172358514544</c:v>
                </c:pt>
                <c:pt idx="12">
                  <c:v>0.12561618578779124</c:v>
                </c:pt>
                <c:pt idx="13">
                  <c:v>0.14751175887421439</c:v>
                </c:pt>
                <c:pt idx="14">
                  <c:v>0.16986381621312488</c:v>
                </c:pt>
                <c:pt idx="15">
                  <c:v>0.19265240678207013</c:v>
                </c:pt>
                <c:pt idx="16">
                  <c:v>0.22127429468557935</c:v>
                </c:pt>
                <c:pt idx="17">
                  <c:v>0.24823683560716372</c:v>
                </c:pt>
                <c:pt idx="18">
                  <c:v>0.27283345601943537</c:v>
                </c:pt>
                <c:pt idx="19">
                  <c:v>0.30576188255425368</c:v>
                </c:pt>
                <c:pt idx="20">
                  <c:v>0.34052992331353787</c:v>
                </c:pt>
                <c:pt idx="21">
                  <c:v>0.37626942280154685</c:v>
                </c:pt>
                <c:pt idx="22">
                  <c:v>0.42679112141553138</c:v>
                </c:pt>
                <c:pt idx="23">
                  <c:v>0.45521832459014205</c:v>
                </c:pt>
                <c:pt idx="24">
                  <c:v>0.50829516692997345</c:v>
                </c:pt>
                <c:pt idx="25">
                  <c:v>0.54958428979107588</c:v>
                </c:pt>
                <c:pt idx="26">
                  <c:v>0.60147426468963783</c:v>
                </c:pt>
                <c:pt idx="27">
                  <c:v>0.64842938607777889</c:v>
                </c:pt>
                <c:pt idx="28">
                  <c:v>0.70818085222258997</c:v>
                </c:pt>
                <c:pt idx="29">
                  <c:v>0.77698592824048673</c:v>
                </c:pt>
                <c:pt idx="30">
                  <c:v>0.83807371778456208</c:v>
                </c:pt>
                <c:pt idx="31">
                  <c:v>0.90005235466326861</c:v>
                </c:pt>
                <c:pt idx="32">
                  <c:v>0.9761551214378057</c:v>
                </c:pt>
                <c:pt idx="33">
                  <c:v>1.0340856333475972</c:v>
                </c:pt>
                <c:pt idx="34">
                  <c:v>1.1791841822106863</c:v>
                </c:pt>
                <c:pt idx="35">
                  <c:v>1.2333623356604868</c:v>
                </c:pt>
                <c:pt idx="36">
                  <c:v>1.3297898735444973</c:v>
                </c:pt>
                <c:pt idx="37">
                  <c:v>1.4175196524200009</c:v>
                </c:pt>
                <c:pt idx="38">
                  <c:v>1.595743669616728</c:v>
                </c:pt>
                <c:pt idx="39">
                  <c:v>1.7075323295983886</c:v>
                </c:pt>
                <c:pt idx="40">
                  <c:v>1.8485029887635489</c:v>
                </c:pt>
                <c:pt idx="41">
                  <c:v>1.9818494111743956</c:v>
                </c:pt>
                <c:pt idx="42">
                  <c:v>2.1380227024928744</c:v>
                </c:pt>
                <c:pt idx="43">
                  <c:v>2.3166198274693213</c:v>
                </c:pt>
                <c:pt idx="44">
                  <c:v>2.4564242303948887</c:v>
                </c:pt>
                <c:pt idx="45">
                  <c:v>2.6350109670505906</c:v>
                </c:pt>
                <c:pt idx="46">
                  <c:v>2.8401362271803161</c:v>
                </c:pt>
                <c:pt idx="47">
                  <c:v>2.9576543121748338</c:v>
                </c:pt>
                <c:pt idx="48">
                  <c:v>3.1354444950329121</c:v>
                </c:pt>
                <c:pt idx="49">
                  <c:v>3.3214803932900407</c:v>
                </c:pt>
                <c:pt idx="50">
                  <c:v>3.4673330474248081</c:v>
                </c:pt>
                <c:pt idx="51">
                  <c:v>3.6413913001443174</c:v>
                </c:pt>
                <c:pt idx="52">
                  <c:v>3.8176691714988458</c:v>
                </c:pt>
                <c:pt idx="53">
                  <c:v>3.9825025166244465</c:v>
                </c:pt>
                <c:pt idx="54">
                  <c:v>4.0879778216100462</c:v>
                </c:pt>
                <c:pt idx="55">
                  <c:v>4.1734955623472061</c:v>
                </c:pt>
                <c:pt idx="56">
                  <c:v>4.415044107571183</c:v>
                </c:pt>
                <c:pt idx="57">
                  <c:v>4.5871894170822873</c:v>
                </c:pt>
                <c:pt idx="58">
                  <c:v>4.656590788416235</c:v>
                </c:pt>
                <c:pt idx="59">
                  <c:v>4.9102994658944024</c:v>
                </c:pt>
                <c:pt idx="60">
                  <c:v>5.1050423702335399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8-6344-B8E1-EF34942BD6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'400E'!$J$171:$J$234</c:f>
              <c:numCache>
                <c:formatCode>General</c:formatCode>
                <c:ptCount val="64"/>
                <c:pt idx="0">
                  <c:v>7.8973346495557744E-3</c:v>
                </c:pt>
                <c:pt idx="1">
                  <c:v>1.5794669299111549E-2</c:v>
                </c:pt>
                <c:pt idx="2">
                  <c:v>2.3692003948667325E-2</c:v>
                </c:pt>
                <c:pt idx="3">
                  <c:v>3.1589338598223098E-2</c:v>
                </c:pt>
                <c:pt idx="4">
                  <c:v>3.9486673247778874E-2</c:v>
                </c:pt>
                <c:pt idx="5">
                  <c:v>4.738400789733465E-2</c:v>
                </c:pt>
                <c:pt idx="6">
                  <c:v>5.5281342546890426E-2</c:v>
                </c:pt>
                <c:pt idx="7">
                  <c:v>6.3178677196446195E-2</c:v>
                </c:pt>
                <c:pt idx="8">
                  <c:v>7.1076011846001971E-2</c:v>
                </c:pt>
                <c:pt idx="9">
                  <c:v>7.8973346495557747E-2</c:v>
                </c:pt>
                <c:pt idx="10">
                  <c:v>8.6870681145113524E-2</c:v>
                </c:pt>
                <c:pt idx="11">
                  <c:v>9.47680157946693E-2</c:v>
                </c:pt>
                <c:pt idx="12">
                  <c:v>0.10266535044422508</c:v>
                </c:pt>
                <c:pt idx="13">
                  <c:v>0.11056268509378085</c:v>
                </c:pt>
                <c:pt idx="14">
                  <c:v>0.11846001974333663</c:v>
                </c:pt>
                <c:pt idx="15">
                  <c:v>0.12635735439289239</c:v>
                </c:pt>
                <c:pt idx="16">
                  <c:v>0.13425468904244817</c:v>
                </c:pt>
                <c:pt idx="17">
                  <c:v>0.14215202369200394</c:v>
                </c:pt>
                <c:pt idx="18">
                  <c:v>0.15004935834155972</c:v>
                </c:pt>
                <c:pt idx="19">
                  <c:v>0.15794669299111549</c:v>
                </c:pt>
                <c:pt idx="20">
                  <c:v>0.16584402764067127</c:v>
                </c:pt>
                <c:pt idx="21">
                  <c:v>0.17374136229022705</c:v>
                </c:pt>
                <c:pt idx="22">
                  <c:v>0.18163869693978282</c:v>
                </c:pt>
                <c:pt idx="23">
                  <c:v>0.1895360315893386</c:v>
                </c:pt>
                <c:pt idx="24">
                  <c:v>0.19743336623889438</c:v>
                </c:pt>
                <c:pt idx="25">
                  <c:v>0.20533070088845015</c:v>
                </c:pt>
                <c:pt idx="26">
                  <c:v>0.21322803553800593</c:v>
                </c:pt>
                <c:pt idx="27">
                  <c:v>0.2211253701875617</c:v>
                </c:pt>
                <c:pt idx="28">
                  <c:v>0.22902270483711748</c:v>
                </c:pt>
                <c:pt idx="29">
                  <c:v>0.23692003948667326</c:v>
                </c:pt>
                <c:pt idx="30">
                  <c:v>0.24481737413622903</c:v>
                </c:pt>
                <c:pt idx="31">
                  <c:v>0.25271470878578478</c:v>
                </c:pt>
                <c:pt idx="32">
                  <c:v>0.26061204343534056</c:v>
                </c:pt>
                <c:pt idx="33">
                  <c:v>0.26850937808489633</c:v>
                </c:pt>
                <c:pt idx="34">
                  <c:v>0.27640671273445211</c:v>
                </c:pt>
                <c:pt idx="35">
                  <c:v>0.28430404738400789</c:v>
                </c:pt>
                <c:pt idx="36">
                  <c:v>0.29220138203356366</c:v>
                </c:pt>
                <c:pt idx="37">
                  <c:v>0.30009871668311944</c:v>
                </c:pt>
                <c:pt idx="38">
                  <c:v>0.30799605133267521</c:v>
                </c:pt>
                <c:pt idx="39">
                  <c:v>0.31589338598223099</c:v>
                </c:pt>
                <c:pt idx="40">
                  <c:v>0.32379072063178677</c:v>
                </c:pt>
                <c:pt idx="41">
                  <c:v>0.33168805528134254</c:v>
                </c:pt>
                <c:pt idx="42">
                  <c:v>0.33958538993089832</c:v>
                </c:pt>
                <c:pt idx="43">
                  <c:v>0.34748272458045409</c:v>
                </c:pt>
                <c:pt idx="44">
                  <c:v>0.35538005923000987</c:v>
                </c:pt>
                <c:pt idx="45">
                  <c:v>0.36327739387956565</c:v>
                </c:pt>
                <c:pt idx="46">
                  <c:v>0.37117472852912142</c:v>
                </c:pt>
                <c:pt idx="47">
                  <c:v>0.3790720631786772</c:v>
                </c:pt>
                <c:pt idx="48">
                  <c:v>0.38696939782823297</c:v>
                </c:pt>
                <c:pt idx="49">
                  <c:v>0.39486673247778875</c:v>
                </c:pt>
                <c:pt idx="50">
                  <c:v>0.40276406712734453</c:v>
                </c:pt>
                <c:pt idx="51">
                  <c:v>0.4106614017769003</c:v>
                </c:pt>
                <c:pt idx="52">
                  <c:v>0.41855873642645608</c:v>
                </c:pt>
                <c:pt idx="53">
                  <c:v>0.42645607107601186</c:v>
                </c:pt>
                <c:pt idx="54">
                  <c:v>0.43435340572556763</c:v>
                </c:pt>
                <c:pt idx="55">
                  <c:v>0.44225074037512341</c:v>
                </c:pt>
                <c:pt idx="56">
                  <c:v>0.45014807502467918</c:v>
                </c:pt>
                <c:pt idx="57">
                  <c:v>0.45804540967423496</c:v>
                </c:pt>
                <c:pt idx="58">
                  <c:v>0.46594274432379074</c:v>
                </c:pt>
                <c:pt idx="59">
                  <c:v>0.47384007897334651</c:v>
                </c:pt>
                <c:pt idx="60">
                  <c:v>0.48173741362290229</c:v>
                </c:pt>
                <c:pt idx="61">
                  <c:v>0.48963474827245806</c:v>
                </c:pt>
                <c:pt idx="62">
                  <c:v>0.49753208292201384</c:v>
                </c:pt>
                <c:pt idx="63">
                  <c:v>0.50542941757156956</c:v>
                </c:pt>
              </c:numCache>
            </c:numRef>
          </c:xVal>
          <c:yVal>
            <c:numRef>
              <c:f>'400E'!$AD$171:$AD$234</c:f>
              <c:numCache>
                <c:formatCode>General</c:formatCode>
                <c:ptCount val="64"/>
                <c:pt idx="0">
                  <c:v>8.5703363515436861E-3</c:v>
                </c:pt>
                <c:pt idx="1">
                  <c:v>1.4990439410938392E-2</c:v>
                </c:pt>
                <c:pt idx="2">
                  <c:v>1.9352236303108263E-2</c:v>
                </c:pt>
                <c:pt idx="3">
                  <c:v>2.5430257953391964E-2</c:v>
                </c:pt>
                <c:pt idx="4">
                  <c:v>3.3117828594948773E-2</c:v>
                </c:pt>
                <c:pt idx="5">
                  <c:v>3.8327206870843088E-2</c:v>
                </c:pt>
                <c:pt idx="6">
                  <c:v>4.7305736576563888E-2</c:v>
                </c:pt>
                <c:pt idx="7">
                  <c:v>5.3684787170989449E-2</c:v>
                </c:pt>
                <c:pt idx="8">
                  <c:v>6.1941436054551081E-2</c:v>
                </c:pt>
                <c:pt idx="9">
                  <c:v>7.1990208214031834E-2</c:v>
                </c:pt>
                <c:pt idx="10">
                  <c:v>8.8069218935325211E-2</c:v>
                </c:pt>
                <c:pt idx="11">
                  <c:v>0.10049166181146531</c:v>
                </c:pt>
                <c:pt idx="12">
                  <c:v>0.11547600923245135</c:v>
                </c:pt>
                <c:pt idx="13">
                  <c:v>0.13504352150348975</c:v>
                </c:pt>
                <c:pt idx="14">
                  <c:v>0.16095145657571411</c:v>
                </c:pt>
                <c:pt idx="15">
                  <c:v>0.18244162015454271</c:v>
                </c:pt>
                <c:pt idx="16">
                  <c:v>0.19866528625927377</c:v>
                </c:pt>
                <c:pt idx="17">
                  <c:v>0.22498763158221793</c:v>
                </c:pt>
                <c:pt idx="18">
                  <c:v>0.26333951693494206</c:v>
                </c:pt>
                <c:pt idx="19">
                  <c:v>0.2863197163963937</c:v>
                </c:pt>
                <c:pt idx="20">
                  <c:v>0.31340004634173974</c:v>
                </c:pt>
                <c:pt idx="21">
                  <c:v>0.34513658478380793</c:v>
                </c:pt>
                <c:pt idx="22">
                  <c:v>0.38319247410488216</c:v>
                </c:pt>
                <c:pt idx="23">
                  <c:v>0.43109187201826477</c:v>
                </c:pt>
                <c:pt idx="24">
                  <c:v>0.46865165962596639</c:v>
                </c:pt>
                <c:pt idx="25">
                  <c:v>0.51867497677271968</c:v>
                </c:pt>
                <c:pt idx="26">
                  <c:v>0.55297994090763347</c:v>
                </c:pt>
                <c:pt idx="27">
                  <c:v>0.60925356126913999</c:v>
                </c:pt>
                <c:pt idx="28">
                  <c:v>0.65259901613821358</c:v>
                </c:pt>
                <c:pt idx="29">
                  <c:v>0.71383437055718468</c:v>
                </c:pt>
                <c:pt idx="30">
                  <c:v>0.76292558415991552</c:v>
                </c:pt>
                <c:pt idx="31">
                  <c:v>0.82164165837150971</c:v>
                </c:pt>
                <c:pt idx="32">
                  <c:v>0.88694315685695124</c:v>
                </c:pt>
                <c:pt idx="33">
                  <c:v>0.97692520228434043</c:v>
                </c:pt>
                <c:pt idx="34">
                  <c:v>1.033512811950791</c:v>
                </c:pt>
                <c:pt idx="35">
                  <c:v>1.1162445838510997</c:v>
                </c:pt>
                <c:pt idx="36">
                  <c:v>1.1945888144338559</c:v>
                </c:pt>
                <c:pt idx="37">
                  <c:v>1.3061586957872393</c:v>
                </c:pt>
                <c:pt idx="38">
                  <c:v>1.392677069858103</c:v>
                </c:pt>
                <c:pt idx="39">
                  <c:v>1.5282625094350148</c:v>
                </c:pt>
                <c:pt idx="40">
                  <c:v>1.6484142338875263</c:v>
                </c:pt>
                <c:pt idx="41">
                  <c:v>1.7867020810105918</c:v>
                </c:pt>
                <c:pt idx="42">
                  <c:v>1.8698284809839196</c:v>
                </c:pt>
                <c:pt idx="43">
                  <c:v>1.9817735931082496</c:v>
                </c:pt>
                <c:pt idx="44">
                  <c:v>2.128154840930931</c:v>
                </c:pt>
                <c:pt idx="45">
                  <c:v>2.3533270536738513</c:v>
                </c:pt>
                <c:pt idx="46">
                  <c:v>2.4008890871839141</c:v>
                </c:pt>
                <c:pt idx="47">
                  <c:v>2.5488101292777507</c:v>
                </c:pt>
                <c:pt idx="48">
                  <c:v>2.6716991052604318</c:v>
                </c:pt>
                <c:pt idx="49">
                  <c:v>2.8059843086205327</c:v>
                </c:pt>
                <c:pt idx="50">
                  <c:v>2.9230869071890599</c:v>
                </c:pt>
                <c:pt idx="51">
                  <c:v>3.0837305859239326</c:v>
                </c:pt>
                <c:pt idx="52">
                  <c:v>3.2090168821988456</c:v>
                </c:pt>
                <c:pt idx="53">
                  <c:v>3.2552317106229127</c:v>
                </c:pt>
                <c:pt idx="54">
                  <c:v>3.4124571797548944</c:v>
                </c:pt>
                <c:pt idx="55">
                  <c:v>3.5102607051149168</c:v>
                </c:pt>
                <c:pt idx="56">
                  <c:v>3.6702726677411195</c:v>
                </c:pt>
                <c:pt idx="57">
                  <c:v>3.7928508507953205</c:v>
                </c:pt>
                <c:pt idx="58">
                  <c:v>3.9462965066566418</c:v>
                </c:pt>
                <c:pt idx="59">
                  <c:v>4.0803325785828131</c:v>
                </c:pt>
                <c:pt idx="60">
                  <c:v>4.0813332436885563</c:v>
                </c:pt>
                <c:pt idx="61">
                  <c:v>4.1703193101209557</c:v>
                </c:pt>
                <c:pt idx="62">
                  <c:v>4.4288130679715545</c:v>
                </c:pt>
                <c:pt idx="63">
                  <c:v>4.4247560708592548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8-6344-B8E1-EF34942BD67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'400E'!$J$243:$J$299</c:f>
              <c:numCache>
                <c:formatCode>General</c:formatCode>
                <c:ptCount val="57"/>
                <c:pt idx="0">
                  <c:v>7.9849882221423724E-3</c:v>
                </c:pt>
                <c:pt idx="1">
                  <c:v>1.5969976444284745E-2</c:v>
                </c:pt>
                <c:pt idx="2">
                  <c:v>2.3954964666427117E-2</c:v>
                </c:pt>
                <c:pt idx="3">
                  <c:v>3.1939952888569489E-2</c:v>
                </c:pt>
                <c:pt idx="4">
                  <c:v>3.9924941110711869E-2</c:v>
                </c:pt>
                <c:pt idx="5">
                  <c:v>4.7909929332854241E-2</c:v>
                </c:pt>
                <c:pt idx="6">
                  <c:v>5.5894917554996613E-2</c:v>
                </c:pt>
                <c:pt idx="7">
                  <c:v>6.3879905777138979E-2</c:v>
                </c:pt>
                <c:pt idx="8">
                  <c:v>7.1864893999281365E-2</c:v>
                </c:pt>
                <c:pt idx="9">
                  <c:v>7.9849882221423737E-2</c:v>
                </c:pt>
                <c:pt idx="10">
                  <c:v>8.783487044356611E-2</c:v>
                </c:pt>
                <c:pt idx="11">
                  <c:v>9.5819858665708482E-2</c:v>
                </c:pt>
                <c:pt idx="12">
                  <c:v>0.10380484688785085</c:v>
                </c:pt>
                <c:pt idx="13">
                  <c:v>0.11178983510999323</c:v>
                </c:pt>
                <c:pt idx="14">
                  <c:v>0.1197748233321356</c:v>
                </c:pt>
                <c:pt idx="15">
                  <c:v>0.12775981155427796</c:v>
                </c:pt>
                <c:pt idx="16">
                  <c:v>0.13574479977642034</c:v>
                </c:pt>
                <c:pt idx="17">
                  <c:v>0.14372978799856273</c:v>
                </c:pt>
                <c:pt idx="18">
                  <c:v>0.15171477622070509</c:v>
                </c:pt>
                <c:pt idx="19">
                  <c:v>0.15969976444284747</c:v>
                </c:pt>
                <c:pt idx="20">
                  <c:v>0.16768475266498983</c:v>
                </c:pt>
                <c:pt idx="21">
                  <c:v>0.17566974088713222</c:v>
                </c:pt>
                <c:pt idx="22">
                  <c:v>0.18365472910927458</c:v>
                </c:pt>
                <c:pt idx="23">
                  <c:v>0.19163971733141696</c:v>
                </c:pt>
                <c:pt idx="24">
                  <c:v>0.19962470555355935</c:v>
                </c:pt>
                <c:pt idx="25">
                  <c:v>0.20760969377570171</c:v>
                </c:pt>
                <c:pt idx="26">
                  <c:v>0.2155946819978441</c:v>
                </c:pt>
                <c:pt idx="27">
                  <c:v>0.22357967021998645</c:v>
                </c:pt>
                <c:pt idx="28">
                  <c:v>0.23156465844212884</c:v>
                </c:pt>
                <c:pt idx="29">
                  <c:v>0.2395496466642712</c:v>
                </c:pt>
                <c:pt idx="30">
                  <c:v>0.24753463488641353</c:v>
                </c:pt>
                <c:pt idx="31">
                  <c:v>0.25551962310855586</c:v>
                </c:pt>
                <c:pt idx="32">
                  <c:v>0.26350461133069825</c:v>
                </c:pt>
                <c:pt idx="33">
                  <c:v>0.27148959955284058</c:v>
                </c:pt>
                <c:pt idx="34">
                  <c:v>0.27947458777498296</c:v>
                </c:pt>
                <c:pt idx="35">
                  <c:v>0.28745957599712529</c:v>
                </c:pt>
                <c:pt idx="36">
                  <c:v>0.29544456421926762</c:v>
                </c:pt>
                <c:pt idx="37">
                  <c:v>0.30342955244141001</c:v>
                </c:pt>
                <c:pt idx="38">
                  <c:v>0.31141454066355234</c:v>
                </c:pt>
                <c:pt idx="39">
                  <c:v>0.31939952888569467</c:v>
                </c:pt>
                <c:pt idx="40">
                  <c:v>0.32738451710783706</c:v>
                </c:pt>
                <c:pt idx="41">
                  <c:v>0.33536950532997939</c:v>
                </c:pt>
                <c:pt idx="42">
                  <c:v>0.34335449355212172</c:v>
                </c:pt>
                <c:pt idx="43">
                  <c:v>0.35133948177426411</c:v>
                </c:pt>
                <c:pt idx="44">
                  <c:v>0.35932446999640644</c:v>
                </c:pt>
                <c:pt idx="45">
                  <c:v>0.36730945821854877</c:v>
                </c:pt>
                <c:pt idx="46">
                  <c:v>0.37529444644069115</c:v>
                </c:pt>
                <c:pt idx="47">
                  <c:v>0.38327943466283348</c:v>
                </c:pt>
                <c:pt idx="48">
                  <c:v>0.39126442288497582</c:v>
                </c:pt>
                <c:pt idx="49">
                  <c:v>0.3992494111071182</c:v>
                </c:pt>
                <c:pt idx="50">
                  <c:v>0.40723439932926053</c:v>
                </c:pt>
                <c:pt idx="51">
                  <c:v>0.41521938755140286</c:v>
                </c:pt>
                <c:pt idx="52">
                  <c:v>0.42320437577354525</c:v>
                </c:pt>
                <c:pt idx="53">
                  <c:v>0.43118936399568758</c:v>
                </c:pt>
                <c:pt idx="54">
                  <c:v>0.43917435221782991</c:v>
                </c:pt>
                <c:pt idx="55">
                  <c:v>0.4471593404399723</c:v>
                </c:pt>
                <c:pt idx="56">
                  <c:v>0.45514432866211468</c:v>
                </c:pt>
              </c:numCache>
            </c:numRef>
          </c:xVal>
          <c:yVal>
            <c:numRef>
              <c:f>'400E'!$AD$243:$AD$299</c:f>
              <c:numCache>
                <c:formatCode>General</c:formatCode>
                <c:ptCount val="57"/>
                <c:pt idx="0">
                  <c:v>6.3350247585847244E-3</c:v>
                </c:pt>
                <c:pt idx="1">
                  <c:v>1.0987957116784354E-2</c:v>
                </c:pt>
                <c:pt idx="2">
                  <c:v>1.732219885641046E-2</c:v>
                </c:pt>
                <c:pt idx="3">
                  <c:v>2.3354596494248252E-2</c:v>
                </c:pt>
                <c:pt idx="4">
                  <c:v>3.0854194092164864E-2</c:v>
                </c:pt>
                <c:pt idx="5">
                  <c:v>3.8392903708102374E-2</c:v>
                </c:pt>
                <c:pt idx="6">
                  <c:v>4.7790099309408682E-2</c:v>
                </c:pt>
                <c:pt idx="7">
                  <c:v>5.3634023839338921E-2</c:v>
                </c:pt>
                <c:pt idx="8">
                  <c:v>6.8252890088744578E-2</c:v>
                </c:pt>
                <c:pt idx="9">
                  <c:v>7.8376998929655536E-2</c:v>
                </c:pt>
                <c:pt idx="10">
                  <c:v>9.4629014420081092E-2</c:v>
                </c:pt>
                <c:pt idx="11">
                  <c:v>0.10610117046940651</c:v>
                </c:pt>
                <c:pt idx="12">
                  <c:v>0.13030010896237762</c:v>
                </c:pt>
                <c:pt idx="13">
                  <c:v>0.15734505014589473</c:v>
                </c:pt>
                <c:pt idx="14">
                  <c:v>0.17404414435716653</c:v>
                </c:pt>
                <c:pt idx="15">
                  <c:v>0.20851450727575804</c:v>
                </c:pt>
                <c:pt idx="16">
                  <c:v>0.23541804660173607</c:v>
                </c:pt>
                <c:pt idx="17">
                  <c:v>0.26095683800940078</c:v>
                </c:pt>
                <c:pt idx="18">
                  <c:v>0.29571354619563123</c:v>
                </c:pt>
                <c:pt idx="19">
                  <c:v>0.34009269735302206</c:v>
                </c:pt>
                <c:pt idx="20">
                  <c:v>0.38407567123596498</c:v>
                </c:pt>
                <c:pt idx="21">
                  <c:v>0.4261846339314686</c:v>
                </c:pt>
                <c:pt idx="22">
                  <c:v>0.45998414486668382</c:v>
                </c:pt>
                <c:pt idx="23">
                  <c:v>0.50467309321234632</c:v>
                </c:pt>
                <c:pt idx="24">
                  <c:v>0.53459483558315246</c:v>
                </c:pt>
                <c:pt idx="25">
                  <c:v>0.58041638698868148</c:v>
                </c:pt>
                <c:pt idx="26">
                  <c:v>0.64216145791438051</c:v>
                </c:pt>
                <c:pt idx="27">
                  <c:v>0.7102597202806038</c:v>
                </c:pt>
                <c:pt idx="28">
                  <c:v>0.79167105154368611</c:v>
                </c:pt>
                <c:pt idx="29">
                  <c:v>0.84862305339351196</c:v>
                </c:pt>
                <c:pt idx="30">
                  <c:v>0.87557217093767303</c:v>
                </c:pt>
                <c:pt idx="31">
                  <c:v>0.99122472878108936</c:v>
                </c:pt>
                <c:pt idx="32">
                  <c:v>1.0903594894992343</c:v>
                </c:pt>
                <c:pt idx="33">
                  <c:v>1.1380807930958645</c:v>
                </c:pt>
                <c:pt idx="34">
                  <c:v>1.208224692303403</c:v>
                </c:pt>
                <c:pt idx="35">
                  <c:v>1.235155810644317</c:v>
                </c:pt>
                <c:pt idx="36">
                  <c:v>1.4152665732035397</c:v>
                </c:pt>
                <c:pt idx="37">
                  <c:v>1.4912737371878702</c:v>
                </c:pt>
                <c:pt idx="38">
                  <c:v>1.6550405760840246</c:v>
                </c:pt>
                <c:pt idx="39">
                  <c:v>1.7622882850669868</c:v>
                </c:pt>
                <c:pt idx="40">
                  <c:v>1.8442367198777152</c:v>
                </c:pt>
                <c:pt idx="41">
                  <c:v>2.0091206848322676</c:v>
                </c:pt>
                <c:pt idx="42">
                  <c:v>2.174800141200655</c:v>
                </c:pt>
                <c:pt idx="43">
                  <c:v>2.2604066613463445</c:v>
                </c:pt>
                <c:pt idx="44">
                  <c:v>2.3376296219013684</c:v>
                </c:pt>
                <c:pt idx="45">
                  <c:v>2.4950256408540232</c:v>
                </c:pt>
                <c:pt idx="46">
                  <c:v>2.7094441164388177</c:v>
                </c:pt>
                <c:pt idx="47">
                  <c:v>2.6889015970962586</c:v>
                </c:pt>
                <c:pt idx="48">
                  <c:v>2.8645736890860141</c:v>
                </c:pt>
                <c:pt idx="49">
                  <c:v>2.9283650624838691</c:v>
                </c:pt>
                <c:pt idx="50">
                  <c:v>3.0498770415748235</c:v>
                </c:pt>
                <c:pt idx="51">
                  <c:v>3.2247510154669965</c:v>
                </c:pt>
                <c:pt idx="52">
                  <c:v>3.3474145731936185</c:v>
                </c:pt>
                <c:pt idx="53">
                  <c:v>3.4568493443431296</c:v>
                </c:pt>
                <c:pt idx="54">
                  <c:v>3.4883528929667587</c:v>
                </c:pt>
                <c:pt idx="55">
                  <c:v>3.640088791524446</c:v>
                </c:pt>
                <c:pt idx="56">
                  <c:v>3.633403500564405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8-6344-B8E1-EF34942B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90815"/>
        <c:axId val="2129361567"/>
      </c:scatterChart>
      <c:valAx>
        <c:axId val="2141590815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1567"/>
        <c:crosses val="autoZero"/>
        <c:crossBetween val="midCat"/>
      </c:valAx>
      <c:valAx>
        <c:axId val="212936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9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'400E'!$J$314:$J$380</c:f>
              <c:numCache>
                <c:formatCode>General</c:formatCode>
                <c:ptCount val="67"/>
                <c:pt idx="0">
                  <c:v>0</c:v>
                </c:pt>
                <c:pt idx="1">
                  <c:v>7.6292199122639714E-3</c:v>
                </c:pt>
                <c:pt idx="2">
                  <c:v>1.5258439824527943E-2</c:v>
                </c:pt>
                <c:pt idx="3">
                  <c:v>2.2887659736791913E-2</c:v>
                </c:pt>
                <c:pt idx="4">
                  <c:v>3.0516879649055886E-2</c:v>
                </c:pt>
                <c:pt idx="5">
                  <c:v>3.8146099561319854E-2</c:v>
                </c:pt>
                <c:pt idx="6">
                  <c:v>4.5775319473583827E-2</c:v>
                </c:pt>
                <c:pt idx="7">
                  <c:v>5.3404539385847799E-2</c:v>
                </c:pt>
                <c:pt idx="8">
                  <c:v>6.1033759298111771E-2</c:v>
                </c:pt>
                <c:pt idx="9">
                  <c:v>6.8662979210375744E-2</c:v>
                </c:pt>
                <c:pt idx="10">
                  <c:v>7.6292199122639709E-2</c:v>
                </c:pt>
                <c:pt idx="11">
                  <c:v>8.3921419034903688E-2</c:v>
                </c:pt>
                <c:pt idx="12">
                  <c:v>9.1550638947167653E-2</c:v>
                </c:pt>
                <c:pt idx="13">
                  <c:v>9.9179858859431619E-2</c:v>
                </c:pt>
                <c:pt idx="14">
                  <c:v>0.10680907877169557</c:v>
                </c:pt>
                <c:pt idx="15">
                  <c:v>0.11443829868395954</c:v>
                </c:pt>
                <c:pt idx="16">
                  <c:v>0.1220675185962235</c:v>
                </c:pt>
                <c:pt idx="17">
                  <c:v>0.12969673850848745</c:v>
                </c:pt>
                <c:pt idx="18">
                  <c:v>0.13732595842075143</c:v>
                </c:pt>
                <c:pt idx="19">
                  <c:v>0.14495517833301538</c:v>
                </c:pt>
                <c:pt idx="20">
                  <c:v>0.15258439824527936</c:v>
                </c:pt>
                <c:pt idx="21">
                  <c:v>0.16021361815754331</c:v>
                </c:pt>
                <c:pt idx="22">
                  <c:v>0.16784283806980727</c:v>
                </c:pt>
                <c:pt idx="23">
                  <c:v>0.17547205798207124</c:v>
                </c:pt>
                <c:pt idx="24">
                  <c:v>0.18310127789433522</c:v>
                </c:pt>
                <c:pt idx="25">
                  <c:v>0.1907304978065992</c:v>
                </c:pt>
                <c:pt idx="26">
                  <c:v>0.19835971771886318</c:v>
                </c:pt>
                <c:pt idx="27">
                  <c:v>0.20598893763112716</c:v>
                </c:pt>
                <c:pt idx="28">
                  <c:v>0.21361815754339114</c:v>
                </c:pt>
                <c:pt idx="29">
                  <c:v>0.22124737745565512</c:v>
                </c:pt>
                <c:pt idx="30">
                  <c:v>0.22887659736791913</c:v>
                </c:pt>
                <c:pt idx="31">
                  <c:v>0.23650581728018311</c:v>
                </c:pt>
                <c:pt idx="32">
                  <c:v>0.24413503719244709</c:v>
                </c:pt>
                <c:pt idx="33">
                  <c:v>0.25176425710471106</c:v>
                </c:pt>
                <c:pt idx="34">
                  <c:v>0.25939347701697502</c:v>
                </c:pt>
                <c:pt idx="35">
                  <c:v>0.26702269692923902</c:v>
                </c:pt>
                <c:pt idx="36">
                  <c:v>0.27465191684150303</c:v>
                </c:pt>
                <c:pt idx="37">
                  <c:v>0.28228113675376698</c:v>
                </c:pt>
                <c:pt idx="38">
                  <c:v>0.28991035666603099</c:v>
                </c:pt>
                <c:pt idx="39">
                  <c:v>0.29753957657829494</c:v>
                </c:pt>
                <c:pt idx="40">
                  <c:v>0.30516879649055895</c:v>
                </c:pt>
                <c:pt idx="41">
                  <c:v>0.3127980164028229</c:v>
                </c:pt>
                <c:pt idx="42">
                  <c:v>0.32042723631508691</c:v>
                </c:pt>
                <c:pt idx="43">
                  <c:v>0.32805645622735086</c:v>
                </c:pt>
                <c:pt idx="44">
                  <c:v>0.33568567613961486</c:v>
                </c:pt>
                <c:pt idx="45">
                  <c:v>0.34331489605187882</c:v>
                </c:pt>
                <c:pt idx="46">
                  <c:v>0.35094411596414277</c:v>
                </c:pt>
                <c:pt idx="47">
                  <c:v>0.35857333587640677</c:v>
                </c:pt>
                <c:pt idx="48">
                  <c:v>0.36620255578867072</c:v>
                </c:pt>
                <c:pt idx="49">
                  <c:v>0.37383177570093473</c:v>
                </c:pt>
                <c:pt idx="50">
                  <c:v>0.38146099561319874</c:v>
                </c:pt>
                <c:pt idx="51">
                  <c:v>0.38909021552546269</c:v>
                </c:pt>
                <c:pt idx="52">
                  <c:v>0.3967194354377267</c:v>
                </c:pt>
                <c:pt idx="53">
                  <c:v>0.40434865534999065</c:v>
                </c:pt>
                <c:pt idx="54">
                  <c:v>0.41197787526225466</c:v>
                </c:pt>
                <c:pt idx="55">
                  <c:v>0.41960709517451861</c:v>
                </c:pt>
                <c:pt idx="56">
                  <c:v>0.42723631508678261</c:v>
                </c:pt>
                <c:pt idx="57">
                  <c:v>0.43486553499904657</c:v>
                </c:pt>
                <c:pt idx="58">
                  <c:v>0.44249475491131057</c:v>
                </c:pt>
                <c:pt idx="59">
                  <c:v>0.45012397482357452</c:v>
                </c:pt>
                <c:pt idx="60">
                  <c:v>0.45775319473583853</c:v>
                </c:pt>
                <c:pt idx="61">
                  <c:v>0.46538241464810254</c:v>
                </c:pt>
                <c:pt idx="62">
                  <c:v>0.47301163456036649</c:v>
                </c:pt>
                <c:pt idx="63">
                  <c:v>0.4806408544726305</c:v>
                </c:pt>
                <c:pt idx="64">
                  <c:v>0.48827007438489445</c:v>
                </c:pt>
                <c:pt idx="65">
                  <c:v>0.49589929429715845</c:v>
                </c:pt>
                <c:pt idx="66">
                  <c:v>0.50352851420942246</c:v>
                </c:pt>
              </c:numCache>
            </c:numRef>
          </c:xVal>
          <c:yVal>
            <c:numRef>
              <c:f>'400E'!$L$314:$L$380</c:f>
              <c:numCache>
                <c:formatCode>General</c:formatCode>
                <c:ptCount val="67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-8</c:v>
                </c:pt>
                <c:pt idx="4">
                  <c:v>-3</c:v>
                </c:pt>
                <c:pt idx="5">
                  <c:v>-6</c:v>
                </c:pt>
                <c:pt idx="6">
                  <c:v>2</c:v>
                </c:pt>
                <c:pt idx="7">
                  <c:v>-15</c:v>
                </c:pt>
                <c:pt idx="8">
                  <c:v>-6</c:v>
                </c:pt>
                <c:pt idx="9">
                  <c:v>-3</c:v>
                </c:pt>
                <c:pt idx="10">
                  <c:v>-15</c:v>
                </c:pt>
                <c:pt idx="11">
                  <c:v>-2</c:v>
                </c:pt>
                <c:pt idx="12">
                  <c:v>-4</c:v>
                </c:pt>
                <c:pt idx="13">
                  <c:v>-7</c:v>
                </c:pt>
                <c:pt idx="14">
                  <c:v>-3</c:v>
                </c:pt>
                <c:pt idx="15">
                  <c:v>9</c:v>
                </c:pt>
                <c:pt idx="16">
                  <c:v>7</c:v>
                </c:pt>
                <c:pt idx="17">
                  <c:v>-6</c:v>
                </c:pt>
                <c:pt idx="18">
                  <c:v>-3</c:v>
                </c:pt>
                <c:pt idx="19">
                  <c:v>1</c:v>
                </c:pt>
                <c:pt idx="20">
                  <c:v>8</c:v>
                </c:pt>
                <c:pt idx="21">
                  <c:v>0</c:v>
                </c:pt>
                <c:pt idx="22">
                  <c:v>5</c:v>
                </c:pt>
                <c:pt idx="23">
                  <c:v>7</c:v>
                </c:pt>
                <c:pt idx="24">
                  <c:v>11</c:v>
                </c:pt>
                <c:pt idx="25">
                  <c:v>14</c:v>
                </c:pt>
                <c:pt idx="26">
                  <c:v>5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16</c:v>
                </c:pt>
                <c:pt idx="32">
                  <c:v>22</c:v>
                </c:pt>
                <c:pt idx="33">
                  <c:v>39</c:v>
                </c:pt>
                <c:pt idx="34">
                  <c:v>27</c:v>
                </c:pt>
                <c:pt idx="35">
                  <c:v>35</c:v>
                </c:pt>
                <c:pt idx="36">
                  <c:v>39</c:v>
                </c:pt>
                <c:pt idx="37">
                  <c:v>35</c:v>
                </c:pt>
                <c:pt idx="38">
                  <c:v>44</c:v>
                </c:pt>
                <c:pt idx="39">
                  <c:v>43</c:v>
                </c:pt>
                <c:pt idx="40">
                  <c:v>44</c:v>
                </c:pt>
                <c:pt idx="41">
                  <c:v>62</c:v>
                </c:pt>
                <c:pt idx="42">
                  <c:v>56</c:v>
                </c:pt>
                <c:pt idx="43">
                  <c:v>66</c:v>
                </c:pt>
                <c:pt idx="44">
                  <c:v>66</c:v>
                </c:pt>
                <c:pt idx="45">
                  <c:v>71</c:v>
                </c:pt>
                <c:pt idx="46">
                  <c:v>69</c:v>
                </c:pt>
                <c:pt idx="47">
                  <c:v>80</c:v>
                </c:pt>
                <c:pt idx="48">
                  <c:v>88</c:v>
                </c:pt>
                <c:pt idx="49">
                  <c:v>88</c:v>
                </c:pt>
                <c:pt idx="50">
                  <c:v>97</c:v>
                </c:pt>
                <c:pt idx="51">
                  <c:v>107</c:v>
                </c:pt>
                <c:pt idx="52">
                  <c:v>110</c:v>
                </c:pt>
                <c:pt idx="53">
                  <c:v>110</c:v>
                </c:pt>
                <c:pt idx="54">
                  <c:v>124</c:v>
                </c:pt>
                <c:pt idx="55">
                  <c:v>127</c:v>
                </c:pt>
                <c:pt idx="56">
                  <c:v>132</c:v>
                </c:pt>
                <c:pt idx="57">
                  <c:v>139</c:v>
                </c:pt>
                <c:pt idx="58">
                  <c:v>139</c:v>
                </c:pt>
                <c:pt idx="59">
                  <c:v>147</c:v>
                </c:pt>
                <c:pt idx="60">
                  <c:v>153</c:v>
                </c:pt>
                <c:pt idx="61">
                  <c:v>163</c:v>
                </c:pt>
                <c:pt idx="62">
                  <c:v>170</c:v>
                </c:pt>
                <c:pt idx="63">
                  <c:v>172</c:v>
                </c:pt>
                <c:pt idx="64">
                  <c:v>179</c:v>
                </c:pt>
                <c:pt idx="65">
                  <c:v>187</c:v>
                </c:pt>
                <c:pt idx="66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86-3F4C-B290-48AEE13F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73455"/>
        <c:axId val="903175135"/>
      </c:scatterChart>
      <c:valAx>
        <c:axId val="9031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75135"/>
        <c:crosses val="autoZero"/>
        <c:crossBetween val="midCat"/>
      </c:valAx>
      <c:valAx>
        <c:axId val="90317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7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'400E'!$AJ$28:$AJ$93</c:f>
              <c:numCache>
                <c:formatCode>General</c:formatCode>
                <c:ptCount val="66"/>
                <c:pt idx="0">
                  <c:v>1575.4637926546006</c:v>
                </c:pt>
                <c:pt idx="1">
                  <c:v>799.22274089970676</c:v>
                </c:pt>
                <c:pt idx="2">
                  <c:v>525.72422481483522</c:v>
                </c:pt>
                <c:pt idx="3">
                  <c:v>391.38754759130887</c:v>
                </c:pt>
                <c:pt idx="4">
                  <c:v>319.26728312061323</c:v>
                </c:pt>
                <c:pt idx="5">
                  <c:v>262.55334326283469</c:v>
                </c:pt>
                <c:pt idx="6">
                  <c:v>226.53762622867364</c:v>
                </c:pt>
                <c:pt idx="7">
                  <c:v>194.19882038740454</c:v>
                </c:pt>
                <c:pt idx="8">
                  <c:v>175.78229099505927</c:v>
                </c:pt>
                <c:pt idx="9">
                  <c:v>158.24176231023571</c:v>
                </c:pt>
                <c:pt idx="10">
                  <c:v>143.49906751505051</c:v>
                </c:pt>
                <c:pt idx="11">
                  <c:v>133.3876153474063</c:v>
                </c:pt>
                <c:pt idx="12">
                  <c:v>122.03135022162016</c:v>
                </c:pt>
                <c:pt idx="13">
                  <c:v>113.63129696914848</c:v>
                </c:pt>
                <c:pt idx="14">
                  <c:v>105.42429195062013</c:v>
                </c:pt>
                <c:pt idx="15">
                  <c:v>99.07585977355329</c:v>
                </c:pt>
                <c:pt idx="16">
                  <c:v>92.18383473168997</c:v>
                </c:pt>
                <c:pt idx="17">
                  <c:v>87.636072701991324</c:v>
                </c:pt>
                <c:pt idx="18">
                  <c:v>82.656100949889279</c:v>
                </c:pt>
                <c:pt idx="19">
                  <c:v>79.796466151171714</c:v>
                </c:pt>
                <c:pt idx="20">
                  <c:v>75.235260578040027</c:v>
                </c:pt>
                <c:pt idx="21">
                  <c:v>72.131904748147647</c:v>
                </c:pt>
                <c:pt idx="22">
                  <c:v>69.595481809897677</c:v>
                </c:pt>
                <c:pt idx="23">
                  <c:v>65.48896220135201</c:v>
                </c:pt>
                <c:pt idx="24">
                  <c:v>63.389456220710692</c:v>
                </c:pt>
                <c:pt idx="25">
                  <c:v>60.764384888407093</c:v>
                </c:pt>
                <c:pt idx="26">
                  <c:v>59.040985951885482</c:v>
                </c:pt>
                <c:pt idx="27">
                  <c:v>57.23658754767056</c:v>
                </c:pt>
                <c:pt idx="28">
                  <c:v>55.22589933340295</c:v>
                </c:pt>
                <c:pt idx="29">
                  <c:v>53.195413677320381</c:v>
                </c:pt>
                <c:pt idx="30">
                  <c:v>51.669068444929628</c:v>
                </c:pt>
                <c:pt idx="31">
                  <c:v>49.363620500358529</c:v>
                </c:pt>
                <c:pt idx="32">
                  <c:v>48.822050852689479</c:v>
                </c:pt>
                <c:pt idx="33">
                  <c:v>47.254525369835278</c:v>
                </c:pt>
                <c:pt idx="34">
                  <c:v>45.864719789976931</c:v>
                </c:pt>
                <c:pt idx="35">
                  <c:v>44.569866556197034</c:v>
                </c:pt>
                <c:pt idx="36">
                  <c:v>43.213752222415813</c:v>
                </c:pt>
                <c:pt idx="37">
                  <c:v>42.401345629077426</c:v>
                </c:pt>
                <c:pt idx="38">
                  <c:v>40.889674717926802</c:v>
                </c:pt>
                <c:pt idx="39">
                  <c:v>40.246214969686505</c:v>
                </c:pt>
                <c:pt idx="40">
                  <c:v>39.135881898848154</c:v>
                </c:pt>
                <c:pt idx="41">
                  <c:v>38.355105981298607</c:v>
                </c:pt>
                <c:pt idx="42">
                  <c:v>37.900780722900699</c:v>
                </c:pt>
                <c:pt idx="43">
                  <c:v>37.407130653337575</c:v>
                </c:pt>
                <c:pt idx="44">
                  <c:v>35.972821769641683</c:v>
                </c:pt>
                <c:pt idx="45">
                  <c:v>35.691221809675433</c:v>
                </c:pt>
                <c:pt idx="46">
                  <c:v>35.117507349607067</c:v>
                </c:pt>
                <c:pt idx="47">
                  <c:v>34.782190800772007</c:v>
                </c:pt>
                <c:pt idx="48">
                  <c:v>33.803452750135051</c:v>
                </c:pt>
                <c:pt idx="49">
                  <c:v>33.272095549578715</c:v>
                </c:pt>
                <c:pt idx="50">
                  <c:v>33.248675981778121</c:v>
                </c:pt>
                <c:pt idx="51">
                  <c:v>32.539431331767737</c:v>
                </c:pt>
                <c:pt idx="52">
                  <c:v>31.786860839836287</c:v>
                </c:pt>
                <c:pt idx="53">
                  <c:v>31.112648447366954</c:v>
                </c:pt>
                <c:pt idx="54">
                  <c:v>30.745582398775952</c:v>
                </c:pt>
                <c:pt idx="55">
                  <c:v>30.796065444755914</c:v>
                </c:pt>
                <c:pt idx="56">
                  <c:v>30.653923140980154</c:v>
                </c:pt>
                <c:pt idx="57">
                  <c:v>29.722288655183352</c:v>
                </c:pt>
                <c:pt idx="58">
                  <c:v>29.77552848914117</c:v>
                </c:pt>
                <c:pt idx="59">
                  <c:v>29.079290307938777</c:v>
                </c:pt>
                <c:pt idx="60">
                  <c:v>28.71506568957814</c:v>
                </c:pt>
                <c:pt idx="61">
                  <c:v>28.736781959806805</c:v>
                </c:pt>
                <c:pt idx="62">
                  <c:v>28.351568641043709</c:v>
                </c:pt>
                <c:pt idx="63">
                  <c:v>27.861079048948721</c:v>
                </c:pt>
                <c:pt idx="64">
                  <c:v>27.046686265894543</c:v>
                </c:pt>
                <c:pt idx="65">
                  <c:v>27.589918712259689</c:v>
                </c:pt>
              </c:numCache>
            </c:numRef>
          </c:xVal>
          <c:yVal>
            <c:numRef>
              <c:f>'400E'!$AI$28:$AI$93</c:f>
              <c:numCache>
                <c:formatCode>General</c:formatCode>
                <c:ptCount val="66"/>
                <c:pt idx="0">
                  <c:v>5.0607090545701787</c:v>
                </c:pt>
                <c:pt idx="1">
                  <c:v>9.9817760092730321</c:v>
                </c:pt>
                <c:pt idx="2">
                  <c:v>16.450299834004134</c:v>
                </c:pt>
                <c:pt idx="3">
                  <c:v>22.508662488028644</c:v>
                </c:pt>
                <c:pt idx="4">
                  <c:v>28.250599754129777</c:v>
                </c:pt>
                <c:pt idx="5">
                  <c:v>36.421142456046034</c:v>
                </c:pt>
                <c:pt idx="6">
                  <c:v>45.909461582433664</c:v>
                </c:pt>
                <c:pt idx="7">
                  <c:v>54.173008042259518</c:v>
                </c:pt>
                <c:pt idx="8">
                  <c:v>64.326226174531499</c:v>
                </c:pt>
                <c:pt idx="9">
                  <c:v>74.124572640952181</c:v>
                </c:pt>
                <c:pt idx="10">
                  <c:v>84.953668584426168</c:v>
                </c:pt>
                <c:pt idx="11">
                  <c:v>95.647100928820336</c:v>
                </c:pt>
                <c:pt idx="12">
                  <c:v>107.380247526145</c:v>
                </c:pt>
                <c:pt idx="13">
                  <c:v>121.14267933326624</c:v>
                </c:pt>
                <c:pt idx="14">
                  <c:v>137.720607733626</c:v>
                </c:pt>
                <c:pt idx="15">
                  <c:v>154.47535093730914</c:v>
                </c:pt>
                <c:pt idx="16">
                  <c:v>176.09824490983894</c:v>
                </c:pt>
                <c:pt idx="17">
                  <c:v>196.07053356230574</c:v>
                </c:pt>
                <c:pt idx="18">
                  <c:v>217.1778548019482</c:v>
                </c:pt>
                <c:pt idx="19">
                  <c:v>239.95307871158712</c:v>
                </c:pt>
                <c:pt idx="20">
                  <c:v>268.041712302885</c:v>
                </c:pt>
                <c:pt idx="21">
                  <c:v>289.72916939212138</c:v>
                </c:pt>
                <c:pt idx="22">
                  <c:v>321.35607225821417</c:v>
                </c:pt>
                <c:pt idx="23">
                  <c:v>362.64069150912661</c:v>
                </c:pt>
                <c:pt idx="24">
                  <c:v>394.383911496179</c:v>
                </c:pt>
                <c:pt idx="25">
                  <c:v>429.68636653616352</c:v>
                </c:pt>
                <c:pt idx="26">
                  <c:v>465.16170634286186</c:v>
                </c:pt>
                <c:pt idx="27">
                  <c:v>504.53530740074336</c:v>
                </c:pt>
                <c:pt idx="28">
                  <c:v>543.95547465915047</c:v>
                </c:pt>
                <c:pt idx="29">
                  <c:v>594.98567683440274</c:v>
                </c:pt>
                <c:pt idx="30">
                  <c:v>639.50806670480085</c:v>
                </c:pt>
                <c:pt idx="31">
                  <c:v>713.38391053959072</c:v>
                </c:pt>
                <c:pt idx="32">
                  <c:v>751.17752537816364</c:v>
                </c:pt>
                <c:pt idx="33">
                  <c:v>810.72883059655692</c:v>
                </c:pt>
                <c:pt idx="34">
                  <c:v>879.32911599319903</c:v>
                </c:pt>
                <c:pt idx="35">
                  <c:v>952.61086501437092</c:v>
                </c:pt>
                <c:pt idx="36">
                  <c:v>1029.7424024055495</c:v>
                </c:pt>
                <c:pt idx="37">
                  <c:v>1109.0446118400616</c:v>
                </c:pt>
                <c:pt idx="38">
                  <c:v>1205.588105772257</c:v>
                </c:pt>
                <c:pt idx="39">
                  <c:v>1291.9270351400298</c:v>
                </c:pt>
                <c:pt idx="40">
                  <c:v>1399.6391510190506</c:v>
                </c:pt>
                <c:pt idx="41">
                  <c:v>1511.3972417823647</c:v>
                </c:pt>
                <c:pt idx="42">
                  <c:v>1630.3290945831129</c:v>
                </c:pt>
                <c:pt idx="43">
                  <c:v>1747.6140745105768</c:v>
                </c:pt>
                <c:pt idx="44">
                  <c:v>1919.2976221094905</c:v>
                </c:pt>
                <c:pt idx="45">
                  <c:v>2046.3813446168429</c:v>
                </c:pt>
                <c:pt idx="46">
                  <c:v>2199.5301448498431</c:v>
                </c:pt>
                <c:pt idx="47">
                  <c:v>2348.5863572495596</c:v>
                </c:pt>
                <c:pt idx="48">
                  <c:v>2533.8259796114185</c:v>
                </c:pt>
                <c:pt idx="49">
                  <c:v>2696.9888059293103</c:v>
                </c:pt>
                <c:pt idx="50">
                  <c:v>2826.3152279499791</c:v>
                </c:pt>
                <c:pt idx="51">
                  <c:v>3015.9475876730867</c:v>
                </c:pt>
                <c:pt idx="52">
                  <c:v>3221.8326370562017</c:v>
                </c:pt>
                <c:pt idx="53">
                  <c:v>3424.7300253969092</c:v>
                </c:pt>
                <c:pt idx="54">
                  <c:v>3610.5691693255089</c:v>
                </c:pt>
                <c:pt idx="55">
                  <c:v>3728.34019575919</c:v>
                </c:pt>
                <c:pt idx="56">
                  <c:v>3894.5016708868829</c:v>
                </c:pt>
                <c:pt idx="57">
                  <c:v>4132.0668529951563</c:v>
                </c:pt>
                <c:pt idx="58">
                  <c:v>4275.8990485539362</c:v>
                </c:pt>
                <c:pt idx="59">
                  <c:v>4500.6493329954255</c:v>
                </c:pt>
                <c:pt idx="60">
                  <c:v>4697.3587265751203</c:v>
                </c:pt>
                <c:pt idx="61">
                  <c:v>4847.9007630590531</c:v>
                </c:pt>
                <c:pt idx="62">
                  <c:v>5058.8936703180889</c:v>
                </c:pt>
                <c:pt idx="63">
                  <c:v>5271.581386200507</c:v>
                </c:pt>
                <c:pt idx="64">
                  <c:v>5592.7269520046239</c:v>
                </c:pt>
                <c:pt idx="65">
                  <c:v>5617.0040153393529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9-0B49-AEA2-09217248DA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'400E'!$AF$28:$AF$93</c:f>
              <c:numCache>
                <c:formatCode>General</c:formatCode>
                <c:ptCount val="66"/>
                <c:pt idx="0">
                  <c:v>1530.0657786848603</c:v>
                </c:pt>
                <c:pt idx="1">
                  <c:v>767.14927928693965</c:v>
                </c:pt>
                <c:pt idx="2">
                  <c:v>502.55510812755966</c:v>
                </c:pt>
                <c:pt idx="3">
                  <c:v>379.5935225769137</c:v>
                </c:pt>
                <c:pt idx="4">
                  <c:v>303.56155835002312</c:v>
                </c:pt>
                <c:pt idx="5">
                  <c:v>253.40592113102724</c:v>
                </c:pt>
                <c:pt idx="6">
                  <c:v>216.14630768078479</c:v>
                </c:pt>
                <c:pt idx="7">
                  <c:v>189.94783308010628</c:v>
                </c:pt>
                <c:pt idx="8">
                  <c:v>167.52075543098812</c:v>
                </c:pt>
                <c:pt idx="9">
                  <c:v>153.01579484914714</c:v>
                </c:pt>
                <c:pt idx="10">
                  <c:v>138.43158313428233</c:v>
                </c:pt>
                <c:pt idx="11">
                  <c:v>125.77886000814351</c:v>
                </c:pt>
                <c:pt idx="12">
                  <c:v>116.51235864727077</c:v>
                </c:pt>
                <c:pt idx="13">
                  <c:v>110.92498810247255</c:v>
                </c:pt>
                <c:pt idx="14">
                  <c:v>102.00546957839288</c:v>
                </c:pt>
                <c:pt idx="15">
                  <c:v>95.064342496960691</c:v>
                </c:pt>
                <c:pt idx="16">
                  <c:v>89.784948850878024</c:v>
                </c:pt>
                <c:pt idx="17">
                  <c:v>84.86367213297936</c:v>
                </c:pt>
                <c:pt idx="18">
                  <c:v>80.921626126067594</c:v>
                </c:pt>
                <c:pt idx="19">
                  <c:v>76.394094790886086</c:v>
                </c:pt>
                <c:pt idx="20">
                  <c:v>73.461140189928585</c:v>
                </c:pt>
                <c:pt idx="21">
                  <c:v>69.582212007919367</c:v>
                </c:pt>
                <c:pt idx="22">
                  <c:v>67.293883136702945</c:v>
                </c:pt>
                <c:pt idx="23">
                  <c:v>63.230757302798615</c:v>
                </c:pt>
                <c:pt idx="24">
                  <c:v>61.857065387190062</c:v>
                </c:pt>
                <c:pt idx="25">
                  <c:v>59.947496989641692</c:v>
                </c:pt>
                <c:pt idx="26">
                  <c:v>57.098694615854946</c:v>
                </c:pt>
                <c:pt idx="27">
                  <c:v>55.885968322941707</c:v>
                </c:pt>
                <c:pt idx="28">
                  <c:v>52.867711241795959</c:v>
                </c:pt>
                <c:pt idx="29">
                  <c:v>51.690197726614507</c:v>
                </c:pt>
                <c:pt idx="30">
                  <c:v>50.102221499643967</c:v>
                </c:pt>
                <c:pt idx="31">
                  <c:v>48.206828999347636</c:v>
                </c:pt>
                <c:pt idx="32">
                  <c:v>47.037850486186009</c:v>
                </c:pt>
                <c:pt idx="33">
                  <c:v>45.437221647582277</c:v>
                </c:pt>
                <c:pt idx="34">
                  <c:v>44.479283336939545</c:v>
                </c:pt>
                <c:pt idx="35">
                  <c:v>43.681083655793223</c:v>
                </c:pt>
                <c:pt idx="36">
                  <c:v>43.258130214296031</c:v>
                </c:pt>
                <c:pt idx="37">
                  <c:v>41.05788917235698</c:v>
                </c:pt>
                <c:pt idx="38">
                  <c:v>40.158830281163645</c:v>
                </c:pt>
                <c:pt idx="39">
                  <c:v>39.35481527778218</c:v>
                </c:pt>
                <c:pt idx="40">
                  <c:v>38.218534904210813</c:v>
                </c:pt>
                <c:pt idx="41">
                  <c:v>37.400058539859707</c:v>
                </c:pt>
                <c:pt idx="42">
                  <c:v>36.580354610666511</c:v>
                </c:pt>
                <c:pt idx="43">
                  <c:v>36.877836097980172</c:v>
                </c:pt>
                <c:pt idx="44">
                  <c:v>36.001726220931033</c:v>
                </c:pt>
                <c:pt idx="45">
                  <c:v>35.315405606388424</c:v>
                </c:pt>
                <c:pt idx="46">
                  <c:v>34.75705798386538</c:v>
                </c:pt>
                <c:pt idx="47">
                  <c:v>34.142091434165678</c:v>
                </c:pt>
                <c:pt idx="48">
                  <c:v>33.606341891664883</c:v>
                </c:pt>
                <c:pt idx="49">
                  <c:v>32.53646370489016</c:v>
                </c:pt>
                <c:pt idx="50">
                  <c:v>31.901705468869803</c:v>
                </c:pt>
                <c:pt idx="51">
                  <c:v>31.690076054325299</c:v>
                </c:pt>
                <c:pt idx="52">
                  <c:v>31.858250178553114</c:v>
                </c:pt>
                <c:pt idx="53">
                  <c:v>30.991732343413219</c:v>
                </c:pt>
                <c:pt idx="54">
                  <c:v>30.875689168686947</c:v>
                </c:pt>
                <c:pt idx="55">
                  <c:v>30.630585967299425</c:v>
                </c:pt>
                <c:pt idx="56">
                  <c:v>29.859778956324291</c:v>
                </c:pt>
                <c:pt idx="57">
                  <c:v>29.680911737401203</c:v>
                </c:pt>
                <c:pt idx="58">
                  <c:v>29.574466567154477</c:v>
                </c:pt>
                <c:pt idx="59">
                  <c:v>28.892300989718599</c:v>
                </c:pt>
                <c:pt idx="60">
                  <c:v>28.667140991596185</c:v>
                </c:pt>
                <c:pt idx="61">
                  <c:v>28.479710523532454</c:v>
                </c:pt>
                <c:pt idx="62">
                  <c:v>27.923818996563821</c:v>
                </c:pt>
                <c:pt idx="63">
                  <c:v>28.00627158905224</c:v>
                </c:pt>
                <c:pt idx="64">
                  <c:v>27.14938940898714</c:v>
                </c:pt>
                <c:pt idx="65">
                  <c:v>27.417398984064349</c:v>
                </c:pt>
              </c:numCache>
            </c:numRef>
          </c:xVal>
          <c:yVal>
            <c:numRef>
              <c:f>'400E'!$AE$28:$AE$93</c:f>
              <c:numCache>
                <c:formatCode>General</c:formatCode>
                <c:ptCount val="66"/>
                <c:pt idx="0">
                  <c:v>5.8912774175932814</c:v>
                </c:pt>
                <c:pt idx="1">
                  <c:v>11.173048668129907</c:v>
                </c:pt>
                <c:pt idx="2">
                  <c:v>17.165176233181782</c:v>
                </c:pt>
                <c:pt idx="3">
                  <c:v>23.279903745678549</c:v>
                </c:pt>
                <c:pt idx="4">
                  <c:v>30.97058921201182</c:v>
                </c:pt>
                <c:pt idx="5">
                  <c:v>38.322601592592754</c:v>
                </c:pt>
                <c:pt idx="6">
                  <c:v>46.027801263235666</c:v>
                </c:pt>
                <c:pt idx="7">
                  <c:v>55.281703087943086</c:v>
                </c:pt>
                <c:pt idx="8">
                  <c:v>64.69945187327923</c:v>
                </c:pt>
                <c:pt idx="9">
                  <c:v>72.954654369834202</c:v>
                </c:pt>
                <c:pt idx="10">
                  <c:v>86.070669588337111</c:v>
                </c:pt>
                <c:pt idx="11">
                  <c:v>99.030630942922457</c:v>
                </c:pt>
                <c:pt idx="12">
                  <c:v>112.95264897912654</c:v>
                </c:pt>
                <c:pt idx="13">
                  <c:v>124.58740362957231</c:v>
                </c:pt>
                <c:pt idx="14">
                  <c:v>142.11024917601463</c:v>
                </c:pt>
                <c:pt idx="15">
                  <c:v>160.59849363682562</c:v>
                </c:pt>
                <c:pt idx="16">
                  <c:v>181.92375116843144</c:v>
                </c:pt>
                <c:pt idx="17">
                  <c:v>202.20936347263472</c:v>
                </c:pt>
                <c:pt idx="18">
                  <c:v>226.60822119748235</c:v>
                </c:pt>
                <c:pt idx="19">
                  <c:v>251.46506404047264</c:v>
                </c:pt>
                <c:pt idx="20">
                  <c:v>277.05411367032019</c:v>
                </c:pt>
                <c:pt idx="21">
                  <c:v>307.09710280365675</c:v>
                </c:pt>
                <c:pt idx="22">
                  <c:v>336.72359338990805</c:v>
                </c:pt>
                <c:pt idx="23">
                  <c:v>378.56525587661304</c:v>
                </c:pt>
                <c:pt idx="24">
                  <c:v>403.13214087787964</c:v>
                </c:pt>
                <c:pt idx="25">
                  <c:v>437.70197299342493</c:v>
                </c:pt>
                <c:pt idx="26">
                  <c:v>485.18757776728535</c:v>
                </c:pt>
                <c:pt idx="27">
                  <c:v>525.66537890233815</c:v>
                </c:pt>
                <c:pt idx="28">
                  <c:v>574.12327537803242</c:v>
                </c:pt>
                <c:pt idx="29">
                  <c:v>626.79460302918437</c:v>
                </c:pt>
                <c:pt idx="30">
                  <c:v>671.19338936756503</c:v>
                </c:pt>
                <c:pt idx="31">
                  <c:v>726.60293974028968</c:v>
                </c:pt>
                <c:pt idx="32">
                  <c:v>780.56147957426037</c:v>
                </c:pt>
                <c:pt idx="33">
                  <c:v>847.64373561993148</c:v>
                </c:pt>
                <c:pt idx="34">
                  <c:v>909.00206977045582</c:v>
                </c:pt>
                <c:pt idx="35">
                  <c:v>973.14903734638438</c:v>
                </c:pt>
                <c:pt idx="36">
                  <c:v>1029.4492457294737</c:v>
                </c:pt>
                <c:pt idx="37">
                  <c:v>1147.8031031455032</c:v>
                </c:pt>
                <c:pt idx="38">
                  <c:v>1240.1381984389284</c:v>
                </c:pt>
                <c:pt idx="39">
                  <c:v>1339.2669766076037</c:v>
                </c:pt>
                <c:pt idx="40">
                  <c:v>1455.153132434569</c:v>
                </c:pt>
                <c:pt idx="41">
                  <c:v>1573.1437386503983</c:v>
                </c:pt>
                <c:pt idx="42">
                  <c:v>1702.032702028672</c:v>
                </c:pt>
                <c:pt idx="43">
                  <c:v>1789.1247646427762</c:v>
                </c:pt>
                <c:pt idx="44">
                  <c:v>1936.366112809038</c:v>
                </c:pt>
                <c:pt idx="45">
                  <c:v>2101.4771645912724</c:v>
                </c:pt>
                <c:pt idx="46">
                  <c:v>2252.147427790926</c:v>
                </c:pt>
                <c:pt idx="47">
                  <c:v>2397.291103135608</c:v>
                </c:pt>
                <c:pt idx="48">
                  <c:v>2582.1754062918289</c:v>
                </c:pt>
                <c:pt idx="49">
                  <c:v>2800.1428017946309</c:v>
                </c:pt>
                <c:pt idx="50">
                  <c:v>2970.2153991715118</c:v>
                </c:pt>
                <c:pt idx="51">
                  <c:v>3136.6505477866349</c:v>
                </c:pt>
                <c:pt idx="52">
                  <c:v>3241.6791060520927</c:v>
                </c:pt>
                <c:pt idx="53">
                  <c:v>3474.5425154309019</c:v>
                </c:pt>
                <c:pt idx="54">
                  <c:v>3639.2824068899749</c:v>
                </c:pt>
                <c:pt idx="55">
                  <c:v>3767.044590410198</c:v>
                </c:pt>
                <c:pt idx="56">
                  <c:v>4017.6697933107048</c:v>
                </c:pt>
                <c:pt idx="57">
                  <c:v>4178.3575585840827</c:v>
                </c:pt>
                <c:pt idx="58">
                  <c:v>4325.7205904006441</c:v>
                </c:pt>
                <c:pt idx="59">
                  <c:v>4552.0021746561397</c:v>
                </c:pt>
                <c:pt idx="60">
                  <c:v>4748.5327443975129</c:v>
                </c:pt>
                <c:pt idx="61">
                  <c:v>4929.9597515939558</c:v>
                </c:pt>
                <c:pt idx="62">
                  <c:v>5170.0403611781467</c:v>
                </c:pt>
                <c:pt idx="63">
                  <c:v>5286.3333056004185</c:v>
                </c:pt>
                <c:pt idx="64">
                  <c:v>5620.7906073752047</c:v>
                </c:pt>
                <c:pt idx="65">
                  <c:v>5691.4688104844845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9-0B49-AEA2-09217248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39679"/>
        <c:axId val="1838973120"/>
      </c:scatterChart>
      <c:valAx>
        <c:axId val="159139679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73120"/>
        <c:crosses val="autoZero"/>
        <c:crossBetween val="midCat"/>
      </c:valAx>
      <c:valAx>
        <c:axId val="183897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82550</xdr:colOff>
      <xdr:row>1</xdr:row>
      <xdr:rowOff>152400</xdr:rowOff>
    </xdr:from>
    <xdr:to>
      <xdr:col>38</xdr:col>
      <xdr:colOff>609600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298D4-51F4-1649-9641-FD759CF78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34</xdr:row>
      <xdr:rowOff>146050</xdr:rowOff>
    </xdr:from>
    <xdr:to>
      <xdr:col>7</xdr:col>
      <xdr:colOff>0</xdr:colOff>
      <xdr:row>52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69E43-7A6F-F344-A63B-33654A65C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393700</xdr:colOff>
      <xdr:row>30</xdr:row>
      <xdr:rowOff>139700</xdr:rowOff>
    </xdr:from>
    <xdr:to>
      <xdr:col>20</xdr:col>
      <xdr:colOff>457200</xdr:colOff>
      <xdr:row>50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E93FD-4295-2A4C-AC6D-F44336F28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450850</xdr:colOff>
      <xdr:row>2</xdr:row>
      <xdr:rowOff>101600</xdr:rowOff>
    </xdr:from>
    <xdr:to>
      <xdr:col>15</xdr:col>
      <xdr:colOff>69850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ABDFB-7FCE-DF4C-AE01-FC57D8348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787400</xdr:colOff>
      <xdr:row>6</xdr:row>
      <xdr:rowOff>38100</xdr:rowOff>
    </xdr:from>
    <xdr:to>
      <xdr:col>43</xdr:col>
      <xdr:colOff>190500</xdr:colOff>
      <xdr:row>21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75C31C-247B-7F4C-870C-EE6B3F278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355600</xdr:colOff>
      <xdr:row>7</xdr:row>
      <xdr:rowOff>76200</xdr:rowOff>
    </xdr:from>
    <xdr:to>
      <xdr:col>49</xdr:col>
      <xdr:colOff>292100</xdr:colOff>
      <xdr:row>33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B92651-AEC7-BF4F-908C-BB473699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56</xdr:row>
      <xdr:rowOff>12700</xdr:rowOff>
    </xdr:from>
    <xdr:to>
      <xdr:col>13</xdr:col>
      <xdr:colOff>139700</xdr:colOff>
      <xdr:row>76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91DFC2-29CF-404C-B9C3-2A5B4E099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361950</xdr:colOff>
      <xdr:row>336</xdr:row>
      <xdr:rowOff>19050</xdr:rowOff>
    </xdr:from>
    <xdr:to>
      <xdr:col>14</xdr:col>
      <xdr:colOff>806450</xdr:colOff>
      <xdr:row>349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FB9FD9-1FF6-AD4D-9827-B08FF32E2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514350</xdr:colOff>
      <xdr:row>4</xdr:row>
      <xdr:rowOff>31750</xdr:rowOff>
    </xdr:from>
    <xdr:to>
      <xdr:col>35</xdr:col>
      <xdr:colOff>133350</xdr:colOff>
      <xdr:row>17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21A289-ECEC-FA4D-B575-F8783E8D2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7</xdr:col>
      <xdr:colOff>444500</xdr:colOff>
      <xdr:row>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E6CD78-43AD-C143-8BBE-0D9E5F27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444500</xdr:colOff>
      <xdr:row>54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7708DA-A172-C942-9DB9-B41F34D54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</xdr:row>
      <xdr:rowOff>0</xdr:rowOff>
    </xdr:from>
    <xdr:to>
      <xdr:col>45</xdr:col>
      <xdr:colOff>527050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63C6-9D5B-7D44-AEA7-B7EEDF62F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311150</xdr:colOff>
      <xdr:row>0</xdr:row>
      <xdr:rowOff>63500</xdr:rowOff>
    </xdr:from>
    <xdr:to>
      <xdr:col>41</xdr:col>
      <xdr:colOff>533400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D0027-B506-A349-8CBF-508AC62B3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488950</xdr:colOff>
      <xdr:row>2</xdr:row>
      <xdr:rowOff>19050</xdr:rowOff>
    </xdr:from>
    <xdr:to>
      <xdr:col>49</xdr:col>
      <xdr:colOff>139700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0D62-3C79-D046-929B-CAB02FCA3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596900</xdr:colOff>
      <xdr:row>23</xdr:row>
      <xdr:rowOff>127000</xdr:rowOff>
    </xdr:from>
    <xdr:to>
      <xdr:col>49</xdr:col>
      <xdr:colOff>368300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DC2EC-6088-824D-BD2D-E5B07EC24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10</xdr:row>
      <xdr:rowOff>139700</xdr:rowOff>
    </xdr:from>
    <xdr:to>
      <xdr:col>20</xdr:col>
      <xdr:colOff>25400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FFA84-0354-824C-8940-98360DE0E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133350</xdr:colOff>
      <xdr:row>0</xdr:row>
      <xdr:rowOff>101600</xdr:rowOff>
    </xdr:from>
    <xdr:to>
      <xdr:col>36</xdr:col>
      <xdr:colOff>152400</xdr:colOff>
      <xdr:row>18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28236-0B28-6F47-A0D7-3754FDAF2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215900</xdr:colOff>
      <xdr:row>3</xdr:row>
      <xdr:rowOff>44450</xdr:rowOff>
    </xdr:from>
    <xdr:to>
      <xdr:col>26</xdr:col>
      <xdr:colOff>88900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7E5A2-011C-9D4F-B6A6-8F590A255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292100</xdr:colOff>
      <xdr:row>18</xdr:row>
      <xdr:rowOff>146050</xdr:rowOff>
    </xdr:from>
    <xdr:to>
      <xdr:col>16</xdr:col>
      <xdr:colOff>736600</xdr:colOff>
      <xdr:row>36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AA4D3-6EEE-1242-A54B-003029888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28</xdr:row>
      <xdr:rowOff>38100</xdr:rowOff>
    </xdr:from>
    <xdr:to>
      <xdr:col>7</xdr:col>
      <xdr:colOff>196850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731EB-30EB-DA49-868E-40D6EE4A1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654050</xdr:colOff>
      <xdr:row>26</xdr:row>
      <xdr:rowOff>101600</xdr:rowOff>
    </xdr:from>
    <xdr:to>
      <xdr:col>15</xdr:col>
      <xdr:colOff>673100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26CA9-AF48-A245-8F30-0DF3F47F0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609600</xdr:colOff>
      <xdr:row>1</xdr:row>
      <xdr:rowOff>12700</xdr:rowOff>
    </xdr:from>
    <xdr:to>
      <xdr:col>24</xdr:col>
      <xdr:colOff>139700</xdr:colOff>
      <xdr:row>11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B767F-830C-264A-879D-96165E7D2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558800</xdr:colOff>
      <xdr:row>1</xdr:row>
      <xdr:rowOff>12700</xdr:rowOff>
    </xdr:from>
    <xdr:to>
      <xdr:col>28</xdr:col>
      <xdr:colOff>88900</xdr:colOff>
      <xdr:row>11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749C8-00A8-034C-BBCF-890293873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32</xdr:col>
      <xdr:colOff>355600</xdr:colOff>
      <xdr:row>11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64C724-07D2-AF4D-BE48-54F276B60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228600</xdr:colOff>
      <xdr:row>1</xdr:row>
      <xdr:rowOff>177800</xdr:rowOff>
    </xdr:from>
    <xdr:to>
      <xdr:col>45</xdr:col>
      <xdr:colOff>469900</xdr:colOff>
      <xdr:row>15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4B3D82-2BA0-E040-B62C-075BC8261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482600</xdr:colOff>
      <xdr:row>88</xdr:row>
      <xdr:rowOff>25400</xdr:rowOff>
    </xdr:from>
    <xdr:to>
      <xdr:col>15</xdr:col>
      <xdr:colOff>279400</xdr:colOff>
      <xdr:row>101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7AD6BA-F20E-BD48-8A97-E8E96A53D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12700</xdr:colOff>
      <xdr:row>4</xdr:row>
      <xdr:rowOff>165100</xdr:rowOff>
    </xdr:from>
    <xdr:to>
      <xdr:col>75</xdr:col>
      <xdr:colOff>635000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EC3A5-1673-3A40-A4DD-217A06D95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177800</xdr:colOff>
      <xdr:row>653</xdr:row>
      <xdr:rowOff>165100</xdr:rowOff>
    </xdr:from>
    <xdr:to>
      <xdr:col>63</xdr:col>
      <xdr:colOff>419100</xdr:colOff>
      <xdr:row>676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1C8986-2048-1E4C-A6DD-5999BE759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26</xdr:row>
      <xdr:rowOff>50800</xdr:rowOff>
    </xdr:from>
    <xdr:to>
      <xdr:col>17</xdr:col>
      <xdr:colOff>165100</xdr:colOff>
      <xdr:row>52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6D4AF-96FA-0A48-BCA9-772F3BB5B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749300</xdr:colOff>
      <xdr:row>78</xdr:row>
      <xdr:rowOff>190500</xdr:rowOff>
    </xdr:from>
    <xdr:to>
      <xdr:col>17</xdr:col>
      <xdr:colOff>50800</xdr:colOff>
      <xdr:row>104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324D88-37FE-8447-BB9D-61C1CBA2C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673100</xdr:colOff>
      <xdr:row>25</xdr:row>
      <xdr:rowOff>190500</xdr:rowOff>
    </xdr:from>
    <xdr:to>
      <xdr:col>24</xdr:col>
      <xdr:colOff>800100</xdr:colOff>
      <xdr:row>51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35C5A5-0FB4-7B40-A2D6-FA9FAB80E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355600</xdr:colOff>
      <xdr:row>78</xdr:row>
      <xdr:rowOff>101600</xdr:rowOff>
    </xdr:from>
    <xdr:to>
      <xdr:col>24</xdr:col>
      <xdr:colOff>482600</xdr:colOff>
      <xdr:row>104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BD93BB-9DC6-FF43-90A8-E666E10C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107</xdr:row>
      <xdr:rowOff>0</xdr:rowOff>
    </xdr:from>
    <xdr:to>
      <xdr:col>24</xdr:col>
      <xdr:colOff>127000</xdr:colOff>
      <xdr:row>132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837303-6A2D-E949-B9F9-80301BA02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203200</xdr:colOff>
      <xdr:row>677</xdr:row>
      <xdr:rowOff>139700</xdr:rowOff>
    </xdr:from>
    <xdr:to>
      <xdr:col>63</xdr:col>
      <xdr:colOff>444500</xdr:colOff>
      <xdr:row>700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F021C5-9142-4F40-976C-E9642871B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0</xdr:colOff>
      <xdr:row>29</xdr:row>
      <xdr:rowOff>0</xdr:rowOff>
    </xdr:from>
    <xdr:to>
      <xdr:col>75</xdr:col>
      <xdr:colOff>622300</xdr:colOff>
      <xdr:row>50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2F0A24-421C-A445-827E-37BCA8C51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FBE3-3B83-A14F-89B1-98BCCB600817}">
  <dimension ref="A2:AK370"/>
  <sheetViews>
    <sheetView topLeftCell="P26" workbookViewId="0">
      <selection activeCell="AI28" sqref="AI28:AK338"/>
    </sheetView>
  </sheetViews>
  <sheetFormatPr baseColWidth="10" defaultRowHeight="16" x14ac:dyDescent="0.2"/>
  <sheetData>
    <row r="2" spans="2:14" x14ac:dyDescent="0.2">
      <c r="B2" t="s">
        <v>76</v>
      </c>
    </row>
    <row r="5" spans="2:14" x14ac:dyDescent="0.2"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15</v>
      </c>
      <c r="M5" t="s">
        <v>41</v>
      </c>
      <c r="N5" t="s">
        <v>42</v>
      </c>
    </row>
    <row r="6" spans="2:14" x14ac:dyDescent="0.2">
      <c r="G6">
        <v>85.127600000000001</v>
      </c>
      <c r="H6">
        <f>G6/2</f>
        <v>42.563800000000001</v>
      </c>
      <c r="I6">
        <f>H6/10</f>
        <v>4.2563800000000001</v>
      </c>
      <c r="J6">
        <f>I6*2</f>
        <v>8.5127600000000001</v>
      </c>
      <c r="K6">
        <f>4*3.14*H6^2</f>
        <v>22754.664004726401</v>
      </c>
      <c r="L6">
        <v>1524.9047421874711</v>
      </c>
      <c r="M6">
        <f>L6/K6</f>
        <v>6.7015041042606971E-2</v>
      </c>
      <c r="N6">
        <f>M6*16.02</f>
        <v>1.0735809575025637</v>
      </c>
    </row>
    <row r="7" spans="2:14" x14ac:dyDescent="0.2">
      <c r="G7">
        <v>71.555000000000007</v>
      </c>
      <c r="H7">
        <f>G7/2</f>
        <v>35.777500000000003</v>
      </c>
      <c r="I7">
        <f>H7/10</f>
        <v>3.5777500000000004</v>
      </c>
      <c r="J7">
        <f>I7*2</f>
        <v>7.1555000000000009</v>
      </c>
      <c r="K7">
        <f>4*3.14*H7^2</f>
        <v>16077.170598500003</v>
      </c>
      <c r="L7">
        <v>986.14161718753166</v>
      </c>
      <c r="M7">
        <f>L7/K7</f>
        <v>6.1338007900441048E-2</v>
      </c>
      <c r="N7">
        <f>M7*16.02</f>
        <v>0.98263488656506559</v>
      </c>
    </row>
    <row r="8" spans="2:14" x14ac:dyDescent="0.2">
      <c r="G8">
        <v>57.549799999999998</v>
      </c>
      <c r="H8">
        <f>G8/2</f>
        <v>28.774899999999999</v>
      </c>
      <c r="I8">
        <f>H8/10</f>
        <v>2.8774899999999999</v>
      </c>
      <c r="J8">
        <f>I8*2</f>
        <v>5.7549799999999998</v>
      </c>
      <c r="K8">
        <f>4*3.14*H8^2</f>
        <v>10399.6155673256</v>
      </c>
      <c r="L8">
        <v>692.92699218750931</v>
      </c>
      <c r="M8">
        <f>L8/K8</f>
        <v>6.6630058361446212E-2</v>
      </c>
      <c r="N8">
        <f>M8*16.02</f>
        <v>1.0674135349503684</v>
      </c>
    </row>
    <row r="9" spans="2:14" x14ac:dyDescent="0.2">
      <c r="H9">
        <f>G9/2</f>
        <v>0</v>
      </c>
      <c r="I9">
        <f>H9/10</f>
        <v>0</v>
      </c>
      <c r="J9">
        <f>I9*2</f>
        <v>0</v>
      </c>
      <c r="K9">
        <f>4*3.14*H9^2</f>
        <v>0</v>
      </c>
      <c r="L9">
        <v>437.47718749998603</v>
      </c>
      <c r="M9" t="e">
        <f>L9/K9</f>
        <v>#DIV/0!</v>
      </c>
      <c r="N9" t="e">
        <f>M9*16.02</f>
        <v>#DIV/0!</v>
      </c>
    </row>
    <row r="10" spans="2:14" x14ac:dyDescent="0.2">
      <c r="B10" t="s">
        <v>27</v>
      </c>
      <c r="H10">
        <f>G10/2</f>
        <v>0</v>
      </c>
      <c r="I10">
        <f>H10/10</f>
        <v>0</v>
      </c>
      <c r="J10">
        <f>I10*2</f>
        <v>0</v>
      </c>
      <c r="K10">
        <f>4*3.14*H10^2</f>
        <v>0</v>
      </c>
      <c r="L10">
        <v>183.62468750006519</v>
      </c>
      <c r="M10" t="e">
        <f>L10/K10</f>
        <v>#DIV/0!</v>
      </c>
      <c r="N10" t="e">
        <f>M10*16.02</f>
        <v>#DIV/0!</v>
      </c>
    </row>
    <row r="11" spans="2:14" x14ac:dyDescent="0.2">
      <c r="B11">
        <v>5.17</v>
      </c>
    </row>
    <row r="13" spans="2:14" x14ac:dyDescent="0.2">
      <c r="B13" t="s">
        <v>28</v>
      </c>
    </row>
    <row r="14" spans="2:14" x14ac:dyDescent="0.2">
      <c r="B14">
        <f>B11-1.16</f>
        <v>4.01</v>
      </c>
    </row>
    <row r="21" spans="2:37" x14ac:dyDescent="0.2">
      <c r="B21" t="s">
        <v>0</v>
      </c>
    </row>
    <row r="23" spans="2:37" x14ac:dyDescent="0.2">
      <c r="B23" t="s">
        <v>1</v>
      </c>
      <c r="AD23" t="s">
        <v>2</v>
      </c>
    </row>
    <row r="24" spans="2:37" x14ac:dyDescent="0.2">
      <c r="D24" t="s">
        <v>3</v>
      </c>
      <c r="F24" t="s">
        <v>4</v>
      </c>
      <c r="X24" t="s">
        <v>5</v>
      </c>
      <c r="Y24" t="s">
        <v>6</v>
      </c>
      <c r="Z24" t="s">
        <v>7</v>
      </c>
      <c r="AA24" t="s">
        <v>8</v>
      </c>
      <c r="AC24">
        <f>(4/3)*3.14*((3.413*12.5)^3)</f>
        <v>325092.75320463529</v>
      </c>
      <c r="AD24" t="s">
        <v>9</v>
      </c>
    </row>
    <row r="25" spans="2:37" x14ac:dyDescent="0.2">
      <c r="B25">
        <v>16361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X25">
        <v>0</v>
      </c>
      <c r="Y25">
        <v>25.725000000000001</v>
      </c>
      <c r="Z25">
        <v>111.47499999999999</v>
      </c>
      <c r="AA25">
        <v>85.75</v>
      </c>
      <c r="AC25">
        <f t="shared" ref="AC25:AC30" si="0">(1/6)*3.14*(AA25)^3</f>
        <v>329974.80723958334</v>
      </c>
      <c r="AI25" t="s">
        <v>43</v>
      </c>
    </row>
    <row r="26" spans="2:37" x14ac:dyDescent="0.2">
      <c r="B26" t="s">
        <v>20</v>
      </c>
      <c r="C26">
        <v>100000</v>
      </c>
      <c r="D26">
        <v>278.87299999999999</v>
      </c>
      <c r="E26">
        <v>-587513</v>
      </c>
      <c r="F26" s="2">
        <v>2513470</v>
      </c>
      <c r="G26">
        <v>4.37489E-2</v>
      </c>
      <c r="X26">
        <v>100000</v>
      </c>
      <c r="Y26">
        <v>26.4544</v>
      </c>
      <c r="Z26">
        <v>111.011</v>
      </c>
      <c r="AA26">
        <v>84.556600000000003</v>
      </c>
      <c r="AC26">
        <f t="shared" si="0"/>
        <v>316388.67740734568</v>
      </c>
      <c r="AI26" t="s">
        <v>24</v>
      </c>
      <c r="AJ26" t="s">
        <v>45</v>
      </c>
      <c r="AK26" t="s">
        <v>25</v>
      </c>
    </row>
    <row r="27" spans="2:37" x14ac:dyDescent="0.2">
      <c r="B27">
        <v>0</v>
      </c>
      <c r="C27">
        <v>200000</v>
      </c>
      <c r="D27">
        <v>278.89299999999997</v>
      </c>
      <c r="E27">
        <v>-510892</v>
      </c>
      <c r="F27" s="2">
        <v>2510450</v>
      </c>
      <c r="G27">
        <v>1.9488000000000001E-3</v>
      </c>
      <c r="I27">
        <f>E27-(128000-$B$25)/128000*E$26</f>
        <v>1524.9047421874711</v>
      </c>
      <c r="J27">
        <f>B27/$B$25</f>
        <v>0</v>
      </c>
      <c r="K27" s="2">
        <f>F27/$F$26</f>
        <v>0.99879847382304143</v>
      </c>
      <c r="L27">
        <f>E27-$E$27</f>
        <v>0</v>
      </c>
      <c r="O27" t="s">
        <v>21</v>
      </c>
      <c r="P27" t="s">
        <v>10</v>
      </c>
      <c r="Q27" t="s">
        <v>11</v>
      </c>
      <c r="R27" t="s">
        <v>12</v>
      </c>
      <c r="S27" t="s">
        <v>13</v>
      </c>
      <c r="T27" t="s">
        <v>14</v>
      </c>
      <c r="U27" t="s">
        <v>22</v>
      </c>
      <c r="V27" t="s">
        <v>23</v>
      </c>
      <c r="X27">
        <v>200000</v>
      </c>
      <c r="Y27">
        <v>25.9604</v>
      </c>
      <c r="Z27">
        <v>111.08799999999999</v>
      </c>
      <c r="AA27">
        <v>85.127600000000001</v>
      </c>
      <c r="AC27">
        <f t="shared" si="0"/>
        <v>322841.65592145786</v>
      </c>
      <c r="AD27" t="s">
        <v>24</v>
      </c>
      <c r="AE27" t="s">
        <v>45</v>
      </c>
      <c r="AF27" t="s">
        <v>25</v>
      </c>
      <c r="AG27" t="s">
        <v>26</v>
      </c>
    </row>
    <row r="28" spans="2:37" x14ac:dyDescent="0.2">
      <c r="B28">
        <f>B27+(C28-C27)/800</f>
        <v>125</v>
      </c>
      <c r="C28">
        <v>300000</v>
      </c>
      <c r="D28">
        <v>278.8</v>
      </c>
      <c r="E28">
        <v>-510917</v>
      </c>
      <c r="F28" s="2">
        <v>2510040</v>
      </c>
      <c r="G28">
        <v>-202.899</v>
      </c>
      <c r="I28">
        <f>E28-(128000-$B$25)/128000*E$26</f>
        <v>1499.9047421874711</v>
      </c>
      <c r="J28">
        <f>B28/$B$25</f>
        <v>7.6401197970784179E-3</v>
      </c>
      <c r="K28">
        <f t="shared" ref="K28:K91" si="1">F28/$F$26</f>
        <v>0.99863535271954706</v>
      </c>
      <c r="L28">
        <f>E28-$E$27</f>
        <v>-25</v>
      </c>
      <c r="M28">
        <f>((L28-L27)-(B28-B27)*$B$14)/(B28-B27)</f>
        <v>-4.21</v>
      </c>
      <c r="O28">
        <v>125</v>
      </c>
      <c r="P28">
        <v>300000</v>
      </c>
      <c r="Q28">
        <v>278.8</v>
      </c>
      <c r="R28">
        <v>-510917</v>
      </c>
      <c r="S28" s="2">
        <v>2510040</v>
      </c>
      <c r="T28">
        <v>-202.899</v>
      </c>
      <c r="U28">
        <v>45.282800000000002</v>
      </c>
      <c r="V28">
        <f>U28*10^-4</f>
        <v>4.52828E-3</v>
      </c>
      <c r="X28">
        <v>300000</v>
      </c>
      <c r="Y28">
        <v>26.2621</v>
      </c>
      <c r="Z28">
        <v>111.20399999999999</v>
      </c>
      <c r="AA28">
        <v>84.941900000000004</v>
      </c>
      <c r="AC28">
        <f t="shared" si="0"/>
        <v>320733.49088085018</v>
      </c>
      <c r="AD28">
        <f>V28*$AC$24/AC28</f>
        <v>4.589826302325138E-3</v>
      </c>
      <c r="AE28">
        <f>AD28*1000</f>
        <v>4.5898263023251378</v>
      </c>
      <c r="AF28">
        <f>AC28/O28*0.6022</f>
        <v>1545.1656656675837</v>
      </c>
      <c r="AG28">
        <f>O28/AC28</f>
        <v>3.8973167303702768E-4</v>
      </c>
      <c r="AI28">
        <v>5.4933455222632901</v>
      </c>
      <c r="AJ28">
        <v>5493.3455222632901</v>
      </c>
      <c r="AK28">
        <v>27.307122786658802</v>
      </c>
    </row>
    <row r="29" spans="2:37" x14ac:dyDescent="0.2">
      <c r="B29">
        <f t="shared" ref="B29:B92" si="2">B28+(C29-C28)/800</f>
        <v>250</v>
      </c>
      <c r="C29">
        <v>400000</v>
      </c>
      <c r="D29">
        <v>278.94</v>
      </c>
      <c r="E29">
        <v>-510926</v>
      </c>
      <c r="F29" s="2">
        <v>2510040</v>
      </c>
      <c r="G29">
        <v>-299.19099999999997</v>
      </c>
      <c r="I29">
        <f t="shared" ref="I29:I91" si="3">E29-(128000-$B$25)/128000*E$26</f>
        <v>1490.9047421874711</v>
      </c>
      <c r="J29">
        <f>B29/$B$25</f>
        <v>1.5280239594156836E-2</v>
      </c>
      <c r="K29">
        <f t="shared" si="1"/>
        <v>0.99863535271954706</v>
      </c>
      <c r="L29">
        <f t="shared" ref="L29:L92" si="4">E29-$E$27</f>
        <v>-34</v>
      </c>
      <c r="M29">
        <f t="shared" ref="M29:M92" si="5">((L29-L28)-(B29-B28)*$B$14)/(B29-B28)</f>
        <v>-4.0819999999999999</v>
      </c>
      <c r="O29">
        <v>250</v>
      </c>
      <c r="P29">
        <v>400000</v>
      </c>
      <c r="Q29">
        <v>278.94</v>
      </c>
      <c r="R29">
        <v>-510926</v>
      </c>
      <c r="S29" s="2">
        <v>2510040</v>
      </c>
      <c r="T29">
        <v>-299.19099999999997</v>
      </c>
      <c r="U29">
        <v>96.070400000000006</v>
      </c>
      <c r="V29">
        <f>U29*10^-4</f>
        <v>9.6070400000000007E-3</v>
      </c>
      <c r="X29">
        <v>400000</v>
      </c>
      <c r="Y29">
        <v>26.036799999999999</v>
      </c>
      <c r="Z29">
        <v>111.251</v>
      </c>
      <c r="AA29">
        <v>85.214200000000005</v>
      </c>
      <c r="AC29">
        <f t="shared" si="0"/>
        <v>323827.93553143152</v>
      </c>
      <c r="AD29">
        <f>V29*$AC$24/AC29</f>
        <v>9.6445634890073156E-3</v>
      </c>
      <c r="AE29">
        <f t="shared" ref="AE29:AE92" si="6">AD29*1000</f>
        <v>9.6445634890073162</v>
      </c>
      <c r="AF29">
        <f>AC29/O29*0.6022</f>
        <v>780.03673110811224</v>
      </c>
      <c r="AG29">
        <f>O29/AC29</f>
        <v>7.7201492696955538E-4</v>
      </c>
      <c r="AI29">
        <v>5.3081697463012381</v>
      </c>
      <c r="AJ29">
        <v>5308.1697463012379</v>
      </c>
      <c r="AK29">
        <v>27.536864662369478</v>
      </c>
    </row>
    <row r="30" spans="2:37" x14ac:dyDescent="0.2">
      <c r="B30">
        <f t="shared" si="2"/>
        <v>375</v>
      </c>
      <c r="C30">
        <v>500000</v>
      </c>
      <c r="D30">
        <v>278.88099999999997</v>
      </c>
      <c r="E30">
        <v>-510922</v>
      </c>
      <c r="F30" s="2">
        <v>2510040</v>
      </c>
      <c r="G30">
        <v>-392.06</v>
      </c>
      <c r="I30">
        <f t="shared" si="3"/>
        <v>1494.9047421874711</v>
      </c>
      <c r="J30">
        <f>B30/$B$25</f>
        <v>2.2920359391235254E-2</v>
      </c>
      <c r="K30">
        <f t="shared" si="1"/>
        <v>0.99863535271954706</v>
      </c>
      <c r="L30">
        <f t="shared" si="4"/>
        <v>-30</v>
      </c>
      <c r="M30">
        <f t="shared" si="5"/>
        <v>-3.9780000000000002</v>
      </c>
      <c r="O30">
        <v>375</v>
      </c>
      <c r="P30">
        <v>500000</v>
      </c>
      <c r="Q30">
        <v>278.88099999999997</v>
      </c>
      <c r="R30">
        <v>-510922</v>
      </c>
      <c r="S30" s="2">
        <v>2510040</v>
      </c>
      <c r="T30">
        <v>-392.06</v>
      </c>
      <c r="U30">
        <v>145.41200000000001</v>
      </c>
      <c r="V30">
        <f t="shared" ref="V30:V93" si="7">U30*10^-4</f>
        <v>1.4541200000000001E-2</v>
      </c>
      <c r="X30">
        <v>500000</v>
      </c>
      <c r="Y30">
        <v>25.905200000000001</v>
      </c>
      <c r="Z30">
        <v>111.21</v>
      </c>
      <c r="AA30">
        <v>85.3048</v>
      </c>
      <c r="AC30">
        <f t="shared" si="0"/>
        <v>324861.918663171</v>
      </c>
      <c r="AD30">
        <f>V30*$AC$24/AC30</f>
        <v>1.4551532424459453E-2</v>
      </c>
      <c r="AE30">
        <f t="shared" si="6"/>
        <v>14.551532424459452</v>
      </c>
      <c r="AF30">
        <f>AC30/O30*0.6022</f>
        <v>521.68492645056415</v>
      </c>
      <c r="AG30">
        <f>O30/AC30</f>
        <v>1.1543365918146105E-3</v>
      </c>
      <c r="AI30">
        <v>5.0544861231341454</v>
      </c>
      <c r="AJ30">
        <v>5054.4861231341456</v>
      </c>
      <c r="AK30">
        <v>28.021995680859312</v>
      </c>
    </row>
    <row r="31" spans="2:37" x14ac:dyDescent="0.2">
      <c r="B31">
        <f t="shared" si="2"/>
        <v>500</v>
      </c>
      <c r="C31">
        <v>600000</v>
      </c>
      <c r="D31">
        <v>278.89600000000002</v>
      </c>
      <c r="E31">
        <v>-510924</v>
      </c>
      <c r="F31" s="2">
        <v>2510040</v>
      </c>
      <c r="G31">
        <v>-531.32000000000005</v>
      </c>
      <c r="I31">
        <f t="shared" si="3"/>
        <v>1492.9047421874711</v>
      </c>
      <c r="J31">
        <f t="shared" ref="J31:J93" si="8">B31/$B$25</f>
        <v>3.0560479188313672E-2</v>
      </c>
      <c r="K31">
        <f t="shared" si="1"/>
        <v>0.99863535271954706</v>
      </c>
      <c r="L31">
        <f t="shared" si="4"/>
        <v>-32</v>
      </c>
      <c r="M31">
        <f t="shared" si="5"/>
        <v>-4.0259999999999998</v>
      </c>
      <c r="O31">
        <v>500</v>
      </c>
      <c r="P31">
        <v>600000</v>
      </c>
      <c r="Q31">
        <v>278.89600000000002</v>
      </c>
      <c r="R31">
        <v>-510924</v>
      </c>
      <c r="S31" s="2">
        <v>2510040</v>
      </c>
      <c r="T31">
        <v>-531.32000000000005</v>
      </c>
      <c r="U31">
        <v>196.50800000000001</v>
      </c>
      <c r="V31">
        <f t="shared" si="7"/>
        <v>1.9650800000000003E-2</v>
      </c>
      <c r="X31">
        <v>600000</v>
      </c>
      <c r="Y31">
        <v>25.974299999999999</v>
      </c>
      <c r="Z31">
        <v>111.15300000000001</v>
      </c>
      <c r="AA31">
        <v>85.178700000000006</v>
      </c>
      <c r="AC31">
        <f t="shared" ref="AC31:AC93" si="9">(1/6)*3.14*(AA31)^3</f>
        <v>323423.38664569193</v>
      </c>
      <c r="AD31">
        <f t="shared" ref="AD31:AD93" si="10">V31*$AC$24/AC31</f>
        <v>1.9752228621834397E-2</v>
      </c>
      <c r="AE31">
        <f t="shared" si="6"/>
        <v>19.752228621834398</v>
      </c>
      <c r="AF31">
        <f t="shared" ref="AF31:AF93" si="11">AC31/O31*0.6022</f>
        <v>389.53112687607137</v>
      </c>
      <c r="AG31">
        <f t="shared" ref="AG31:AG93" si="12">O31/AC31</f>
        <v>1.5459611785827551E-3</v>
      </c>
      <c r="AI31">
        <v>4.8992030315075414</v>
      </c>
      <c r="AJ31">
        <v>4899.2030315075417</v>
      </c>
      <c r="AK31">
        <v>28.30821669077357</v>
      </c>
    </row>
    <row r="32" spans="2:37" x14ac:dyDescent="0.2">
      <c r="B32">
        <f t="shared" si="2"/>
        <v>625</v>
      </c>
      <c r="C32">
        <v>700000</v>
      </c>
      <c r="D32">
        <v>278.95</v>
      </c>
      <c r="E32">
        <v>-510931</v>
      </c>
      <c r="F32" s="2">
        <v>2510040</v>
      </c>
      <c r="G32">
        <v>-464.93400000000003</v>
      </c>
      <c r="I32">
        <f t="shared" si="3"/>
        <v>1485.9047421874711</v>
      </c>
      <c r="J32">
        <f t="shared" si="8"/>
        <v>3.820059898539209E-2</v>
      </c>
      <c r="K32">
        <f t="shared" si="1"/>
        <v>0.99863535271954706</v>
      </c>
      <c r="L32">
        <f t="shared" si="4"/>
        <v>-39</v>
      </c>
      <c r="M32">
        <f t="shared" si="5"/>
        <v>-4.0659999999999998</v>
      </c>
      <c r="O32">
        <v>625</v>
      </c>
      <c r="P32">
        <v>700000</v>
      </c>
      <c r="Q32">
        <v>278.95</v>
      </c>
      <c r="R32">
        <v>-510931</v>
      </c>
      <c r="S32" s="2">
        <v>2510040</v>
      </c>
      <c r="T32">
        <v>-464.93400000000003</v>
      </c>
      <c r="U32">
        <v>254.99299999999999</v>
      </c>
      <c r="V32">
        <f t="shared" si="7"/>
        <v>2.5499299999999999E-2</v>
      </c>
      <c r="X32">
        <v>700000</v>
      </c>
      <c r="Y32">
        <v>26.260400000000001</v>
      </c>
      <c r="Z32">
        <v>111.15900000000001</v>
      </c>
      <c r="AA32">
        <v>84.898600000000002</v>
      </c>
      <c r="AC32">
        <f t="shared" si="9"/>
        <v>320243.24936527287</v>
      </c>
      <c r="AD32">
        <f t="shared" si="10"/>
        <v>2.5885440702407145E-2</v>
      </c>
      <c r="AE32">
        <f t="shared" si="6"/>
        <v>25.885440702407145</v>
      </c>
      <c r="AF32">
        <f t="shared" si="11"/>
        <v>308.56077562842768</v>
      </c>
      <c r="AG32">
        <f t="shared" si="12"/>
        <v>1.9516414514240653E-3</v>
      </c>
      <c r="AI32">
        <v>4.8379251664964755</v>
      </c>
      <c r="AJ32">
        <v>4837.9251664964759</v>
      </c>
      <c r="AK32">
        <v>28.557291904872478</v>
      </c>
    </row>
    <row r="33" spans="2:37" x14ac:dyDescent="0.2">
      <c r="B33">
        <f t="shared" si="2"/>
        <v>750</v>
      </c>
      <c r="C33">
        <v>800000</v>
      </c>
      <c r="D33">
        <v>278.89800000000002</v>
      </c>
      <c r="E33">
        <v>-510938</v>
      </c>
      <c r="F33" s="2">
        <v>2510040</v>
      </c>
      <c r="G33">
        <v>-429.75400000000002</v>
      </c>
      <c r="I33">
        <f t="shared" si="3"/>
        <v>1478.9047421874711</v>
      </c>
      <c r="J33">
        <f t="shared" si="8"/>
        <v>4.5840718782470508E-2</v>
      </c>
      <c r="K33">
        <f t="shared" si="1"/>
        <v>0.99863535271954706</v>
      </c>
      <c r="L33">
        <f t="shared" si="4"/>
        <v>-46</v>
      </c>
      <c r="M33">
        <f t="shared" si="5"/>
        <v>-4.0659999999999998</v>
      </c>
      <c r="O33">
        <v>750</v>
      </c>
      <c r="P33">
        <v>800000</v>
      </c>
      <c r="Q33">
        <v>278.89800000000002</v>
      </c>
      <c r="R33">
        <v>-510938</v>
      </c>
      <c r="S33" s="2">
        <v>2510040</v>
      </c>
      <c r="T33">
        <v>-429.75400000000002</v>
      </c>
      <c r="U33">
        <v>329.88499999999999</v>
      </c>
      <c r="V33">
        <f t="shared" si="7"/>
        <v>3.2988500000000004E-2</v>
      </c>
      <c r="X33">
        <v>800000</v>
      </c>
      <c r="Y33">
        <v>26.135300000000001</v>
      </c>
      <c r="Z33">
        <v>111.267</v>
      </c>
      <c r="AA33">
        <v>85.131699999999995</v>
      </c>
      <c r="AC33">
        <f t="shared" si="9"/>
        <v>322888.30522936565</v>
      </c>
      <c r="AD33">
        <f t="shared" si="10"/>
        <v>3.3213721635018727E-2</v>
      </c>
      <c r="AE33">
        <f t="shared" si="6"/>
        <v>33.213721635018729</v>
      </c>
      <c r="AF33">
        <f t="shared" si="11"/>
        <v>259.25778321216535</v>
      </c>
      <c r="AG33">
        <f t="shared" si="12"/>
        <v>2.3227846529382135E-3</v>
      </c>
      <c r="AI33">
        <v>4.6680772560318049</v>
      </c>
      <c r="AJ33">
        <v>4668.0772560318046</v>
      </c>
      <c r="AK33">
        <v>28.825627478392818</v>
      </c>
    </row>
    <row r="34" spans="2:37" x14ac:dyDescent="0.2">
      <c r="B34">
        <f t="shared" si="2"/>
        <v>875</v>
      </c>
      <c r="C34">
        <v>900000</v>
      </c>
      <c r="D34">
        <v>278.84100000000001</v>
      </c>
      <c r="E34">
        <v>-510944</v>
      </c>
      <c r="F34" s="2">
        <v>2510040</v>
      </c>
      <c r="G34">
        <v>-398.99200000000002</v>
      </c>
      <c r="I34">
        <f t="shared" si="3"/>
        <v>1472.9047421874711</v>
      </c>
      <c r="J34">
        <f t="shared" si="8"/>
        <v>5.3480838579548926E-2</v>
      </c>
      <c r="K34">
        <f t="shared" si="1"/>
        <v>0.99863535271954706</v>
      </c>
      <c r="L34">
        <f t="shared" si="4"/>
        <v>-52</v>
      </c>
      <c r="M34">
        <f t="shared" si="5"/>
        <v>-4.0579999999999998</v>
      </c>
      <c r="O34">
        <v>875</v>
      </c>
      <c r="P34">
        <v>900000</v>
      </c>
      <c r="Q34">
        <v>278.84100000000001</v>
      </c>
      <c r="R34">
        <v>-510944</v>
      </c>
      <c r="S34" s="2">
        <v>2510040</v>
      </c>
      <c r="T34">
        <v>-398.99200000000002</v>
      </c>
      <c r="U34">
        <v>397.75700000000001</v>
      </c>
      <c r="V34">
        <f t="shared" si="7"/>
        <v>3.9775700000000004E-2</v>
      </c>
      <c r="X34">
        <v>900000</v>
      </c>
      <c r="Y34">
        <v>25.888400000000001</v>
      </c>
      <c r="Z34">
        <v>111.203</v>
      </c>
      <c r="AA34">
        <v>85.314599999999999</v>
      </c>
      <c r="AC34">
        <f t="shared" si="9"/>
        <v>324973.89404654241</v>
      </c>
      <c r="AD34">
        <f t="shared" si="10"/>
        <v>3.9790247956931826E-2</v>
      </c>
      <c r="AE34">
        <f t="shared" si="6"/>
        <v>39.790247956931829</v>
      </c>
      <c r="AF34">
        <f t="shared" si="11"/>
        <v>223.65631885123179</v>
      </c>
      <c r="AG34">
        <f t="shared" si="12"/>
        <v>2.6925239720169136E-3</v>
      </c>
      <c r="AI34">
        <v>4.535429634591992</v>
      </c>
      <c r="AJ34">
        <v>4535.429634591992</v>
      </c>
      <c r="AK34">
        <v>28.983245859842025</v>
      </c>
    </row>
    <row r="35" spans="2:37" x14ac:dyDescent="0.2">
      <c r="B35">
        <f t="shared" si="2"/>
        <v>1000</v>
      </c>
      <c r="C35">
        <v>1000000</v>
      </c>
      <c r="D35">
        <v>278.86500000000001</v>
      </c>
      <c r="E35">
        <v>-510934</v>
      </c>
      <c r="F35" s="2">
        <v>2510040</v>
      </c>
      <c r="G35">
        <v>-378.31200000000001</v>
      </c>
      <c r="I35">
        <f t="shared" si="3"/>
        <v>1482.9047421874711</v>
      </c>
      <c r="J35">
        <f t="shared" si="8"/>
        <v>6.1120958376627343E-2</v>
      </c>
      <c r="K35">
        <f t="shared" si="1"/>
        <v>0.99863535271954706</v>
      </c>
      <c r="L35">
        <f t="shared" si="4"/>
        <v>-42</v>
      </c>
      <c r="M35">
        <f t="shared" si="5"/>
        <v>-3.93</v>
      </c>
      <c r="O35">
        <v>1000</v>
      </c>
      <c r="P35">
        <v>1000000</v>
      </c>
      <c r="Q35">
        <v>278.86500000000001</v>
      </c>
      <c r="R35">
        <v>-510934</v>
      </c>
      <c r="S35" s="2">
        <v>2510040</v>
      </c>
      <c r="T35">
        <v>-378.31200000000001</v>
      </c>
      <c r="U35">
        <v>482.48700000000002</v>
      </c>
      <c r="V35">
        <f t="shared" si="7"/>
        <v>4.8248700000000005E-2</v>
      </c>
      <c r="X35">
        <v>1000000</v>
      </c>
      <c r="Y35">
        <v>26.037600000000001</v>
      </c>
      <c r="Z35">
        <v>111.129</v>
      </c>
      <c r="AA35">
        <v>85.091399999999993</v>
      </c>
      <c r="AC35">
        <f t="shared" si="9"/>
        <v>322429.97161888744</v>
      </c>
      <c r="AD35">
        <f t="shared" si="10"/>
        <v>4.8647160940995068E-2</v>
      </c>
      <c r="AE35">
        <f t="shared" si="6"/>
        <v>48.647160940995072</v>
      </c>
      <c r="AF35">
        <f t="shared" si="11"/>
        <v>194.16732890889401</v>
      </c>
      <c r="AG35">
        <f t="shared" si="12"/>
        <v>3.1014486493892105E-3</v>
      </c>
      <c r="AI35">
        <v>4.6107756423003892</v>
      </c>
      <c r="AJ35">
        <v>4610.7756423003893</v>
      </c>
      <c r="AK35">
        <v>29.210074971149865</v>
      </c>
    </row>
    <row r="36" spans="2:37" x14ac:dyDescent="0.2">
      <c r="B36">
        <f t="shared" si="2"/>
        <v>1125</v>
      </c>
      <c r="C36">
        <v>1100000</v>
      </c>
      <c r="D36">
        <v>278.87400000000002</v>
      </c>
      <c r="E36">
        <v>-510947</v>
      </c>
      <c r="F36" s="2">
        <v>2510040</v>
      </c>
      <c r="G36">
        <v>-430.64600000000002</v>
      </c>
      <c r="I36">
        <f t="shared" si="3"/>
        <v>1469.9047421874711</v>
      </c>
      <c r="J36">
        <f t="shared" si="8"/>
        <v>6.8761078173705761E-2</v>
      </c>
      <c r="K36">
        <f t="shared" si="1"/>
        <v>0.99863535271954706</v>
      </c>
      <c r="L36">
        <f t="shared" si="4"/>
        <v>-55</v>
      </c>
      <c r="M36">
        <f t="shared" si="5"/>
        <v>-4.1139999999999999</v>
      </c>
      <c r="O36">
        <v>1125</v>
      </c>
      <c r="P36">
        <v>1100000</v>
      </c>
      <c r="Q36">
        <v>278.87400000000002</v>
      </c>
      <c r="R36">
        <v>-510947</v>
      </c>
      <c r="S36" s="2">
        <v>2510040</v>
      </c>
      <c r="T36">
        <v>-430.64600000000002</v>
      </c>
      <c r="U36">
        <v>538.90200000000004</v>
      </c>
      <c r="V36">
        <f t="shared" si="7"/>
        <v>5.3890200000000006E-2</v>
      </c>
      <c r="X36">
        <v>1100000</v>
      </c>
      <c r="Y36">
        <v>25.960699999999999</v>
      </c>
      <c r="Z36">
        <v>111.02500000000001</v>
      </c>
      <c r="AA36">
        <v>85.064300000000003</v>
      </c>
      <c r="AC36">
        <f t="shared" si="9"/>
        <v>322122.00619515084</v>
      </c>
      <c r="AD36">
        <f t="shared" si="10"/>
        <v>5.4387198489428037E-2</v>
      </c>
      <c r="AE36">
        <f t="shared" si="6"/>
        <v>54.387198489428037</v>
      </c>
      <c r="AF36">
        <f t="shared" si="11"/>
        <v>172.42833078286205</v>
      </c>
      <c r="AG36">
        <f t="shared" si="12"/>
        <v>3.4924655204042233E-3</v>
      </c>
      <c r="AI36">
        <v>4.3618325931652526</v>
      </c>
      <c r="AJ36">
        <v>4361.8325931652525</v>
      </c>
      <c r="AK36">
        <v>29.258076305320333</v>
      </c>
    </row>
    <row r="37" spans="2:37" x14ac:dyDescent="0.2">
      <c r="B37">
        <f t="shared" si="2"/>
        <v>1250</v>
      </c>
      <c r="C37">
        <v>1200000</v>
      </c>
      <c r="D37">
        <v>278.91000000000003</v>
      </c>
      <c r="E37">
        <v>-510942</v>
      </c>
      <c r="F37" s="2">
        <v>2510040</v>
      </c>
      <c r="G37">
        <v>-427.99299999999999</v>
      </c>
      <c r="I37">
        <f t="shared" si="3"/>
        <v>1474.9047421874711</v>
      </c>
      <c r="J37">
        <f t="shared" si="8"/>
        <v>7.6401197970784179E-2</v>
      </c>
      <c r="K37">
        <f t="shared" si="1"/>
        <v>0.99863535271954706</v>
      </c>
      <c r="L37">
        <f t="shared" si="4"/>
        <v>-50</v>
      </c>
      <c r="M37">
        <f t="shared" si="5"/>
        <v>-3.97</v>
      </c>
      <c r="O37">
        <v>1250</v>
      </c>
      <c r="P37">
        <v>1200000</v>
      </c>
      <c r="Q37">
        <v>278.91000000000003</v>
      </c>
      <c r="R37">
        <v>-510942</v>
      </c>
      <c r="S37" s="2">
        <v>2510040</v>
      </c>
      <c r="T37">
        <v>-427.99299999999999</v>
      </c>
      <c r="U37">
        <v>632.88900000000001</v>
      </c>
      <c r="V37">
        <f t="shared" si="7"/>
        <v>6.3288900000000009E-2</v>
      </c>
      <c r="X37">
        <v>1200000</v>
      </c>
      <c r="Y37">
        <v>25.860399999999998</v>
      </c>
      <c r="Z37">
        <v>111.374</v>
      </c>
      <c r="AA37">
        <v>85.513599999999997</v>
      </c>
      <c r="AC37">
        <f t="shared" si="9"/>
        <v>327253.24953742197</v>
      </c>
      <c r="AD37">
        <f t="shared" si="10"/>
        <v>6.2871072410665502E-2</v>
      </c>
      <c r="AE37">
        <f t="shared" si="6"/>
        <v>62.871072410665505</v>
      </c>
      <c r="AF37">
        <f t="shared" si="11"/>
        <v>157.65752549714838</v>
      </c>
      <c r="AG37">
        <f t="shared" si="12"/>
        <v>3.819671773364806E-3</v>
      </c>
      <c r="AI37">
        <v>4.163846582787559</v>
      </c>
      <c r="AJ37">
        <v>4163.8465827875589</v>
      </c>
      <c r="AK37">
        <v>29.290023485247485</v>
      </c>
    </row>
    <row r="38" spans="2:37" x14ac:dyDescent="0.2">
      <c r="B38">
        <f t="shared" si="2"/>
        <v>1375</v>
      </c>
      <c r="C38">
        <v>1300000</v>
      </c>
      <c r="D38">
        <v>278.87700000000001</v>
      </c>
      <c r="E38">
        <v>-510944</v>
      </c>
      <c r="F38" s="2">
        <v>2510040</v>
      </c>
      <c r="G38">
        <v>-440.50700000000001</v>
      </c>
      <c r="I38">
        <f t="shared" si="3"/>
        <v>1472.9047421874711</v>
      </c>
      <c r="J38">
        <f t="shared" si="8"/>
        <v>8.4041317767862597E-2</v>
      </c>
      <c r="K38">
        <f t="shared" si="1"/>
        <v>0.99863535271954706</v>
      </c>
      <c r="L38">
        <f t="shared" si="4"/>
        <v>-52</v>
      </c>
      <c r="M38">
        <f t="shared" si="5"/>
        <v>-4.0259999999999998</v>
      </c>
      <c r="O38">
        <v>1375</v>
      </c>
      <c r="P38">
        <v>1300000</v>
      </c>
      <c r="Q38">
        <v>278.87700000000001</v>
      </c>
      <c r="R38">
        <v>-510944</v>
      </c>
      <c r="S38" s="2">
        <v>2510040</v>
      </c>
      <c r="T38">
        <v>-440.50700000000001</v>
      </c>
      <c r="U38">
        <v>744.52499999999998</v>
      </c>
      <c r="V38">
        <f t="shared" si="7"/>
        <v>7.4452500000000005E-2</v>
      </c>
      <c r="X38">
        <v>1300000</v>
      </c>
      <c r="Y38">
        <v>25.9221</v>
      </c>
      <c r="Z38">
        <v>111.11199999999999</v>
      </c>
      <c r="AA38">
        <v>85.189899999999994</v>
      </c>
      <c r="AC38">
        <f t="shared" si="9"/>
        <v>323550.98256744636</v>
      </c>
      <c r="AD38">
        <f t="shared" si="10"/>
        <v>7.4807277715259704E-2</v>
      </c>
      <c r="AE38">
        <f t="shared" si="6"/>
        <v>74.807277715259701</v>
      </c>
      <c r="AF38">
        <f t="shared" si="11"/>
        <v>141.70356487426631</v>
      </c>
      <c r="AG38">
        <f t="shared" si="12"/>
        <v>4.2497166569827128E-3</v>
      </c>
      <c r="AI38">
        <v>4.2403746461319294</v>
      </c>
      <c r="AJ38">
        <v>4240.3746461319297</v>
      </c>
      <c r="AK38">
        <v>29.328108024881331</v>
      </c>
    </row>
    <row r="39" spans="2:37" x14ac:dyDescent="0.2">
      <c r="B39">
        <f t="shared" si="2"/>
        <v>1500</v>
      </c>
      <c r="C39">
        <v>1400000</v>
      </c>
      <c r="D39">
        <v>278.88600000000002</v>
      </c>
      <c r="E39">
        <v>-510942</v>
      </c>
      <c r="F39" s="2">
        <v>2510040</v>
      </c>
      <c r="G39">
        <v>-365.012</v>
      </c>
      <c r="I39">
        <f t="shared" si="3"/>
        <v>1474.9047421874711</v>
      </c>
      <c r="J39">
        <f t="shared" si="8"/>
        <v>9.1681437564941015E-2</v>
      </c>
      <c r="K39">
        <f t="shared" si="1"/>
        <v>0.99863535271954706</v>
      </c>
      <c r="L39">
        <f t="shared" si="4"/>
        <v>-50</v>
      </c>
      <c r="M39">
        <f t="shared" si="5"/>
        <v>-3.9940000000000002</v>
      </c>
      <c r="O39">
        <v>1500</v>
      </c>
      <c r="P39">
        <v>1400000</v>
      </c>
      <c r="Q39">
        <v>278.88600000000002</v>
      </c>
      <c r="R39">
        <v>-510942</v>
      </c>
      <c r="S39" s="2">
        <v>2510040</v>
      </c>
      <c r="T39">
        <v>-365.012</v>
      </c>
      <c r="U39">
        <v>829.899</v>
      </c>
      <c r="V39">
        <f t="shared" si="7"/>
        <v>8.2989900000000005E-2</v>
      </c>
      <c r="X39">
        <v>1400000</v>
      </c>
      <c r="Y39">
        <v>25.790700000000001</v>
      </c>
      <c r="Z39">
        <v>111.458</v>
      </c>
      <c r="AA39">
        <v>85.667299999999997</v>
      </c>
      <c r="AC39">
        <f t="shared" si="9"/>
        <v>329021.01341815811</v>
      </c>
      <c r="AD39">
        <f t="shared" si="10"/>
        <v>8.1999063825412236E-2</v>
      </c>
      <c r="AE39">
        <f t="shared" si="6"/>
        <v>81.999063825412236</v>
      </c>
      <c r="AF39">
        <f t="shared" si="11"/>
        <v>132.09096952027653</v>
      </c>
      <c r="AG39">
        <f t="shared" si="12"/>
        <v>4.5589793321000622E-3</v>
      </c>
      <c r="AI39">
        <v>4.4570698663343054</v>
      </c>
      <c r="AJ39">
        <v>4457.0698663343055</v>
      </c>
      <c r="AK39">
        <v>29.384616903161209</v>
      </c>
    </row>
    <row r="40" spans="2:37" x14ac:dyDescent="0.2">
      <c r="B40">
        <f t="shared" si="2"/>
        <v>1625</v>
      </c>
      <c r="C40">
        <v>1500000</v>
      </c>
      <c r="D40">
        <v>278.86200000000002</v>
      </c>
      <c r="E40">
        <v>-510939</v>
      </c>
      <c r="F40" s="2">
        <v>2510040</v>
      </c>
      <c r="G40">
        <v>-525.44100000000003</v>
      </c>
      <c r="I40">
        <f t="shared" si="3"/>
        <v>1477.9047421874711</v>
      </c>
      <c r="J40">
        <f t="shared" si="8"/>
        <v>9.9321557362019433E-2</v>
      </c>
      <c r="K40">
        <f t="shared" si="1"/>
        <v>0.99863535271954706</v>
      </c>
      <c r="L40">
        <f t="shared" si="4"/>
        <v>-47</v>
      </c>
      <c r="M40">
        <f t="shared" si="5"/>
        <v>-3.9860000000000002</v>
      </c>
      <c r="O40">
        <v>1625</v>
      </c>
      <c r="P40">
        <v>1500000</v>
      </c>
      <c r="Q40">
        <v>278.86200000000002</v>
      </c>
      <c r="R40">
        <v>-510939</v>
      </c>
      <c r="S40" s="2">
        <v>2510040</v>
      </c>
      <c r="T40">
        <v>-525.44100000000003</v>
      </c>
      <c r="U40">
        <v>948.48500000000001</v>
      </c>
      <c r="V40">
        <f t="shared" si="7"/>
        <v>9.4848500000000002E-2</v>
      </c>
      <c r="X40">
        <v>1500000</v>
      </c>
      <c r="Y40">
        <v>26.004799999999999</v>
      </c>
      <c r="Z40">
        <v>111.25700000000001</v>
      </c>
      <c r="AA40">
        <v>85.252200000000002</v>
      </c>
      <c r="AC40">
        <f t="shared" si="9"/>
        <v>324261.34744409495</v>
      </c>
      <c r="AD40">
        <f t="shared" si="10"/>
        <v>9.5091691456213281E-2</v>
      </c>
      <c r="AE40">
        <f t="shared" si="6"/>
        <v>95.091691456213283</v>
      </c>
      <c r="AF40">
        <f t="shared" si="11"/>
        <v>120.16626672666705</v>
      </c>
      <c r="AG40">
        <f t="shared" si="12"/>
        <v>5.0113897718881278E-3</v>
      </c>
      <c r="AI40">
        <v>3.9899042987487157</v>
      </c>
      <c r="AJ40">
        <v>3989.9042987487155</v>
      </c>
      <c r="AK40">
        <v>29.639390978969789</v>
      </c>
    </row>
    <row r="41" spans="2:37" x14ac:dyDescent="0.2">
      <c r="B41">
        <f t="shared" si="2"/>
        <v>1750</v>
      </c>
      <c r="C41">
        <v>1600000</v>
      </c>
      <c r="D41">
        <v>278.851</v>
      </c>
      <c r="E41">
        <v>-510938</v>
      </c>
      <c r="F41" s="2">
        <v>2510040</v>
      </c>
      <c r="G41">
        <v>-424.33600000000001</v>
      </c>
      <c r="I41">
        <f t="shared" si="3"/>
        <v>1478.9047421874711</v>
      </c>
      <c r="J41">
        <f t="shared" si="8"/>
        <v>0.10696167715909785</v>
      </c>
      <c r="K41">
        <f t="shared" si="1"/>
        <v>0.99863535271954706</v>
      </c>
      <c r="L41">
        <f t="shared" si="4"/>
        <v>-46</v>
      </c>
      <c r="M41">
        <f t="shared" si="5"/>
        <v>-4.0019999999999998</v>
      </c>
      <c r="O41">
        <v>1750</v>
      </c>
      <c r="P41">
        <v>1600000</v>
      </c>
      <c r="Q41">
        <v>278.851</v>
      </c>
      <c r="R41">
        <v>-510938</v>
      </c>
      <c r="S41" s="2">
        <v>2510040</v>
      </c>
      <c r="T41">
        <v>-424.33600000000001</v>
      </c>
      <c r="U41">
        <v>1077.03</v>
      </c>
      <c r="V41">
        <f t="shared" si="7"/>
        <v>0.10770300000000001</v>
      </c>
      <c r="X41">
        <v>1600000</v>
      </c>
      <c r="Y41">
        <v>25.665299999999998</v>
      </c>
      <c r="Z41">
        <v>111.273</v>
      </c>
      <c r="AA41">
        <v>85.607699999999994</v>
      </c>
      <c r="AC41">
        <f t="shared" si="9"/>
        <v>328334.77679671388</v>
      </c>
      <c r="AD41">
        <f t="shared" si="10"/>
        <v>0.10663952548674786</v>
      </c>
      <c r="AE41">
        <f t="shared" si="6"/>
        <v>106.63952548674786</v>
      </c>
      <c r="AF41">
        <f t="shared" si="11"/>
        <v>112.98468719256061</v>
      </c>
      <c r="AG41">
        <f t="shared" si="12"/>
        <v>5.3299258064384084E-3</v>
      </c>
      <c r="AI41">
        <v>3.8586804444766885</v>
      </c>
      <c r="AJ41">
        <v>3858.6804444766885</v>
      </c>
      <c r="AK41">
        <v>29.798984445001501</v>
      </c>
    </row>
    <row r="42" spans="2:37" x14ac:dyDescent="0.2">
      <c r="B42">
        <f t="shared" si="2"/>
        <v>1875</v>
      </c>
      <c r="C42">
        <v>1700000</v>
      </c>
      <c r="D42">
        <v>278.86200000000002</v>
      </c>
      <c r="E42">
        <v>-510941</v>
      </c>
      <c r="F42" s="2">
        <v>2510040</v>
      </c>
      <c r="G42">
        <v>-413.74099999999999</v>
      </c>
      <c r="I42">
        <f t="shared" si="3"/>
        <v>1475.9047421874711</v>
      </c>
      <c r="J42">
        <f t="shared" si="8"/>
        <v>0.11460179695617627</v>
      </c>
      <c r="K42">
        <f t="shared" si="1"/>
        <v>0.99863535271954706</v>
      </c>
      <c r="L42">
        <f t="shared" si="4"/>
        <v>-49</v>
      </c>
      <c r="M42">
        <f t="shared" si="5"/>
        <v>-4.0339999999999998</v>
      </c>
      <c r="O42">
        <v>1875</v>
      </c>
      <c r="P42">
        <v>1700000</v>
      </c>
      <c r="Q42">
        <v>278.86200000000002</v>
      </c>
      <c r="R42">
        <v>-510941</v>
      </c>
      <c r="S42" s="2">
        <v>2510040</v>
      </c>
      <c r="T42">
        <v>-413.74099999999999</v>
      </c>
      <c r="U42">
        <v>1227.3900000000001</v>
      </c>
      <c r="V42">
        <f t="shared" si="7"/>
        <v>0.12273900000000001</v>
      </c>
      <c r="X42">
        <v>1700000</v>
      </c>
      <c r="Y42">
        <v>25.802399999999999</v>
      </c>
      <c r="Z42">
        <v>111.273</v>
      </c>
      <c r="AA42">
        <v>85.470600000000005</v>
      </c>
      <c r="AC42">
        <f t="shared" si="9"/>
        <v>326759.82574456558</v>
      </c>
      <c r="AD42">
        <f t="shared" si="10"/>
        <v>0.12211280669116145</v>
      </c>
      <c r="AE42">
        <f t="shared" si="6"/>
        <v>122.11280669116145</v>
      </c>
      <c r="AF42">
        <f t="shared" si="11"/>
        <v>104.94654243380127</v>
      </c>
      <c r="AG42">
        <f t="shared" si="12"/>
        <v>5.738159505158151E-3</v>
      </c>
      <c r="AI42">
        <v>4.2702705865666024</v>
      </c>
      <c r="AJ42">
        <v>4270.2705865666021</v>
      </c>
      <c r="AK42">
        <v>29.833710173670813</v>
      </c>
    </row>
    <row r="43" spans="2:37" x14ac:dyDescent="0.2">
      <c r="B43">
        <f t="shared" si="2"/>
        <v>2000</v>
      </c>
      <c r="C43">
        <v>1800000</v>
      </c>
      <c r="D43">
        <v>278.904</v>
      </c>
      <c r="E43">
        <v>-510934</v>
      </c>
      <c r="F43" s="2">
        <v>2510040</v>
      </c>
      <c r="G43">
        <v>-210.05699999999999</v>
      </c>
      <c r="I43">
        <f t="shared" si="3"/>
        <v>1482.9047421874711</v>
      </c>
      <c r="J43">
        <f t="shared" si="8"/>
        <v>0.12224191675325469</v>
      </c>
      <c r="K43">
        <f t="shared" si="1"/>
        <v>0.99863535271954706</v>
      </c>
      <c r="L43">
        <f t="shared" si="4"/>
        <v>-42</v>
      </c>
      <c r="M43">
        <f t="shared" si="5"/>
        <v>-3.9540000000000002</v>
      </c>
      <c r="O43">
        <v>2000</v>
      </c>
      <c r="P43">
        <v>1800000</v>
      </c>
      <c r="Q43">
        <v>278.904</v>
      </c>
      <c r="R43">
        <v>-510934</v>
      </c>
      <c r="S43" s="2">
        <v>2510040</v>
      </c>
      <c r="T43">
        <v>-210.05699999999999</v>
      </c>
      <c r="U43">
        <v>1374.57</v>
      </c>
      <c r="V43">
        <f t="shared" si="7"/>
        <v>0.137457</v>
      </c>
      <c r="X43">
        <v>1800000</v>
      </c>
      <c r="Y43">
        <v>26.008700000000001</v>
      </c>
      <c r="Z43">
        <v>111.43899999999999</v>
      </c>
      <c r="AA43">
        <v>85.430300000000003</v>
      </c>
      <c r="AC43">
        <f t="shared" si="9"/>
        <v>326297.83485125582</v>
      </c>
      <c r="AD43">
        <f t="shared" si="10"/>
        <v>0.13694934444667697</v>
      </c>
      <c r="AE43">
        <f t="shared" si="6"/>
        <v>136.94934444667697</v>
      </c>
      <c r="AF43">
        <f t="shared" si="11"/>
        <v>98.248278073713109</v>
      </c>
      <c r="AG43">
        <f t="shared" si="12"/>
        <v>6.1293695096435686E-3</v>
      </c>
      <c r="AI43">
        <v>4.1043279864343907</v>
      </c>
      <c r="AJ43">
        <v>4104.3279864343904</v>
      </c>
      <c r="AK43">
        <v>30.086942824271134</v>
      </c>
    </row>
    <row r="44" spans="2:37" x14ac:dyDescent="0.2">
      <c r="B44">
        <f t="shared" si="2"/>
        <v>2125</v>
      </c>
      <c r="C44">
        <v>1900000</v>
      </c>
      <c r="D44">
        <v>278.94299999999998</v>
      </c>
      <c r="E44">
        <v>-510932</v>
      </c>
      <c r="F44" s="2">
        <v>2510040</v>
      </c>
      <c r="G44">
        <v>-232.22200000000001</v>
      </c>
      <c r="I44">
        <f t="shared" si="3"/>
        <v>1484.9047421874711</v>
      </c>
      <c r="J44">
        <f t="shared" si="8"/>
        <v>0.12988203655033312</v>
      </c>
      <c r="K44">
        <f t="shared" si="1"/>
        <v>0.99863535271954706</v>
      </c>
      <c r="L44">
        <f t="shared" si="4"/>
        <v>-40</v>
      </c>
      <c r="M44">
        <f t="shared" si="5"/>
        <v>-3.9940000000000002</v>
      </c>
      <c r="O44">
        <v>2125</v>
      </c>
      <c r="P44">
        <v>1900000</v>
      </c>
      <c r="Q44">
        <v>278.94299999999998</v>
      </c>
      <c r="R44">
        <v>-510932</v>
      </c>
      <c r="S44" s="2">
        <v>2510040</v>
      </c>
      <c r="T44">
        <v>-232.22200000000001</v>
      </c>
      <c r="U44">
        <v>1539.4</v>
      </c>
      <c r="V44">
        <f t="shared" si="7"/>
        <v>0.15394000000000002</v>
      </c>
      <c r="X44">
        <v>1900000</v>
      </c>
      <c r="Y44">
        <v>25.883700000000001</v>
      </c>
      <c r="Z44">
        <v>111.276</v>
      </c>
      <c r="AA44">
        <v>85.392300000000006</v>
      </c>
      <c r="AC44">
        <f t="shared" si="9"/>
        <v>325862.60976467247</v>
      </c>
      <c r="AD44">
        <f t="shared" si="10"/>
        <v>0.15357631384730608</v>
      </c>
      <c r="AE44">
        <f t="shared" si="6"/>
        <v>153.57631384730607</v>
      </c>
      <c r="AF44">
        <f t="shared" si="11"/>
        <v>92.345629929546234</v>
      </c>
      <c r="AG44">
        <f t="shared" si="12"/>
        <v>6.5211531986888796E-3</v>
      </c>
      <c r="AI44">
        <v>4.2665716972170582</v>
      </c>
      <c r="AJ44">
        <v>4266.5716972170585</v>
      </c>
      <c r="AK44">
        <v>30.116094112294434</v>
      </c>
    </row>
    <row r="45" spans="2:37" x14ac:dyDescent="0.2">
      <c r="B45">
        <f t="shared" si="2"/>
        <v>2250</v>
      </c>
      <c r="C45">
        <v>2000000</v>
      </c>
      <c r="D45">
        <v>278.94900000000001</v>
      </c>
      <c r="E45">
        <v>-510925</v>
      </c>
      <c r="F45" s="2">
        <v>2510040</v>
      </c>
      <c r="G45">
        <v>-72.653099999999995</v>
      </c>
      <c r="I45">
        <f t="shared" si="3"/>
        <v>1491.9047421874711</v>
      </c>
      <c r="J45">
        <f t="shared" si="8"/>
        <v>0.13752215634741152</v>
      </c>
      <c r="K45">
        <f t="shared" si="1"/>
        <v>0.99863535271954706</v>
      </c>
      <c r="L45">
        <f t="shared" si="4"/>
        <v>-33</v>
      </c>
      <c r="M45">
        <f t="shared" si="5"/>
        <v>-3.9540000000000002</v>
      </c>
      <c r="O45">
        <v>2250</v>
      </c>
      <c r="P45">
        <v>2000000</v>
      </c>
      <c r="Q45">
        <v>278.94900000000001</v>
      </c>
      <c r="R45">
        <v>-510925</v>
      </c>
      <c r="S45" s="2">
        <v>2510040</v>
      </c>
      <c r="T45">
        <v>-72.653099999999995</v>
      </c>
      <c r="U45">
        <v>1747.36</v>
      </c>
      <c r="V45">
        <f t="shared" si="7"/>
        <v>0.174736</v>
      </c>
      <c r="X45">
        <v>2000000</v>
      </c>
      <c r="Y45">
        <v>25.994199999999999</v>
      </c>
      <c r="Z45">
        <v>111.35299999999999</v>
      </c>
      <c r="AA45">
        <v>85.358800000000002</v>
      </c>
      <c r="AC45">
        <f t="shared" si="9"/>
        <v>325479.24561798794</v>
      </c>
      <c r="AD45">
        <f t="shared" si="10"/>
        <v>0.1745285086184486</v>
      </c>
      <c r="AE45">
        <f t="shared" si="6"/>
        <v>174.5285086184486</v>
      </c>
      <c r="AF45">
        <f t="shared" si="11"/>
        <v>87.112711871623262</v>
      </c>
      <c r="AG45">
        <f t="shared" si="12"/>
        <v>6.9128831724060364E-3</v>
      </c>
      <c r="AI45">
        <v>3.676824535124624</v>
      </c>
      <c r="AJ45">
        <v>3676.8245351246242</v>
      </c>
      <c r="AK45">
        <v>30.27709487149292</v>
      </c>
    </row>
    <row r="46" spans="2:37" x14ac:dyDescent="0.2">
      <c r="B46">
        <f t="shared" si="2"/>
        <v>2375</v>
      </c>
      <c r="C46">
        <v>2100000</v>
      </c>
      <c r="D46">
        <v>278.87299999999999</v>
      </c>
      <c r="E46">
        <v>-510924</v>
      </c>
      <c r="F46" s="2">
        <v>2510040</v>
      </c>
      <c r="G46">
        <v>-6.24533</v>
      </c>
      <c r="I46">
        <f t="shared" si="3"/>
        <v>1492.9047421874711</v>
      </c>
      <c r="J46">
        <f t="shared" si="8"/>
        <v>0.14516227614448995</v>
      </c>
      <c r="K46">
        <f t="shared" si="1"/>
        <v>0.99863535271954706</v>
      </c>
      <c r="L46">
        <f t="shared" si="4"/>
        <v>-32</v>
      </c>
      <c r="M46">
        <f t="shared" si="5"/>
        <v>-4.0019999999999998</v>
      </c>
      <c r="O46">
        <v>2375</v>
      </c>
      <c r="P46">
        <v>2100000</v>
      </c>
      <c r="Q46">
        <v>278.87299999999999</v>
      </c>
      <c r="R46">
        <v>-510924</v>
      </c>
      <c r="S46" s="2">
        <v>2510040</v>
      </c>
      <c r="T46">
        <v>-6.24533</v>
      </c>
      <c r="U46">
        <v>1924.63</v>
      </c>
      <c r="V46">
        <f t="shared" si="7"/>
        <v>0.19246300000000002</v>
      </c>
      <c r="X46">
        <v>2100000</v>
      </c>
      <c r="Y46">
        <v>25.939699999999998</v>
      </c>
      <c r="Z46">
        <v>111.268</v>
      </c>
      <c r="AA46">
        <v>85.328299999999999</v>
      </c>
      <c r="AC46">
        <f t="shared" si="9"/>
        <v>325130.47418597445</v>
      </c>
      <c r="AD46">
        <f t="shared" si="10"/>
        <v>0.1924406708312266</v>
      </c>
      <c r="AE46">
        <f t="shared" si="6"/>
        <v>192.44067083122658</v>
      </c>
      <c r="AF46">
        <f t="shared" si="11"/>
        <v>82.439398549386866</v>
      </c>
      <c r="AG46">
        <f t="shared" si="12"/>
        <v>7.3047597459028136E-3</v>
      </c>
      <c r="AI46">
        <v>4.1070356280960461</v>
      </c>
      <c r="AJ46">
        <v>4107.0356280960459</v>
      </c>
      <c r="AK46">
        <v>30.387818252537155</v>
      </c>
    </row>
    <row r="47" spans="2:37" x14ac:dyDescent="0.2">
      <c r="B47">
        <f t="shared" si="2"/>
        <v>2500</v>
      </c>
      <c r="C47">
        <v>2200000</v>
      </c>
      <c r="D47">
        <v>278.863</v>
      </c>
      <c r="E47">
        <v>-510908</v>
      </c>
      <c r="F47" s="2">
        <v>2510040</v>
      </c>
      <c r="G47">
        <v>60.456800000000001</v>
      </c>
      <c r="I47">
        <f t="shared" si="3"/>
        <v>1508.9047421874711</v>
      </c>
      <c r="J47">
        <f t="shared" si="8"/>
        <v>0.15280239594156836</v>
      </c>
      <c r="K47">
        <f t="shared" si="1"/>
        <v>0.99863535271954706</v>
      </c>
      <c r="L47">
        <f t="shared" si="4"/>
        <v>-16</v>
      </c>
      <c r="M47">
        <f t="shared" si="5"/>
        <v>-3.8820000000000001</v>
      </c>
      <c r="O47">
        <v>2500</v>
      </c>
      <c r="P47">
        <v>2200000</v>
      </c>
      <c r="Q47">
        <v>278.863</v>
      </c>
      <c r="R47">
        <v>-510908</v>
      </c>
      <c r="S47" s="2">
        <v>2510040</v>
      </c>
      <c r="T47">
        <v>60.456800000000001</v>
      </c>
      <c r="U47">
        <v>2146.46</v>
      </c>
      <c r="V47">
        <f t="shared" si="7"/>
        <v>0.214646</v>
      </c>
      <c r="X47">
        <v>2200000</v>
      </c>
      <c r="Y47">
        <v>25.910299999999999</v>
      </c>
      <c r="Z47">
        <v>111.39400000000001</v>
      </c>
      <c r="AA47">
        <v>85.483699999999999</v>
      </c>
      <c r="AC47">
        <f t="shared" si="9"/>
        <v>326910.0953048807</v>
      </c>
      <c r="AD47">
        <f t="shared" si="10"/>
        <v>0.21345275079157319</v>
      </c>
      <c r="AE47">
        <f t="shared" si="6"/>
        <v>213.45275079157318</v>
      </c>
      <c r="AF47">
        <f t="shared" si="11"/>
        <v>78.746103757039648</v>
      </c>
      <c r="AG47">
        <f t="shared" si="12"/>
        <v>7.6473624886636395E-3</v>
      </c>
      <c r="AI47">
        <v>3.5462992418254298</v>
      </c>
      <c r="AJ47">
        <v>3546.2992418254298</v>
      </c>
      <c r="AK47">
        <v>30.395977803482765</v>
      </c>
    </row>
    <row r="48" spans="2:37" x14ac:dyDescent="0.2">
      <c r="B48">
        <f t="shared" si="2"/>
        <v>2625</v>
      </c>
      <c r="C48">
        <v>2300000</v>
      </c>
      <c r="D48">
        <v>278.97899999999998</v>
      </c>
      <c r="E48">
        <v>-510896</v>
      </c>
      <c r="F48" s="2">
        <v>2510040</v>
      </c>
      <c r="G48">
        <v>246.148</v>
      </c>
      <c r="I48">
        <f t="shared" si="3"/>
        <v>1520.9047421874711</v>
      </c>
      <c r="J48">
        <f t="shared" si="8"/>
        <v>0.16044251573864679</v>
      </c>
      <c r="K48">
        <f t="shared" si="1"/>
        <v>0.99863535271954706</v>
      </c>
      <c r="L48">
        <f t="shared" si="4"/>
        <v>-4</v>
      </c>
      <c r="M48">
        <f t="shared" si="5"/>
        <v>-3.9140000000000001</v>
      </c>
      <c r="O48">
        <v>2625</v>
      </c>
      <c r="P48">
        <v>2300000</v>
      </c>
      <c r="Q48">
        <v>278.97899999999998</v>
      </c>
      <c r="R48">
        <v>-510896</v>
      </c>
      <c r="S48" s="2">
        <v>2510040</v>
      </c>
      <c r="T48">
        <v>246.148</v>
      </c>
      <c r="U48">
        <v>2361.13</v>
      </c>
      <c r="V48">
        <f t="shared" si="7"/>
        <v>0.23611300000000002</v>
      </c>
      <c r="X48">
        <v>2300000</v>
      </c>
      <c r="Y48">
        <v>25.823599999999999</v>
      </c>
      <c r="Z48">
        <v>111.181</v>
      </c>
      <c r="AA48">
        <v>85.357399999999998</v>
      </c>
      <c r="AC48">
        <f t="shared" si="9"/>
        <v>325463.23097847967</v>
      </c>
      <c r="AD48">
        <f t="shared" si="10"/>
        <v>0.23584423041164213</v>
      </c>
      <c r="AE48">
        <f t="shared" si="6"/>
        <v>235.84423041164212</v>
      </c>
      <c r="AF48">
        <f t="shared" si="11"/>
        <v>74.664364836282076</v>
      </c>
      <c r="AG48">
        <f t="shared" si="12"/>
        <v>8.0654272131083539E-3</v>
      </c>
      <c r="AI48">
        <v>4.0468622791862892</v>
      </c>
      <c r="AJ48">
        <v>4046.862279186289</v>
      </c>
      <c r="AK48">
        <v>30.469005868291376</v>
      </c>
    </row>
    <row r="49" spans="2:37" x14ac:dyDescent="0.2">
      <c r="B49">
        <f t="shared" si="2"/>
        <v>2750</v>
      </c>
      <c r="C49">
        <v>2400000</v>
      </c>
      <c r="D49">
        <v>278.96499999999997</v>
      </c>
      <c r="E49">
        <v>-510888</v>
      </c>
      <c r="F49" s="2">
        <v>2510040</v>
      </c>
      <c r="G49">
        <v>352.41399999999999</v>
      </c>
      <c r="I49">
        <f t="shared" si="3"/>
        <v>1528.9047421874711</v>
      </c>
      <c r="J49">
        <f t="shared" si="8"/>
        <v>0.16808263553572519</v>
      </c>
      <c r="K49">
        <f t="shared" si="1"/>
        <v>0.99863535271954706</v>
      </c>
      <c r="L49">
        <f t="shared" si="4"/>
        <v>4</v>
      </c>
      <c r="M49">
        <f t="shared" si="5"/>
        <v>-3.9460000000000002</v>
      </c>
      <c r="O49">
        <v>2750</v>
      </c>
      <c r="P49">
        <v>2400000</v>
      </c>
      <c r="Q49">
        <v>278.96499999999997</v>
      </c>
      <c r="R49">
        <v>-510888</v>
      </c>
      <c r="S49" s="2">
        <v>2510040</v>
      </c>
      <c r="T49">
        <v>352.41399999999999</v>
      </c>
      <c r="U49">
        <v>2637.35</v>
      </c>
      <c r="V49">
        <f t="shared" si="7"/>
        <v>0.263735</v>
      </c>
      <c r="X49">
        <v>2400000</v>
      </c>
      <c r="Y49">
        <v>26.14</v>
      </c>
      <c r="Z49">
        <v>111.23399999999999</v>
      </c>
      <c r="AA49">
        <v>85.093999999999994</v>
      </c>
      <c r="AC49">
        <f t="shared" si="9"/>
        <v>322459.52843220549</v>
      </c>
      <c r="AD49">
        <f t="shared" si="10"/>
        <v>0.26588867658302201</v>
      </c>
      <c r="AE49">
        <f t="shared" si="6"/>
        <v>265.888676583022</v>
      </c>
      <c r="AF49">
        <f t="shared" si="11"/>
        <v>70.612773826136049</v>
      </c>
      <c r="AG49">
        <f t="shared" si="12"/>
        <v>8.5282020145922444E-3</v>
      </c>
      <c r="AI49">
        <v>3.927342911169772</v>
      </c>
      <c r="AJ49">
        <v>3927.3429111697719</v>
      </c>
      <c r="AK49">
        <v>30.642588426873857</v>
      </c>
    </row>
    <row r="50" spans="2:37" x14ac:dyDescent="0.2">
      <c r="B50">
        <f t="shared" si="2"/>
        <v>2875</v>
      </c>
      <c r="C50">
        <v>2500000</v>
      </c>
      <c r="D50">
        <v>278.923</v>
      </c>
      <c r="E50">
        <v>-510881</v>
      </c>
      <c r="F50" s="2">
        <v>2510040</v>
      </c>
      <c r="G50">
        <v>363.22399999999999</v>
      </c>
      <c r="I50">
        <f t="shared" si="3"/>
        <v>1535.9047421874711</v>
      </c>
      <c r="J50">
        <f t="shared" si="8"/>
        <v>0.17572275533280363</v>
      </c>
      <c r="K50">
        <f t="shared" si="1"/>
        <v>0.99863535271954706</v>
      </c>
      <c r="L50">
        <f t="shared" si="4"/>
        <v>11</v>
      </c>
      <c r="M50">
        <f t="shared" si="5"/>
        <v>-3.9540000000000002</v>
      </c>
      <c r="O50">
        <v>2875</v>
      </c>
      <c r="P50">
        <v>2500000</v>
      </c>
      <c r="Q50">
        <v>278.923</v>
      </c>
      <c r="R50">
        <v>-510881</v>
      </c>
      <c r="S50" s="2">
        <v>2510040</v>
      </c>
      <c r="T50">
        <v>363.22399999999999</v>
      </c>
      <c r="U50">
        <v>2851.86</v>
      </c>
      <c r="V50">
        <f t="shared" si="7"/>
        <v>0.28518600000000005</v>
      </c>
      <c r="X50">
        <v>2500000</v>
      </c>
      <c r="Y50">
        <v>26.143000000000001</v>
      </c>
      <c r="Z50">
        <v>111.425</v>
      </c>
      <c r="AA50">
        <v>85.281999999999996</v>
      </c>
      <c r="AC50">
        <f t="shared" si="9"/>
        <v>324601.50404728518</v>
      </c>
      <c r="AD50">
        <f t="shared" si="10"/>
        <v>0.28561759806852793</v>
      </c>
      <c r="AE50">
        <f t="shared" si="6"/>
        <v>285.61759806852791</v>
      </c>
      <c r="AF50">
        <f t="shared" si="11"/>
        <v>67.991313299921785</v>
      </c>
      <c r="AG50">
        <f t="shared" si="12"/>
        <v>8.8570137973889192E-3</v>
      </c>
      <c r="AI50">
        <v>3.3956864175149919</v>
      </c>
      <c r="AJ50">
        <v>3395.6864175149917</v>
      </c>
      <c r="AK50">
        <v>30.644228881863501</v>
      </c>
    </row>
    <row r="51" spans="2:37" x14ac:dyDescent="0.2">
      <c r="B51">
        <f t="shared" si="2"/>
        <v>3000</v>
      </c>
      <c r="C51">
        <v>2600000</v>
      </c>
      <c r="D51">
        <v>278.88200000000001</v>
      </c>
      <c r="E51">
        <v>-510877</v>
      </c>
      <c r="F51" s="2">
        <v>2510040</v>
      </c>
      <c r="G51">
        <v>461.65800000000002</v>
      </c>
      <c r="I51">
        <f t="shared" si="3"/>
        <v>1539.9047421874711</v>
      </c>
      <c r="J51">
        <f t="shared" si="8"/>
        <v>0.18336287512988203</v>
      </c>
      <c r="K51">
        <f t="shared" si="1"/>
        <v>0.99863535271954706</v>
      </c>
      <c r="L51">
        <f t="shared" si="4"/>
        <v>15</v>
      </c>
      <c r="M51">
        <f t="shared" si="5"/>
        <v>-3.9780000000000002</v>
      </c>
      <c r="O51">
        <v>3000</v>
      </c>
      <c r="P51">
        <v>2600000</v>
      </c>
      <c r="Q51">
        <v>278.88200000000001</v>
      </c>
      <c r="R51">
        <v>-510877</v>
      </c>
      <c r="S51" s="2">
        <v>2510040</v>
      </c>
      <c r="T51">
        <v>461.65800000000002</v>
      </c>
      <c r="U51">
        <v>3168.08</v>
      </c>
      <c r="V51">
        <f t="shared" si="7"/>
        <v>0.31680800000000003</v>
      </c>
      <c r="X51">
        <v>2600000</v>
      </c>
      <c r="Y51">
        <v>25.896999999999998</v>
      </c>
      <c r="Z51">
        <v>111.604</v>
      </c>
      <c r="AA51">
        <v>85.706999999999994</v>
      </c>
      <c r="AC51">
        <f t="shared" si="9"/>
        <v>329478.65087484708</v>
      </c>
      <c r="AD51">
        <f t="shared" si="10"/>
        <v>0.31259076933751245</v>
      </c>
      <c r="AE51">
        <f t="shared" si="6"/>
        <v>312.59076933751243</v>
      </c>
      <c r="AF51">
        <f t="shared" si="11"/>
        <v>66.137347852277628</v>
      </c>
      <c r="AG51">
        <f t="shared" si="12"/>
        <v>9.1052940517822936E-3</v>
      </c>
      <c r="AI51">
        <v>3.8859305454761421</v>
      </c>
      <c r="AJ51">
        <v>3885.930545476142</v>
      </c>
      <c r="AK51">
        <v>30.730114757234997</v>
      </c>
    </row>
    <row r="52" spans="2:37" x14ac:dyDescent="0.2">
      <c r="B52">
        <f t="shared" si="2"/>
        <v>3125</v>
      </c>
      <c r="C52">
        <v>2700000</v>
      </c>
      <c r="D52">
        <v>278.94200000000001</v>
      </c>
      <c r="E52">
        <v>-510852</v>
      </c>
      <c r="F52" s="2">
        <v>2510040</v>
      </c>
      <c r="G52">
        <v>708.94600000000003</v>
      </c>
      <c r="I52">
        <f t="shared" si="3"/>
        <v>1564.9047421874711</v>
      </c>
      <c r="J52">
        <f t="shared" si="8"/>
        <v>0.19100299492696046</v>
      </c>
      <c r="K52">
        <f t="shared" si="1"/>
        <v>0.99863535271954706</v>
      </c>
      <c r="L52">
        <f t="shared" si="4"/>
        <v>40</v>
      </c>
      <c r="M52">
        <f t="shared" si="5"/>
        <v>-3.81</v>
      </c>
      <c r="O52">
        <v>3125</v>
      </c>
      <c r="P52">
        <v>2700000</v>
      </c>
      <c r="Q52">
        <v>278.94200000000001</v>
      </c>
      <c r="R52">
        <v>-510852</v>
      </c>
      <c r="S52" s="2">
        <v>2510040</v>
      </c>
      <c r="T52">
        <v>708.94600000000003</v>
      </c>
      <c r="U52">
        <v>3501.77</v>
      </c>
      <c r="V52">
        <f t="shared" si="7"/>
        <v>0.35017700000000002</v>
      </c>
      <c r="X52">
        <v>2700000</v>
      </c>
      <c r="Y52">
        <v>25.929300000000001</v>
      </c>
      <c r="Z52">
        <v>111.649</v>
      </c>
      <c r="AA52">
        <v>85.719700000000003</v>
      </c>
      <c r="AC52">
        <f t="shared" si="9"/>
        <v>329625.13828899915</v>
      </c>
      <c r="AD52">
        <f t="shared" si="10"/>
        <v>0.345362024358501</v>
      </c>
      <c r="AE52">
        <f t="shared" si="6"/>
        <v>345.362024358501</v>
      </c>
      <c r="AF52">
        <f t="shared" si="11"/>
        <v>63.520082648843285</v>
      </c>
      <c r="AG52">
        <f t="shared" si="12"/>
        <v>9.4804662539425422E-3</v>
      </c>
      <c r="AI52">
        <v>3.261149179559689</v>
      </c>
      <c r="AJ52">
        <v>3261.1491795596889</v>
      </c>
      <c r="AK52">
        <v>30.932312447008364</v>
      </c>
    </row>
    <row r="53" spans="2:37" x14ac:dyDescent="0.2">
      <c r="B53">
        <f t="shared" si="2"/>
        <v>3250</v>
      </c>
      <c r="C53">
        <v>2800000</v>
      </c>
      <c r="D53">
        <v>278.93</v>
      </c>
      <c r="E53">
        <v>-510839</v>
      </c>
      <c r="F53" s="2">
        <v>2510040</v>
      </c>
      <c r="G53">
        <v>727.54100000000005</v>
      </c>
      <c r="I53">
        <f t="shared" si="3"/>
        <v>1577.9047421874711</v>
      </c>
      <c r="J53">
        <f t="shared" si="8"/>
        <v>0.19864311472403887</v>
      </c>
      <c r="K53">
        <f t="shared" si="1"/>
        <v>0.99863535271954706</v>
      </c>
      <c r="L53">
        <f t="shared" si="4"/>
        <v>53</v>
      </c>
      <c r="M53">
        <f t="shared" si="5"/>
        <v>-3.9060000000000001</v>
      </c>
      <c r="O53">
        <v>3250</v>
      </c>
      <c r="P53">
        <v>2800000</v>
      </c>
      <c r="Q53">
        <v>278.93</v>
      </c>
      <c r="R53">
        <v>-510839</v>
      </c>
      <c r="S53" s="2">
        <v>2510040</v>
      </c>
      <c r="T53">
        <v>727.54100000000005</v>
      </c>
      <c r="U53">
        <v>3814.25</v>
      </c>
      <c r="V53">
        <f t="shared" si="7"/>
        <v>0.38142500000000001</v>
      </c>
      <c r="X53">
        <v>2800000</v>
      </c>
      <c r="Y53">
        <v>26.0747</v>
      </c>
      <c r="Z53">
        <v>111.959</v>
      </c>
      <c r="AA53">
        <v>85.884299999999996</v>
      </c>
      <c r="AC53">
        <f t="shared" si="9"/>
        <v>331527.63729599892</v>
      </c>
      <c r="AD53">
        <f t="shared" si="10"/>
        <v>0.37402161823500713</v>
      </c>
      <c r="AE53">
        <f t="shared" si="6"/>
        <v>374.02161823500711</v>
      </c>
      <c r="AF53">
        <f t="shared" si="11"/>
        <v>61.429520978354013</v>
      </c>
      <c r="AG53">
        <f t="shared" si="12"/>
        <v>9.8031042796540412E-3</v>
      </c>
      <c r="AI53">
        <v>3.7398100754890873</v>
      </c>
      <c r="AJ53">
        <v>3739.8100754890875</v>
      </c>
      <c r="AK53">
        <v>30.938913132387114</v>
      </c>
    </row>
    <row r="54" spans="2:37" x14ac:dyDescent="0.2">
      <c r="B54">
        <f t="shared" si="2"/>
        <v>3375</v>
      </c>
      <c r="C54">
        <v>2900000</v>
      </c>
      <c r="D54">
        <v>278.89499999999998</v>
      </c>
      <c r="E54">
        <v>-510825</v>
      </c>
      <c r="F54" s="2">
        <v>2510040</v>
      </c>
      <c r="G54">
        <v>946.74099999999999</v>
      </c>
      <c r="I54">
        <f t="shared" si="3"/>
        <v>1591.9047421874711</v>
      </c>
      <c r="J54">
        <f t="shared" si="8"/>
        <v>0.2062832345211173</v>
      </c>
      <c r="K54">
        <f t="shared" si="1"/>
        <v>0.99863535271954706</v>
      </c>
      <c r="L54">
        <f t="shared" si="4"/>
        <v>67</v>
      </c>
      <c r="M54">
        <f t="shared" si="5"/>
        <v>-3.8980000000000001</v>
      </c>
      <c r="O54">
        <v>3375</v>
      </c>
      <c r="P54">
        <v>2900000</v>
      </c>
      <c r="Q54">
        <v>278.89499999999998</v>
      </c>
      <c r="R54">
        <v>-510825</v>
      </c>
      <c r="S54" s="2">
        <v>2510040</v>
      </c>
      <c r="T54">
        <v>946.74099999999999</v>
      </c>
      <c r="U54">
        <v>4170.59</v>
      </c>
      <c r="V54">
        <f t="shared" si="7"/>
        <v>0.41705900000000001</v>
      </c>
      <c r="X54">
        <v>2900000</v>
      </c>
      <c r="Y54">
        <v>26.065100000000001</v>
      </c>
      <c r="Z54">
        <v>111.761</v>
      </c>
      <c r="AA54">
        <v>85.695899999999995</v>
      </c>
      <c r="AC54">
        <f t="shared" si="9"/>
        <v>329350.6541162692</v>
      </c>
      <c r="AD54">
        <f t="shared" si="10"/>
        <v>0.41166719077141339</v>
      </c>
      <c r="AE54">
        <f t="shared" si="6"/>
        <v>411.6671907714134</v>
      </c>
      <c r="AF54">
        <f t="shared" si="11"/>
        <v>58.765915232242165</v>
      </c>
      <c r="AG54">
        <f t="shared" si="12"/>
        <v>1.0247436760239556E-2</v>
      </c>
      <c r="AI54">
        <v>3.1486457638463068</v>
      </c>
      <c r="AJ54">
        <v>3148.6457638463066</v>
      </c>
      <c r="AK54">
        <v>30.951899133006446</v>
      </c>
    </row>
    <row r="55" spans="2:37" x14ac:dyDescent="0.2">
      <c r="B55">
        <f t="shared" si="2"/>
        <v>3500</v>
      </c>
      <c r="C55">
        <v>3000000</v>
      </c>
      <c r="D55">
        <v>278.90100000000001</v>
      </c>
      <c r="E55">
        <v>-510805</v>
      </c>
      <c r="F55" s="2">
        <v>2510040</v>
      </c>
      <c r="G55">
        <v>1012.76</v>
      </c>
      <c r="I55">
        <f t="shared" si="3"/>
        <v>1611.9047421874711</v>
      </c>
      <c r="J55">
        <f t="shared" si="8"/>
        <v>0.2139233543181957</v>
      </c>
      <c r="K55">
        <f t="shared" si="1"/>
        <v>0.99863535271954706</v>
      </c>
      <c r="L55">
        <f t="shared" si="4"/>
        <v>87</v>
      </c>
      <c r="M55">
        <f t="shared" si="5"/>
        <v>-3.85</v>
      </c>
      <c r="O55">
        <v>3500</v>
      </c>
      <c r="P55">
        <v>3000000</v>
      </c>
      <c r="Q55">
        <v>278.90100000000001</v>
      </c>
      <c r="R55">
        <v>-510805</v>
      </c>
      <c r="S55" s="2">
        <v>2510040</v>
      </c>
      <c r="T55">
        <v>1012.76</v>
      </c>
      <c r="U55">
        <v>4595.7700000000004</v>
      </c>
      <c r="V55">
        <f t="shared" si="7"/>
        <v>0.45957700000000007</v>
      </c>
      <c r="X55">
        <v>3000000</v>
      </c>
      <c r="Y55">
        <v>25.943999999999999</v>
      </c>
      <c r="Z55">
        <v>111.50700000000001</v>
      </c>
      <c r="AA55">
        <v>85.563000000000002</v>
      </c>
      <c r="AC55">
        <f t="shared" si="9"/>
        <v>327820.72598707292</v>
      </c>
      <c r="AD55">
        <f t="shared" si="10"/>
        <v>0.45575261231475106</v>
      </c>
      <c r="AE55">
        <f t="shared" si="6"/>
        <v>455.75261231475105</v>
      </c>
      <c r="AF55">
        <f t="shared" si="11"/>
        <v>56.403897482690084</v>
      </c>
      <c r="AG55">
        <f t="shared" si="12"/>
        <v>1.0676567167806275E-2</v>
      </c>
      <c r="AI55">
        <v>3.3420396345317922</v>
      </c>
      <c r="AJ55">
        <v>3342.0396345317922</v>
      </c>
      <c r="AK55">
        <v>30.953271593866646</v>
      </c>
    </row>
    <row r="56" spans="2:37" x14ac:dyDescent="0.2">
      <c r="B56">
        <f t="shared" si="2"/>
        <v>3625</v>
      </c>
      <c r="C56">
        <v>3100000</v>
      </c>
      <c r="D56">
        <v>278.95499999999998</v>
      </c>
      <c r="E56">
        <v>-510793</v>
      </c>
      <c r="F56" s="2">
        <v>2510040</v>
      </c>
      <c r="G56">
        <v>1304.28</v>
      </c>
      <c r="I56">
        <f t="shared" si="3"/>
        <v>1623.9047421874711</v>
      </c>
      <c r="J56">
        <f t="shared" si="8"/>
        <v>0.22156347411527413</v>
      </c>
      <c r="K56">
        <f t="shared" si="1"/>
        <v>0.99863535271954706</v>
      </c>
      <c r="L56">
        <f t="shared" si="4"/>
        <v>99</v>
      </c>
      <c r="M56">
        <f t="shared" si="5"/>
        <v>-3.9140000000000001</v>
      </c>
      <c r="O56">
        <v>3625</v>
      </c>
      <c r="P56">
        <v>3100000</v>
      </c>
      <c r="Q56">
        <v>278.95499999999998</v>
      </c>
      <c r="R56">
        <v>-510793</v>
      </c>
      <c r="S56" s="2">
        <v>2510040</v>
      </c>
      <c r="T56">
        <v>1304.28</v>
      </c>
      <c r="U56">
        <v>4959.34</v>
      </c>
      <c r="V56">
        <f t="shared" si="7"/>
        <v>0.49593400000000004</v>
      </c>
      <c r="X56">
        <v>3100000</v>
      </c>
      <c r="Y56">
        <v>25.959900000000001</v>
      </c>
      <c r="Z56">
        <v>111.8</v>
      </c>
      <c r="AA56">
        <v>85.840100000000007</v>
      </c>
      <c r="AC56">
        <f t="shared" si="9"/>
        <v>331016.04269182036</v>
      </c>
      <c r="AD56">
        <f t="shared" si="10"/>
        <v>0.48705962453272839</v>
      </c>
      <c r="AE56">
        <f t="shared" si="6"/>
        <v>487.05962453272838</v>
      </c>
      <c r="AF56">
        <f t="shared" si="11"/>
        <v>54.98975473352116</v>
      </c>
      <c r="AG56">
        <f t="shared" si="12"/>
        <v>1.0951130859161759E-2</v>
      </c>
      <c r="AI56">
        <v>3.7889657741519627</v>
      </c>
      <c r="AJ56">
        <v>3788.9657741519627</v>
      </c>
      <c r="AK56">
        <v>31.147108837006389</v>
      </c>
    </row>
    <row r="57" spans="2:37" x14ac:dyDescent="0.2">
      <c r="B57">
        <f t="shared" si="2"/>
        <v>3750</v>
      </c>
      <c r="C57">
        <v>3200000</v>
      </c>
      <c r="D57">
        <v>278.96199999999999</v>
      </c>
      <c r="E57">
        <v>-510765</v>
      </c>
      <c r="F57" s="2">
        <v>2510040</v>
      </c>
      <c r="G57">
        <v>1520.68</v>
      </c>
      <c r="I57">
        <f t="shared" si="3"/>
        <v>1651.9047421874711</v>
      </c>
      <c r="J57">
        <f t="shared" si="8"/>
        <v>0.22920359391235254</v>
      </c>
      <c r="K57">
        <f t="shared" si="1"/>
        <v>0.99863535271954706</v>
      </c>
      <c r="L57">
        <f t="shared" si="4"/>
        <v>127</v>
      </c>
      <c r="M57">
        <f t="shared" si="5"/>
        <v>-3.786</v>
      </c>
      <c r="O57">
        <v>3750</v>
      </c>
      <c r="P57">
        <v>3200000</v>
      </c>
      <c r="Q57">
        <v>278.96199999999999</v>
      </c>
      <c r="R57">
        <v>-510765</v>
      </c>
      <c r="S57" s="2">
        <v>2510040</v>
      </c>
      <c r="T57">
        <v>1520.68</v>
      </c>
      <c r="U57">
        <v>5414.96</v>
      </c>
      <c r="V57">
        <f t="shared" si="7"/>
        <v>0.54149599999999998</v>
      </c>
      <c r="X57">
        <v>3200000</v>
      </c>
      <c r="Y57">
        <v>25.959800000000001</v>
      </c>
      <c r="Z57">
        <v>111.456</v>
      </c>
      <c r="AA57">
        <v>85.496200000000002</v>
      </c>
      <c r="AC57">
        <f t="shared" si="9"/>
        <v>327053.5252368247</v>
      </c>
      <c r="AD57">
        <f t="shared" si="10"/>
        <v>0.53824958884582086</v>
      </c>
      <c r="AE57">
        <f t="shared" si="6"/>
        <v>538.24958884582088</v>
      </c>
      <c r="AF57">
        <f t="shared" si="11"/>
        <v>52.520435439364221</v>
      </c>
      <c r="AG57">
        <f t="shared" si="12"/>
        <v>1.1466013085425589E-2</v>
      </c>
      <c r="AI57">
        <v>3.7729307599833368</v>
      </c>
      <c r="AJ57">
        <v>3772.9307599833369</v>
      </c>
      <c r="AK57">
        <v>31.149427361852808</v>
      </c>
    </row>
    <row r="58" spans="2:37" x14ac:dyDescent="0.2">
      <c r="B58">
        <f t="shared" si="2"/>
        <v>3875</v>
      </c>
      <c r="C58">
        <v>3300000</v>
      </c>
      <c r="D58">
        <v>278.87900000000002</v>
      </c>
      <c r="E58">
        <v>-510735</v>
      </c>
      <c r="F58" s="2">
        <v>2510040</v>
      </c>
      <c r="G58">
        <v>1551.57</v>
      </c>
      <c r="I58">
        <f t="shared" si="3"/>
        <v>1681.9047421874711</v>
      </c>
      <c r="J58">
        <f t="shared" si="8"/>
        <v>0.23684371370943097</v>
      </c>
      <c r="K58">
        <f t="shared" si="1"/>
        <v>0.99863535271954706</v>
      </c>
      <c r="L58">
        <f t="shared" si="4"/>
        <v>157</v>
      </c>
      <c r="M58">
        <f t="shared" si="5"/>
        <v>-3.77</v>
      </c>
      <c r="O58">
        <v>3875</v>
      </c>
      <c r="P58">
        <v>3300000</v>
      </c>
      <c r="Q58">
        <v>278.87900000000002</v>
      </c>
      <c r="R58">
        <v>-510735</v>
      </c>
      <c r="S58" s="2">
        <v>2510040</v>
      </c>
      <c r="T58">
        <v>1551.57</v>
      </c>
      <c r="U58">
        <v>5849.93</v>
      </c>
      <c r="V58">
        <f t="shared" si="7"/>
        <v>0.5849930000000001</v>
      </c>
      <c r="X58">
        <v>3300000</v>
      </c>
      <c r="Y58">
        <v>25.988099999999999</v>
      </c>
      <c r="Z58">
        <v>111.378</v>
      </c>
      <c r="AA58">
        <v>85.389899999999997</v>
      </c>
      <c r="AC58">
        <f t="shared" si="9"/>
        <v>325835.13486530416</v>
      </c>
      <c r="AD58">
        <f t="shared" si="10"/>
        <v>0.58366015394274728</v>
      </c>
      <c r="AE58">
        <f t="shared" si="6"/>
        <v>583.66015394274723</v>
      </c>
      <c r="AF58">
        <f t="shared" si="11"/>
        <v>50.636882120228691</v>
      </c>
      <c r="AG58">
        <f t="shared" si="12"/>
        <v>1.1892517366495398E-2</v>
      </c>
      <c r="AI58">
        <v>5.0316473715743584</v>
      </c>
      <c r="AJ58">
        <v>5031.6473715743587</v>
      </c>
      <c r="AK58">
        <v>31.300377645917262</v>
      </c>
    </row>
    <row r="59" spans="2:37" x14ac:dyDescent="0.2">
      <c r="B59">
        <f t="shared" si="2"/>
        <v>4000</v>
      </c>
      <c r="C59">
        <v>3400000</v>
      </c>
      <c r="D59">
        <v>278.89600000000002</v>
      </c>
      <c r="E59">
        <v>-510717</v>
      </c>
      <c r="F59" s="2">
        <v>2510040</v>
      </c>
      <c r="G59">
        <v>1816.1</v>
      </c>
      <c r="I59">
        <f t="shared" si="3"/>
        <v>1699.9047421874711</v>
      </c>
      <c r="J59">
        <f t="shared" si="8"/>
        <v>0.24448383350650937</v>
      </c>
      <c r="K59">
        <f t="shared" si="1"/>
        <v>0.99863535271954706</v>
      </c>
      <c r="L59">
        <f t="shared" si="4"/>
        <v>175</v>
      </c>
      <c r="M59">
        <f t="shared" si="5"/>
        <v>-3.8660000000000001</v>
      </c>
      <c r="O59">
        <v>4000</v>
      </c>
      <c r="P59">
        <v>3400000</v>
      </c>
      <c r="Q59">
        <v>278.89600000000002</v>
      </c>
      <c r="R59">
        <v>-510717</v>
      </c>
      <c r="S59" s="2">
        <v>2510040</v>
      </c>
      <c r="T59">
        <v>1816.1</v>
      </c>
      <c r="U59">
        <v>6377.54</v>
      </c>
      <c r="V59">
        <f t="shared" si="7"/>
        <v>0.63775400000000004</v>
      </c>
      <c r="X59">
        <v>3400000</v>
      </c>
      <c r="Y59">
        <v>26.004200000000001</v>
      </c>
      <c r="Z59">
        <v>111.34399999999999</v>
      </c>
      <c r="AA59">
        <v>85.339799999999997</v>
      </c>
      <c r="AC59">
        <f t="shared" si="9"/>
        <v>325261.94889228762</v>
      </c>
      <c r="AD59">
        <f t="shared" si="10"/>
        <v>0.63742225130652241</v>
      </c>
      <c r="AE59">
        <f t="shared" si="6"/>
        <v>637.42225130652241</v>
      </c>
      <c r="AF59">
        <f t="shared" si="11"/>
        <v>48.968186405733896</v>
      </c>
      <c r="AG59">
        <f t="shared" si="12"/>
        <v>1.2297780338654441E-2</v>
      </c>
      <c r="AI59">
        <v>3.5596502925989273</v>
      </c>
      <c r="AJ59">
        <v>3559.6502925989271</v>
      </c>
      <c r="AK59">
        <v>31.305829553858693</v>
      </c>
    </row>
    <row r="60" spans="2:37" x14ac:dyDescent="0.2">
      <c r="B60">
        <f t="shared" si="2"/>
        <v>4125</v>
      </c>
      <c r="C60">
        <v>3500000</v>
      </c>
      <c r="D60">
        <v>278.93</v>
      </c>
      <c r="E60">
        <v>-510686</v>
      </c>
      <c r="F60" s="2">
        <v>2510040</v>
      </c>
      <c r="G60">
        <v>1978.56</v>
      </c>
      <c r="I60">
        <f t="shared" si="3"/>
        <v>1730.9047421874711</v>
      </c>
      <c r="J60">
        <f t="shared" si="8"/>
        <v>0.25212395330358778</v>
      </c>
      <c r="K60">
        <f t="shared" si="1"/>
        <v>0.99863535271954706</v>
      </c>
      <c r="L60">
        <f t="shared" si="4"/>
        <v>206</v>
      </c>
      <c r="M60">
        <f t="shared" si="5"/>
        <v>-3.762</v>
      </c>
      <c r="O60">
        <v>4125</v>
      </c>
      <c r="P60">
        <v>3500000</v>
      </c>
      <c r="Q60">
        <v>278.93</v>
      </c>
      <c r="R60">
        <v>-510686</v>
      </c>
      <c r="S60" s="2">
        <v>2510040</v>
      </c>
      <c r="T60">
        <v>1978.56</v>
      </c>
      <c r="U60">
        <v>6821.77</v>
      </c>
      <c r="V60">
        <f t="shared" si="7"/>
        <v>0.68217700000000003</v>
      </c>
      <c r="X60">
        <v>3500000</v>
      </c>
      <c r="Y60">
        <v>25.7881</v>
      </c>
      <c r="Z60">
        <v>111.583</v>
      </c>
      <c r="AA60">
        <v>85.794899999999998</v>
      </c>
      <c r="AC60">
        <f t="shared" si="9"/>
        <v>330493.41813215363</v>
      </c>
      <c r="AD60">
        <f t="shared" si="10"/>
        <v>0.67102939706411802</v>
      </c>
      <c r="AE60">
        <f t="shared" si="6"/>
        <v>671.02939706411803</v>
      </c>
      <c r="AF60">
        <f t="shared" si="11"/>
        <v>48.248033066468579</v>
      </c>
      <c r="AG60">
        <f t="shared" si="12"/>
        <v>1.2481337823044166E-2</v>
      </c>
      <c r="AI60">
        <v>5.049213485060128</v>
      </c>
      <c r="AJ60">
        <v>5049.2134850601278</v>
      </c>
      <c r="AK60">
        <v>31.319174579133247</v>
      </c>
    </row>
    <row r="61" spans="2:37" x14ac:dyDescent="0.2">
      <c r="B61">
        <f t="shared" si="2"/>
        <v>4250</v>
      </c>
      <c r="C61">
        <v>3600000</v>
      </c>
      <c r="D61">
        <v>278.95400000000001</v>
      </c>
      <c r="E61">
        <v>-510662</v>
      </c>
      <c r="F61" s="2">
        <v>2510040</v>
      </c>
      <c r="G61">
        <v>2233.46</v>
      </c>
      <c r="I61">
        <f t="shared" si="3"/>
        <v>1754.9047421874711</v>
      </c>
      <c r="J61">
        <f t="shared" si="8"/>
        <v>0.25976407310066624</v>
      </c>
      <c r="K61">
        <f t="shared" si="1"/>
        <v>0.99863535271954706</v>
      </c>
      <c r="L61">
        <f t="shared" si="4"/>
        <v>230</v>
      </c>
      <c r="M61">
        <f t="shared" si="5"/>
        <v>-3.8180000000000001</v>
      </c>
      <c r="O61">
        <v>4250</v>
      </c>
      <c r="P61">
        <v>3600000</v>
      </c>
      <c r="Q61">
        <v>278.95400000000001</v>
      </c>
      <c r="R61">
        <v>-510662</v>
      </c>
      <c r="S61" s="2">
        <v>2510040</v>
      </c>
      <c r="T61">
        <v>2233.46</v>
      </c>
      <c r="U61">
        <v>7394.32</v>
      </c>
      <c r="V61">
        <f t="shared" si="7"/>
        <v>0.73943199999999998</v>
      </c>
      <c r="X61">
        <v>3600000</v>
      </c>
      <c r="Y61">
        <v>25.882200000000001</v>
      </c>
      <c r="Z61">
        <v>111.233</v>
      </c>
      <c r="AA61">
        <v>85.350800000000007</v>
      </c>
      <c r="AC61">
        <f t="shared" si="9"/>
        <v>325387.74046786997</v>
      </c>
      <c r="AD61">
        <f t="shared" si="10"/>
        <v>0.73876165199698507</v>
      </c>
      <c r="AE61">
        <f t="shared" si="6"/>
        <v>738.76165199698505</v>
      </c>
      <c r="AF61">
        <f t="shared" si="11"/>
        <v>46.105528778765013</v>
      </c>
      <c r="AG61">
        <f t="shared" si="12"/>
        <v>1.306134027633921E-2</v>
      </c>
      <c r="AI61">
        <v>2.9501696235915573</v>
      </c>
      <c r="AJ61">
        <v>2950.1696235915574</v>
      </c>
      <c r="AK61">
        <v>31.549585133919482</v>
      </c>
    </row>
    <row r="62" spans="2:37" x14ac:dyDescent="0.2">
      <c r="B62">
        <f t="shared" si="2"/>
        <v>4375</v>
      </c>
      <c r="C62">
        <v>3700000</v>
      </c>
      <c r="D62">
        <v>278.93599999999998</v>
      </c>
      <c r="E62">
        <v>-510629</v>
      </c>
      <c r="F62" s="2">
        <v>2510040</v>
      </c>
      <c r="G62">
        <v>2644.06</v>
      </c>
      <c r="I62">
        <f t="shared" si="3"/>
        <v>1787.9047421874711</v>
      </c>
      <c r="J62">
        <f t="shared" si="8"/>
        <v>0.26740419289774464</v>
      </c>
      <c r="K62">
        <f t="shared" si="1"/>
        <v>0.99863535271954706</v>
      </c>
      <c r="L62">
        <f t="shared" si="4"/>
        <v>263</v>
      </c>
      <c r="M62">
        <f t="shared" si="5"/>
        <v>-3.746</v>
      </c>
      <c r="O62">
        <v>4375</v>
      </c>
      <c r="P62">
        <v>3700000</v>
      </c>
      <c r="Q62">
        <v>278.93599999999998</v>
      </c>
      <c r="R62">
        <v>-510629</v>
      </c>
      <c r="S62" s="2">
        <v>2510040</v>
      </c>
      <c r="T62">
        <v>2644.06</v>
      </c>
      <c r="U62">
        <v>8070.68</v>
      </c>
      <c r="V62">
        <f t="shared" si="7"/>
        <v>0.80706800000000012</v>
      </c>
      <c r="X62">
        <v>3700000</v>
      </c>
      <c r="Y62">
        <v>25.736499999999999</v>
      </c>
      <c r="Z62">
        <v>111.461</v>
      </c>
      <c r="AA62">
        <v>85.724500000000006</v>
      </c>
      <c r="AC62">
        <f t="shared" si="9"/>
        <v>329680.51491525018</v>
      </c>
      <c r="AD62">
        <f t="shared" si="10"/>
        <v>0.79583701879016322</v>
      </c>
      <c r="AE62">
        <f t="shared" si="6"/>
        <v>795.83701879016326</v>
      </c>
      <c r="AF62">
        <f t="shared" si="11"/>
        <v>45.379109961591688</v>
      </c>
      <c r="AG62">
        <f t="shared" si="12"/>
        <v>1.3270423340380507E-2</v>
      </c>
      <c r="AI62">
        <v>4.7295469296575181</v>
      </c>
      <c r="AJ62">
        <v>4729.5469296575184</v>
      </c>
      <c r="AK62">
        <v>31.566591732418974</v>
      </c>
    </row>
    <row r="63" spans="2:37" x14ac:dyDescent="0.2">
      <c r="B63">
        <f t="shared" si="2"/>
        <v>4500</v>
      </c>
      <c r="C63">
        <v>3800000</v>
      </c>
      <c r="D63">
        <v>278.91800000000001</v>
      </c>
      <c r="E63">
        <v>-510594</v>
      </c>
      <c r="F63" s="2">
        <v>2510040</v>
      </c>
      <c r="G63">
        <v>2862.17</v>
      </c>
      <c r="I63">
        <f t="shared" si="3"/>
        <v>1822.9047421874711</v>
      </c>
      <c r="J63">
        <f t="shared" si="8"/>
        <v>0.27504431269482305</v>
      </c>
      <c r="K63">
        <f t="shared" si="1"/>
        <v>0.99863535271954706</v>
      </c>
      <c r="L63">
        <f t="shared" si="4"/>
        <v>298</v>
      </c>
      <c r="M63">
        <f t="shared" si="5"/>
        <v>-3.73</v>
      </c>
      <c r="O63">
        <v>4500</v>
      </c>
      <c r="P63">
        <v>3800000</v>
      </c>
      <c r="Q63">
        <v>278.91800000000001</v>
      </c>
      <c r="R63">
        <v>-510594</v>
      </c>
      <c r="S63" s="2">
        <v>2510040</v>
      </c>
      <c r="T63">
        <v>2862.17</v>
      </c>
      <c r="U63">
        <v>8844.25</v>
      </c>
      <c r="V63">
        <f t="shared" si="7"/>
        <v>0.88442500000000002</v>
      </c>
      <c r="X63">
        <v>3800000</v>
      </c>
      <c r="Y63">
        <v>25.915199999999999</v>
      </c>
      <c r="Z63">
        <v>111.639</v>
      </c>
      <c r="AA63">
        <v>85.723799999999997</v>
      </c>
      <c r="AC63">
        <f t="shared" si="9"/>
        <v>329672.4387709974</v>
      </c>
      <c r="AD63">
        <f t="shared" si="10"/>
        <v>0.87213890043362596</v>
      </c>
      <c r="AE63">
        <f t="shared" si="6"/>
        <v>872.13890043362596</v>
      </c>
      <c r="AF63">
        <f t="shared" si="11"/>
        <v>44.117498361754357</v>
      </c>
      <c r="AG63">
        <f t="shared" si="12"/>
        <v>1.3649912673245534E-2</v>
      </c>
      <c r="AI63">
        <v>2.8189092802142963</v>
      </c>
      <c r="AJ63">
        <v>2818.9092802142964</v>
      </c>
      <c r="AK63">
        <v>31.635245891013181</v>
      </c>
    </row>
    <row r="64" spans="2:37" x14ac:dyDescent="0.2">
      <c r="B64">
        <f t="shared" si="2"/>
        <v>4625</v>
      </c>
      <c r="C64">
        <v>3900000</v>
      </c>
      <c r="D64">
        <v>278.92</v>
      </c>
      <c r="E64">
        <v>-510555</v>
      </c>
      <c r="F64" s="2">
        <v>2510040</v>
      </c>
      <c r="G64">
        <v>3121.38</v>
      </c>
      <c r="I64">
        <f t="shared" si="3"/>
        <v>1861.9047421874711</v>
      </c>
      <c r="J64">
        <f t="shared" si="8"/>
        <v>0.28268443249190145</v>
      </c>
      <c r="K64">
        <f t="shared" si="1"/>
        <v>0.99863535271954706</v>
      </c>
      <c r="L64">
        <f t="shared" si="4"/>
        <v>337</v>
      </c>
      <c r="M64">
        <f t="shared" si="5"/>
        <v>-3.698</v>
      </c>
      <c r="O64">
        <v>4625</v>
      </c>
      <c r="P64">
        <v>3900000</v>
      </c>
      <c r="Q64">
        <v>278.92</v>
      </c>
      <c r="R64">
        <v>-510555</v>
      </c>
      <c r="S64" s="2">
        <v>2510040</v>
      </c>
      <c r="T64">
        <v>3121.38</v>
      </c>
      <c r="U64">
        <v>9569.66</v>
      </c>
      <c r="V64">
        <f t="shared" si="7"/>
        <v>0.95696599999999998</v>
      </c>
      <c r="X64">
        <v>3900000</v>
      </c>
      <c r="Y64">
        <v>25.913</v>
      </c>
      <c r="Z64">
        <v>111.354</v>
      </c>
      <c r="AA64">
        <v>85.441000000000003</v>
      </c>
      <c r="AC64">
        <f t="shared" si="9"/>
        <v>326420.4549570533</v>
      </c>
      <c r="AD64">
        <f t="shared" si="10"/>
        <v>0.9530735802208179</v>
      </c>
      <c r="AE64">
        <f t="shared" si="6"/>
        <v>953.07358022081792</v>
      </c>
      <c r="AF64">
        <f t="shared" si="11"/>
        <v>42.5017076703</v>
      </c>
      <c r="AG64">
        <f t="shared" si="12"/>
        <v>1.4168842453848382E-2</v>
      </c>
      <c r="AI64">
        <v>3.4747494457832167</v>
      </c>
      <c r="AJ64">
        <v>3474.7494457832167</v>
      </c>
      <c r="AK64">
        <v>31.734710849229849</v>
      </c>
    </row>
    <row r="65" spans="2:37" x14ac:dyDescent="0.2">
      <c r="B65">
        <f t="shared" si="2"/>
        <v>4750</v>
      </c>
      <c r="C65">
        <v>4000000</v>
      </c>
      <c r="D65">
        <v>278.952</v>
      </c>
      <c r="E65">
        <v>-510518</v>
      </c>
      <c r="F65" s="2">
        <v>2510040</v>
      </c>
      <c r="G65">
        <v>3524.34</v>
      </c>
      <c r="I65">
        <f t="shared" si="3"/>
        <v>1898.9047421874711</v>
      </c>
      <c r="J65">
        <f t="shared" si="8"/>
        <v>0.29032455228897991</v>
      </c>
      <c r="K65">
        <f t="shared" si="1"/>
        <v>0.99863535271954706</v>
      </c>
      <c r="L65">
        <f t="shared" si="4"/>
        <v>374</v>
      </c>
      <c r="M65">
        <f t="shared" si="5"/>
        <v>-3.714</v>
      </c>
      <c r="O65">
        <v>4750</v>
      </c>
      <c r="P65">
        <v>4000000</v>
      </c>
      <c r="Q65">
        <v>278.952</v>
      </c>
      <c r="R65">
        <v>-510518</v>
      </c>
      <c r="S65" s="2">
        <v>2510040</v>
      </c>
      <c r="T65">
        <v>3524.34</v>
      </c>
      <c r="U65">
        <v>10388.4</v>
      </c>
      <c r="V65">
        <f t="shared" si="7"/>
        <v>1.03884</v>
      </c>
      <c r="X65">
        <v>4000000</v>
      </c>
      <c r="Y65">
        <v>25.975899999999999</v>
      </c>
      <c r="Z65">
        <v>111.496</v>
      </c>
      <c r="AA65">
        <v>85.520099999999999</v>
      </c>
      <c r="AC65">
        <f t="shared" si="9"/>
        <v>327327.88004578213</v>
      </c>
      <c r="AD65">
        <f t="shared" si="10"/>
        <v>1.0317463813099812</v>
      </c>
      <c r="AE65">
        <f t="shared" si="6"/>
        <v>1031.7463813099812</v>
      </c>
      <c r="AF65">
        <f t="shared" si="11"/>
        <v>41.498284076541054</v>
      </c>
      <c r="AG65">
        <f t="shared" si="12"/>
        <v>1.4511443386171795E-2</v>
      </c>
      <c r="AI65">
        <v>3.5912633492641577</v>
      </c>
      <c r="AJ65">
        <v>3591.2633492641576</v>
      </c>
      <c r="AK65">
        <v>31.808483102304841</v>
      </c>
    </row>
    <row r="66" spans="2:37" x14ac:dyDescent="0.2">
      <c r="B66">
        <f t="shared" si="2"/>
        <v>4875</v>
      </c>
      <c r="C66">
        <v>4100000</v>
      </c>
      <c r="D66">
        <v>278.99099999999999</v>
      </c>
      <c r="E66">
        <v>-510476</v>
      </c>
      <c r="F66" s="2">
        <v>2510040</v>
      </c>
      <c r="G66">
        <v>3873.95</v>
      </c>
      <c r="I66">
        <f t="shared" si="3"/>
        <v>1940.9047421874711</v>
      </c>
      <c r="J66">
        <f t="shared" si="8"/>
        <v>0.29796467208605831</v>
      </c>
      <c r="K66">
        <f t="shared" si="1"/>
        <v>0.99863535271954706</v>
      </c>
      <c r="L66">
        <f t="shared" si="4"/>
        <v>416</v>
      </c>
      <c r="M66">
        <f t="shared" si="5"/>
        <v>-3.6739999999999999</v>
      </c>
      <c r="O66">
        <v>4875</v>
      </c>
      <c r="P66">
        <v>4100000</v>
      </c>
      <c r="Q66">
        <v>278.99099999999999</v>
      </c>
      <c r="R66">
        <v>-510476</v>
      </c>
      <c r="S66" s="2">
        <v>2510040</v>
      </c>
      <c r="T66">
        <v>3873.95</v>
      </c>
      <c r="U66">
        <v>11303.5</v>
      </c>
      <c r="V66">
        <f t="shared" si="7"/>
        <v>1.13035</v>
      </c>
      <c r="X66">
        <v>4100000</v>
      </c>
      <c r="Y66">
        <v>25.974</v>
      </c>
      <c r="Z66">
        <v>111.491</v>
      </c>
      <c r="AA66">
        <v>85.516999999999996</v>
      </c>
      <c r="AC66">
        <f t="shared" si="9"/>
        <v>327292.28561898606</v>
      </c>
      <c r="AD66">
        <f t="shared" si="10"/>
        <v>1.1227536050533262</v>
      </c>
      <c r="AE66">
        <f t="shared" si="6"/>
        <v>1122.7536050533263</v>
      </c>
      <c r="AF66">
        <f t="shared" si="11"/>
        <v>40.42982859482121</v>
      </c>
      <c r="AG66">
        <f t="shared" si="12"/>
        <v>1.4894943187494437E-2</v>
      </c>
      <c r="AI66">
        <v>4.7225239525651324</v>
      </c>
      <c r="AJ66">
        <v>4722.5239525651323</v>
      </c>
      <c r="AK66">
        <v>31.812454690365492</v>
      </c>
    </row>
    <row r="67" spans="2:37" x14ac:dyDescent="0.2">
      <c r="B67">
        <f t="shared" si="2"/>
        <v>5000</v>
      </c>
      <c r="C67">
        <v>4200000</v>
      </c>
      <c r="D67">
        <v>278.92399999999998</v>
      </c>
      <c r="E67">
        <v>-510427</v>
      </c>
      <c r="F67" s="2">
        <v>2510040</v>
      </c>
      <c r="G67">
        <v>4406.63</v>
      </c>
      <c r="I67">
        <f t="shared" si="3"/>
        <v>1989.9047421874711</v>
      </c>
      <c r="J67">
        <f t="shared" si="8"/>
        <v>0.30560479188313672</v>
      </c>
      <c r="K67">
        <f t="shared" si="1"/>
        <v>0.99863535271954706</v>
      </c>
      <c r="L67">
        <f t="shared" si="4"/>
        <v>465</v>
      </c>
      <c r="M67">
        <f t="shared" si="5"/>
        <v>-3.6179999999999999</v>
      </c>
      <c r="O67">
        <v>5000</v>
      </c>
      <c r="P67">
        <v>4200000</v>
      </c>
      <c r="Q67">
        <v>278.92399999999998</v>
      </c>
      <c r="R67">
        <v>-510427</v>
      </c>
      <c r="S67" s="2">
        <v>2510040</v>
      </c>
      <c r="T67">
        <v>4406.63</v>
      </c>
      <c r="U67">
        <v>12227.8</v>
      </c>
      <c r="V67">
        <f t="shared" si="7"/>
        <v>1.22278</v>
      </c>
      <c r="X67">
        <v>4200000</v>
      </c>
      <c r="Y67">
        <v>25.912500000000001</v>
      </c>
      <c r="Z67">
        <v>111.479</v>
      </c>
      <c r="AA67">
        <v>85.566500000000005</v>
      </c>
      <c r="AC67">
        <f t="shared" si="9"/>
        <v>327860.95667588047</v>
      </c>
      <c r="AD67">
        <f t="shared" si="10"/>
        <v>1.2124557946573202</v>
      </c>
      <c r="AE67">
        <f t="shared" si="6"/>
        <v>1212.4557946573202</v>
      </c>
      <c r="AF67">
        <f t="shared" si="11"/>
        <v>39.487573622043044</v>
      </c>
      <c r="AG67">
        <f t="shared" si="12"/>
        <v>1.5250367261457551E-2</v>
      </c>
      <c r="AI67">
        <v>4.9068123816477245</v>
      </c>
      <c r="AJ67">
        <v>4906.8123816477246</v>
      </c>
      <c r="AK67">
        <v>31.843804629198782</v>
      </c>
    </row>
    <row r="68" spans="2:37" x14ac:dyDescent="0.2">
      <c r="B68">
        <f t="shared" si="2"/>
        <v>5125</v>
      </c>
      <c r="C68">
        <v>4300000</v>
      </c>
      <c r="D68">
        <v>278.94099999999997</v>
      </c>
      <c r="E68">
        <v>-510371</v>
      </c>
      <c r="F68" s="2">
        <v>2510040</v>
      </c>
      <c r="G68">
        <v>4831.9399999999996</v>
      </c>
      <c r="I68">
        <f t="shared" si="3"/>
        <v>2045.9047421874711</v>
      </c>
      <c r="J68">
        <f t="shared" si="8"/>
        <v>0.31324491168021512</v>
      </c>
      <c r="K68">
        <f t="shared" si="1"/>
        <v>0.99863535271954706</v>
      </c>
      <c r="L68">
        <f t="shared" si="4"/>
        <v>521</v>
      </c>
      <c r="M68">
        <f t="shared" si="5"/>
        <v>-3.5619999999999998</v>
      </c>
      <c r="O68">
        <v>5125</v>
      </c>
      <c r="P68">
        <v>4300000</v>
      </c>
      <c r="Q68">
        <v>278.94099999999997</v>
      </c>
      <c r="R68">
        <v>-510371</v>
      </c>
      <c r="S68" s="2">
        <v>2510040</v>
      </c>
      <c r="T68">
        <v>4831.9399999999996</v>
      </c>
      <c r="U68">
        <v>13332.9</v>
      </c>
      <c r="V68">
        <f t="shared" si="7"/>
        <v>1.3332900000000001</v>
      </c>
      <c r="X68">
        <v>4300000</v>
      </c>
      <c r="Y68">
        <v>25.795999999999999</v>
      </c>
      <c r="Z68">
        <v>111.532</v>
      </c>
      <c r="AA68">
        <v>85.736000000000004</v>
      </c>
      <c r="AC68">
        <f t="shared" si="9"/>
        <v>329813.21331138734</v>
      </c>
      <c r="AD68">
        <f t="shared" si="10"/>
        <v>1.3142072525486743</v>
      </c>
      <c r="AE68">
        <f t="shared" si="6"/>
        <v>1314.2072525486744</v>
      </c>
      <c r="AF68">
        <f t="shared" si="11"/>
        <v>38.753856986559498</v>
      </c>
      <c r="AG68">
        <f t="shared" si="12"/>
        <v>1.5539098474994455E-2</v>
      </c>
      <c r="AI68">
        <v>3.360297449077978</v>
      </c>
      <c r="AJ68">
        <v>3360.2974490779779</v>
      </c>
      <c r="AK68">
        <v>31.925027418937365</v>
      </c>
    </row>
    <row r="69" spans="2:37" x14ac:dyDescent="0.2">
      <c r="B69">
        <f t="shared" si="2"/>
        <v>5250</v>
      </c>
      <c r="C69">
        <v>4400000</v>
      </c>
      <c r="D69">
        <v>279.02199999999999</v>
      </c>
      <c r="E69">
        <v>-510326</v>
      </c>
      <c r="F69" s="2">
        <v>2510040</v>
      </c>
      <c r="G69">
        <v>5324.56</v>
      </c>
      <c r="I69">
        <f t="shared" si="3"/>
        <v>2090.9047421874711</v>
      </c>
      <c r="J69">
        <f t="shared" si="8"/>
        <v>0.32088503147729358</v>
      </c>
      <c r="K69">
        <f t="shared" si="1"/>
        <v>0.99863535271954706</v>
      </c>
      <c r="L69">
        <f t="shared" si="4"/>
        <v>566</v>
      </c>
      <c r="M69">
        <f t="shared" si="5"/>
        <v>-3.65</v>
      </c>
      <c r="O69">
        <v>5250</v>
      </c>
      <c r="P69">
        <v>4400000</v>
      </c>
      <c r="Q69">
        <v>279.02199999999999</v>
      </c>
      <c r="R69">
        <v>-510326</v>
      </c>
      <c r="S69" s="2">
        <v>2510040</v>
      </c>
      <c r="T69">
        <v>5324.56</v>
      </c>
      <c r="U69">
        <v>14532.5</v>
      </c>
      <c r="V69">
        <f t="shared" si="7"/>
        <v>1.4532500000000002</v>
      </c>
      <c r="X69">
        <v>4400000</v>
      </c>
      <c r="Y69">
        <v>25.719100000000001</v>
      </c>
      <c r="Z69">
        <v>111.643</v>
      </c>
      <c r="AA69">
        <v>85.923900000000003</v>
      </c>
      <c r="AC69">
        <f t="shared" si="9"/>
        <v>331986.43647320208</v>
      </c>
      <c r="AD69">
        <f t="shared" si="10"/>
        <v>1.4230733297827716</v>
      </c>
      <c r="AE69">
        <f t="shared" si="6"/>
        <v>1423.0733297827717</v>
      </c>
      <c r="AF69">
        <f t="shared" si="11"/>
        <v>38.080425151269004</v>
      </c>
      <c r="AG69">
        <f t="shared" si="12"/>
        <v>1.5813899073023663E-2</v>
      </c>
      <c r="AI69">
        <v>3.5086934507769394</v>
      </c>
      <c r="AJ69">
        <v>3508.6934507769392</v>
      </c>
      <c r="AK69">
        <v>32.034166905080653</v>
      </c>
    </row>
    <row r="70" spans="2:37" x14ac:dyDescent="0.2">
      <c r="B70">
        <f t="shared" si="2"/>
        <v>5375</v>
      </c>
      <c r="C70">
        <v>4500000</v>
      </c>
      <c r="D70">
        <v>278.97199999999998</v>
      </c>
      <c r="E70">
        <v>-510265</v>
      </c>
      <c r="F70" s="2">
        <v>2510040</v>
      </c>
      <c r="G70">
        <v>5787.38</v>
      </c>
      <c r="I70">
        <f t="shared" si="3"/>
        <v>2151.9047421874711</v>
      </c>
      <c r="J70">
        <f t="shared" si="8"/>
        <v>0.32852515127437198</v>
      </c>
      <c r="K70">
        <f t="shared" si="1"/>
        <v>0.99863535271954706</v>
      </c>
      <c r="L70">
        <f t="shared" si="4"/>
        <v>627</v>
      </c>
      <c r="M70">
        <f t="shared" si="5"/>
        <v>-3.5219999999999998</v>
      </c>
      <c r="O70">
        <v>5375</v>
      </c>
      <c r="P70">
        <v>4500000</v>
      </c>
      <c r="Q70">
        <v>278.97199999999998</v>
      </c>
      <c r="R70">
        <v>-510265</v>
      </c>
      <c r="S70" s="2">
        <v>2510040</v>
      </c>
      <c r="T70">
        <v>5787.38</v>
      </c>
      <c r="U70">
        <v>15854.3</v>
      </c>
      <c r="V70">
        <f t="shared" si="7"/>
        <v>1.5854299999999999</v>
      </c>
      <c r="X70">
        <v>4500000</v>
      </c>
      <c r="Y70">
        <v>25.8779</v>
      </c>
      <c r="Z70">
        <v>111.601</v>
      </c>
      <c r="AA70">
        <v>85.723100000000002</v>
      </c>
      <c r="AC70">
        <f t="shared" si="9"/>
        <v>329664.36275863938</v>
      </c>
      <c r="AD70">
        <f t="shared" si="10"/>
        <v>1.5634441023598864</v>
      </c>
      <c r="AE70">
        <f t="shared" si="6"/>
        <v>1563.4441023598863</v>
      </c>
      <c r="AF70">
        <f t="shared" si="11"/>
        <v>36.934675209907468</v>
      </c>
      <c r="AG70">
        <f t="shared" si="12"/>
        <v>1.6304461771426762E-2</v>
      </c>
      <c r="AI70">
        <v>4.466512546382039</v>
      </c>
      <c r="AJ70">
        <v>4466.5125463820386</v>
      </c>
      <c r="AK70">
        <v>32.087302970441321</v>
      </c>
    </row>
    <row r="71" spans="2:37" x14ac:dyDescent="0.2">
      <c r="B71">
        <f t="shared" si="2"/>
        <v>5500</v>
      </c>
      <c r="C71">
        <v>4600000</v>
      </c>
      <c r="D71">
        <v>278.92500000000001</v>
      </c>
      <c r="E71">
        <v>-510196</v>
      </c>
      <c r="F71" s="2">
        <v>2510040</v>
      </c>
      <c r="G71">
        <v>6521.1</v>
      </c>
      <c r="I71">
        <f t="shared" si="3"/>
        <v>2220.9047421874711</v>
      </c>
      <c r="J71">
        <f t="shared" si="8"/>
        <v>0.33616527107145039</v>
      </c>
      <c r="K71">
        <f t="shared" si="1"/>
        <v>0.99863535271954706</v>
      </c>
      <c r="L71">
        <f t="shared" si="4"/>
        <v>696</v>
      </c>
      <c r="M71">
        <f t="shared" si="5"/>
        <v>-3.4580000000000002</v>
      </c>
      <c r="O71">
        <v>5500</v>
      </c>
      <c r="P71">
        <v>4600000</v>
      </c>
      <c r="Q71">
        <v>278.92500000000001</v>
      </c>
      <c r="R71">
        <v>-510196</v>
      </c>
      <c r="S71" s="2">
        <v>2510040</v>
      </c>
      <c r="T71">
        <v>6521.1</v>
      </c>
      <c r="U71">
        <v>17231.400000000001</v>
      </c>
      <c r="V71">
        <f t="shared" si="7"/>
        <v>1.7231400000000003</v>
      </c>
      <c r="X71">
        <v>4600000</v>
      </c>
      <c r="Y71">
        <v>25.938600000000001</v>
      </c>
      <c r="Z71">
        <v>111.76300000000001</v>
      </c>
      <c r="AA71">
        <v>85.824399999999997</v>
      </c>
      <c r="AC71">
        <f t="shared" si="9"/>
        <v>330834.44919128646</v>
      </c>
      <c r="AD71">
        <f t="shared" si="10"/>
        <v>1.6932345713282793</v>
      </c>
      <c r="AE71">
        <f t="shared" si="6"/>
        <v>1693.2345713282793</v>
      </c>
      <c r="AF71">
        <f t="shared" si="11"/>
        <v>36.223364600544123</v>
      </c>
      <c r="AG71">
        <f t="shared" si="12"/>
        <v>1.6624629065819966E-2</v>
      </c>
      <c r="AI71">
        <v>4.8645019832159182</v>
      </c>
      <c r="AJ71">
        <v>4864.5019832159178</v>
      </c>
      <c r="AK71">
        <v>32.149661585516974</v>
      </c>
    </row>
    <row r="72" spans="2:37" x14ac:dyDescent="0.2">
      <c r="B72">
        <f t="shared" si="2"/>
        <v>5625</v>
      </c>
      <c r="C72">
        <v>4700000</v>
      </c>
      <c r="D72">
        <v>278.94099999999997</v>
      </c>
      <c r="E72">
        <v>-510137</v>
      </c>
      <c r="F72" s="2">
        <v>2510040</v>
      </c>
      <c r="G72">
        <v>7101.97</v>
      </c>
      <c r="I72">
        <f t="shared" si="3"/>
        <v>2279.9047421874711</v>
      </c>
      <c r="J72">
        <f t="shared" si="8"/>
        <v>0.34380539086852879</v>
      </c>
      <c r="K72">
        <f t="shared" si="1"/>
        <v>0.99863535271954706</v>
      </c>
      <c r="L72">
        <f t="shared" si="4"/>
        <v>755</v>
      </c>
      <c r="M72">
        <f t="shared" si="5"/>
        <v>-3.5379999999999998</v>
      </c>
      <c r="O72">
        <v>5625</v>
      </c>
      <c r="P72">
        <v>4700000</v>
      </c>
      <c r="Q72">
        <v>278.94099999999997</v>
      </c>
      <c r="R72">
        <v>-510137</v>
      </c>
      <c r="S72" s="2">
        <v>2510040</v>
      </c>
      <c r="T72">
        <v>7101.97</v>
      </c>
      <c r="U72">
        <v>18839.7</v>
      </c>
      <c r="V72">
        <f t="shared" si="7"/>
        <v>1.8839700000000001</v>
      </c>
      <c r="X72">
        <v>4700000</v>
      </c>
      <c r="Y72">
        <v>25.9194</v>
      </c>
      <c r="Z72">
        <v>111.509</v>
      </c>
      <c r="AA72">
        <v>85.589600000000004</v>
      </c>
      <c r="AC72">
        <f t="shared" si="9"/>
        <v>328126.56177450338</v>
      </c>
      <c r="AD72">
        <f t="shared" si="10"/>
        <v>1.8665510982796869</v>
      </c>
      <c r="AE72">
        <f t="shared" si="6"/>
        <v>1866.5510982796868</v>
      </c>
      <c r="AF72">
        <f t="shared" si="11"/>
        <v>35.128500533441056</v>
      </c>
      <c r="AG72">
        <f t="shared" si="12"/>
        <v>1.7142775548495942E-2</v>
      </c>
      <c r="AI72">
        <v>4.841652469201466</v>
      </c>
      <c r="AJ72">
        <v>4841.6524692014664</v>
      </c>
      <c r="AK72">
        <v>32.173660998558745</v>
      </c>
    </row>
    <row r="73" spans="2:37" x14ac:dyDescent="0.2">
      <c r="B73">
        <f t="shared" si="2"/>
        <v>5750</v>
      </c>
      <c r="C73">
        <v>4800000</v>
      </c>
      <c r="D73">
        <v>278.90899999999999</v>
      </c>
      <c r="E73">
        <v>-510048</v>
      </c>
      <c r="F73" s="2">
        <v>2510040</v>
      </c>
      <c r="G73">
        <v>7832.39</v>
      </c>
      <c r="I73">
        <f t="shared" si="3"/>
        <v>2368.9047421874711</v>
      </c>
      <c r="J73">
        <f t="shared" si="8"/>
        <v>0.35144551066560725</v>
      </c>
      <c r="K73">
        <f t="shared" si="1"/>
        <v>0.99863535271954706</v>
      </c>
      <c r="L73">
        <f t="shared" si="4"/>
        <v>844</v>
      </c>
      <c r="M73">
        <f t="shared" si="5"/>
        <v>-3.298</v>
      </c>
      <c r="O73">
        <v>5750</v>
      </c>
      <c r="P73">
        <v>4800000</v>
      </c>
      <c r="Q73">
        <v>278.90899999999999</v>
      </c>
      <c r="R73">
        <v>-510048</v>
      </c>
      <c r="S73" s="2">
        <v>2510040</v>
      </c>
      <c r="T73">
        <v>7832.39</v>
      </c>
      <c r="U73">
        <v>20384.099999999999</v>
      </c>
      <c r="V73">
        <f t="shared" si="7"/>
        <v>2.0384099999999998</v>
      </c>
      <c r="X73">
        <v>4800000</v>
      </c>
      <c r="Y73">
        <v>25.617899999999999</v>
      </c>
      <c r="Z73">
        <v>111.925</v>
      </c>
      <c r="AA73">
        <v>86.307100000000005</v>
      </c>
      <c r="AC73">
        <f t="shared" si="9"/>
        <v>336448.01482738537</v>
      </c>
      <c r="AD73">
        <f t="shared" si="10"/>
        <v>1.9696128074937358</v>
      </c>
      <c r="AE73">
        <f t="shared" si="6"/>
        <v>1969.6128074937358</v>
      </c>
      <c r="AF73">
        <f t="shared" si="11"/>
        <v>35.236346874617645</v>
      </c>
      <c r="AG73">
        <f t="shared" si="12"/>
        <v>1.7090307407371795E-2</v>
      </c>
      <c r="AI73">
        <v>3.0793772184669712</v>
      </c>
      <c r="AJ73">
        <v>3079.377218466971</v>
      </c>
      <c r="AK73">
        <v>32.281998703339525</v>
      </c>
    </row>
    <row r="74" spans="2:37" x14ac:dyDescent="0.2">
      <c r="B74">
        <f t="shared" si="2"/>
        <v>5875</v>
      </c>
      <c r="C74">
        <v>4900000</v>
      </c>
      <c r="D74">
        <v>278.97300000000001</v>
      </c>
      <c r="E74">
        <v>-509958</v>
      </c>
      <c r="F74" s="2">
        <v>2510040</v>
      </c>
      <c r="G74">
        <v>8469.5</v>
      </c>
      <c r="I74">
        <f t="shared" si="3"/>
        <v>2458.9047421874711</v>
      </c>
      <c r="J74">
        <f t="shared" si="8"/>
        <v>0.35908563046268566</v>
      </c>
      <c r="K74">
        <f t="shared" si="1"/>
        <v>0.99863535271954706</v>
      </c>
      <c r="L74">
        <f t="shared" si="4"/>
        <v>934</v>
      </c>
      <c r="M74">
        <f t="shared" si="5"/>
        <v>-3.29</v>
      </c>
      <c r="O74">
        <v>5875</v>
      </c>
      <c r="P74">
        <v>4900000</v>
      </c>
      <c r="Q74">
        <v>278.97300000000001</v>
      </c>
      <c r="R74">
        <v>-509958</v>
      </c>
      <c r="S74" s="2">
        <v>2510040</v>
      </c>
      <c r="T74">
        <v>8469.5</v>
      </c>
      <c r="U74">
        <v>22223.599999999999</v>
      </c>
      <c r="V74">
        <f t="shared" si="7"/>
        <v>2.2223600000000001</v>
      </c>
      <c r="X74">
        <v>4900000</v>
      </c>
      <c r="Y74">
        <v>25.5182</v>
      </c>
      <c r="Z74">
        <v>112.04300000000001</v>
      </c>
      <c r="AA74">
        <v>86.524799999999999</v>
      </c>
      <c r="AC74">
        <f t="shared" si="9"/>
        <v>339000.39950282295</v>
      </c>
      <c r="AD74">
        <f t="shared" si="10"/>
        <v>2.1311866654771805</v>
      </c>
      <c r="AE74">
        <f t="shared" si="6"/>
        <v>2131.1866654771807</v>
      </c>
      <c r="AF74">
        <f t="shared" si="11"/>
        <v>34.748262226485103</v>
      </c>
      <c r="AG74">
        <f t="shared" si="12"/>
        <v>1.7330363057436685E-2</v>
      </c>
      <c r="AI74">
        <v>3.3230232020902415</v>
      </c>
      <c r="AJ74">
        <v>3323.0232020902413</v>
      </c>
      <c r="AK74">
        <v>32.287825046793714</v>
      </c>
    </row>
    <row r="75" spans="2:37" x14ac:dyDescent="0.2">
      <c r="B75">
        <f t="shared" si="2"/>
        <v>6000</v>
      </c>
      <c r="C75">
        <v>5000000</v>
      </c>
      <c r="D75">
        <v>279.05500000000001</v>
      </c>
      <c r="E75">
        <v>-509877</v>
      </c>
      <c r="F75" s="2">
        <v>2510040</v>
      </c>
      <c r="G75">
        <v>9364.0300000000007</v>
      </c>
      <c r="I75">
        <f t="shared" si="3"/>
        <v>2539.9047421874711</v>
      </c>
      <c r="J75">
        <f t="shared" si="8"/>
        <v>0.36672575025976406</v>
      </c>
      <c r="K75">
        <f t="shared" si="1"/>
        <v>0.99863535271954706</v>
      </c>
      <c r="L75">
        <f t="shared" si="4"/>
        <v>1015</v>
      </c>
      <c r="M75">
        <f t="shared" si="5"/>
        <v>-3.3620000000000001</v>
      </c>
      <c r="O75">
        <v>6000</v>
      </c>
      <c r="P75">
        <v>5000000</v>
      </c>
      <c r="Q75">
        <v>279.05500000000001</v>
      </c>
      <c r="R75">
        <v>-509877</v>
      </c>
      <c r="S75" s="2">
        <v>2510040</v>
      </c>
      <c r="T75">
        <v>9364.0300000000007</v>
      </c>
      <c r="U75">
        <v>24102.9</v>
      </c>
      <c r="V75">
        <f t="shared" si="7"/>
        <v>2.4102900000000003</v>
      </c>
      <c r="X75">
        <v>5000000</v>
      </c>
      <c r="Y75">
        <v>25.592099999999999</v>
      </c>
      <c r="Z75">
        <v>111.94</v>
      </c>
      <c r="AA75">
        <v>86.347899999999996</v>
      </c>
      <c r="AC75">
        <f t="shared" si="9"/>
        <v>336925.38815715746</v>
      </c>
      <c r="AD75">
        <f t="shared" si="10"/>
        <v>2.3256419363568663</v>
      </c>
      <c r="AE75">
        <f t="shared" si="6"/>
        <v>2325.6419363568662</v>
      </c>
      <c r="AF75">
        <f t="shared" si="11"/>
        <v>33.816078124706699</v>
      </c>
      <c r="AG75">
        <f t="shared" si="12"/>
        <v>1.7808097017614252E-2</v>
      </c>
      <c r="AI75">
        <v>4.8629670366988886</v>
      </c>
      <c r="AJ75">
        <v>4862.9670366988885</v>
      </c>
      <c r="AK75">
        <v>32.322793559283454</v>
      </c>
    </row>
    <row r="76" spans="2:37" x14ac:dyDescent="0.2">
      <c r="B76">
        <f t="shared" si="2"/>
        <v>6125</v>
      </c>
      <c r="C76">
        <v>5100000</v>
      </c>
      <c r="D76">
        <v>278.98899999999998</v>
      </c>
      <c r="E76">
        <v>-509780</v>
      </c>
      <c r="F76" s="2">
        <v>2510040</v>
      </c>
      <c r="G76">
        <v>10296.200000000001</v>
      </c>
      <c r="I76">
        <f t="shared" si="3"/>
        <v>2636.9047421874711</v>
      </c>
      <c r="J76">
        <f t="shared" si="8"/>
        <v>0.37436587005684246</v>
      </c>
      <c r="K76">
        <f t="shared" si="1"/>
        <v>0.99863535271954706</v>
      </c>
      <c r="L76">
        <f t="shared" si="4"/>
        <v>1112</v>
      </c>
      <c r="M76">
        <f t="shared" si="5"/>
        <v>-3.234</v>
      </c>
      <c r="O76">
        <v>6125</v>
      </c>
      <c r="P76">
        <v>5100000</v>
      </c>
      <c r="Q76">
        <v>278.98899999999998</v>
      </c>
      <c r="R76">
        <v>-509780</v>
      </c>
      <c r="S76" s="2">
        <v>2510040</v>
      </c>
      <c r="T76">
        <v>10296.200000000001</v>
      </c>
      <c r="U76">
        <v>25836</v>
      </c>
      <c r="V76">
        <f t="shared" si="7"/>
        <v>2.5836000000000001</v>
      </c>
      <c r="X76">
        <v>5100000</v>
      </c>
      <c r="Y76">
        <v>25.016200000000001</v>
      </c>
      <c r="Z76">
        <v>111.995</v>
      </c>
      <c r="AA76">
        <v>86.978800000000007</v>
      </c>
      <c r="AC76">
        <f t="shared" si="9"/>
        <v>344364.70478802331</v>
      </c>
      <c r="AD76">
        <f t="shared" si="10"/>
        <v>2.4390119704529809</v>
      </c>
      <c r="AE76">
        <f t="shared" si="6"/>
        <v>2439.0119704529807</v>
      </c>
      <c r="AF76">
        <f t="shared" si="11"/>
        <v>33.857375546668997</v>
      </c>
      <c r="AG76">
        <f t="shared" si="12"/>
        <v>1.7786375650112856E-2</v>
      </c>
      <c r="AI76">
        <v>4.1954752476316886</v>
      </c>
      <c r="AJ76">
        <v>4195.4752476316889</v>
      </c>
      <c r="AK76">
        <v>32.342522066863054</v>
      </c>
    </row>
    <row r="77" spans="2:37" x14ac:dyDescent="0.2">
      <c r="B77">
        <f t="shared" si="2"/>
        <v>6250</v>
      </c>
      <c r="C77">
        <v>5200000</v>
      </c>
      <c r="D77">
        <v>278.94799999999998</v>
      </c>
      <c r="E77">
        <v>-509677</v>
      </c>
      <c r="F77" s="2">
        <v>2510040</v>
      </c>
      <c r="G77">
        <v>11294.8</v>
      </c>
      <c r="I77">
        <f t="shared" si="3"/>
        <v>2739.9047421874711</v>
      </c>
      <c r="J77">
        <f t="shared" si="8"/>
        <v>0.38200598985392092</v>
      </c>
      <c r="K77">
        <f t="shared" si="1"/>
        <v>0.99863535271954706</v>
      </c>
      <c r="L77">
        <f t="shared" si="4"/>
        <v>1215</v>
      </c>
      <c r="M77">
        <f t="shared" si="5"/>
        <v>-3.1859999999999999</v>
      </c>
      <c r="O77">
        <v>6250</v>
      </c>
      <c r="P77">
        <v>5200000</v>
      </c>
      <c r="Q77">
        <v>278.94799999999998</v>
      </c>
      <c r="R77">
        <v>-509677</v>
      </c>
      <c r="S77" s="2">
        <v>2510040</v>
      </c>
      <c r="T77">
        <v>11294.8</v>
      </c>
      <c r="U77">
        <v>27714</v>
      </c>
      <c r="V77">
        <f t="shared" si="7"/>
        <v>2.7714000000000003</v>
      </c>
      <c r="X77">
        <v>5200000</v>
      </c>
      <c r="Y77">
        <v>24.7577</v>
      </c>
      <c r="Z77">
        <v>112.134</v>
      </c>
      <c r="AA77">
        <v>87.376300000000001</v>
      </c>
      <c r="AC77">
        <f t="shared" si="9"/>
        <v>349107.63633950509</v>
      </c>
      <c r="AD77">
        <f t="shared" si="10"/>
        <v>2.5807572291404881</v>
      </c>
      <c r="AE77">
        <f t="shared" si="6"/>
        <v>2580.7572291404881</v>
      </c>
      <c r="AF77">
        <f t="shared" si="11"/>
        <v>33.637218976583995</v>
      </c>
      <c r="AG77">
        <f t="shared" si="12"/>
        <v>1.7902787992646236E-2</v>
      </c>
      <c r="AI77">
        <v>2.9415147080179587</v>
      </c>
      <c r="AJ77">
        <v>2941.5147080179586</v>
      </c>
      <c r="AK77">
        <v>32.360917598849092</v>
      </c>
    </row>
    <row r="78" spans="2:37" x14ac:dyDescent="0.2">
      <c r="B78">
        <f t="shared" si="2"/>
        <v>6375</v>
      </c>
      <c r="C78">
        <v>5300000</v>
      </c>
      <c r="D78">
        <v>278.98899999999998</v>
      </c>
      <c r="E78">
        <v>-509574</v>
      </c>
      <c r="F78" s="2">
        <v>2510040</v>
      </c>
      <c r="G78">
        <v>12239.3</v>
      </c>
      <c r="I78">
        <f t="shared" si="3"/>
        <v>2842.9047421874711</v>
      </c>
      <c r="J78">
        <f t="shared" si="8"/>
        <v>0.38964610965099933</v>
      </c>
      <c r="K78">
        <f t="shared" si="1"/>
        <v>0.99863535271954706</v>
      </c>
      <c r="L78">
        <f t="shared" si="4"/>
        <v>1318</v>
      </c>
      <c r="M78">
        <f t="shared" si="5"/>
        <v>-3.1859999999999999</v>
      </c>
      <c r="O78">
        <v>6375</v>
      </c>
      <c r="P78">
        <v>5300000</v>
      </c>
      <c r="Q78">
        <v>278.98899999999998</v>
      </c>
      <c r="R78">
        <v>-509574</v>
      </c>
      <c r="S78" s="2">
        <v>2510040</v>
      </c>
      <c r="T78">
        <v>12239.3</v>
      </c>
      <c r="U78">
        <v>29626.400000000001</v>
      </c>
      <c r="V78">
        <f t="shared" si="7"/>
        <v>2.9626400000000004</v>
      </c>
      <c r="X78">
        <v>5300000</v>
      </c>
      <c r="Y78">
        <v>24.828199999999999</v>
      </c>
      <c r="Z78">
        <v>111.93300000000001</v>
      </c>
      <c r="AA78">
        <v>87.104799999999997</v>
      </c>
      <c r="AC78">
        <f t="shared" si="9"/>
        <v>345863.44375980203</v>
      </c>
      <c r="AD78">
        <f t="shared" si="10"/>
        <v>2.7847198416929686</v>
      </c>
      <c r="AE78">
        <f t="shared" si="6"/>
        <v>2784.7198416929687</v>
      </c>
      <c r="AF78">
        <f t="shared" si="11"/>
        <v>32.671210326612197</v>
      </c>
      <c r="AG78">
        <f t="shared" si="12"/>
        <v>1.843213012250974E-2</v>
      </c>
      <c r="AI78">
        <v>2.6215161186192426</v>
      </c>
      <c r="AJ78">
        <v>2621.5161186192427</v>
      </c>
      <c r="AK78">
        <v>32.488963539949978</v>
      </c>
    </row>
    <row r="79" spans="2:37" x14ac:dyDescent="0.2">
      <c r="B79">
        <f t="shared" si="2"/>
        <v>6500</v>
      </c>
      <c r="C79">
        <v>5400000</v>
      </c>
      <c r="D79">
        <v>278.90300000000002</v>
      </c>
      <c r="E79">
        <v>-509469</v>
      </c>
      <c r="F79" s="2">
        <v>2510040</v>
      </c>
      <c r="G79">
        <v>13200.3</v>
      </c>
      <c r="I79">
        <f t="shared" si="3"/>
        <v>2947.9047421874711</v>
      </c>
      <c r="J79">
        <f t="shared" si="8"/>
        <v>0.39728622944807773</v>
      </c>
      <c r="K79">
        <f t="shared" si="1"/>
        <v>0.99863535271954706</v>
      </c>
      <c r="L79">
        <f t="shared" si="4"/>
        <v>1423</v>
      </c>
      <c r="M79">
        <f t="shared" si="5"/>
        <v>-3.17</v>
      </c>
      <c r="O79">
        <v>6500</v>
      </c>
      <c r="P79">
        <v>5400000</v>
      </c>
      <c r="Q79">
        <v>278.90300000000002</v>
      </c>
      <c r="R79">
        <v>-509469</v>
      </c>
      <c r="S79" s="2">
        <v>2510040</v>
      </c>
      <c r="T79">
        <v>13200.3</v>
      </c>
      <c r="U79">
        <v>31605.1</v>
      </c>
      <c r="V79">
        <f t="shared" si="7"/>
        <v>3.1605099999999999</v>
      </c>
      <c r="X79">
        <v>5400000</v>
      </c>
      <c r="Y79">
        <v>24.675999999999998</v>
      </c>
      <c r="Z79">
        <v>112.068</v>
      </c>
      <c r="AA79">
        <v>87.391999999999996</v>
      </c>
      <c r="AC79">
        <f t="shared" si="9"/>
        <v>349295.85584941733</v>
      </c>
      <c r="AD79">
        <f t="shared" si="10"/>
        <v>2.9415147080179587</v>
      </c>
      <c r="AE79">
        <f t="shared" si="6"/>
        <v>2941.5147080179586</v>
      </c>
      <c r="AF79">
        <f t="shared" si="11"/>
        <v>32.360917598849092</v>
      </c>
      <c r="AG79">
        <f t="shared" si="12"/>
        <v>1.8608866641699216E-2</v>
      </c>
      <c r="AI79">
        <v>4.3265678571377331</v>
      </c>
      <c r="AJ79">
        <v>4326.567857137733</v>
      </c>
      <c r="AK79">
        <v>32.547814871167546</v>
      </c>
    </row>
    <row r="80" spans="2:37" x14ac:dyDescent="0.2">
      <c r="B80">
        <f t="shared" si="2"/>
        <v>6625</v>
      </c>
      <c r="C80">
        <v>5500000</v>
      </c>
      <c r="D80">
        <v>278.988</v>
      </c>
      <c r="E80">
        <v>-509352</v>
      </c>
      <c r="F80" s="2">
        <v>2510040</v>
      </c>
      <c r="G80">
        <v>14420.7</v>
      </c>
      <c r="I80">
        <f t="shared" si="3"/>
        <v>3064.9047421874711</v>
      </c>
      <c r="J80">
        <f t="shared" si="8"/>
        <v>0.40492634924515614</v>
      </c>
      <c r="K80">
        <f t="shared" si="1"/>
        <v>0.99863535271954706</v>
      </c>
      <c r="L80">
        <f t="shared" si="4"/>
        <v>1540</v>
      </c>
      <c r="M80">
        <f t="shared" si="5"/>
        <v>-3.0739999999999998</v>
      </c>
      <c r="O80">
        <v>6625</v>
      </c>
      <c r="P80">
        <v>5500000</v>
      </c>
      <c r="Q80">
        <v>278.988</v>
      </c>
      <c r="R80">
        <v>-509352</v>
      </c>
      <c r="S80" s="2">
        <v>2510040</v>
      </c>
      <c r="T80">
        <v>14420.7</v>
      </c>
      <c r="U80">
        <v>33640.400000000001</v>
      </c>
      <c r="V80">
        <f t="shared" si="7"/>
        <v>3.3640400000000001</v>
      </c>
      <c r="X80">
        <v>5500000</v>
      </c>
      <c r="Y80">
        <v>24.384899999999998</v>
      </c>
      <c r="Z80">
        <v>112.262</v>
      </c>
      <c r="AA80">
        <v>87.877099999999999</v>
      </c>
      <c r="AC80">
        <f t="shared" si="9"/>
        <v>355144.87115513848</v>
      </c>
      <c r="AD80">
        <f t="shared" si="10"/>
        <v>3.0793772184669712</v>
      </c>
      <c r="AE80">
        <f t="shared" si="6"/>
        <v>3079.377218466971</v>
      </c>
      <c r="AF80">
        <f t="shared" si="11"/>
        <v>32.281998703339525</v>
      </c>
      <c r="AG80">
        <f t="shared" si="12"/>
        <v>1.8654359215301723E-2</v>
      </c>
      <c r="AI80">
        <v>2.7847198416929686</v>
      </c>
      <c r="AJ80">
        <v>2784.7198416929687</v>
      </c>
      <c r="AK80">
        <v>32.671210326612197</v>
      </c>
    </row>
    <row r="81" spans="2:37" x14ac:dyDescent="0.2">
      <c r="B81">
        <f t="shared" si="2"/>
        <v>6750</v>
      </c>
      <c r="C81">
        <v>5600000</v>
      </c>
      <c r="D81">
        <v>278.947</v>
      </c>
      <c r="E81">
        <v>-509241</v>
      </c>
      <c r="F81" s="2">
        <v>2510040</v>
      </c>
      <c r="G81">
        <v>15544.1</v>
      </c>
      <c r="I81">
        <f t="shared" si="3"/>
        <v>3175.9047421874711</v>
      </c>
      <c r="J81">
        <f t="shared" si="8"/>
        <v>0.4125664690422346</v>
      </c>
      <c r="K81">
        <f t="shared" si="1"/>
        <v>0.99863535271954706</v>
      </c>
      <c r="L81">
        <f t="shared" si="4"/>
        <v>1651</v>
      </c>
      <c r="M81">
        <f t="shared" si="5"/>
        <v>-3.1219999999999999</v>
      </c>
      <c r="O81">
        <v>6750</v>
      </c>
      <c r="P81">
        <v>5600000</v>
      </c>
      <c r="Q81">
        <v>278.947</v>
      </c>
      <c r="R81">
        <v>-509241</v>
      </c>
      <c r="S81" s="2">
        <v>2510040</v>
      </c>
      <c r="T81">
        <v>15544.1</v>
      </c>
      <c r="U81">
        <v>35667.599999999999</v>
      </c>
      <c r="V81">
        <f t="shared" si="7"/>
        <v>3.5667599999999999</v>
      </c>
      <c r="X81">
        <v>5600000</v>
      </c>
      <c r="Y81">
        <v>24.660900000000002</v>
      </c>
      <c r="Z81">
        <v>111.857</v>
      </c>
      <c r="AA81">
        <v>87.196100000000001</v>
      </c>
      <c r="AC81">
        <f t="shared" si="9"/>
        <v>346952.14755662548</v>
      </c>
      <c r="AD81">
        <f t="shared" si="10"/>
        <v>3.3420396345317922</v>
      </c>
      <c r="AE81">
        <f t="shared" si="6"/>
        <v>3342.0396345317922</v>
      </c>
      <c r="AF81">
        <f t="shared" si="11"/>
        <v>30.953271593866646</v>
      </c>
      <c r="AG81">
        <f t="shared" si="12"/>
        <v>1.9455132494599542E-2</v>
      </c>
      <c r="AI81">
        <v>2.4411507958759056</v>
      </c>
      <c r="AJ81">
        <v>2441.1507958759057</v>
      </c>
      <c r="AK81">
        <v>32.967929904961366</v>
      </c>
    </row>
    <row r="82" spans="2:37" x14ac:dyDescent="0.2">
      <c r="B82">
        <f t="shared" si="2"/>
        <v>6875</v>
      </c>
      <c r="C82">
        <v>5700000</v>
      </c>
      <c r="D82">
        <v>279.024</v>
      </c>
      <c r="E82">
        <v>-509122</v>
      </c>
      <c r="F82" s="2">
        <v>2510040</v>
      </c>
      <c r="G82">
        <v>16816.400000000001</v>
      </c>
      <c r="I82">
        <f t="shared" si="3"/>
        <v>3294.9047421874711</v>
      </c>
      <c r="J82">
        <f t="shared" si="8"/>
        <v>0.420206588839313</v>
      </c>
      <c r="K82">
        <f t="shared" si="1"/>
        <v>0.99863535271954706</v>
      </c>
      <c r="L82">
        <f t="shared" si="4"/>
        <v>1770</v>
      </c>
      <c r="M82">
        <f t="shared" si="5"/>
        <v>-3.0579999999999998</v>
      </c>
      <c r="O82">
        <v>6875</v>
      </c>
      <c r="P82">
        <v>5700000</v>
      </c>
      <c r="Q82">
        <v>279.024</v>
      </c>
      <c r="R82">
        <v>-509122</v>
      </c>
      <c r="S82" s="2">
        <v>2510040</v>
      </c>
      <c r="T82">
        <v>16816.400000000001</v>
      </c>
      <c r="U82">
        <v>37673.300000000003</v>
      </c>
      <c r="V82">
        <f t="shared" si="7"/>
        <v>3.7673300000000003</v>
      </c>
      <c r="X82">
        <v>5700000</v>
      </c>
      <c r="Y82">
        <v>23.501300000000001</v>
      </c>
      <c r="Z82">
        <v>112.14100000000001</v>
      </c>
      <c r="AA82">
        <v>88.639700000000005</v>
      </c>
      <c r="AC82">
        <f t="shared" si="9"/>
        <v>364471.21140018996</v>
      </c>
      <c r="AD82">
        <f t="shared" si="10"/>
        <v>3.360297449077978</v>
      </c>
      <c r="AE82">
        <f t="shared" si="6"/>
        <v>3360.2974490779779</v>
      </c>
      <c r="AF82">
        <f t="shared" si="11"/>
        <v>31.925027418937365</v>
      </c>
      <c r="AG82">
        <f t="shared" si="12"/>
        <v>1.8862943862118207E-2</v>
      </c>
      <c r="AI82">
        <v>4.4877052309673351</v>
      </c>
      <c r="AJ82">
        <v>4487.7052309673354</v>
      </c>
      <c r="AK82">
        <v>32.972791577980729</v>
      </c>
    </row>
    <row r="83" spans="2:37" x14ac:dyDescent="0.2">
      <c r="B83">
        <f t="shared" si="2"/>
        <v>7000</v>
      </c>
      <c r="C83">
        <v>5800000</v>
      </c>
      <c r="D83">
        <v>278.97699999999998</v>
      </c>
      <c r="E83">
        <v>-508990</v>
      </c>
      <c r="F83" s="2">
        <v>2510040</v>
      </c>
      <c r="G83">
        <v>18109</v>
      </c>
      <c r="I83">
        <f t="shared" si="3"/>
        <v>3426.9047421874711</v>
      </c>
      <c r="J83">
        <f t="shared" si="8"/>
        <v>0.4278467086363914</v>
      </c>
      <c r="K83">
        <f t="shared" si="1"/>
        <v>0.99863535271954706</v>
      </c>
      <c r="L83">
        <f t="shared" si="4"/>
        <v>1902</v>
      </c>
      <c r="M83">
        <f t="shared" si="5"/>
        <v>-2.9540000000000002</v>
      </c>
      <c r="O83">
        <v>7000</v>
      </c>
      <c r="P83">
        <v>5800000</v>
      </c>
      <c r="Q83">
        <v>278.97699999999998</v>
      </c>
      <c r="R83">
        <v>-508990</v>
      </c>
      <c r="S83" s="2">
        <v>2510040</v>
      </c>
      <c r="T83">
        <v>18109</v>
      </c>
      <c r="U83">
        <v>39845.800000000003</v>
      </c>
      <c r="V83">
        <f t="shared" si="7"/>
        <v>3.9845800000000007</v>
      </c>
      <c r="X83">
        <v>5800000</v>
      </c>
      <c r="Y83">
        <v>23.615600000000001</v>
      </c>
      <c r="Z83">
        <v>112.209</v>
      </c>
      <c r="AA83">
        <v>88.593400000000003</v>
      </c>
      <c r="AC83">
        <f t="shared" si="9"/>
        <v>363900.37674694596</v>
      </c>
      <c r="AD83">
        <f t="shared" si="10"/>
        <v>3.5596502925989273</v>
      </c>
      <c r="AE83">
        <f t="shared" si="6"/>
        <v>3559.6502925989271</v>
      </c>
      <c r="AF83">
        <f t="shared" si="11"/>
        <v>31.305829553858693</v>
      </c>
      <c r="AG83">
        <f t="shared" si="12"/>
        <v>1.9236033945817417E-2</v>
      </c>
      <c r="AI83">
        <v>4.5267064855636736</v>
      </c>
      <c r="AJ83">
        <v>4526.7064855636736</v>
      </c>
      <c r="AK83">
        <v>32.989923190035384</v>
      </c>
    </row>
    <row r="84" spans="2:37" x14ac:dyDescent="0.2">
      <c r="B84">
        <f t="shared" si="2"/>
        <v>7125</v>
      </c>
      <c r="C84">
        <v>5900000</v>
      </c>
      <c r="D84">
        <v>278.97899999999998</v>
      </c>
      <c r="E84">
        <v>-508866</v>
      </c>
      <c r="F84" s="2">
        <v>2510040</v>
      </c>
      <c r="G84">
        <v>19232.2</v>
      </c>
      <c r="I84">
        <f t="shared" si="3"/>
        <v>3550.9047421874711</v>
      </c>
      <c r="J84">
        <f t="shared" si="8"/>
        <v>0.43548682843346986</v>
      </c>
      <c r="K84">
        <f t="shared" si="1"/>
        <v>0.99863535271954706</v>
      </c>
      <c r="L84">
        <f t="shared" si="4"/>
        <v>2026</v>
      </c>
      <c r="M84">
        <f t="shared" si="5"/>
        <v>-3.0179999999999998</v>
      </c>
      <c r="O84">
        <v>7125</v>
      </c>
      <c r="P84">
        <v>5900000</v>
      </c>
      <c r="Q84">
        <v>278.97899999999998</v>
      </c>
      <c r="R84">
        <v>-508866</v>
      </c>
      <c r="S84" s="2">
        <v>2510040</v>
      </c>
      <c r="T84">
        <v>19232.2</v>
      </c>
      <c r="U84">
        <v>42110.6</v>
      </c>
      <c r="V84">
        <f t="shared" si="7"/>
        <v>4.2110599999999998</v>
      </c>
      <c r="X84">
        <v>5900000</v>
      </c>
      <c r="Y84">
        <v>23.414899999999999</v>
      </c>
      <c r="Z84">
        <v>112.18300000000001</v>
      </c>
      <c r="AA84">
        <v>88.768100000000004</v>
      </c>
      <c r="AC84">
        <f t="shared" si="9"/>
        <v>366057.38304260746</v>
      </c>
      <c r="AD84">
        <f t="shared" si="10"/>
        <v>3.7398100754890873</v>
      </c>
      <c r="AE84">
        <f t="shared" si="6"/>
        <v>3739.8100754890875</v>
      </c>
      <c r="AF84">
        <f t="shared" si="11"/>
        <v>30.938913132387114</v>
      </c>
      <c r="AG84">
        <f t="shared" si="12"/>
        <v>1.9464161440422803E-2</v>
      </c>
      <c r="AI84">
        <v>3.1823593451637757</v>
      </c>
      <c r="AJ84">
        <v>3182.3593451637757</v>
      </c>
      <c r="AK84">
        <v>33.028124838598956</v>
      </c>
    </row>
    <row r="85" spans="2:37" x14ac:dyDescent="0.2">
      <c r="B85">
        <f t="shared" si="2"/>
        <v>7250</v>
      </c>
      <c r="C85">
        <v>6000000</v>
      </c>
      <c r="D85">
        <v>279.01799999999997</v>
      </c>
      <c r="E85">
        <v>-508727</v>
      </c>
      <c r="F85" s="2">
        <v>2510040</v>
      </c>
      <c r="G85">
        <v>20458.400000000001</v>
      </c>
      <c r="I85">
        <f t="shared" si="3"/>
        <v>3689.9047421874711</v>
      </c>
      <c r="J85">
        <f t="shared" si="8"/>
        <v>0.44312694823054827</v>
      </c>
      <c r="K85">
        <f t="shared" si="1"/>
        <v>0.99863535271954706</v>
      </c>
      <c r="L85">
        <f t="shared" si="4"/>
        <v>2165</v>
      </c>
      <c r="M85">
        <f t="shared" si="5"/>
        <v>-2.8980000000000001</v>
      </c>
      <c r="O85">
        <v>7250</v>
      </c>
      <c r="P85">
        <v>6000000</v>
      </c>
      <c r="Q85">
        <v>279.01799999999997</v>
      </c>
      <c r="R85">
        <v>-508727</v>
      </c>
      <c r="S85" s="2">
        <v>2510040</v>
      </c>
      <c r="T85">
        <v>20458.400000000001</v>
      </c>
      <c r="U85">
        <v>44223.1</v>
      </c>
      <c r="V85">
        <f t="shared" si="7"/>
        <v>4.4223100000000004</v>
      </c>
      <c r="X85">
        <v>6000000</v>
      </c>
      <c r="Y85">
        <v>23.513100000000001</v>
      </c>
      <c r="Z85">
        <v>112.596</v>
      </c>
      <c r="AA85">
        <v>89.082899999999995</v>
      </c>
      <c r="AC85">
        <f t="shared" si="9"/>
        <v>369965.67915967078</v>
      </c>
      <c r="AD85">
        <f t="shared" si="10"/>
        <v>3.8859305454761421</v>
      </c>
      <c r="AE85">
        <f t="shared" si="6"/>
        <v>3885.930545476142</v>
      </c>
      <c r="AF85">
        <f t="shared" si="11"/>
        <v>30.730114757234997</v>
      </c>
      <c r="AG85">
        <f t="shared" si="12"/>
        <v>1.9596412338753793E-2</v>
      </c>
      <c r="AI85">
        <v>3.7042006395193994</v>
      </c>
      <c r="AJ85">
        <v>3704.2006395193994</v>
      </c>
      <c r="AK85">
        <v>33.3266517018454</v>
      </c>
    </row>
    <row r="86" spans="2:37" x14ac:dyDescent="0.2">
      <c r="B86">
        <f t="shared" si="2"/>
        <v>7375</v>
      </c>
      <c r="C86">
        <v>6100000</v>
      </c>
      <c r="D86">
        <v>279.036</v>
      </c>
      <c r="E86">
        <v>-508593</v>
      </c>
      <c r="F86" s="2">
        <v>2510040</v>
      </c>
      <c r="G86">
        <v>21670.5</v>
      </c>
      <c r="I86">
        <f t="shared" si="3"/>
        <v>3823.9047421874711</v>
      </c>
      <c r="J86">
        <f t="shared" si="8"/>
        <v>0.45076706802762667</v>
      </c>
      <c r="K86">
        <f t="shared" si="1"/>
        <v>0.99863535271954706</v>
      </c>
      <c r="L86">
        <f t="shared" si="4"/>
        <v>2299</v>
      </c>
      <c r="M86">
        <f t="shared" si="5"/>
        <v>-2.9380000000000002</v>
      </c>
      <c r="O86">
        <v>7375</v>
      </c>
      <c r="P86">
        <v>6100000</v>
      </c>
      <c r="Q86">
        <v>279.036</v>
      </c>
      <c r="R86">
        <v>-508593</v>
      </c>
      <c r="S86" s="2">
        <v>2510040</v>
      </c>
      <c r="T86">
        <v>21670.5</v>
      </c>
      <c r="U86">
        <v>46519.4</v>
      </c>
      <c r="V86">
        <f t="shared" si="7"/>
        <v>4.6519400000000006</v>
      </c>
      <c r="X86">
        <v>6100000</v>
      </c>
      <c r="Y86">
        <v>23.610499999999998</v>
      </c>
      <c r="Z86">
        <v>112.57299999999999</v>
      </c>
      <c r="AA86">
        <v>88.962500000000006</v>
      </c>
      <c r="AC86">
        <f t="shared" si="9"/>
        <v>368467.62425938161</v>
      </c>
      <c r="AD86">
        <f t="shared" si="10"/>
        <v>4.1043279864343907</v>
      </c>
      <c r="AE86">
        <f t="shared" si="6"/>
        <v>4104.3279864343904</v>
      </c>
      <c r="AF86">
        <f t="shared" si="11"/>
        <v>30.086942824271134</v>
      </c>
      <c r="AG86">
        <f t="shared" si="12"/>
        <v>2.0015327031306263E-2</v>
      </c>
      <c r="AI86">
        <v>2.2866998180275995</v>
      </c>
      <c r="AJ86">
        <v>2286.6998180275996</v>
      </c>
      <c r="AK86">
        <v>33.365731011916402</v>
      </c>
    </row>
    <row r="87" spans="2:37" x14ac:dyDescent="0.2">
      <c r="B87">
        <f t="shared" si="2"/>
        <v>7500</v>
      </c>
      <c r="C87">
        <v>6200000</v>
      </c>
      <c r="D87">
        <v>279.06900000000002</v>
      </c>
      <c r="E87">
        <v>-508458</v>
      </c>
      <c r="F87" s="2">
        <v>2510040</v>
      </c>
      <c r="G87">
        <v>22971.7</v>
      </c>
      <c r="I87">
        <f t="shared" si="3"/>
        <v>3958.9047421874711</v>
      </c>
      <c r="J87">
        <f t="shared" si="8"/>
        <v>0.45840718782470508</v>
      </c>
      <c r="K87">
        <f t="shared" si="1"/>
        <v>0.99863535271954706</v>
      </c>
      <c r="L87">
        <f t="shared" si="4"/>
        <v>2434</v>
      </c>
      <c r="M87">
        <f t="shared" si="5"/>
        <v>-2.93</v>
      </c>
      <c r="O87">
        <v>7500</v>
      </c>
      <c r="P87">
        <v>6200000</v>
      </c>
      <c r="Q87">
        <v>279.06900000000002</v>
      </c>
      <c r="R87">
        <v>-508458</v>
      </c>
      <c r="S87" s="2">
        <v>2510040</v>
      </c>
      <c r="T87">
        <v>22971.7</v>
      </c>
      <c r="U87">
        <v>48806.3</v>
      </c>
      <c r="V87">
        <f t="shared" si="7"/>
        <v>4.8806300000000009</v>
      </c>
      <c r="X87">
        <v>6200000</v>
      </c>
      <c r="Y87">
        <v>23.4344</v>
      </c>
      <c r="Z87">
        <v>112.645</v>
      </c>
      <c r="AA87">
        <v>89.210599999999999</v>
      </c>
      <c r="AC87">
        <f t="shared" si="9"/>
        <v>371558.99419218051</v>
      </c>
      <c r="AD87">
        <f t="shared" si="10"/>
        <v>4.2702705865666024</v>
      </c>
      <c r="AE87">
        <f t="shared" si="6"/>
        <v>4270.2705865666021</v>
      </c>
      <c r="AF87">
        <f t="shared" si="11"/>
        <v>29.833710173670813</v>
      </c>
      <c r="AG87">
        <f t="shared" si="12"/>
        <v>2.0185219890332663E-2</v>
      </c>
      <c r="AI87">
        <v>3.7248371181099982</v>
      </c>
      <c r="AJ87">
        <v>3724.8371181099983</v>
      </c>
      <c r="AK87">
        <v>33.428737074533686</v>
      </c>
    </row>
    <row r="88" spans="2:37" x14ac:dyDescent="0.2">
      <c r="B88">
        <f t="shared" si="2"/>
        <v>7625</v>
      </c>
      <c r="C88">
        <v>6300000</v>
      </c>
      <c r="D88">
        <v>278.99900000000002</v>
      </c>
      <c r="E88">
        <v>-508326</v>
      </c>
      <c r="F88" s="2">
        <v>2510040</v>
      </c>
      <c r="G88">
        <v>24415</v>
      </c>
      <c r="I88">
        <f t="shared" si="3"/>
        <v>4090.9047421874711</v>
      </c>
      <c r="J88">
        <f t="shared" si="8"/>
        <v>0.46604730762178354</v>
      </c>
      <c r="K88">
        <f t="shared" si="1"/>
        <v>0.99863535271954706</v>
      </c>
      <c r="L88">
        <f t="shared" si="4"/>
        <v>2566</v>
      </c>
      <c r="M88">
        <f t="shared" si="5"/>
        <v>-2.9540000000000002</v>
      </c>
      <c r="O88">
        <v>7625</v>
      </c>
      <c r="P88">
        <v>6300000</v>
      </c>
      <c r="Q88">
        <v>278.99900000000002</v>
      </c>
      <c r="R88">
        <v>-508326</v>
      </c>
      <c r="S88" s="2">
        <v>2510040</v>
      </c>
      <c r="T88">
        <v>24415</v>
      </c>
      <c r="U88">
        <v>51010.7</v>
      </c>
      <c r="V88">
        <f t="shared" si="7"/>
        <v>5.10107</v>
      </c>
      <c r="X88">
        <v>6300000</v>
      </c>
      <c r="Y88">
        <v>23.155899999999999</v>
      </c>
      <c r="Z88">
        <v>112.407</v>
      </c>
      <c r="AA88">
        <v>89.251099999999994</v>
      </c>
      <c r="AC88">
        <f t="shared" si="9"/>
        <v>372065.26716473635</v>
      </c>
      <c r="AD88">
        <f t="shared" si="10"/>
        <v>4.4570698663343054</v>
      </c>
      <c r="AE88">
        <f t="shared" si="6"/>
        <v>4457.0698663343055</v>
      </c>
      <c r="AF88">
        <f t="shared" si="11"/>
        <v>29.384616903161209</v>
      </c>
      <c r="AG88">
        <f t="shared" si="12"/>
        <v>2.0493716218407294E-2</v>
      </c>
      <c r="AI88">
        <v>4.5992106836884439</v>
      </c>
      <c r="AJ88">
        <v>4599.2106836884441</v>
      </c>
      <c r="AK88">
        <v>33.448665357145153</v>
      </c>
    </row>
    <row r="89" spans="2:37" x14ac:dyDescent="0.2">
      <c r="B89">
        <f t="shared" si="2"/>
        <v>7750</v>
      </c>
      <c r="C89">
        <v>6400000</v>
      </c>
      <c r="D89">
        <v>278.99099999999999</v>
      </c>
      <c r="E89">
        <v>-508192</v>
      </c>
      <c r="F89" s="2">
        <v>2510040</v>
      </c>
      <c r="G89">
        <v>25754</v>
      </c>
      <c r="I89">
        <f t="shared" si="3"/>
        <v>4224.9047421874711</v>
      </c>
      <c r="J89">
        <f t="shared" si="8"/>
        <v>0.47368742741886194</v>
      </c>
      <c r="K89">
        <f t="shared" si="1"/>
        <v>0.99863535271954706</v>
      </c>
      <c r="L89">
        <f t="shared" si="4"/>
        <v>2700</v>
      </c>
      <c r="M89">
        <f t="shared" si="5"/>
        <v>-2.9380000000000002</v>
      </c>
      <c r="O89">
        <v>7750</v>
      </c>
      <c r="P89">
        <v>6400000</v>
      </c>
      <c r="Q89">
        <v>278.99099999999999</v>
      </c>
      <c r="R89">
        <v>-508192</v>
      </c>
      <c r="S89" s="2">
        <v>2510040</v>
      </c>
      <c r="T89">
        <v>25754</v>
      </c>
      <c r="U89">
        <v>53268.5</v>
      </c>
      <c r="V89">
        <f t="shared" si="7"/>
        <v>5.3268500000000003</v>
      </c>
      <c r="X89">
        <v>6400000</v>
      </c>
      <c r="Y89">
        <v>23.4405</v>
      </c>
      <c r="Z89">
        <v>112.604</v>
      </c>
      <c r="AA89">
        <v>89.163499999999999</v>
      </c>
      <c r="AC89">
        <f t="shared" si="9"/>
        <v>370970.79534630413</v>
      </c>
      <c r="AD89">
        <f t="shared" si="10"/>
        <v>4.6680772560318049</v>
      </c>
      <c r="AE89">
        <f t="shared" si="6"/>
        <v>4668.0772560318046</v>
      </c>
      <c r="AF89">
        <f t="shared" si="11"/>
        <v>28.825627478392818</v>
      </c>
      <c r="AG89">
        <f t="shared" si="12"/>
        <v>2.0891132394304287E-2</v>
      </c>
      <c r="AI89">
        <v>4.1853336044538842</v>
      </c>
      <c r="AJ89">
        <v>4185.3336044538846</v>
      </c>
      <c r="AK89">
        <v>33.520650358013</v>
      </c>
    </row>
    <row r="90" spans="2:37" x14ac:dyDescent="0.2">
      <c r="B90">
        <f t="shared" si="2"/>
        <v>7875</v>
      </c>
      <c r="C90">
        <v>6500000</v>
      </c>
      <c r="D90">
        <v>279.01299999999998</v>
      </c>
      <c r="E90">
        <v>-508047</v>
      </c>
      <c r="F90" s="2">
        <v>2510040</v>
      </c>
      <c r="G90">
        <v>27101.8</v>
      </c>
      <c r="I90">
        <f t="shared" si="3"/>
        <v>4369.9047421874711</v>
      </c>
      <c r="J90">
        <f t="shared" si="8"/>
        <v>0.48132754721594034</v>
      </c>
      <c r="K90">
        <f t="shared" si="1"/>
        <v>0.99863535271954706</v>
      </c>
      <c r="L90">
        <f t="shared" si="4"/>
        <v>2845</v>
      </c>
      <c r="M90">
        <f t="shared" si="5"/>
        <v>-2.85</v>
      </c>
      <c r="O90">
        <v>7875</v>
      </c>
      <c r="P90">
        <v>6500000</v>
      </c>
      <c r="Q90">
        <v>279.01299999999998</v>
      </c>
      <c r="R90">
        <v>-508047</v>
      </c>
      <c r="S90" s="2">
        <v>2510040</v>
      </c>
      <c r="T90">
        <v>27101.8</v>
      </c>
      <c r="U90">
        <v>55574.9</v>
      </c>
      <c r="V90">
        <f t="shared" si="7"/>
        <v>5.5574900000000005</v>
      </c>
      <c r="X90">
        <v>6500000</v>
      </c>
      <c r="Y90">
        <v>23.531700000000001</v>
      </c>
      <c r="Z90">
        <v>112.893</v>
      </c>
      <c r="AA90">
        <v>89.3613</v>
      </c>
      <c r="AC90">
        <f t="shared" si="9"/>
        <v>373445.15734120028</v>
      </c>
      <c r="AD90">
        <f t="shared" si="10"/>
        <v>4.8379251664964755</v>
      </c>
      <c r="AE90">
        <f t="shared" si="6"/>
        <v>4837.9251664964759</v>
      </c>
      <c r="AF90">
        <f t="shared" si="11"/>
        <v>28.557291904872478</v>
      </c>
      <c r="AG90">
        <f t="shared" si="12"/>
        <v>2.1087433710661192E-2</v>
      </c>
      <c r="AI90">
        <v>2.5807572291404881</v>
      </c>
      <c r="AJ90">
        <v>2580.7572291404881</v>
      </c>
      <c r="AK90">
        <v>33.637218976583995</v>
      </c>
    </row>
    <row r="91" spans="2:37" x14ac:dyDescent="0.2">
      <c r="B91">
        <f t="shared" si="2"/>
        <v>8000</v>
      </c>
      <c r="C91">
        <v>6600000</v>
      </c>
      <c r="D91">
        <v>279.03100000000001</v>
      </c>
      <c r="E91">
        <v>-507899</v>
      </c>
      <c r="F91" s="2">
        <v>2510040</v>
      </c>
      <c r="G91">
        <v>28600</v>
      </c>
      <c r="I91">
        <f t="shared" si="3"/>
        <v>4517.9047421874711</v>
      </c>
      <c r="J91">
        <f t="shared" si="8"/>
        <v>0.48896766701301875</v>
      </c>
      <c r="K91">
        <f t="shared" si="1"/>
        <v>0.99863535271954706</v>
      </c>
      <c r="L91">
        <f t="shared" si="4"/>
        <v>2993</v>
      </c>
      <c r="M91">
        <f t="shared" si="5"/>
        <v>-2.8260000000000001</v>
      </c>
      <c r="O91">
        <v>8000</v>
      </c>
      <c r="P91">
        <v>6600000</v>
      </c>
      <c r="Q91">
        <v>279.03100000000001</v>
      </c>
      <c r="R91">
        <v>-507899</v>
      </c>
      <c r="S91" s="2">
        <v>2510040</v>
      </c>
      <c r="T91">
        <v>28600</v>
      </c>
      <c r="U91">
        <v>57878.6</v>
      </c>
      <c r="V91">
        <f t="shared" si="7"/>
        <v>5.7878600000000002</v>
      </c>
      <c r="X91">
        <v>6600000</v>
      </c>
      <c r="Y91">
        <v>23.414200000000001</v>
      </c>
      <c r="Z91">
        <v>112.681</v>
      </c>
      <c r="AA91">
        <v>89.266800000000003</v>
      </c>
      <c r="AC91">
        <f t="shared" si="9"/>
        <v>372261.64969590586</v>
      </c>
      <c r="AD91">
        <f t="shared" si="10"/>
        <v>5.0544861231341454</v>
      </c>
      <c r="AE91">
        <f t="shared" si="6"/>
        <v>5054.4861231341456</v>
      </c>
      <c r="AF91">
        <f t="shared" si="11"/>
        <v>28.021995680859312</v>
      </c>
      <c r="AG91">
        <f t="shared" si="12"/>
        <v>2.1490260967078029E-2</v>
      </c>
      <c r="AI91">
        <v>3.526995881611191</v>
      </c>
      <c r="AJ91">
        <v>3526.9958816111912</v>
      </c>
      <c r="AK91">
        <v>33.705092958866253</v>
      </c>
    </row>
    <row r="92" spans="2:37" x14ac:dyDescent="0.2">
      <c r="B92">
        <f t="shared" si="2"/>
        <v>8125</v>
      </c>
      <c r="C92">
        <v>6700000</v>
      </c>
      <c r="D92">
        <v>278.99</v>
      </c>
      <c r="E92">
        <v>-507744</v>
      </c>
      <c r="F92" s="2">
        <v>2510040</v>
      </c>
      <c r="G92">
        <v>29845.200000000001</v>
      </c>
      <c r="I92">
        <f>E92-(128000-$B$25)/128000*E$26</f>
        <v>4672.9047421874711</v>
      </c>
      <c r="J92">
        <f t="shared" si="8"/>
        <v>0.49660778681009721</v>
      </c>
      <c r="K92">
        <f>F92/$F$26</f>
        <v>0.99863535271954706</v>
      </c>
      <c r="L92">
        <f t="shared" si="4"/>
        <v>3148</v>
      </c>
      <c r="M92">
        <f t="shared" si="5"/>
        <v>-2.77</v>
      </c>
      <c r="O92">
        <v>8125</v>
      </c>
      <c r="P92">
        <v>6700000</v>
      </c>
      <c r="Q92">
        <v>278.99</v>
      </c>
      <c r="R92">
        <v>-507744</v>
      </c>
      <c r="S92" s="2">
        <v>2510040</v>
      </c>
      <c r="T92">
        <v>29845.200000000001</v>
      </c>
      <c r="U92">
        <v>60664.5</v>
      </c>
      <c r="V92">
        <f t="shared" si="7"/>
        <v>6.0664500000000006</v>
      </c>
      <c r="X92">
        <v>6700000</v>
      </c>
      <c r="Y92">
        <v>23.490500000000001</v>
      </c>
      <c r="Z92">
        <v>112.699</v>
      </c>
      <c r="AA92">
        <v>89.208500000000001</v>
      </c>
      <c r="AC92">
        <f t="shared" si="9"/>
        <v>371532.75553263369</v>
      </c>
      <c r="AD92">
        <f t="shared" si="10"/>
        <v>5.3081697463012381</v>
      </c>
      <c r="AE92">
        <f t="shared" si="6"/>
        <v>5308.1697463012379</v>
      </c>
      <c r="AF92">
        <f t="shared" si="11"/>
        <v>27.536864662369478</v>
      </c>
      <c r="AG92">
        <f t="shared" si="12"/>
        <v>2.186886587792752E-2</v>
      </c>
      <c r="AI92">
        <v>3.8672402617214043</v>
      </c>
      <c r="AJ92">
        <v>3867.2402617214043</v>
      </c>
      <c r="AK92">
        <v>33.706777054319069</v>
      </c>
    </row>
    <row r="93" spans="2:37" x14ac:dyDescent="0.2">
      <c r="B93">
        <f>B92+(C93-C92)/800</f>
        <v>8250</v>
      </c>
      <c r="C93">
        <v>6800000</v>
      </c>
      <c r="D93">
        <v>278.952</v>
      </c>
      <c r="E93">
        <v>-507574</v>
      </c>
      <c r="F93" s="2">
        <v>2510040</v>
      </c>
      <c r="G93">
        <v>31214.400000000001</v>
      </c>
      <c r="I93">
        <f>E93-(128000-$B$25)/128000*E$26</f>
        <v>4842.9047421874711</v>
      </c>
      <c r="J93">
        <f t="shared" si="8"/>
        <v>0.50424790660717556</v>
      </c>
      <c r="K93">
        <f>F93/$F$26</f>
        <v>0.99863535271954706</v>
      </c>
      <c r="L93">
        <f>E93-$E$27</f>
        <v>3318</v>
      </c>
      <c r="M93">
        <f>((L93-L92)-(B93-B92)*$B$14)/(B93-B92)</f>
        <v>-2.65</v>
      </c>
      <c r="O93">
        <v>8250</v>
      </c>
      <c r="P93">
        <v>6800000</v>
      </c>
      <c r="Q93">
        <v>278.952</v>
      </c>
      <c r="R93">
        <v>-507574</v>
      </c>
      <c r="S93" s="2">
        <v>2510040</v>
      </c>
      <c r="T93">
        <v>31214.400000000001</v>
      </c>
      <c r="U93">
        <v>63214.8</v>
      </c>
      <c r="V93">
        <f t="shared" si="7"/>
        <v>6.3214800000000002</v>
      </c>
      <c r="X93">
        <v>6800000</v>
      </c>
      <c r="Y93">
        <v>23.263400000000001</v>
      </c>
      <c r="Z93">
        <v>112.67700000000001</v>
      </c>
      <c r="AA93">
        <v>89.413600000000002</v>
      </c>
      <c r="AC93">
        <f t="shared" si="9"/>
        <v>374101.23379265214</v>
      </c>
      <c r="AD93">
        <f t="shared" si="10"/>
        <v>5.4933455222632901</v>
      </c>
      <c r="AE93">
        <f>AD93*1000</f>
        <v>5493.3455222632901</v>
      </c>
      <c r="AF93">
        <f t="shared" si="11"/>
        <v>27.307122786658802</v>
      </c>
      <c r="AG93">
        <f t="shared" si="12"/>
        <v>2.2052854293906479E-2</v>
      </c>
      <c r="AI93">
        <v>3.8413633208171136</v>
      </c>
      <c r="AJ93">
        <v>3841.3633208171136</v>
      </c>
      <c r="AK93">
        <v>33.719670392655075</v>
      </c>
    </row>
    <row r="94" spans="2:37" x14ac:dyDescent="0.2">
      <c r="F94" s="2"/>
      <c r="S94" s="2"/>
      <c r="AI94">
        <v>2.9474447739415743</v>
      </c>
      <c r="AJ94">
        <v>2947.4447739415741</v>
      </c>
      <c r="AK94">
        <v>33.772032488788923</v>
      </c>
    </row>
    <row r="95" spans="2:37" x14ac:dyDescent="0.2">
      <c r="B95" t="s">
        <v>0</v>
      </c>
      <c r="AI95">
        <v>3.0076962009268642</v>
      </c>
      <c r="AJ95">
        <v>3007.6962009268641</v>
      </c>
      <c r="AK95">
        <v>33.806580832396847</v>
      </c>
    </row>
    <row r="96" spans="2:37" x14ac:dyDescent="0.2">
      <c r="AI96">
        <v>2.3256419363568663</v>
      </c>
      <c r="AJ96">
        <v>2325.6419363568662</v>
      </c>
      <c r="AK96">
        <v>33.816078124706699</v>
      </c>
    </row>
    <row r="97" spans="2:37" x14ac:dyDescent="0.2">
      <c r="B97" t="s">
        <v>1</v>
      </c>
      <c r="AD97" t="s">
        <v>2</v>
      </c>
      <c r="AI97">
        <v>2.4390119704529809</v>
      </c>
      <c r="AJ97">
        <v>2439.0119704529807</v>
      </c>
      <c r="AK97">
        <v>33.857375546668997</v>
      </c>
    </row>
    <row r="98" spans="2:37" x14ac:dyDescent="0.2">
      <c r="D98" t="s">
        <v>3</v>
      </c>
      <c r="F98" t="s">
        <v>29</v>
      </c>
      <c r="X98" t="s">
        <v>5</v>
      </c>
      <c r="Y98" t="s">
        <v>6</v>
      </c>
      <c r="Z98" t="s">
        <v>7</v>
      </c>
      <c r="AA98" t="s">
        <v>8</v>
      </c>
      <c r="AC98">
        <f>(4/3)*3.14*((3.413*10.5)^3)</f>
        <v>192683.77519540023</v>
      </c>
      <c r="AD98" t="s">
        <v>9</v>
      </c>
      <c r="AI98">
        <v>3.597322365423882</v>
      </c>
      <c r="AJ98">
        <v>3597.3223654238818</v>
      </c>
      <c r="AK98">
        <v>33.960294459650171</v>
      </c>
    </row>
    <row r="99" spans="2:37" x14ac:dyDescent="0.2">
      <c r="B99">
        <v>9721</v>
      </c>
      <c r="C99" t="s">
        <v>10</v>
      </c>
      <c r="D99" t="s">
        <v>11</v>
      </c>
      <c r="E99" t="s">
        <v>12</v>
      </c>
      <c r="F99" t="s">
        <v>13</v>
      </c>
      <c r="G99" t="s">
        <v>14</v>
      </c>
      <c r="I99" t="s">
        <v>15</v>
      </c>
      <c r="J99" t="s">
        <v>16</v>
      </c>
      <c r="K99" t="s">
        <v>17</v>
      </c>
      <c r="L99" t="s">
        <v>18</v>
      </c>
      <c r="M99" t="s">
        <v>19</v>
      </c>
      <c r="X99">
        <v>0</v>
      </c>
      <c r="Y99">
        <v>32.585000000000001</v>
      </c>
      <c r="Z99">
        <v>104.61499999999999</v>
      </c>
      <c r="AA99">
        <v>72.03</v>
      </c>
      <c r="AC99">
        <f>(1/6)*3.14*(AA99)^3</f>
        <v>195577.38815012999</v>
      </c>
      <c r="AI99">
        <v>3.4026809147760666</v>
      </c>
      <c r="AJ99">
        <v>3402.6809147760664</v>
      </c>
      <c r="AK99">
        <v>33.984145232002462</v>
      </c>
    </row>
    <row r="100" spans="2:37" x14ac:dyDescent="0.2">
      <c r="B100" t="s">
        <v>20</v>
      </c>
      <c r="C100">
        <v>100000</v>
      </c>
      <c r="D100">
        <v>278.87299999999999</v>
      </c>
      <c r="E100">
        <v>-587513</v>
      </c>
      <c r="F100" s="2">
        <v>2513470</v>
      </c>
      <c r="G100">
        <v>4.37489E-2</v>
      </c>
      <c r="X100">
        <v>100000</v>
      </c>
      <c r="Y100">
        <v>32.9161</v>
      </c>
      <c r="Z100">
        <v>104.495</v>
      </c>
      <c r="AA100">
        <v>71.578900000000004</v>
      </c>
      <c r="AC100">
        <f>(1/6)*3.14*(AA100)^3</f>
        <v>191925.84339557705</v>
      </c>
      <c r="AI100">
        <v>3.9252694178227481</v>
      </c>
      <c r="AJ100">
        <v>3925.269417822748</v>
      </c>
      <c r="AK100">
        <v>34.015476365259509</v>
      </c>
    </row>
    <row r="101" spans="2:37" x14ac:dyDescent="0.2">
      <c r="B101">
        <v>0</v>
      </c>
      <c r="C101">
        <v>200000</v>
      </c>
      <c r="D101">
        <v>278.87299999999999</v>
      </c>
      <c r="E101">
        <v>-541908</v>
      </c>
      <c r="F101" s="2">
        <v>2510960</v>
      </c>
      <c r="G101">
        <v>4.6233999999999997E-2</v>
      </c>
      <c r="I101">
        <f>E101-(128000-$B$99)/128000*E$100</f>
        <v>986.14161718753166</v>
      </c>
      <c r="J101">
        <f>B101/$B$99</f>
        <v>0</v>
      </c>
      <c r="K101" s="2">
        <f>F101/$F$100</f>
        <v>0.99900138056153442</v>
      </c>
      <c r="L101">
        <f>E101-$E$101</f>
        <v>0</v>
      </c>
      <c r="O101" t="s">
        <v>21</v>
      </c>
      <c r="P101" t="s">
        <v>10</v>
      </c>
      <c r="Q101" t="s">
        <v>11</v>
      </c>
      <c r="R101" t="s">
        <v>12</v>
      </c>
      <c r="S101" t="s">
        <v>13</v>
      </c>
      <c r="T101" t="s">
        <v>14</v>
      </c>
      <c r="U101" t="s">
        <v>22</v>
      </c>
      <c r="V101" t="s">
        <v>23</v>
      </c>
      <c r="X101">
        <v>200000</v>
      </c>
      <c r="Y101">
        <v>32.786000000000001</v>
      </c>
      <c r="Z101">
        <v>104.34099999999999</v>
      </c>
      <c r="AA101">
        <v>71.555000000000007</v>
      </c>
      <c r="AC101">
        <f>(1/6)*3.14*(AA101)^3</f>
        <v>191733.65702927797</v>
      </c>
      <c r="AD101" t="s">
        <v>24</v>
      </c>
      <c r="AE101" t="s">
        <v>45</v>
      </c>
      <c r="AF101" t="s">
        <v>25</v>
      </c>
      <c r="AG101" t="s">
        <v>26</v>
      </c>
      <c r="AI101">
        <v>3.412855829661892</v>
      </c>
      <c r="AJ101">
        <v>3412.8558296618921</v>
      </c>
      <c r="AK101">
        <v>34.122955011625756</v>
      </c>
    </row>
    <row r="102" spans="2:37" x14ac:dyDescent="0.2">
      <c r="B102">
        <f>B101+(C102-C101)/1250</f>
        <v>80</v>
      </c>
      <c r="C102">
        <v>300000</v>
      </c>
      <c r="D102">
        <v>278.84399999999999</v>
      </c>
      <c r="E102">
        <v>-541921</v>
      </c>
      <c r="F102" s="2">
        <v>2510050</v>
      </c>
      <c r="G102">
        <v>33.613999999999997</v>
      </c>
      <c r="I102">
        <f t="shared" ref="I102:I162" si="13">E102-(128000-$B$99)/128000*E$100</f>
        <v>973.14161718753166</v>
      </c>
      <c r="J102">
        <f t="shared" ref="J102:J162" si="14">B102/$B$99</f>
        <v>8.2296060076123851E-3</v>
      </c>
      <c r="K102" s="2">
        <f t="shared" ref="K102:K162" si="15">F102/$F$100</f>
        <v>0.99863933128304694</v>
      </c>
      <c r="L102">
        <f t="shared" ref="L102:L162" si="16">E102-$E$101</f>
        <v>-13</v>
      </c>
      <c r="M102">
        <f>((L102-L101)-(B102-B101)*$B$14)/(B102-B101)</f>
        <v>-4.1724999999999994</v>
      </c>
      <c r="O102">
        <v>80</v>
      </c>
      <c r="P102">
        <v>300000</v>
      </c>
      <c r="Q102">
        <v>278.84399999999999</v>
      </c>
      <c r="R102">
        <v>-541921</v>
      </c>
      <c r="S102" s="2">
        <v>2510050</v>
      </c>
      <c r="T102">
        <v>33.613999999999997</v>
      </c>
      <c r="U102">
        <v>53.578099999999999</v>
      </c>
      <c r="V102">
        <f>U102*10^-4</f>
        <v>5.3578100000000002E-3</v>
      </c>
      <c r="X102">
        <v>300000</v>
      </c>
      <c r="Y102">
        <v>33.195900000000002</v>
      </c>
      <c r="Z102">
        <v>104.521</v>
      </c>
      <c r="AA102">
        <v>71.325100000000006</v>
      </c>
      <c r="AC102">
        <f>(1/6)*3.14*(AA102)^3</f>
        <v>189891.51760072174</v>
      </c>
      <c r="AD102">
        <f>V102*$AC$98/AC102</f>
        <v>5.436593854341515E-3</v>
      </c>
      <c r="AE102">
        <f>AD102*1000</f>
        <v>5.4365938543415151</v>
      </c>
      <c r="AF102">
        <f>AC102/O102*0.6022</f>
        <v>1429.4083987394329</v>
      </c>
      <c r="AG102">
        <f>O102/AC102</f>
        <v>4.2129317312747589E-4</v>
      </c>
      <c r="AI102">
        <v>3.7905329738375575</v>
      </c>
      <c r="AJ102">
        <v>3790.5329738375576</v>
      </c>
      <c r="AK102">
        <v>34.145869308051033</v>
      </c>
    </row>
    <row r="103" spans="2:37" x14ac:dyDescent="0.2">
      <c r="B103">
        <f t="shared" ref="B103:B162" si="17">B102+(C103-C102)/1250</f>
        <v>160</v>
      </c>
      <c r="C103">
        <v>400000</v>
      </c>
      <c r="D103">
        <v>278.88299999999998</v>
      </c>
      <c r="E103">
        <v>-541922</v>
      </c>
      <c r="F103" s="2">
        <v>2510050</v>
      </c>
      <c r="G103">
        <v>-33.123199999999997</v>
      </c>
      <c r="I103">
        <f t="shared" si="13"/>
        <v>972.14161718753166</v>
      </c>
      <c r="J103">
        <f t="shared" si="14"/>
        <v>1.645921201522477E-2</v>
      </c>
      <c r="K103" s="2">
        <f t="shared" si="15"/>
        <v>0.99863933128304694</v>
      </c>
      <c r="L103">
        <f t="shared" si="16"/>
        <v>-14</v>
      </c>
      <c r="M103">
        <f t="shared" ref="M103:M162" si="18">((L103-L102)-(B103-B102)*$B$14)/(B103-B102)</f>
        <v>-4.0224999999999991</v>
      </c>
      <c r="O103">
        <v>160</v>
      </c>
      <c r="P103">
        <v>400000</v>
      </c>
      <c r="Q103">
        <v>278.88299999999998</v>
      </c>
      <c r="R103">
        <v>-541922</v>
      </c>
      <c r="S103" s="2">
        <v>2510050</v>
      </c>
      <c r="T103">
        <v>-33.123199999999997</v>
      </c>
      <c r="U103">
        <v>100.85</v>
      </c>
      <c r="V103">
        <f>U103*10^-4</f>
        <v>1.0085E-2</v>
      </c>
      <c r="X103">
        <v>400000</v>
      </c>
      <c r="Y103">
        <v>33.228999999999999</v>
      </c>
      <c r="Z103">
        <v>104.461</v>
      </c>
      <c r="AA103">
        <v>71.231999999999999</v>
      </c>
      <c r="AC103">
        <f t="shared" ref="AC103:AC161" si="19">(1/6)*3.14*(AA103)^3</f>
        <v>189148.89680289791</v>
      </c>
      <c r="AD103">
        <f t="shared" ref="AD103:AD162" si="20">V103*$AC$98/AC103</f>
        <v>1.0273471882157124E-2</v>
      </c>
      <c r="AE103">
        <f t="shared" ref="AE103:AE162" si="21">AD103*1000</f>
        <v>10.273471882157125</v>
      </c>
      <c r="AF103">
        <f t="shared" ref="AF103:AF162" si="22">AC103/O103*0.6022</f>
        <v>711.90916034190695</v>
      </c>
      <c r="AG103">
        <f t="shared" ref="AG103:AG162" si="23">O103/AC103</f>
        <v>8.4589443927197505E-4</v>
      </c>
      <c r="AI103">
        <v>3.7805851596908715</v>
      </c>
      <c r="AJ103">
        <v>3780.5851596908715</v>
      </c>
      <c r="AK103">
        <v>34.178571671397727</v>
      </c>
    </row>
    <row r="104" spans="2:37" x14ac:dyDescent="0.2">
      <c r="B104">
        <f t="shared" si="17"/>
        <v>240</v>
      </c>
      <c r="C104">
        <v>500000</v>
      </c>
      <c r="D104">
        <v>278.84899999999999</v>
      </c>
      <c r="E104">
        <v>-541931</v>
      </c>
      <c r="F104" s="2">
        <v>2510050</v>
      </c>
      <c r="G104">
        <v>-192.50700000000001</v>
      </c>
      <c r="I104">
        <f t="shared" si="13"/>
        <v>963.14161718753166</v>
      </c>
      <c r="J104">
        <f t="shared" si="14"/>
        <v>2.4688818022837157E-2</v>
      </c>
      <c r="K104" s="2">
        <f t="shared" si="15"/>
        <v>0.99863933128304694</v>
      </c>
      <c r="L104">
        <f t="shared" si="16"/>
        <v>-23</v>
      </c>
      <c r="M104">
        <f t="shared" si="18"/>
        <v>-4.1224999999999996</v>
      </c>
      <c r="O104">
        <v>240</v>
      </c>
      <c r="P104">
        <v>500000</v>
      </c>
      <c r="Q104">
        <v>278.84899999999999</v>
      </c>
      <c r="R104">
        <v>-541931</v>
      </c>
      <c r="S104" s="2">
        <v>2510050</v>
      </c>
      <c r="T104">
        <v>-192.50700000000001</v>
      </c>
      <c r="U104">
        <v>152.203</v>
      </c>
      <c r="V104">
        <f t="shared" ref="V104:V162" si="24">U104*10^-4</f>
        <v>1.5220300000000001E-2</v>
      </c>
      <c r="X104">
        <v>500000</v>
      </c>
      <c r="Y104">
        <v>33.158200000000001</v>
      </c>
      <c r="Z104">
        <v>103.88</v>
      </c>
      <c r="AA104">
        <v>70.721800000000002</v>
      </c>
      <c r="AC104">
        <f t="shared" si="19"/>
        <v>185113.59491199331</v>
      </c>
      <c r="AD104">
        <f t="shared" si="20"/>
        <v>1.584273086480124E-2</v>
      </c>
      <c r="AE104">
        <f t="shared" si="21"/>
        <v>15.84273086480124</v>
      </c>
      <c r="AF104">
        <f t="shared" si="22"/>
        <v>464.48086190000981</v>
      </c>
      <c r="AG104">
        <f t="shared" si="23"/>
        <v>1.2965012111298513E-3</v>
      </c>
      <c r="AI104">
        <v>3.8468278312306103</v>
      </c>
      <c r="AJ104">
        <v>3846.8278312306102</v>
      </c>
      <c r="AK104">
        <v>34.207235310028189</v>
      </c>
    </row>
    <row r="105" spans="2:37" x14ac:dyDescent="0.2">
      <c r="B105">
        <f t="shared" si="17"/>
        <v>320</v>
      </c>
      <c r="C105">
        <v>600000</v>
      </c>
      <c r="D105">
        <v>278.91500000000002</v>
      </c>
      <c r="E105">
        <v>-541928</v>
      </c>
      <c r="F105" s="2">
        <v>2510050</v>
      </c>
      <c r="G105">
        <v>-264.16800000000001</v>
      </c>
      <c r="I105">
        <f t="shared" si="13"/>
        <v>966.14161718753166</v>
      </c>
      <c r="J105">
        <f t="shared" si="14"/>
        <v>3.291842403044954E-2</v>
      </c>
      <c r="K105" s="2">
        <f t="shared" si="15"/>
        <v>0.99863933128304694</v>
      </c>
      <c r="L105">
        <f t="shared" si="16"/>
        <v>-20</v>
      </c>
      <c r="M105">
        <f t="shared" si="18"/>
        <v>-3.9724999999999993</v>
      </c>
      <c r="O105">
        <v>320</v>
      </c>
      <c r="P105">
        <v>600000</v>
      </c>
      <c r="Q105">
        <v>278.91500000000002</v>
      </c>
      <c r="R105">
        <v>-541928</v>
      </c>
      <c r="S105" s="2">
        <v>2510050</v>
      </c>
      <c r="T105">
        <v>-264.16800000000001</v>
      </c>
      <c r="U105">
        <v>193.98400000000001</v>
      </c>
      <c r="V105">
        <f t="shared" si="24"/>
        <v>1.9398400000000003E-2</v>
      </c>
      <c r="X105">
        <v>600000</v>
      </c>
      <c r="Y105">
        <v>33.162300000000002</v>
      </c>
      <c r="Z105">
        <v>103.968</v>
      </c>
      <c r="AA105">
        <v>70.805700000000002</v>
      </c>
      <c r="AC105">
        <f t="shared" si="19"/>
        <v>185773.19900691535</v>
      </c>
      <c r="AD105">
        <f t="shared" si="20"/>
        <v>2.0120000972860007E-2</v>
      </c>
      <c r="AE105">
        <f t="shared" si="21"/>
        <v>20.120000972860005</v>
      </c>
      <c r="AF105">
        <f t="shared" si="22"/>
        <v>349.60193888113878</v>
      </c>
      <c r="AG105">
        <f t="shared" si="23"/>
        <v>1.7225304926147505E-3</v>
      </c>
      <c r="AI105">
        <v>2.8261548840460455</v>
      </c>
      <c r="AJ105">
        <v>2826.1548840460455</v>
      </c>
      <c r="AK105">
        <v>34.211517117121367</v>
      </c>
    </row>
    <row r="106" spans="2:37" x14ac:dyDescent="0.2">
      <c r="B106">
        <f t="shared" si="17"/>
        <v>400</v>
      </c>
      <c r="C106">
        <v>700000</v>
      </c>
      <c r="D106">
        <v>278.88600000000002</v>
      </c>
      <c r="E106">
        <v>-541934</v>
      </c>
      <c r="F106" s="2">
        <v>2510050</v>
      </c>
      <c r="G106">
        <v>-259.16699999999997</v>
      </c>
      <c r="I106">
        <f t="shared" si="13"/>
        <v>960.14161718753166</v>
      </c>
      <c r="J106">
        <f t="shared" si="14"/>
        <v>4.1148030038061931E-2</v>
      </c>
      <c r="K106" s="2">
        <f t="shared" si="15"/>
        <v>0.99863933128304694</v>
      </c>
      <c r="L106">
        <f t="shared" si="16"/>
        <v>-26</v>
      </c>
      <c r="M106">
        <f t="shared" si="18"/>
        <v>-4.0849999999999991</v>
      </c>
      <c r="O106">
        <v>400</v>
      </c>
      <c r="P106">
        <v>700000</v>
      </c>
      <c r="Q106">
        <v>278.88600000000002</v>
      </c>
      <c r="R106">
        <v>-541934</v>
      </c>
      <c r="S106" s="2">
        <v>2510050</v>
      </c>
      <c r="T106">
        <v>-259.16699999999997</v>
      </c>
      <c r="U106">
        <v>269.52999999999997</v>
      </c>
      <c r="V106">
        <f t="shared" si="24"/>
        <v>2.6952999999999998E-2</v>
      </c>
      <c r="X106">
        <v>700000</v>
      </c>
      <c r="Y106">
        <v>33.308799999999998</v>
      </c>
      <c r="Z106">
        <v>103.819</v>
      </c>
      <c r="AA106">
        <v>70.510199999999998</v>
      </c>
      <c r="AC106">
        <f t="shared" si="19"/>
        <v>183456.97884972277</v>
      </c>
      <c r="AD106">
        <f t="shared" si="20"/>
        <v>2.8308575805643003E-2</v>
      </c>
      <c r="AE106">
        <f t="shared" si="21"/>
        <v>28.308575805643002</v>
      </c>
      <c r="AF106">
        <f t="shared" si="22"/>
        <v>276.19448165825764</v>
      </c>
      <c r="AG106">
        <f t="shared" si="23"/>
        <v>2.1803476897308801E-3</v>
      </c>
      <c r="AI106">
        <v>2.1100495862919164</v>
      </c>
      <c r="AJ106">
        <v>2110.0495862919165</v>
      </c>
      <c r="AK106">
        <v>34.276785414168963</v>
      </c>
    </row>
    <row r="107" spans="2:37" x14ac:dyDescent="0.2">
      <c r="B107">
        <f t="shared" si="17"/>
        <v>480</v>
      </c>
      <c r="C107">
        <v>800000</v>
      </c>
      <c r="D107">
        <v>278.899</v>
      </c>
      <c r="E107">
        <v>-541930</v>
      </c>
      <c r="F107" s="2">
        <v>2510050</v>
      </c>
      <c r="G107">
        <v>-280.99</v>
      </c>
      <c r="I107">
        <f t="shared" si="13"/>
        <v>964.14161718753166</v>
      </c>
      <c r="J107">
        <f t="shared" si="14"/>
        <v>4.9377636045674314E-2</v>
      </c>
      <c r="K107" s="2">
        <f t="shared" si="15"/>
        <v>0.99863933128304694</v>
      </c>
      <c r="L107">
        <f t="shared" si="16"/>
        <v>-22</v>
      </c>
      <c r="M107">
        <f t="shared" si="18"/>
        <v>-3.9599999999999995</v>
      </c>
      <c r="O107">
        <v>480</v>
      </c>
      <c r="P107">
        <v>800000</v>
      </c>
      <c r="Q107">
        <v>278.899</v>
      </c>
      <c r="R107">
        <v>-541930</v>
      </c>
      <c r="S107" s="2">
        <v>2510050</v>
      </c>
      <c r="T107">
        <v>-280.99</v>
      </c>
      <c r="U107">
        <v>326.27600000000001</v>
      </c>
      <c r="V107">
        <f t="shared" si="24"/>
        <v>3.26276E-2</v>
      </c>
      <c r="X107">
        <v>800000</v>
      </c>
      <c r="Y107">
        <v>33.153399999999998</v>
      </c>
      <c r="Z107">
        <v>103.905</v>
      </c>
      <c r="AA107">
        <v>70.751599999999996</v>
      </c>
      <c r="AC107">
        <f t="shared" si="19"/>
        <v>185347.69712194387</v>
      </c>
      <c r="AD107">
        <f t="shared" si="20"/>
        <v>3.3919003263521673E-2</v>
      </c>
      <c r="AE107">
        <f t="shared" si="21"/>
        <v>33.919003263521674</v>
      </c>
      <c r="AF107">
        <f t="shared" si="22"/>
        <v>232.5341316809054</v>
      </c>
      <c r="AG107">
        <f t="shared" si="23"/>
        <v>2.5897273473227921E-3</v>
      </c>
      <c r="AI107">
        <v>2.9728341157136362</v>
      </c>
      <c r="AJ107">
        <v>2972.834115713636</v>
      </c>
      <c r="AK107">
        <v>34.281073342307053</v>
      </c>
    </row>
    <row r="108" spans="2:37" x14ac:dyDescent="0.2">
      <c r="B108">
        <f t="shared" si="17"/>
        <v>560</v>
      </c>
      <c r="C108">
        <v>900000</v>
      </c>
      <c r="D108">
        <v>278.93099999999998</v>
      </c>
      <c r="E108">
        <v>-541940</v>
      </c>
      <c r="F108" s="2">
        <v>2510050</v>
      </c>
      <c r="G108">
        <v>-300.83600000000001</v>
      </c>
      <c r="I108">
        <f t="shared" si="13"/>
        <v>954.14161718753166</v>
      </c>
      <c r="J108">
        <f t="shared" si="14"/>
        <v>5.7607242053286697E-2</v>
      </c>
      <c r="K108" s="2">
        <f t="shared" si="15"/>
        <v>0.99863933128304694</v>
      </c>
      <c r="L108">
        <f t="shared" si="16"/>
        <v>-32</v>
      </c>
      <c r="M108">
        <f t="shared" si="18"/>
        <v>-4.1349999999999998</v>
      </c>
      <c r="O108">
        <v>560</v>
      </c>
      <c r="P108">
        <v>900000</v>
      </c>
      <c r="Q108">
        <v>278.93099999999998</v>
      </c>
      <c r="R108">
        <v>-541940</v>
      </c>
      <c r="S108" s="2">
        <v>2510050</v>
      </c>
      <c r="T108">
        <v>-300.83600000000001</v>
      </c>
      <c r="U108">
        <v>397.221</v>
      </c>
      <c r="V108">
        <f t="shared" si="24"/>
        <v>3.9722100000000003E-2</v>
      </c>
      <c r="X108">
        <v>900000</v>
      </c>
      <c r="Y108">
        <v>33.2012</v>
      </c>
      <c r="Z108">
        <v>103.982</v>
      </c>
      <c r="AA108">
        <v>70.780799999999999</v>
      </c>
      <c r="AC108">
        <f t="shared" si="19"/>
        <v>185577.27723268376</v>
      </c>
      <c r="AD108">
        <f t="shared" si="20"/>
        <v>4.1243218463069595E-2</v>
      </c>
      <c r="AE108">
        <f t="shared" si="21"/>
        <v>41.243218463069596</v>
      </c>
      <c r="AF108">
        <f t="shared" si="22"/>
        <v>199.5618506241467</v>
      </c>
      <c r="AG108">
        <f t="shared" si="23"/>
        <v>3.0176108214900197E-3</v>
      </c>
      <c r="AI108">
        <v>3.1098614376037683</v>
      </c>
      <c r="AJ108">
        <v>3109.8614376037685</v>
      </c>
      <c r="AK108">
        <v>34.306766810043008</v>
      </c>
    </row>
    <row r="109" spans="2:37" x14ac:dyDescent="0.2">
      <c r="B109">
        <f t="shared" si="17"/>
        <v>640</v>
      </c>
      <c r="C109">
        <v>1000000</v>
      </c>
      <c r="D109">
        <v>278.89400000000001</v>
      </c>
      <c r="E109">
        <v>-541940</v>
      </c>
      <c r="F109" s="2">
        <v>2510050</v>
      </c>
      <c r="G109">
        <v>-149.18799999999999</v>
      </c>
      <c r="I109">
        <f t="shared" si="13"/>
        <v>954.14161718753166</v>
      </c>
      <c r="J109">
        <f t="shared" si="14"/>
        <v>6.5836848060899081E-2</v>
      </c>
      <c r="K109" s="2">
        <f t="shared" si="15"/>
        <v>0.99863933128304694</v>
      </c>
      <c r="L109">
        <f t="shared" si="16"/>
        <v>-32</v>
      </c>
      <c r="M109">
        <f t="shared" si="18"/>
        <v>-4.01</v>
      </c>
      <c r="O109">
        <v>640</v>
      </c>
      <c r="P109">
        <v>1000000</v>
      </c>
      <c r="Q109">
        <v>278.89400000000001</v>
      </c>
      <c r="R109">
        <v>-541940</v>
      </c>
      <c r="S109" s="2">
        <v>2510050</v>
      </c>
      <c r="T109">
        <v>-149.18799999999999</v>
      </c>
      <c r="U109">
        <v>461.94099999999997</v>
      </c>
      <c r="V109">
        <f t="shared" si="24"/>
        <v>4.6194100000000002E-2</v>
      </c>
      <c r="X109">
        <v>1000000</v>
      </c>
      <c r="Y109">
        <v>33.229900000000001</v>
      </c>
      <c r="Z109">
        <v>103.869</v>
      </c>
      <c r="AA109">
        <v>70.639099999999999</v>
      </c>
      <c r="AC109">
        <f t="shared" si="19"/>
        <v>184464.95476829435</v>
      </c>
      <c r="AD109">
        <f t="shared" si="20"/>
        <v>4.8252274210752732E-2</v>
      </c>
      <c r="AE109">
        <f t="shared" si="21"/>
        <v>48.252274210752731</v>
      </c>
      <c r="AF109">
        <f t="shared" si="22"/>
        <v>173.56999337729195</v>
      </c>
      <c r="AG109">
        <f t="shared" si="23"/>
        <v>3.4694937084602398E-3</v>
      </c>
      <c r="AI109">
        <v>2.6311323137705394</v>
      </c>
      <c r="AJ109">
        <v>2631.1323137705394</v>
      </c>
      <c r="AK109">
        <v>34.327744458652347</v>
      </c>
    </row>
    <row r="110" spans="2:37" x14ac:dyDescent="0.2">
      <c r="B110">
        <f t="shared" si="17"/>
        <v>720</v>
      </c>
      <c r="C110">
        <v>1100000</v>
      </c>
      <c r="D110">
        <v>278.911</v>
      </c>
      <c r="E110">
        <v>-541934</v>
      </c>
      <c r="F110" s="2">
        <v>2510050</v>
      </c>
      <c r="G110">
        <v>-145.989</v>
      </c>
      <c r="I110">
        <f t="shared" si="13"/>
        <v>960.14161718753166</v>
      </c>
      <c r="J110">
        <f t="shared" si="14"/>
        <v>7.4066454068511464E-2</v>
      </c>
      <c r="K110" s="2">
        <f t="shared" si="15"/>
        <v>0.99863933128304694</v>
      </c>
      <c r="L110">
        <f t="shared" si="16"/>
        <v>-26</v>
      </c>
      <c r="M110">
        <f t="shared" si="18"/>
        <v>-3.9349999999999996</v>
      </c>
      <c r="O110">
        <v>720</v>
      </c>
      <c r="P110">
        <v>1100000</v>
      </c>
      <c r="Q110">
        <v>278.911</v>
      </c>
      <c r="R110">
        <v>-541934</v>
      </c>
      <c r="S110" s="2">
        <v>2510050</v>
      </c>
      <c r="T110">
        <v>-145.989</v>
      </c>
      <c r="U110">
        <v>570.62400000000002</v>
      </c>
      <c r="V110">
        <f t="shared" si="24"/>
        <v>5.7062400000000006E-2</v>
      </c>
      <c r="X110">
        <v>1100000</v>
      </c>
      <c r="Y110">
        <v>33.143599999999999</v>
      </c>
      <c r="Z110">
        <v>104.086</v>
      </c>
      <c r="AA110">
        <v>70.942400000000006</v>
      </c>
      <c r="AC110">
        <f t="shared" si="19"/>
        <v>186851.25868536337</v>
      </c>
      <c r="AD110">
        <f t="shared" si="20"/>
        <v>5.8843588911672011E-2</v>
      </c>
      <c r="AE110">
        <f t="shared" si="21"/>
        <v>58.843588911672008</v>
      </c>
      <c r="AF110">
        <f t="shared" si="22"/>
        <v>156.28031663934141</v>
      </c>
      <c r="AG110">
        <f t="shared" si="23"/>
        <v>3.8533323514421676E-3</v>
      </c>
      <c r="AI110">
        <v>2.8852668208664709</v>
      </c>
      <c r="AJ110">
        <v>2885.2668208664709</v>
      </c>
      <c r="AK110">
        <v>34.348949546428322</v>
      </c>
    </row>
    <row r="111" spans="2:37" x14ac:dyDescent="0.2">
      <c r="B111">
        <f t="shared" si="17"/>
        <v>800</v>
      </c>
      <c r="C111">
        <v>1200000</v>
      </c>
      <c r="D111">
        <v>278.90499999999997</v>
      </c>
      <c r="E111">
        <v>-541940</v>
      </c>
      <c r="F111" s="2">
        <v>2510050</v>
      </c>
      <c r="G111">
        <v>-203.541</v>
      </c>
      <c r="I111">
        <f t="shared" si="13"/>
        <v>954.14161718753166</v>
      </c>
      <c r="J111">
        <f t="shared" si="14"/>
        <v>8.2296060076123861E-2</v>
      </c>
      <c r="K111" s="2">
        <f t="shared" si="15"/>
        <v>0.99863933128304694</v>
      </c>
      <c r="L111">
        <f t="shared" si="16"/>
        <v>-32</v>
      </c>
      <c r="M111">
        <f t="shared" si="18"/>
        <v>-4.0849999999999991</v>
      </c>
      <c r="O111">
        <v>800</v>
      </c>
      <c r="P111">
        <v>1200000</v>
      </c>
      <c r="Q111">
        <v>278.90499999999997</v>
      </c>
      <c r="R111">
        <v>-541940</v>
      </c>
      <c r="S111" s="2">
        <v>2510050</v>
      </c>
      <c r="T111">
        <v>-203.541</v>
      </c>
      <c r="U111">
        <v>685.58900000000006</v>
      </c>
      <c r="V111">
        <f t="shared" si="24"/>
        <v>6.8558900000000006E-2</v>
      </c>
      <c r="X111">
        <v>1200000</v>
      </c>
      <c r="Y111">
        <v>33.194400000000002</v>
      </c>
      <c r="Z111">
        <v>103.827</v>
      </c>
      <c r="AA111">
        <v>70.632599999999996</v>
      </c>
      <c r="AC111">
        <f t="shared" si="19"/>
        <v>184414.03770342865</v>
      </c>
      <c r="AD111">
        <f t="shared" si="20"/>
        <v>7.1633308612266883E-2</v>
      </c>
      <c r="AE111">
        <f t="shared" si="21"/>
        <v>71.633308612266887</v>
      </c>
      <c r="AF111">
        <f t="shared" si="22"/>
        <v>138.81766688125592</v>
      </c>
      <c r="AG111">
        <f t="shared" si="23"/>
        <v>4.3380645528001815E-3</v>
      </c>
      <c r="AI111">
        <v>3.6623678498898098</v>
      </c>
      <c r="AJ111">
        <v>3662.3678498898098</v>
      </c>
      <c r="AK111">
        <v>34.466097110069057</v>
      </c>
    </row>
    <row r="112" spans="2:37" x14ac:dyDescent="0.2">
      <c r="B112">
        <f t="shared" si="17"/>
        <v>880</v>
      </c>
      <c r="C112">
        <v>1300000</v>
      </c>
      <c r="D112">
        <v>278.96800000000002</v>
      </c>
      <c r="E112">
        <v>-541940</v>
      </c>
      <c r="F112" s="2">
        <v>2510050</v>
      </c>
      <c r="G112">
        <v>-105.70399999999999</v>
      </c>
      <c r="I112">
        <f t="shared" si="13"/>
        <v>954.14161718753166</v>
      </c>
      <c r="J112">
        <f t="shared" si="14"/>
        <v>9.0525666083736245E-2</v>
      </c>
      <c r="K112" s="2">
        <f t="shared" si="15"/>
        <v>0.99863933128304694</v>
      </c>
      <c r="L112">
        <f t="shared" si="16"/>
        <v>-32</v>
      </c>
      <c r="M112">
        <f t="shared" si="18"/>
        <v>-4.01</v>
      </c>
      <c r="O112">
        <v>880</v>
      </c>
      <c r="P112">
        <v>1300000</v>
      </c>
      <c r="Q112">
        <v>278.96800000000002</v>
      </c>
      <c r="R112">
        <v>-541940</v>
      </c>
      <c r="S112" s="2">
        <v>2510050</v>
      </c>
      <c r="T112">
        <v>-105.70399999999999</v>
      </c>
      <c r="U112">
        <v>818.86800000000005</v>
      </c>
      <c r="V112">
        <f t="shared" si="24"/>
        <v>8.188680000000001E-2</v>
      </c>
      <c r="X112">
        <v>1300000</v>
      </c>
      <c r="Y112">
        <v>33.080800000000004</v>
      </c>
      <c r="Z112">
        <v>104.00700000000001</v>
      </c>
      <c r="AA112">
        <v>70.926199999999994</v>
      </c>
      <c r="AC112">
        <f t="shared" si="19"/>
        <v>186723.28306498099</v>
      </c>
      <c r="AD112">
        <f t="shared" si="20"/>
        <v>8.450075161317594E-2</v>
      </c>
      <c r="AE112">
        <f t="shared" si="21"/>
        <v>84.500751613175936</v>
      </c>
      <c r="AF112">
        <f t="shared" si="22"/>
        <v>127.77813757014948</v>
      </c>
      <c r="AG112">
        <f t="shared" si="23"/>
        <v>4.7128562949150478E-3</v>
      </c>
      <c r="AI112">
        <v>3.1831545786848952</v>
      </c>
      <c r="AJ112">
        <v>3183.1545786848951</v>
      </c>
      <c r="AK112">
        <v>34.496006546763361</v>
      </c>
    </row>
    <row r="113" spans="2:37" x14ac:dyDescent="0.2">
      <c r="B113">
        <f t="shared" si="17"/>
        <v>960</v>
      </c>
      <c r="C113">
        <v>1400000</v>
      </c>
      <c r="D113">
        <v>278.86200000000002</v>
      </c>
      <c r="E113">
        <v>-541938</v>
      </c>
      <c r="F113" s="2">
        <v>2510050</v>
      </c>
      <c r="G113">
        <v>-177.56899999999999</v>
      </c>
      <c r="I113">
        <f t="shared" si="13"/>
        <v>956.14161718753166</v>
      </c>
      <c r="J113">
        <f t="shared" si="14"/>
        <v>9.8755272091348628E-2</v>
      </c>
      <c r="K113" s="2">
        <f t="shared" si="15"/>
        <v>0.99863933128304694</v>
      </c>
      <c r="L113">
        <f t="shared" si="16"/>
        <v>-30</v>
      </c>
      <c r="M113">
        <f t="shared" si="18"/>
        <v>-3.9849999999999994</v>
      </c>
      <c r="O113">
        <v>960</v>
      </c>
      <c r="P113">
        <v>1400000</v>
      </c>
      <c r="Q113">
        <v>278.86200000000002</v>
      </c>
      <c r="R113">
        <v>-541938</v>
      </c>
      <c r="S113" s="2">
        <v>2510050</v>
      </c>
      <c r="T113">
        <v>-177.56899999999999</v>
      </c>
      <c r="U113">
        <v>914.35900000000004</v>
      </c>
      <c r="V113">
        <f t="shared" si="24"/>
        <v>9.1435900000000014E-2</v>
      </c>
      <c r="X113">
        <v>1400000</v>
      </c>
      <c r="Y113">
        <v>33.089799999999997</v>
      </c>
      <c r="Z113">
        <v>103.697</v>
      </c>
      <c r="AA113">
        <v>70.607200000000006</v>
      </c>
      <c r="AC113">
        <f t="shared" si="19"/>
        <v>184215.15932501797</v>
      </c>
      <c r="AD113">
        <f t="shared" si="20"/>
        <v>9.5639329927807923E-2</v>
      </c>
      <c r="AE113">
        <f t="shared" si="21"/>
        <v>95.639329927807921</v>
      </c>
      <c r="AF113">
        <f t="shared" si="22"/>
        <v>115.55663431825606</v>
      </c>
      <c r="AG113">
        <f t="shared" si="23"/>
        <v>5.2112975040573871E-3</v>
      </c>
      <c r="AI113">
        <v>2.4992178816563126</v>
      </c>
      <c r="AJ113">
        <v>2499.2178816563128</v>
      </c>
      <c r="AK113">
        <v>34.49609396610083</v>
      </c>
    </row>
    <row r="114" spans="2:37" x14ac:dyDescent="0.2">
      <c r="B114">
        <f t="shared" si="17"/>
        <v>1040</v>
      </c>
      <c r="C114">
        <v>1500000</v>
      </c>
      <c r="D114">
        <v>278.86399999999998</v>
      </c>
      <c r="E114">
        <v>-541945</v>
      </c>
      <c r="F114" s="2">
        <v>2510050</v>
      </c>
      <c r="G114">
        <v>-150.99600000000001</v>
      </c>
      <c r="I114">
        <f t="shared" si="13"/>
        <v>949.14161718753166</v>
      </c>
      <c r="J114">
        <f t="shared" si="14"/>
        <v>0.10698487809896101</v>
      </c>
      <c r="K114" s="2">
        <f t="shared" si="15"/>
        <v>0.99863933128304694</v>
      </c>
      <c r="L114">
        <f t="shared" si="16"/>
        <v>-37</v>
      </c>
      <c r="M114">
        <f t="shared" si="18"/>
        <v>-4.0974999999999993</v>
      </c>
      <c r="O114">
        <v>1040</v>
      </c>
      <c r="P114">
        <v>1500000</v>
      </c>
      <c r="Q114">
        <v>278.86399999999998</v>
      </c>
      <c r="R114">
        <v>-541945</v>
      </c>
      <c r="S114" s="2">
        <v>2510050</v>
      </c>
      <c r="T114">
        <v>-150.99600000000001</v>
      </c>
      <c r="U114">
        <v>1059.07</v>
      </c>
      <c r="V114">
        <f t="shared" si="24"/>
        <v>0.105907</v>
      </c>
      <c r="X114">
        <v>1500000</v>
      </c>
      <c r="Y114">
        <v>32.9998</v>
      </c>
      <c r="Z114">
        <v>103.72799999999999</v>
      </c>
      <c r="AA114">
        <v>70.728200000000001</v>
      </c>
      <c r="AC114">
        <f t="shared" si="19"/>
        <v>185163.85526550759</v>
      </c>
      <c r="AD114">
        <f t="shared" si="20"/>
        <v>0.11020812107394373</v>
      </c>
      <c r="AE114">
        <f t="shared" si="21"/>
        <v>110.20812107394373</v>
      </c>
      <c r="AF114">
        <f t="shared" si="22"/>
        <v>107.21699388546986</v>
      </c>
      <c r="AG114">
        <f t="shared" si="23"/>
        <v>5.6166469341910044E-3</v>
      </c>
      <c r="AI114">
        <v>3.9503340406758851</v>
      </c>
      <c r="AJ114">
        <v>3950.3340406758853</v>
      </c>
      <c r="AK114">
        <v>34.520673164860142</v>
      </c>
    </row>
    <row r="115" spans="2:37" x14ac:dyDescent="0.2">
      <c r="B115">
        <f t="shared" si="17"/>
        <v>1120</v>
      </c>
      <c r="C115">
        <v>1600000</v>
      </c>
      <c r="D115">
        <v>278.86099999999999</v>
      </c>
      <c r="E115">
        <v>-541940</v>
      </c>
      <c r="F115" s="2">
        <v>2510050</v>
      </c>
      <c r="G115">
        <v>-83.708200000000005</v>
      </c>
      <c r="I115">
        <f t="shared" si="13"/>
        <v>954.14161718753166</v>
      </c>
      <c r="J115">
        <f t="shared" si="14"/>
        <v>0.11521448410657339</v>
      </c>
      <c r="K115" s="2">
        <f t="shared" si="15"/>
        <v>0.99863933128304694</v>
      </c>
      <c r="L115">
        <f t="shared" si="16"/>
        <v>-32</v>
      </c>
      <c r="M115">
        <f t="shared" si="18"/>
        <v>-3.9474999999999993</v>
      </c>
      <c r="O115">
        <v>1120</v>
      </c>
      <c r="P115">
        <v>1600000</v>
      </c>
      <c r="Q115">
        <v>278.86099999999999</v>
      </c>
      <c r="R115">
        <v>-541940</v>
      </c>
      <c r="S115" s="2">
        <v>2510050</v>
      </c>
      <c r="T115">
        <v>-83.708200000000005</v>
      </c>
      <c r="U115">
        <v>1196.19</v>
      </c>
      <c r="V115">
        <f t="shared" si="24"/>
        <v>0.11961900000000002</v>
      </c>
      <c r="X115">
        <v>1600000</v>
      </c>
      <c r="Y115">
        <v>33.139899999999997</v>
      </c>
      <c r="Z115">
        <v>103.889</v>
      </c>
      <c r="AA115">
        <v>70.749099999999999</v>
      </c>
      <c r="AC115">
        <f t="shared" si="19"/>
        <v>185328.0500947432</v>
      </c>
      <c r="AD115">
        <f>V115*$AC$98/AC115</f>
        <v>0.12436671347545979</v>
      </c>
      <c r="AE115">
        <f t="shared" si="21"/>
        <v>124.36671347545979</v>
      </c>
      <c r="AF115">
        <f>AC115/O115*0.6022</f>
        <v>99.646921220584247</v>
      </c>
      <c r="AG115">
        <f>O115/AC115</f>
        <v>6.0433377431394486E-3</v>
      </c>
      <c r="AI115">
        <v>2.3968834861874861</v>
      </c>
      <c r="AJ115">
        <v>2396.8834861874861</v>
      </c>
      <c r="AK115">
        <v>34.530599976901264</v>
      </c>
    </row>
    <row r="116" spans="2:37" x14ac:dyDescent="0.2">
      <c r="B116">
        <f t="shared" si="17"/>
        <v>1200</v>
      </c>
      <c r="C116">
        <v>1700000</v>
      </c>
      <c r="D116">
        <v>278.86099999999999</v>
      </c>
      <c r="E116">
        <v>-541932</v>
      </c>
      <c r="F116" s="2">
        <v>2510050</v>
      </c>
      <c r="G116">
        <v>-60.018300000000004</v>
      </c>
      <c r="I116">
        <f t="shared" si="13"/>
        <v>962.14161718753166</v>
      </c>
      <c r="J116">
        <f t="shared" si="14"/>
        <v>0.12344409011418578</v>
      </c>
      <c r="K116" s="2">
        <f t="shared" si="15"/>
        <v>0.99863933128304694</v>
      </c>
      <c r="L116">
        <f t="shared" si="16"/>
        <v>-24</v>
      </c>
      <c r="M116">
        <f t="shared" si="18"/>
        <v>-3.9099999999999993</v>
      </c>
      <c r="O116">
        <v>1200</v>
      </c>
      <c r="P116">
        <v>1700000</v>
      </c>
      <c r="Q116">
        <v>278.86099999999999</v>
      </c>
      <c r="R116">
        <v>-541932</v>
      </c>
      <c r="S116" s="2">
        <v>2510050</v>
      </c>
      <c r="T116">
        <v>-60.018300000000004</v>
      </c>
      <c r="U116">
        <v>1389.66</v>
      </c>
      <c r="V116">
        <f t="shared" si="24"/>
        <v>0.13896600000000001</v>
      </c>
      <c r="X116">
        <v>1700000</v>
      </c>
      <c r="Y116">
        <v>33.122500000000002</v>
      </c>
      <c r="Z116">
        <v>103.861</v>
      </c>
      <c r="AA116">
        <v>70.738500000000002</v>
      </c>
      <c r="AC116">
        <f t="shared" si="19"/>
        <v>185244.76212284932</v>
      </c>
      <c r="AD116">
        <f t="shared" si="20"/>
        <v>0.14454656205634869</v>
      </c>
      <c r="AE116">
        <f t="shared" si="21"/>
        <v>144.54656205634871</v>
      </c>
      <c r="AF116">
        <f t="shared" si="22"/>
        <v>92.961996458649864</v>
      </c>
      <c r="AG116">
        <f t="shared" si="23"/>
        <v>6.4779159542669952E-3</v>
      </c>
      <c r="AI116">
        <v>3.0115339125339626</v>
      </c>
      <c r="AJ116">
        <v>3011.5339125339628</v>
      </c>
      <c r="AK116">
        <v>34.53876919638185</v>
      </c>
    </row>
    <row r="117" spans="2:37" x14ac:dyDescent="0.2">
      <c r="B117">
        <f t="shared" si="17"/>
        <v>1280</v>
      </c>
      <c r="C117">
        <v>1800000</v>
      </c>
      <c r="D117">
        <v>278.87700000000001</v>
      </c>
      <c r="E117">
        <v>-541935</v>
      </c>
      <c r="F117" s="2">
        <v>2510050</v>
      </c>
      <c r="G117">
        <v>78.350399999999993</v>
      </c>
      <c r="I117">
        <f t="shared" si="13"/>
        <v>959.14161718753166</v>
      </c>
      <c r="J117">
        <f t="shared" si="14"/>
        <v>0.13167369612179816</v>
      </c>
      <c r="K117" s="2">
        <f t="shared" si="15"/>
        <v>0.99863933128304694</v>
      </c>
      <c r="L117">
        <f t="shared" si="16"/>
        <v>-27</v>
      </c>
      <c r="M117">
        <f t="shared" si="18"/>
        <v>-4.0474999999999994</v>
      </c>
      <c r="O117">
        <v>1280</v>
      </c>
      <c r="P117">
        <v>1800000</v>
      </c>
      <c r="Q117">
        <v>278.87700000000001</v>
      </c>
      <c r="R117">
        <v>-541935</v>
      </c>
      <c r="S117" s="2">
        <v>2510050</v>
      </c>
      <c r="T117">
        <v>78.350399999999993</v>
      </c>
      <c r="U117">
        <v>1577.84</v>
      </c>
      <c r="V117">
        <f t="shared" si="24"/>
        <v>0.15778400000000001</v>
      </c>
      <c r="X117">
        <v>1800000</v>
      </c>
      <c r="Y117">
        <v>33.127699999999997</v>
      </c>
      <c r="Z117">
        <v>103.827</v>
      </c>
      <c r="AA117">
        <v>70.699299999999994</v>
      </c>
      <c r="AC117">
        <f t="shared" si="19"/>
        <v>184936.97055054593</v>
      </c>
      <c r="AD117">
        <f t="shared" si="20"/>
        <v>0.16439339681473594</v>
      </c>
      <c r="AE117">
        <f t="shared" si="21"/>
        <v>164.39339681473595</v>
      </c>
      <c r="AF117">
        <f t="shared" si="22"/>
        <v>87.007065363702139</v>
      </c>
      <c r="AG117">
        <f t="shared" si="23"/>
        <v>6.9212769961004509E-3</v>
      </c>
      <c r="AI117">
        <v>2.7068829877841591</v>
      </c>
      <c r="AJ117">
        <v>2706.882987784159</v>
      </c>
      <c r="AK117">
        <v>34.583491099603229</v>
      </c>
    </row>
    <row r="118" spans="2:37" x14ac:dyDescent="0.2">
      <c r="B118">
        <f t="shared" si="17"/>
        <v>1360</v>
      </c>
      <c r="C118">
        <v>1900000</v>
      </c>
      <c r="D118">
        <v>278.89999999999998</v>
      </c>
      <c r="E118">
        <v>-541926</v>
      </c>
      <c r="F118" s="2">
        <v>2510050</v>
      </c>
      <c r="G118">
        <v>117.151</v>
      </c>
      <c r="I118">
        <f t="shared" si="13"/>
        <v>968.14161718753166</v>
      </c>
      <c r="J118">
        <f t="shared" si="14"/>
        <v>0.13990330212941054</v>
      </c>
      <c r="K118" s="2">
        <f t="shared" si="15"/>
        <v>0.99863933128304694</v>
      </c>
      <c r="L118">
        <f t="shared" si="16"/>
        <v>-18</v>
      </c>
      <c r="M118">
        <f t="shared" si="18"/>
        <v>-3.8974999999999995</v>
      </c>
      <c r="O118">
        <v>1360</v>
      </c>
      <c r="P118">
        <v>1900000</v>
      </c>
      <c r="Q118">
        <v>278.89999999999998</v>
      </c>
      <c r="R118">
        <v>-541926</v>
      </c>
      <c r="S118" s="2">
        <v>2510050</v>
      </c>
      <c r="T118">
        <v>117.151</v>
      </c>
      <c r="U118">
        <v>1829.04</v>
      </c>
      <c r="V118">
        <f t="shared" si="24"/>
        <v>0.18290400000000001</v>
      </c>
      <c r="X118">
        <v>1900000</v>
      </c>
      <c r="Y118">
        <v>33.213299999999997</v>
      </c>
      <c r="Z118">
        <v>103.85</v>
      </c>
      <c r="AA118">
        <v>70.636700000000005</v>
      </c>
      <c r="AC118">
        <f t="shared" si="19"/>
        <v>184446.15353002356</v>
      </c>
      <c r="AD118">
        <f t="shared" si="20"/>
        <v>0.19107274694455909</v>
      </c>
      <c r="AE118">
        <f t="shared" si="21"/>
        <v>191.07274694455907</v>
      </c>
      <c r="AF118">
        <f t="shared" si="22"/>
        <v>81.67167180572072</v>
      </c>
      <c r="AG118">
        <f t="shared" si="23"/>
        <v>7.3734256528077908E-3</v>
      </c>
      <c r="AI118">
        <v>2.1311866654771805</v>
      </c>
      <c r="AJ118">
        <v>2131.1866654771807</v>
      </c>
      <c r="AK118">
        <v>34.748262226485103</v>
      </c>
    </row>
    <row r="119" spans="2:37" x14ac:dyDescent="0.2">
      <c r="B119">
        <f t="shared" si="17"/>
        <v>1440</v>
      </c>
      <c r="C119">
        <v>2000000</v>
      </c>
      <c r="D119">
        <v>278.88900000000001</v>
      </c>
      <c r="E119">
        <v>-541917</v>
      </c>
      <c r="F119" s="2">
        <v>2510050</v>
      </c>
      <c r="G119">
        <v>214.874</v>
      </c>
      <c r="I119">
        <f t="shared" si="13"/>
        <v>977.14161718753166</v>
      </c>
      <c r="J119">
        <f t="shared" si="14"/>
        <v>0.14813290813702293</v>
      </c>
      <c r="K119" s="2">
        <f t="shared" si="15"/>
        <v>0.99863933128304694</v>
      </c>
      <c r="L119">
        <f t="shared" si="16"/>
        <v>-9</v>
      </c>
      <c r="M119">
        <f t="shared" si="18"/>
        <v>-3.8974999999999995</v>
      </c>
      <c r="O119">
        <v>1440</v>
      </c>
      <c r="P119">
        <v>2000000</v>
      </c>
      <c r="Q119">
        <v>278.88900000000001</v>
      </c>
      <c r="R119">
        <v>-541917</v>
      </c>
      <c r="S119" s="2">
        <v>2510050</v>
      </c>
      <c r="T119">
        <v>214.874</v>
      </c>
      <c r="U119">
        <v>2058.37</v>
      </c>
      <c r="V119">
        <f t="shared" si="24"/>
        <v>0.20583699999999999</v>
      </c>
      <c r="X119">
        <v>2000000</v>
      </c>
      <c r="Y119">
        <v>33.335900000000002</v>
      </c>
      <c r="Z119">
        <v>103.759</v>
      </c>
      <c r="AA119">
        <v>70.423100000000005</v>
      </c>
      <c r="AC119">
        <f t="shared" si="19"/>
        <v>182777.95486668361</v>
      </c>
      <c r="AD119">
        <f t="shared" si="20"/>
        <v>0.21699252660871632</v>
      </c>
      <c r="AE119">
        <f t="shared" si="21"/>
        <v>216.99252660871633</v>
      </c>
      <c r="AF119">
        <f t="shared" si="22"/>
        <v>76.436725292164482</v>
      </c>
      <c r="AG119">
        <f t="shared" si="23"/>
        <v>7.8784118196875627E-3</v>
      </c>
      <c r="AI119">
        <v>2.717213126343617</v>
      </c>
      <c r="AJ119">
        <v>2717.2131263436172</v>
      </c>
      <c r="AK119">
        <v>34.952577689685562</v>
      </c>
    </row>
    <row r="120" spans="2:37" x14ac:dyDescent="0.2">
      <c r="B120">
        <f t="shared" si="17"/>
        <v>1520</v>
      </c>
      <c r="C120">
        <v>2100000</v>
      </c>
      <c r="D120">
        <v>278.87</v>
      </c>
      <c r="E120">
        <v>-541919</v>
      </c>
      <c r="F120" s="2">
        <v>2510050</v>
      </c>
      <c r="G120">
        <v>167.83</v>
      </c>
      <c r="I120">
        <f t="shared" si="13"/>
        <v>975.14161718753166</v>
      </c>
      <c r="J120">
        <f t="shared" si="14"/>
        <v>0.15636251414463531</v>
      </c>
      <c r="K120" s="2">
        <f t="shared" si="15"/>
        <v>0.99863933128304694</v>
      </c>
      <c r="L120">
        <f t="shared" si="16"/>
        <v>-11</v>
      </c>
      <c r="M120">
        <f t="shared" si="18"/>
        <v>-4.0349999999999993</v>
      </c>
      <c r="O120">
        <v>1520</v>
      </c>
      <c r="P120">
        <v>2100000</v>
      </c>
      <c r="Q120">
        <v>278.87</v>
      </c>
      <c r="R120">
        <v>-541919</v>
      </c>
      <c r="S120" s="2">
        <v>2510050</v>
      </c>
      <c r="T120">
        <v>167.83</v>
      </c>
      <c r="U120">
        <v>2322.7600000000002</v>
      </c>
      <c r="V120">
        <f t="shared" si="24"/>
        <v>0.23227600000000004</v>
      </c>
      <c r="X120">
        <v>2100000</v>
      </c>
      <c r="Y120">
        <v>33.063699999999997</v>
      </c>
      <c r="Z120">
        <v>103.96599999999999</v>
      </c>
      <c r="AA120">
        <v>70.902299999999997</v>
      </c>
      <c r="AC120">
        <f t="shared" si="19"/>
        <v>186534.5862430954</v>
      </c>
      <c r="AD120">
        <f t="shared" si="20"/>
        <v>0.23993307337096276</v>
      </c>
      <c r="AE120">
        <f t="shared" si="21"/>
        <v>239.93307337096275</v>
      </c>
      <c r="AF120">
        <f t="shared" si="22"/>
        <v>73.902057786573707</v>
      </c>
      <c r="AG120">
        <f t="shared" si="23"/>
        <v>8.1486228940895033E-3</v>
      </c>
      <c r="AI120">
        <v>1.8020930209149881</v>
      </c>
      <c r="AJ120">
        <v>1802.0930209149881</v>
      </c>
      <c r="AK120">
        <v>35.117479794938561</v>
      </c>
    </row>
    <row r="121" spans="2:37" x14ac:dyDescent="0.2">
      <c r="B121">
        <f t="shared" si="17"/>
        <v>1600</v>
      </c>
      <c r="C121">
        <v>2200000</v>
      </c>
      <c r="D121">
        <v>278.85300000000001</v>
      </c>
      <c r="E121">
        <v>-541907</v>
      </c>
      <c r="F121" s="2">
        <v>2510050</v>
      </c>
      <c r="G121">
        <v>249.46</v>
      </c>
      <c r="I121">
        <f t="shared" si="13"/>
        <v>987.14161718753166</v>
      </c>
      <c r="J121">
        <f t="shared" si="14"/>
        <v>0.16459212015224772</v>
      </c>
      <c r="K121" s="2">
        <f t="shared" si="15"/>
        <v>0.99863933128304694</v>
      </c>
      <c r="L121">
        <f t="shared" si="16"/>
        <v>1</v>
      </c>
      <c r="M121">
        <f t="shared" si="18"/>
        <v>-3.8599999999999994</v>
      </c>
      <c r="O121">
        <v>1600</v>
      </c>
      <c r="P121">
        <v>2200000</v>
      </c>
      <c r="Q121">
        <v>278.85300000000001</v>
      </c>
      <c r="R121">
        <v>-541907</v>
      </c>
      <c r="S121" s="2">
        <v>2510050</v>
      </c>
      <c r="T121">
        <v>249.46</v>
      </c>
      <c r="U121">
        <v>2600.15</v>
      </c>
      <c r="V121">
        <f t="shared" si="24"/>
        <v>0.260015</v>
      </c>
      <c r="X121">
        <v>2200000</v>
      </c>
      <c r="Y121">
        <v>33.150399999999998</v>
      </c>
      <c r="Z121">
        <v>103.63200000000001</v>
      </c>
      <c r="AA121">
        <v>70.4816</v>
      </c>
      <c r="AC121">
        <f t="shared" si="19"/>
        <v>183233.83063825348</v>
      </c>
      <c r="AD121">
        <f t="shared" si="20"/>
        <v>0.27342479078736531</v>
      </c>
      <c r="AE121">
        <f t="shared" si="21"/>
        <v>273.42479078736534</v>
      </c>
      <c r="AF121">
        <f t="shared" si="22"/>
        <v>68.964633006472638</v>
      </c>
      <c r="AG121">
        <f t="shared" si="23"/>
        <v>8.7320119566717726E-3</v>
      </c>
      <c r="AI121">
        <v>1.8665510982796869</v>
      </c>
      <c r="AJ121">
        <v>1866.5510982796868</v>
      </c>
      <c r="AK121">
        <v>35.128500533441056</v>
      </c>
    </row>
    <row r="122" spans="2:37" x14ac:dyDescent="0.2">
      <c r="B122">
        <f t="shared" si="17"/>
        <v>1680</v>
      </c>
      <c r="C122">
        <v>2300000</v>
      </c>
      <c r="D122">
        <v>278.83800000000002</v>
      </c>
      <c r="E122">
        <v>-541898</v>
      </c>
      <c r="F122" s="2">
        <v>2510050</v>
      </c>
      <c r="G122">
        <v>459.82799999999997</v>
      </c>
      <c r="I122">
        <f t="shared" si="13"/>
        <v>996.14161718753166</v>
      </c>
      <c r="J122">
        <f t="shared" si="14"/>
        <v>0.17282172615986011</v>
      </c>
      <c r="K122" s="2">
        <f t="shared" si="15"/>
        <v>0.99863933128304694</v>
      </c>
      <c r="L122">
        <f t="shared" si="16"/>
        <v>10</v>
      </c>
      <c r="M122">
        <f t="shared" si="18"/>
        <v>-3.8974999999999995</v>
      </c>
      <c r="O122">
        <v>1680</v>
      </c>
      <c r="P122">
        <v>2300000</v>
      </c>
      <c r="Q122">
        <v>278.83800000000002</v>
      </c>
      <c r="R122">
        <v>-541898</v>
      </c>
      <c r="S122" s="2">
        <v>2510050</v>
      </c>
      <c r="T122">
        <v>459.82799999999997</v>
      </c>
      <c r="U122">
        <v>2870.83</v>
      </c>
      <c r="V122">
        <f t="shared" si="24"/>
        <v>0.28708300000000003</v>
      </c>
      <c r="X122">
        <v>2300000</v>
      </c>
      <c r="Y122">
        <v>32.911700000000003</v>
      </c>
      <c r="Z122">
        <v>103.512</v>
      </c>
      <c r="AA122">
        <v>70.600300000000004</v>
      </c>
      <c r="AC122">
        <f t="shared" si="19"/>
        <v>184161.15801686916</v>
      </c>
      <c r="AD122">
        <f t="shared" si="20"/>
        <v>0.30036863815416565</v>
      </c>
      <c r="AE122">
        <f t="shared" si="21"/>
        <v>300.36863815416564</v>
      </c>
      <c r="AF122">
        <f t="shared" si="22"/>
        <v>66.013005570094407</v>
      </c>
      <c r="AG122">
        <f t="shared" si="23"/>
        <v>9.1224448091606382E-3</v>
      </c>
      <c r="AI122">
        <v>1.9435175693132674</v>
      </c>
      <c r="AJ122">
        <v>1943.5175693132674</v>
      </c>
      <c r="AK122">
        <v>35.151665744939137</v>
      </c>
    </row>
    <row r="123" spans="2:37" x14ac:dyDescent="0.2">
      <c r="B123">
        <f t="shared" si="17"/>
        <v>1760</v>
      </c>
      <c r="C123">
        <v>2400000</v>
      </c>
      <c r="D123">
        <v>278.89100000000002</v>
      </c>
      <c r="E123">
        <v>-541892</v>
      </c>
      <c r="F123" s="2">
        <v>2510050</v>
      </c>
      <c r="G123">
        <v>510.15600000000001</v>
      </c>
      <c r="I123">
        <f t="shared" si="13"/>
        <v>1002.1416171875317</v>
      </c>
      <c r="J123">
        <f t="shared" si="14"/>
        <v>0.18105133216747249</v>
      </c>
      <c r="K123" s="2">
        <f t="shared" si="15"/>
        <v>0.99863933128304694</v>
      </c>
      <c r="L123">
        <f t="shared" si="16"/>
        <v>16</v>
      </c>
      <c r="M123">
        <f t="shared" si="18"/>
        <v>-3.9349999999999996</v>
      </c>
      <c r="O123">
        <v>1760</v>
      </c>
      <c r="P123">
        <v>2400000</v>
      </c>
      <c r="Q123">
        <v>278.89100000000002</v>
      </c>
      <c r="R123">
        <v>-541892</v>
      </c>
      <c r="S123" s="2">
        <v>2510050</v>
      </c>
      <c r="T123">
        <v>510.15600000000001</v>
      </c>
      <c r="U123">
        <v>3174.64</v>
      </c>
      <c r="V123">
        <f t="shared" si="24"/>
        <v>0.31746400000000002</v>
      </c>
      <c r="X123">
        <v>2400000</v>
      </c>
      <c r="Y123">
        <v>33.240400000000001</v>
      </c>
      <c r="Z123">
        <v>103.749</v>
      </c>
      <c r="AA123">
        <v>70.508600000000001</v>
      </c>
      <c r="AC123">
        <f t="shared" si="19"/>
        <v>183444.49025209545</v>
      </c>
      <c r="AD123">
        <f t="shared" si="20"/>
        <v>0.33345325294082417</v>
      </c>
      <c r="AE123">
        <f t="shared" si="21"/>
        <v>333.4532529408242</v>
      </c>
      <c r="AF123">
        <f t="shared" si="22"/>
        <v>62.767200016938567</v>
      </c>
      <c r="AG123">
        <f t="shared" si="23"/>
        <v>9.5941829464670763E-3</v>
      </c>
      <c r="AI123">
        <v>1.9696128074937358</v>
      </c>
      <c r="AJ123">
        <v>1969.6128074937358</v>
      </c>
      <c r="AK123">
        <v>35.236346874617645</v>
      </c>
    </row>
    <row r="124" spans="2:37" x14ac:dyDescent="0.2">
      <c r="B124">
        <f t="shared" si="17"/>
        <v>1840</v>
      </c>
      <c r="C124">
        <v>2500000</v>
      </c>
      <c r="D124">
        <v>278.83999999999997</v>
      </c>
      <c r="E124">
        <v>-541888</v>
      </c>
      <c r="F124" s="2">
        <v>2510050</v>
      </c>
      <c r="G124">
        <v>653.98500000000001</v>
      </c>
      <c r="I124">
        <f t="shared" si="13"/>
        <v>1006.1416171875317</v>
      </c>
      <c r="J124">
        <f t="shared" si="14"/>
        <v>0.18928093817508487</v>
      </c>
      <c r="K124" s="2">
        <f t="shared" si="15"/>
        <v>0.99863933128304694</v>
      </c>
      <c r="L124">
        <f t="shared" si="16"/>
        <v>20</v>
      </c>
      <c r="M124">
        <f t="shared" si="18"/>
        <v>-3.9599999999999995</v>
      </c>
      <c r="O124">
        <v>1840</v>
      </c>
      <c r="P124">
        <v>2500000</v>
      </c>
      <c r="Q124">
        <v>278.83999999999997</v>
      </c>
      <c r="R124">
        <v>-541888</v>
      </c>
      <c r="S124" s="2">
        <v>2510050</v>
      </c>
      <c r="T124">
        <v>653.98500000000001</v>
      </c>
      <c r="U124">
        <v>3581.72</v>
      </c>
      <c r="V124">
        <f t="shared" si="24"/>
        <v>0.35817199999999999</v>
      </c>
      <c r="X124">
        <v>2500000</v>
      </c>
      <c r="Y124">
        <v>33.106099999999998</v>
      </c>
      <c r="Z124">
        <v>104.04900000000001</v>
      </c>
      <c r="AA124">
        <v>70.942899999999995</v>
      </c>
      <c r="AC124">
        <f t="shared" si="19"/>
        <v>186855.20948014065</v>
      </c>
      <c r="AD124">
        <f t="shared" si="20"/>
        <v>0.36934444226250929</v>
      </c>
      <c r="AE124">
        <f t="shared" si="21"/>
        <v>369.34444226250929</v>
      </c>
      <c r="AF124">
        <f t="shared" si="22"/>
        <v>61.154460407032985</v>
      </c>
      <c r="AG124">
        <f t="shared" si="23"/>
        <v>9.8471966883832522E-3</v>
      </c>
      <c r="AI124">
        <v>2.2647181403237147</v>
      </c>
      <c r="AJ124">
        <v>2264.7181403237146</v>
      </c>
      <c r="AK124">
        <v>35.296501015927269</v>
      </c>
    </row>
    <row r="125" spans="2:37" x14ac:dyDescent="0.2">
      <c r="B125">
        <f t="shared" si="17"/>
        <v>1920</v>
      </c>
      <c r="C125">
        <v>2600000</v>
      </c>
      <c r="D125">
        <v>278.87299999999999</v>
      </c>
      <c r="E125">
        <v>-541871</v>
      </c>
      <c r="F125" s="2">
        <v>2510050</v>
      </c>
      <c r="G125">
        <v>780.28200000000004</v>
      </c>
      <c r="I125">
        <f t="shared" si="13"/>
        <v>1023.1416171875317</v>
      </c>
      <c r="J125">
        <f t="shared" si="14"/>
        <v>0.19751054418269726</v>
      </c>
      <c r="K125" s="2">
        <f t="shared" si="15"/>
        <v>0.99863933128304694</v>
      </c>
      <c r="L125">
        <f t="shared" si="16"/>
        <v>37</v>
      </c>
      <c r="M125">
        <f t="shared" si="18"/>
        <v>-3.7974999999999994</v>
      </c>
      <c r="O125">
        <v>1920</v>
      </c>
      <c r="P125">
        <v>2600000</v>
      </c>
      <c r="Q125">
        <v>278.87299999999999</v>
      </c>
      <c r="R125">
        <v>-541871</v>
      </c>
      <c r="S125" s="2">
        <v>2510050</v>
      </c>
      <c r="T125">
        <v>780.28200000000004</v>
      </c>
      <c r="U125">
        <v>3992.86</v>
      </c>
      <c r="V125">
        <f t="shared" si="24"/>
        <v>0.39928600000000003</v>
      </c>
      <c r="X125">
        <v>2600000</v>
      </c>
      <c r="Y125">
        <v>33.1417</v>
      </c>
      <c r="Z125">
        <v>104.062</v>
      </c>
      <c r="AA125">
        <v>70.920299999999997</v>
      </c>
      <c r="AC125">
        <f t="shared" si="19"/>
        <v>186676.68918019539</v>
      </c>
      <c r="AD125">
        <f t="shared" si="20"/>
        <v>0.412134660200695</v>
      </c>
      <c r="AE125">
        <f t="shared" si="21"/>
        <v>412.13466020069501</v>
      </c>
      <c r="AF125">
        <f t="shared" si="22"/>
        <v>58.550365741830035</v>
      </c>
      <c r="AG125">
        <f t="shared" si="23"/>
        <v>1.0285162054415167E-2</v>
      </c>
      <c r="AI125">
        <v>3.1873778863291382</v>
      </c>
      <c r="AJ125">
        <v>3187.3778863291382</v>
      </c>
      <c r="AK125">
        <v>35.42221397253202</v>
      </c>
    </row>
    <row r="126" spans="2:37" x14ac:dyDescent="0.2">
      <c r="B126">
        <f t="shared" si="17"/>
        <v>2000</v>
      </c>
      <c r="C126">
        <v>2700000</v>
      </c>
      <c r="D126">
        <v>278.86799999999999</v>
      </c>
      <c r="E126">
        <v>-541865</v>
      </c>
      <c r="F126" s="2">
        <v>2510050</v>
      </c>
      <c r="G126">
        <v>877.61400000000003</v>
      </c>
      <c r="I126">
        <f t="shared" si="13"/>
        <v>1029.1416171875317</v>
      </c>
      <c r="J126">
        <f t="shared" si="14"/>
        <v>0.20574015019030964</v>
      </c>
      <c r="K126" s="2">
        <f t="shared" si="15"/>
        <v>0.99863933128304694</v>
      </c>
      <c r="L126">
        <f t="shared" si="16"/>
        <v>43</v>
      </c>
      <c r="M126">
        <f t="shared" si="18"/>
        <v>-3.9349999999999996</v>
      </c>
      <c r="O126">
        <v>2000</v>
      </c>
      <c r="P126">
        <v>2700000</v>
      </c>
      <c r="Q126">
        <v>278.86799999999999</v>
      </c>
      <c r="R126">
        <v>-541865</v>
      </c>
      <c r="S126" s="2">
        <v>2510050</v>
      </c>
      <c r="T126">
        <v>877.61400000000003</v>
      </c>
      <c r="U126">
        <v>4353.0200000000004</v>
      </c>
      <c r="V126">
        <f t="shared" si="24"/>
        <v>0.43530200000000008</v>
      </c>
      <c r="X126">
        <v>2700000</v>
      </c>
      <c r="Y126">
        <v>33.277099999999997</v>
      </c>
      <c r="Z126">
        <v>103.839</v>
      </c>
      <c r="AA126">
        <v>70.561899999999994</v>
      </c>
      <c r="AC126">
        <f t="shared" si="19"/>
        <v>183860.82178162524</v>
      </c>
      <c r="AD126">
        <f t="shared" si="20"/>
        <v>0.45619089427180254</v>
      </c>
      <c r="AE126">
        <f t="shared" si="21"/>
        <v>456.19089427180256</v>
      </c>
      <c r="AF126">
        <f t="shared" si="22"/>
        <v>55.360493438447357</v>
      </c>
      <c r="AG126">
        <f t="shared" si="23"/>
        <v>1.0877793216737796E-2</v>
      </c>
      <c r="AI126">
        <v>3.3135238686263522</v>
      </c>
      <c r="AJ126">
        <v>3313.5238686263524</v>
      </c>
      <c r="AK126">
        <v>35.513075117101053</v>
      </c>
    </row>
    <row r="127" spans="2:37" x14ac:dyDescent="0.2">
      <c r="B127">
        <f t="shared" si="17"/>
        <v>2080</v>
      </c>
      <c r="C127">
        <v>2800000</v>
      </c>
      <c r="D127">
        <v>278.851</v>
      </c>
      <c r="E127">
        <v>-541848</v>
      </c>
      <c r="F127" s="2">
        <v>2510050</v>
      </c>
      <c r="G127">
        <v>925.98</v>
      </c>
      <c r="I127">
        <f t="shared" si="13"/>
        <v>1046.1416171875317</v>
      </c>
      <c r="J127">
        <f t="shared" si="14"/>
        <v>0.21396975619792202</v>
      </c>
      <c r="K127" s="2">
        <f t="shared" si="15"/>
        <v>0.99863933128304694</v>
      </c>
      <c r="L127">
        <f t="shared" si="16"/>
        <v>60</v>
      </c>
      <c r="M127">
        <f t="shared" si="18"/>
        <v>-3.7974999999999994</v>
      </c>
      <c r="O127">
        <v>2080</v>
      </c>
      <c r="P127">
        <v>2800000</v>
      </c>
      <c r="Q127">
        <v>278.851</v>
      </c>
      <c r="R127">
        <v>-541848</v>
      </c>
      <c r="S127" s="2">
        <v>2510050</v>
      </c>
      <c r="T127">
        <v>925.98</v>
      </c>
      <c r="U127">
        <v>4694.67</v>
      </c>
      <c r="V127">
        <f t="shared" si="24"/>
        <v>0.46946700000000002</v>
      </c>
      <c r="X127">
        <v>2800000</v>
      </c>
      <c r="Y127">
        <v>33.136000000000003</v>
      </c>
      <c r="Z127">
        <v>104.206</v>
      </c>
      <c r="AA127">
        <v>71.069999999999993</v>
      </c>
      <c r="AC127">
        <f t="shared" si="19"/>
        <v>187861.30894916991</v>
      </c>
      <c r="AD127">
        <f t="shared" si="20"/>
        <v>0.48151838393787938</v>
      </c>
      <c r="AE127">
        <f t="shared" si="21"/>
        <v>481.51838393787938</v>
      </c>
      <c r="AF127">
        <f t="shared" si="22"/>
        <v>54.38946165826448</v>
      </c>
      <c r="AG127">
        <f t="shared" si="23"/>
        <v>1.1071997803245323E-2</v>
      </c>
      <c r="AI127">
        <v>3.3659251566116679</v>
      </c>
      <c r="AJ127">
        <v>3365.9251566116677</v>
      </c>
      <c r="AK127">
        <v>35.622706358006042</v>
      </c>
    </row>
    <row r="128" spans="2:37" x14ac:dyDescent="0.2">
      <c r="B128">
        <f t="shared" si="17"/>
        <v>2160</v>
      </c>
      <c r="C128">
        <v>2900000</v>
      </c>
      <c r="D128">
        <v>278.964</v>
      </c>
      <c r="E128">
        <v>-541834</v>
      </c>
      <c r="F128" s="2">
        <v>2510050</v>
      </c>
      <c r="G128">
        <v>1103.54</v>
      </c>
      <c r="I128">
        <f t="shared" si="13"/>
        <v>1060.1416171875317</v>
      </c>
      <c r="J128">
        <f t="shared" si="14"/>
        <v>0.22219936220553441</v>
      </c>
      <c r="K128" s="2">
        <f t="shared" si="15"/>
        <v>0.99863933128304694</v>
      </c>
      <c r="L128">
        <f t="shared" si="16"/>
        <v>74</v>
      </c>
      <c r="M128">
        <f t="shared" si="18"/>
        <v>-3.8349999999999995</v>
      </c>
      <c r="O128">
        <v>2160</v>
      </c>
      <c r="P128">
        <v>2900000</v>
      </c>
      <c r="Q128">
        <v>278.964</v>
      </c>
      <c r="R128">
        <v>-541834</v>
      </c>
      <c r="S128" s="2">
        <v>2510050</v>
      </c>
      <c r="T128">
        <v>1103.54</v>
      </c>
      <c r="U128">
        <v>5226.34</v>
      </c>
      <c r="V128">
        <f t="shared" si="24"/>
        <v>0.52263400000000004</v>
      </c>
      <c r="X128">
        <v>2900000</v>
      </c>
      <c r="Y128">
        <v>33.112900000000003</v>
      </c>
      <c r="Z128">
        <v>104.17700000000001</v>
      </c>
      <c r="AA128">
        <v>71.064099999999996</v>
      </c>
      <c r="AC128">
        <f t="shared" si="19"/>
        <v>187814.52593055009</v>
      </c>
      <c r="AD128">
        <f t="shared" si="20"/>
        <v>0.53618372522853064</v>
      </c>
      <c r="AE128">
        <f t="shared" si="21"/>
        <v>536.18372522853065</v>
      </c>
      <c r="AF128">
        <f t="shared" si="22"/>
        <v>52.36199422008206</v>
      </c>
      <c r="AG128">
        <f t="shared" si="23"/>
        <v>1.1500707888796221E-2</v>
      </c>
      <c r="AI128">
        <v>2.6069372936643624</v>
      </c>
      <c r="AJ128">
        <v>2606.9372936643626</v>
      </c>
      <c r="AK128">
        <v>35.642289880549257</v>
      </c>
    </row>
    <row r="129" spans="2:37" x14ac:dyDescent="0.2">
      <c r="B129">
        <f t="shared" si="17"/>
        <v>2240</v>
      </c>
      <c r="C129">
        <v>3000000</v>
      </c>
      <c r="D129">
        <v>278.90899999999999</v>
      </c>
      <c r="E129">
        <v>-541815</v>
      </c>
      <c r="F129" s="2">
        <v>2510050</v>
      </c>
      <c r="G129">
        <v>1199.3599999999999</v>
      </c>
      <c r="I129">
        <f t="shared" si="13"/>
        <v>1079.1416171875317</v>
      </c>
      <c r="J129">
        <f t="shared" si="14"/>
        <v>0.23042896821314679</v>
      </c>
      <c r="K129" s="2">
        <f t="shared" si="15"/>
        <v>0.99863933128304694</v>
      </c>
      <c r="L129">
        <f t="shared" si="16"/>
        <v>93</v>
      </c>
      <c r="M129">
        <f t="shared" si="18"/>
        <v>-3.7724999999999995</v>
      </c>
      <c r="O129">
        <v>2240</v>
      </c>
      <c r="P129">
        <v>3000000</v>
      </c>
      <c r="Q129">
        <v>278.90899999999999</v>
      </c>
      <c r="R129">
        <v>-541815</v>
      </c>
      <c r="S129" s="2">
        <v>2510050</v>
      </c>
      <c r="T129">
        <v>1199.3599999999999</v>
      </c>
      <c r="U129">
        <v>5759.26</v>
      </c>
      <c r="V129">
        <f t="shared" si="24"/>
        <v>0.57592600000000005</v>
      </c>
      <c r="X129">
        <v>3000000</v>
      </c>
      <c r="Y129">
        <v>33.059199999999997</v>
      </c>
      <c r="Z129">
        <v>103.824</v>
      </c>
      <c r="AA129">
        <v>70.764799999999994</v>
      </c>
      <c r="AC129">
        <f t="shared" si="19"/>
        <v>185451.45644694543</v>
      </c>
      <c r="AD129">
        <f t="shared" si="20"/>
        <v>0.59838621944138359</v>
      </c>
      <c r="AE129">
        <f t="shared" si="21"/>
        <v>598.38621944138356</v>
      </c>
      <c r="AF129">
        <f t="shared" si="22"/>
        <v>49.856637085870773</v>
      </c>
      <c r="AG129">
        <f t="shared" si="23"/>
        <v>1.2078632559247798E-2</v>
      </c>
      <c r="AI129">
        <v>3.3482492416321623</v>
      </c>
      <c r="AJ129">
        <v>3348.2492416321625</v>
      </c>
      <c r="AK129">
        <v>35.836808540069278</v>
      </c>
    </row>
    <row r="130" spans="2:37" x14ac:dyDescent="0.2">
      <c r="B130">
        <f t="shared" si="17"/>
        <v>2320</v>
      </c>
      <c r="C130">
        <v>3100000</v>
      </c>
      <c r="D130">
        <v>278.93099999999998</v>
      </c>
      <c r="E130">
        <v>-541805</v>
      </c>
      <c r="F130" s="2">
        <v>2510050</v>
      </c>
      <c r="G130">
        <v>1323.79</v>
      </c>
      <c r="I130">
        <f t="shared" si="13"/>
        <v>1089.1416171875317</v>
      </c>
      <c r="J130">
        <f t="shared" si="14"/>
        <v>0.23865857422075917</v>
      </c>
      <c r="K130" s="2">
        <f t="shared" si="15"/>
        <v>0.99863933128304694</v>
      </c>
      <c r="L130">
        <f t="shared" si="16"/>
        <v>103</v>
      </c>
      <c r="M130">
        <f t="shared" si="18"/>
        <v>-3.8849999999999993</v>
      </c>
      <c r="O130">
        <v>2320</v>
      </c>
      <c r="P130">
        <v>3100000</v>
      </c>
      <c r="Q130">
        <v>278.93099999999998</v>
      </c>
      <c r="R130">
        <v>-541805</v>
      </c>
      <c r="S130" s="2">
        <v>2510050</v>
      </c>
      <c r="T130">
        <v>1323.79</v>
      </c>
      <c r="U130">
        <v>6185.65</v>
      </c>
      <c r="V130">
        <f t="shared" si="24"/>
        <v>0.61856500000000003</v>
      </c>
      <c r="X130">
        <v>3100000</v>
      </c>
      <c r="Y130">
        <v>33.116799999999998</v>
      </c>
      <c r="Z130">
        <v>103.85599999999999</v>
      </c>
      <c r="AA130">
        <v>70.739199999999997</v>
      </c>
      <c r="AC130">
        <f t="shared" si="19"/>
        <v>185250.26150225365</v>
      </c>
      <c r="AD130">
        <f t="shared" si="20"/>
        <v>0.64338607911920698</v>
      </c>
      <c r="AE130">
        <f t="shared" si="21"/>
        <v>643.38607911920701</v>
      </c>
      <c r="AF130">
        <f t="shared" si="22"/>
        <v>48.085218739938419</v>
      </c>
      <c r="AG130">
        <f t="shared" si="23"/>
        <v>1.2523599055603903E-2</v>
      </c>
      <c r="AI130">
        <v>3.2074051709655667</v>
      </c>
      <c r="AJ130">
        <v>3207.4051709655669</v>
      </c>
      <c r="AK130">
        <v>35.91686029945614</v>
      </c>
    </row>
    <row r="131" spans="2:37" x14ac:dyDescent="0.2">
      <c r="B131">
        <f t="shared" si="17"/>
        <v>2400</v>
      </c>
      <c r="C131">
        <v>3200000</v>
      </c>
      <c r="D131">
        <v>278.92</v>
      </c>
      <c r="E131">
        <v>-541786</v>
      </c>
      <c r="F131" s="2">
        <v>2510050</v>
      </c>
      <c r="G131">
        <v>1576.67</v>
      </c>
      <c r="I131">
        <f t="shared" si="13"/>
        <v>1108.1416171875317</v>
      </c>
      <c r="J131">
        <f t="shared" si="14"/>
        <v>0.24688818022837156</v>
      </c>
      <c r="K131" s="2">
        <f t="shared" si="15"/>
        <v>0.99863933128304694</v>
      </c>
      <c r="L131">
        <f t="shared" si="16"/>
        <v>122</v>
      </c>
      <c r="M131">
        <f t="shared" si="18"/>
        <v>-3.7724999999999995</v>
      </c>
      <c r="O131">
        <v>2400</v>
      </c>
      <c r="P131">
        <v>3200000</v>
      </c>
      <c r="Q131">
        <v>278.92</v>
      </c>
      <c r="R131">
        <v>-541786</v>
      </c>
      <c r="S131" s="2">
        <v>2510050</v>
      </c>
      <c r="T131">
        <v>1576.67</v>
      </c>
      <c r="U131">
        <v>6813.26</v>
      </c>
      <c r="V131">
        <f t="shared" si="24"/>
        <v>0.6813260000000001</v>
      </c>
      <c r="X131">
        <v>3200000</v>
      </c>
      <c r="Y131">
        <v>32.977499999999999</v>
      </c>
      <c r="Z131">
        <v>104.134</v>
      </c>
      <c r="AA131">
        <v>71.156499999999994</v>
      </c>
      <c r="AC131">
        <f t="shared" si="19"/>
        <v>188548.0877287302</v>
      </c>
      <c r="AD131">
        <f t="shared" si="20"/>
        <v>0.69627047083955818</v>
      </c>
      <c r="AE131">
        <f t="shared" si="21"/>
        <v>696.27047083955813</v>
      </c>
      <c r="AF131">
        <f t="shared" si="22"/>
        <v>47.309857679267218</v>
      </c>
      <c r="AG131">
        <f t="shared" si="23"/>
        <v>1.2728848268421328E-2</v>
      </c>
      <c r="AI131">
        <v>1.6709299330983041</v>
      </c>
      <c r="AJ131">
        <v>1670.929933098304</v>
      </c>
      <c r="AK131">
        <v>36.064937307780518</v>
      </c>
    </row>
    <row r="132" spans="2:37" x14ac:dyDescent="0.2">
      <c r="B132">
        <f t="shared" si="17"/>
        <v>2480</v>
      </c>
      <c r="C132">
        <v>3300000</v>
      </c>
      <c r="D132">
        <v>278.89100000000002</v>
      </c>
      <c r="E132">
        <v>-541760</v>
      </c>
      <c r="F132" s="2">
        <v>2510050</v>
      </c>
      <c r="G132">
        <v>1702.07</v>
      </c>
      <c r="I132">
        <f t="shared" si="13"/>
        <v>1134.1416171875317</v>
      </c>
      <c r="J132">
        <f t="shared" si="14"/>
        <v>0.25511778623598397</v>
      </c>
      <c r="K132" s="2">
        <f t="shared" si="15"/>
        <v>0.99863933128304694</v>
      </c>
      <c r="L132">
        <f t="shared" si="16"/>
        <v>148</v>
      </c>
      <c r="M132">
        <f t="shared" si="18"/>
        <v>-3.6849999999999996</v>
      </c>
      <c r="O132">
        <v>2480</v>
      </c>
      <c r="P132">
        <v>3300000</v>
      </c>
      <c r="Q132">
        <v>278.89100000000002</v>
      </c>
      <c r="R132">
        <v>-541760</v>
      </c>
      <c r="S132" s="2">
        <v>2510050</v>
      </c>
      <c r="T132">
        <v>1702.07</v>
      </c>
      <c r="U132">
        <v>7638.96</v>
      </c>
      <c r="V132">
        <f t="shared" si="24"/>
        <v>0.76389600000000002</v>
      </c>
      <c r="X132">
        <v>3300000</v>
      </c>
      <c r="Y132">
        <v>33.101399999999998</v>
      </c>
      <c r="Z132">
        <v>104.14100000000001</v>
      </c>
      <c r="AA132">
        <v>71.039599999999993</v>
      </c>
      <c r="AC132">
        <f t="shared" si="19"/>
        <v>187620.34055396036</v>
      </c>
      <c r="AD132">
        <f t="shared" si="20"/>
        <v>0.78451176829802705</v>
      </c>
      <c r="AE132">
        <f t="shared" si="21"/>
        <v>784.51176829802705</v>
      </c>
      <c r="AF132">
        <f t="shared" si="22"/>
        <v>45.55845527483666</v>
      </c>
      <c r="AG132">
        <f t="shared" si="23"/>
        <v>1.3218183021508493E-2</v>
      </c>
      <c r="AI132">
        <v>2.4521326021576426</v>
      </c>
      <c r="AJ132">
        <v>2452.1326021576424</v>
      </c>
      <c r="AK132">
        <v>36.153225903677708</v>
      </c>
    </row>
    <row r="133" spans="2:37" x14ac:dyDescent="0.2">
      <c r="B133">
        <f t="shared" si="17"/>
        <v>2560</v>
      </c>
      <c r="C133">
        <v>3400000</v>
      </c>
      <c r="D133">
        <v>278.90499999999997</v>
      </c>
      <c r="E133">
        <v>-541736</v>
      </c>
      <c r="F133" s="2">
        <v>2510050</v>
      </c>
      <c r="G133">
        <v>1771.74</v>
      </c>
      <c r="I133">
        <f t="shared" si="13"/>
        <v>1158.1416171875317</v>
      </c>
      <c r="J133">
        <f t="shared" si="14"/>
        <v>0.26334739224359632</v>
      </c>
      <c r="K133" s="2">
        <f t="shared" si="15"/>
        <v>0.99863933128304694</v>
      </c>
      <c r="L133">
        <f t="shared" si="16"/>
        <v>172</v>
      </c>
      <c r="M133">
        <f t="shared" si="18"/>
        <v>-3.7099999999999995</v>
      </c>
      <c r="O133">
        <v>2560</v>
      </c>
      <c r="P133">
        <v>3400000</v>
      </c>
      <c r="Q133">
        <v>278.90499999999997</v>
      </c>
      <c r="R133">
        <v>-541736</v>
      </c>
      <c r="S133" s="2">
        <v>2510050</v>
      </c>
      <c r="T133">
        <v>1771.74</v>
      </c>
      <c r="U133">
        <v>8200.42</v>
      </c>
      <c r="V133">
        <f t="shared" si="24"/>
        <v>0.82004200000000005</v>
      </c>
      <c r="X133">
        <v>3400000</v>
      </c>
      <c r="Y133">
        <v>32.756900000000002</v>
      </c>
      <c r="Z133">
        <v>103.934</v>
      </c>
      <c r="AA133">
        <v>71.177099999999996</v>
      </c>
      <c r="AC133">
        <f t="shared" si="19"/>
        <v>188711.89069137603</v>
      </c>
      <c r="AD133">
        <f t="shared" si="20"/>
        <v>0.83730170790985181</v>
      </c>
      <c r="AE133">
        <f t="shared" si="21"/>
        <v>837.30170790985176</v>
      </c>
      <c r="AF133">
        <f t="shared" si="22"/>
        <v>44.391523661854158</v>
      </c>
      <c r="AG133">
        <f t="shared" si="23"/>
        <v>1.3565652861730296E-2</v>
      </c>
      <c r="AI133">
        <v>1.6932345713282793</v>
      </c>
      <c r="AJ133">
        <v>1693.2345713282793</v>
      </c>
      <c r="AK133">
        <v>36.223364600544123</v>
      </c>
    </row>
    <row r="134" spans="2:37" x14ac:dyDescent="0.2">
      <c r="B134">
        <f t="shared" si="17"/>
        <v>2640</v>
      </c>
      <c r="C134">
        <v>3500000</v>
      </c>
      <c r="D134">
        <v>278.99700000000001</v>
      </c>
      <c r="E134">
        <v>-541722</v>
      </c>
      <c r="F134" s="2">
        <v>2510050</v>
      </c>
      <c r="G134">
        <v>2027.1</v>
      </c>
      <c r="I134">
        <f t="shared" si="13"/>
        <v>1172.1416171875317</v>
      </c>
      <c r="J134">
        <f t="shared" si="14"/>
        <v>0.27157699825120873</v>
      </c>
      <c r="K134" s="2">
        <f t="shared" si="15"/>
        <v>0.99863933128304694</v>
      </c>
      <c r="L134">
        <f t="shared" si="16"/>
        <v>186</v>
      </c>
      <c r="M134">
        <f t="shared" si="18"/>
        <v>-3.8349999999999995</v>
      </c>
      <c r="O134">
        <v>2640</v>
      </c>
      <c r="P134">
        <v>3500000</v>
      </c>
      <c r="Q134">
        <v>278.99700000000001</v>
      </c>
      <c r="R134">
        <v>-541722</v>
      </c>
      <c r="S134" s="2">
        <v>2510050</v>
      </c>
      <c r="T134">
        <v>2027.1</v>
      </c>
      <c r="U134">
        <v>8794.8700000000008</v>
      </c>
      <c r="V134">
        <f t="shared" si="24"/>
        <v>0.87948700000000013</v>
      </c>
      <c r="X134">
        <v>3500000</v>
      </c>
      <c r="Y134">
        <v>33.018300000000004</v>
      </c>
      <c r="Z134">
        <v>104.059</v>
      </c>
      <c r="AA134">
        <v>71.040700000000001</v>
      </c>
      <c r="AC134">
        <f t="shared" si="19"/>
        <v>187629.05620988965</v>
      </c>
      <c r="AD134">
        <f t="shared" si="20"/>
        <v>0.90318034327108054</v>
      </c>
      <c r="AE134">
        <f t="shared" si="21"/>
        <v>903.18034327108057</v>
      </c>
      <c r="AF134">
        <f t="shared" si="22"/>
        <v>42.799324867271039</v>
      </c>
      <c r="AG134">
        <f t="shared" si="23"/>
        <v>1.4070315404916744E-2</v>
      </c>
      <c r="AI134">
        <v>2.2926329593476034</v>
      </c>
      <c r="AJ134">
        <v>2292.6329593476034</v>
      </c>
      <c r="AK134">
        <v>36.555559395635584</v>
      </c>
    </row>
    <row r="135" spans="2:37" x14ac:dyDescent="0.2">
      <c r="B135">
        <f t="shared" si="17"/>
        <v>2720</v>
      </c>
      <c r="C135">
        <v>3600000</v>
      </c>
      <c r="D135">
        <v>278.887</v>
      </c>
      <c r="E135">
        <v>-541689</v>
      </c>
      <c r="F135" s="2">
        <v>2510050</v>
      </c>
      <c r="G135">
        <v>2388.7399999999998</v>
      </c>
      <c r="I135">
        <f t="shared" si="13"/>
        <v>1205.1416171875317</v>
      </c>
      <c r="J135">
        <f t="shared" si="14"/>
        <v>0.27980660425882109</v>
      </c>
      <c r="K135" s="2">
        <f t="shared" si="15"/>
        <v>0.99863933128304694</v>
      </c>
      <c r="L135">
        <f t="shared" si="16"/>
        <v>219</v>
      </c>
      <c r="M135">
        <f t="shared" si="18"/>
        <v>-3.5974999999999993</v>
      </c>
      <c r="O135">
        <v>2720</v>
      </c>
      <c r="P135">
        <v>3600000</v>
      </c>
      <c r="Q135">
        <v>278.887</v>
      </c>
      <c r="R135">
        <v>-541689</v>
      </c>
      <c r="S135" s="2">
        <v>2510050</v>
      </c>
      <c r="T135">
        <v>2388.7399999999998</v>
      </c>
      <c r="U135">
        <v>9610.9599999999991</v>
      </c>
      <c r="V135">
        <f t="shared" si="24"/>
        <v>0.96109599999999995</v>
      </c>
      <c r="X135">
        <v>3600000</v>
      </c>
      <c r="Y135">
        <v>32.968800000000002</v>
      </c>
      <c r="Z135">
        <v>104.116</v>
      </c>
      <c r="AA135">
        <v>71.147199999999998</v>
      </c>
      <c r="AC135">
        <f t="shared" si="19"/>
        <v>188474.16891396631</v>
      </c>
      <c r="AD135">
        <f t="shared" si="20"/>
        <v>0.98256226130240598</v>
      </c>
      <c r="AE135">
        <f t="shared" si="21"/>
        <v>982.562261302406</v>
      </c>
      <c r="AF135">
        <f t="shared" si="22"/>
        <v>41.727626661761214</v>
      </c>
      <c r="AG135">
        <f t="shared" si="23"/>
        <v>1.4431685868006725E-2</v>
      </c>
      <c r="AI135">
        <v>2.0539403437600137</v>
      </c>
      <c r="AJ135">
        <v>2053.9403437600135</v>
      </c>
      <c r="AK135">
        <v>36.621026660062874</v>
      </c>
    </row>
    <row r="136" spans="2:37" x14ac:dyDescent="0.2">
      <c r="B136">
        <f t="shared" si="17"/>
        <v>2800</v>
      </c>
      <c r="C136">
        <v>3700000</v>
      </c>
      <c r="D136">
        <v>278.91800000000001</v>
      </c>
      <c r="E136">
        <v>-541658</v>
      </c>
      <c r="F136" s="2">
        <v>2510050</v>
      </c>
      <c r="G136">
        <v>2574.62</v>
      </c>
      <c r="I136">
        <f t="shared" si="13"/>
        <v>1236.1416171875317</v>
      </c>
      <c r="J136">
        <f t="shared" si="14"/>
        <v>0.2880362102664335</v>
      </c>
      <c r="K136" s="2">
        <f t="shared" si="15"/>
        <v>0.99863933128304694</v>
      </c>
      <c r="L136">
        <f t="shared" si="16"/>
        <v>250</v>
      </c>
      <c r="M136">
        <f t="shared" si="18"/>
        <v>-3.6224999999999996</v>
      </c>
      <c r="O136">
        <v>2800</v>
      </c>
      <c r="P136">
        <v>3700000</v>
      </c>
      <c r="Q136">
        <v>278.91800000000001</v>
      </c>
      <c r="R136">
        <v>-541658</v>
      </c>
      <c r="S136" s="2">
        <v>2510050</v>
      </c>
      <c r="T136">
        <v>2574.62</v>
      </c>
      <c r="U136">
        <v>10756.8</v>
      </c>
      <c r="V136">
        <f t="shared" si="24"/>
        <v>1.07568</v>
      </c>
      <c r="X136">
        <v>3700000</v>
      </c>
      <c r="Y136">
        <v>32.888199999999998</v>
      </c>
      <c r="Z136">
        <v>104.331</v>
      </c>
      <c r="AA136">
        <v>71.442800000000005</v>
      </c>
      <c r="AC136">
        <f t="shared" si="19"/>
        <v>190833.14126679115</v>
      </c>
      <c r="AD136">
        <f t="shared" si="20"/>
        <v>1.0861115733164144</v>
      </c>
      <c r="AE136">
        <f t="shared" si="21"/>
        <v>1086.1115733164145</v>
      </c>
      <c r="AF136">
        <f t="shared" si="22"/>
        <v>41.042756311022011</v>
      </c>
      <c r="AG136">
        <f t="shared" si="23"/>
        <v>1.4672503850290375E-2</v>
      </c>
      <c r="AI136">
        <v>2.8594206242211531</v>
      </c>
      <c r="AJ136">
        <v>2859.420624221153</v>
      </c>
      <c r="AK136">
        <v>36.718059870346806</v>
      </c>
    </row>
    <row r="137" spans="2:37" x14ac:dyDescent="0.2">
      <c r="B137">
        <f t="shared" si="17"/>
        <v>2880</v>
      </c>
      <c r="C137">
        <v>3800000</v>
      </c>
      <c r="D137">
        <v>278.98399999999998</v>
      </c>
      <c r="E137">
        <v>-541635</v>
      </c>
      <c r="F137" s="2">
        <v>2510050</v>
      </c>
      <c r="G137">
        <v>2903.99</v>
      </c>
      <c r="I137">
        <f t="shared" si="13"/>
        <v>1259.1416171875317</v>
      </c>
      <c r="J137">
        <f t="shared" si="14"/>
        <v>0.29626581627404586</v>
      </c>
      <c r="K137" s="2">
        <f t="shared" si="15"/>
        <v>0.99863933128304694</v>
      </c>
      <c r="L137">
        <f t="shared" si="16"/>
        <v>273</v>
      </c>
      <c r="M137">
        <f t="shared" si="18"/>
        <v>-3.7224999999999993</v>
      </c>
      <c r="O137">
        <v>2880</v>
      </c>
      <c r="P137">
        <v>3800000</v>
      </c>
      <c r="Q137">
        <v>278.98399999999998</v>
      </c>
      <c r="R137">
        <v>-541635</v>
      </c>
      <c r="S137" s="2">
        <v>2510050</v>
      </c>
      <c r="T137">
        <v>2903.99</v>
      </c>
      <c r="U137">
        <v>11622.1</v>
      </c>
      <c r="V137">
        <f t="shared" si="24"/>
        <v>1.1622100000000002</v>
      </c>
      <c r="X137">
        <v>3800000</v>
      </c>
      <c r="Y137">
        <v>33.002699999999997</v>
      </c>
      <c r="Z137">
        <v>104.526</v>
      </c>
      <c r="AA137">
        <v>71.523300000000006</v>
      </c>
      <c r="AC137">
        <f t="shared" si="19"/>
        <v>191478.94674932014</v>
      </c>
      <c r="AD137">
        <f t="shared" si="20"/>
        <v>1.1695228857876578</v>
      </c>
      <c r="AE137">
        <f t="shared" si="21"/>
        <v>1169.5228857876577</v>
      </c>
      <c r="AF137">
        <f t="shared" si="22"/>
        <v>40.037715879319641</v>
      </c>
      <c r="AG137">
        <f t="shared" si="23"/>
        <v>1.5040818058031362E-2</v>
      </c>
      <c r="AI137">
        <v>2.1563889967618128</v>
      </c>
      <c r="AJ137">
        <v>2156.3889967618129</v>
      </c>
      <c r="AK137">
        <v>36.794376317352466</v>
      </c>
    </row>
    <row r="138" spans="2:37" x14ac:dyDescent="0.2">
      <c r="B138">
        <f t="shared" si="17"/>
        <v>2960</v>
      </c>
      <c r="C138">
        <v>3900000</v>
      </c>
      <c r="D138">
        <v>278.86399999999998</v>
      </c>
      <c r="E138">
        <v>-541610</v>
      </c>
      <c r="F138" s="2">
        <v>2510050</v>
      </c>
      <c r="G138">
        <v>3327.73</v>
      </c>
      <c r="I138">
        <f t="shared" si="13"/>
        <v>1284.1416171875317</v>
      </c>
      <c r="J138">
        <f t="shared" si="14"/>
        <v>0.30449542228165827</v>
      </c>
      <c r="K138" s="2">
        <f t="shared" si="15"/>
        <v>0.99863933128304694</v>
      </c>
      <c r="L138">
        <f t="shared" si="16"/>
        <v>298</v>
      </c>
      <c r="M138">
        <f t="shared" si="18"/>
        <v>-3.6974999999999993</v>
      </c>
      <c r="O138">
        <v>2960</v>
      </c>
      <c r="P138">
        <v>3900000</v>
      </c>
      <c r="Q138">
        <v>278.86399999999998</v>
      </c>
      <c r="R138">
        <v>-541610</v>
      </c>
      <c r="S138" s="2">
        <v>2510050</v>
      </c>
      <c r="T138">
        <v>3327.73</v>
      </c>
      <c r="U138">
        <v>12777.6</v>
      </c>
      <c r="V138">
        <f t="shared" si="24"/>
        <v>1.27776</v>
      </c>
      <c r="X138">
        <v>3900000</v>
      </c>
      <c r="Y138">
        <v>32.955100000000002</v>
      </c>
      <c r="Z138">
        <v>104.318</v>
      </c>
      <c r="AA138">
        <v>71.362899999999996</v>
      </c>
      <c r="AC138">
        <f t="shared" si="19"/>
        <v>190193.58674996422</v>
      </c>
      <c r="AD138">
        <f t="shared" si="20"/>
        <v>1.2944896029398893</v>
      </c>
      <c r="AE138">
        <f t="shared" si="21"/>
        <v>1294.4896029398894</v>
      </c>
      <c r="AF138">
        <f t="shared" si="22"/>
        <v>38.694114169198798</v>
      </c>
      <c r="AG138">
        <f t="shared" si="23"/>
        <v>1.5563090483651952E-2</v>
      </c>
      <c r="AI138">
        <v>1.5634441023598864</v>
      </c>
      <c r="AJ138">
        <v>1563.4441023598863</v>
      </c>
      <c r="AK138">
        <v>36.934675209907468</v>
      </c>
    </row>
    <row r="139" spans="2:37" x14ac:dyDescent="0.2">
      <c r="B139">
        <f t="shared" si="17"/>
        <v>3040</v>
      </c>
      <c r="C139">
        <v>4000000</v>
      </c>
      <c r="D139">
        <v>278.89600000000002</v>
      </c>
      <c r="E139">
        <v>-541570</v>
      </c>
      <c r="F139" s="2">
        <v>2510050</v>
      </c>
      <c r="G139">
        <v>3815.74</v>
      </c>
      <c r="I139">
        <f t="shared" si="13"/>
        <v>1324.1416171875317</v>
      </c>
      <c r="J139">
        <f t="shared" si="14"/>
        <v>0.31272502828927062</v>
      </c>
      <c r="K139" s="2">
        <f t="shared" si="15"/>
        <v>0.99863933128304694</v>
      </c>
      <c r="L139">
        <f t="shared" si="16"/>
        <v>338</v>
      </c>
      <c r="M139">
        <f t="shared" si="18"/>
        <v>-3.5099999999999993</v>
      </c>
      <c r="O139">
        <v>3040</v>
      </c>
      <c r="P139">
        <v>4000000</v>
      </c>
      <c r="Q139">
        <v>278.89600000000002</v>
      </c>
      <c r="R139">
        <v>-541570</v>
      </c>
      <c r="S139" s="2">
        <v>2510050</v>
      </c>
      <c r="T139">
        <v>3815.74</v>
      </c>
      <c r="U139">
        <v>13833.9</v>
      </c>
      <c r="V139">
        <f t="shared" si="24"/>
        <v>1.3833900000000001</v>
      </c>
      <c r="X139">
        <v>4000000</v>
      </c>
      <c r="Y139">
        <v>32.762799999999999</v>
      </c>
      <c r="Z139">
        <v>104.348</v>
      </c>
      <c r="AA139">
        <v>71.5852</v>
      </c>
      <c r="AC139">
        <f t="shared" si="19"/>
        <v>191976.52477953461</v>
      </c>
      <c r="AD139">
        <f t="shared" si="20"/>
        <v>1.3884864728834838</v>
      </c>
      <c r="AE139">
        <f t="shared" si="21"/>
        <v>1388.4864728834839</v>
      </c>
      <c r="AF139">
        <f t="shared" si="22"/>
        <v>38.029033954682809</v>
      </c>
      <c r="AG139">
        <f t="shared" si="23"/>
        <v>1.5835269460633943E-2</v>
      </c>
      <c r="AI139">
        <v>1.8452075896253455</v>
      </c>
      <c r="AJ139">
        <v>1845.2075896253455</v>
      </c>
      <c r="AK139">
        <v>37.044057451267406</v>
      </c>
    </row>
    <row r="140" spans="2:37" x14ac:dyDescent="0.2">
      <c r="B140">
        <f t="shared" si="17"/>
        <v>3120</v>
      </c>
      <c r="C140">
        <v>4100000</v>
      </c>
      <c r="D140">
        <v>278.91899999999998</v>
      </c>
      <c r="E140">
        <v>-541545</v>
      </c>
      <c r="F140" s="2">
        <v>2510050</v>
      </c>
      <c r="G140">
        <v>4063.24</v>
      </c>
      <c r="I140">
        <f t="shared" si="13"/>
        <v>1349.1416171875317</v>
      </c>
      <c r="J140">
        <f t="shared" si="14"/>
        <v>0.32095463429688303</v>
      </c>
      <c r="K140" s="2">
        <f t="shared" si="15"/>
        <v>0.99863933128304694</v>
      </c>
      <c r="L140">
        <f t="shared" si="16"/>
        <v>363</v>
      </c>
      <c r="M140">
        <f t="shared" si="18"/>
        <v>-3.6974999999999993</v>
      </c>
      <c r="O140">
        <v>3120</v>
      </c>
      <c r="P140">
        <v>4100000</v>
      </c>
      <c r="Q140">
        <v>278.91899999999998</v>
      </c>
      <c r="R140">
        <v>-541545</v>
      </c>
      <c r="S140" s="2">
        <v>2510050</v>
      </c>
      <c r="T140">
        <v>4063.24</v>
      </c>
      <c r="U140">
        <v>15099.3</v>
      </c>
      <c r="V140">
        <f t="shared" si="24"/>
        <v>1.50993</v>
      </c>
      <c r="X140">
        <v>4100000</v>
      </c>
      <c r="Y140">
        <v>32.707099999999997</v>
      </c>
      <c r="Z140">
        <v>104.33799999999999</v>
      </c>
      <c r="AA140">
        <v>71.630899999999997</v>
      </c>
      <c r="AC140">
        <f t="shared" si="19"/>
        <v>192344.4330594886</v>
      </c>
      <c r="AD140">
        <f t="shared" si="20"/>
        <v>1.5125938819909002</v>
      </c>
      <c r="AE140">
        <f t="shared" si="21"/>
        <v>1512.5938819909002</v>
      </c>
      <c r="AF140">
        <f t="shared" si="22"/>
        <v>37.124941534751294</v>
      </c>
      <c r="AG140">
        <f t="shared" si="23"/>
        <v>1.6220900965899239E-2</v>
      </c>
      <c r="AI140">
        <v>1.7579274161804408</v>
      </c>
      <c r="AJ140">
        <v>1757.9274161804408</v>
      </c>
      <c r="AK140">
        <v>37.061516089045064</v>
      </c>
    </row>
    <row r="141" spans="2:37" x14ac:dyDescent="0.2">
      <c r="B141">
        <f t="shared" si="17"/>
        <v>3200</v>
      </c>
      <c r="C141">
        <v>4200000</v>
      </c>
      <c r="D141">
        <v>278.97000000000003</v>
      </c>
      <c r="E141">
        <v>-541495</v>
      </c>
      <c r="F141" s="2">
        <v>2510050</v>
      </c>
      <c r="G141">
        <v>4368.93</v>
      </c>
      <c r="I141">
        <f t="shared" si="13"/>
        <v>1399.1416171875317</v>
      </c>
      <c r="J141">
        <f t="shared" si="14"/>
        <v>0.32918424030449545</v>
      </c>
      <c r="K141" s="2">
        <f t="shared" si="15"/>
        <v>0.99863933128304694</v>
      </c>
      <c r="L141">
        <f t="shared" si="16"/>
        <v>413</v>
      </c>
      <c r="M141">
        <f t="shared" si="18"/>
        <v>-3.3849999999999993</v>
      </c>
      <c r="O141">
        <v>3200</v>
      </c>
      <c r="P141">
        <v>4200000</v>
      </c>
      <c r="Q141">
        <v>278.97000000000003</v>
      </c>
      <c r="R141">
        <v>-541495</v>
      </c>
      <c r="S141" s="2">
        <v>2510050</v>
      </c>
      <c r="T141">
        <v>4368.93</v>
      </c>
      <c r="U141">
        <v>16619.099999999999</v>
      </c>
      <c r="V141">
        <f t="shared" si="24"/>
        <v>1.66191</v>
      </c>
      <c r="X141">
        <v>4200000</v>
      </c>
      <c r="Y141">
        <v>32.676200000000001</v>
      </c>
      <c r="Z141">
        <v>104.22</v>
      </c>
      <c r="AA141">
        <v>71.543800000000005</v>
      </c>
      <c r="AC141">
        <f t="shared" si="19"/>
        <v>191643.63896529004</v>
      </c>
      <c r="AD141">
        <f t="shared" si="20"/>
        <v>1.6709299330983041</v>
      </c>
      <c r="AE141">
        <f t="shared" si="21"/>
        <v>1670.929933098304</v>
      </c>
      <c r="AF141">
        <f t="shared" si="22"/>
        <v>36.064937307780518</v>
      </c>
      <c r="AG141">
        <f t="shared" si="23"/>
        <v>1.6697658306204337E-2</v>
      </c>
      <c r="AI141">
        <v>1.5125938819909002</v>
      </c>
      <c r="AJ141">
        <v>1512.5938819909002</v>
      </c>
      <c r="AK141">
        <v>37.124941534751294</v>
      </c>
    </row>
    <row r="142" spans="2:37" x14ac:dyDescent="0.2">
      <c r="B142">
        <f t="shared" si="17"/>
        <v>3280</v>
      </c>
      <c r="C142">
        <v>4300000</v>
      </c>
      <c r="D142">
        <v>278.90699999999998</v>
      </c>
      <c r="E142">
        <v>-541451</v>
      </c>
      <c r="F142" s="2">
        <v>2510050</v>
      </c>
      <c r="G142">
        <v>4897.93</v>
      </c>
      <c r="I142">
        <f t="shared" si="13"/>
        <v>1443.1416171875317</v>
      </c>
      <c r="J142">
        <f t="shared" si="14"/>
        <v>0.3374138463121078</v>
      </c>
      <c r="K142" s="2">
        <f t="shared" si="15"/>
        <v>0.99863933128304694</v>
      </c>
      <c r="L142">
        <f t="shared" si="16"/>
        <v>457</v>
      </c>
      <c r="M142">
        <f t="shared" si="18"/>
        <v>-3.4599999999999995</v>
      </c>
      <c r="O142">
        <v>3280</v>
      </c>
      <c r="P142">
        <v>4300000</v>
      </c>
      <c r="Q142">
        <v>278.90699999999998</v>
      </c>
      <c r="R142">
        <v>-541451</v>
      </c>
      <c r="S142" s="2">
        <v>2510050</v>
      </c>
      <c r="T142">
        <v>4897.93</v>
      </c>
      <c r="U142">
        <v>17889.099999999999</v>
      </c>
      <c r="V142">
        <f t="shared" si="24"/>
        <v>1.78891</v>
      </c>
      <c r="X142">
        <v>4300000</v>
      </c>
      <c r="Y142">
        <v>32.694200000000002</v>
      </c>
      <c r="Z142">
        <v>104.19199999999999</v>
      </c>
      <c r="AA142">
        <v>71.497799999999998</v>
      </c>
      <c r="AC142">
        <f t="shared" si="19"/>
        <v>191274.21741514196</v>
      </c>
      <c r="AD142">
        <f t="shared" si="20"/>
        <v>1.8020930209149881</v>
      </c>
      <c r="AE142">
        <f t="shared" si="21"/>
        <v>1802.0930209149881</v>
      </c>
      <c r="AF142">
        <f t="shared" si="22"/>
        <v>35.117479794938561</v>
      </c>
      <c r="AG142">
        <f t="shared" si="23"/>
        <v>1.7148155377789791E-2</v>
      </c>
      <c r="AI142">
        <v>2.9086622979116865</v>
      </c>
      <c r="AJ142">
        <v>2908.6622979116864</v>
      </c>
      <c r="AK142">
        <v>37.21783958854602</v>
      </c>
    </row>
    <row r="143" spans="2:37" x14ac:dyDescent="0.2">
      <c r="B143">
        <f t="shared" si="17"/>
        <v>3360</v>
      </c>
      <c r="C143">
        <v>4400000</v>
      </c>
      <c r="D143">
        <v>278.89499999999998</v>
      </c>
      <c r="E143">
        <v>-541402</v>
      </c>
      <c r="F143" s="2">
        <v>2510050</v>
      </c>
      <c r="G143">
        <v>5353.3</v>
      </c>
      <c r="I143">
        <f t="shared" si="13"/>
        <v>1492.1416171875317</v>
      </c>
      <c r="J143">
        <f t="shared" si="14"/>
        <v>0.34564345231972021</v>
      </c>
      <c r="K143" s="2">
        <f t="shared" si="15"/>
        <v>0.99863933128304694</v>
      </c>
      <c r="L143">
        <f t="shared" si="16"/>
        <v>506</v>
      </c>
      <c r="M143">
        <f t="shared" si="18"/>
        <v>-3.3974999999999995</v>
      </c>
      <c r="O143">
        <v>3360</v>
      </c>
      <c r="P143">
        <v>4400000</v>
      </c>
      <c r="Q143">
        <v>278.89499999999998</v>
      </c>
      <c r="R143">
        <v>-541402</v>
      </c>
      <c r="S143" s="2">
        <v>2510050</v>
      </c>
      <c r="T143">
        <v>5353.3</v>
      </c>
      <c r="U143">
        <v>19782.8</v>
      </c>
      <c r="V143">
        <f t="shared" si="24"/>
        <v>1.97828</v>
      </c>
      <c r="X143">
        <v>4400000</v>
      </c>
      <c r="Y143">
        <v>32.402200000000001</v>
      </c>
      <c r="Z143">
        <v>104.5</v>
      </c>
      <c r="AA143">
        <v>72.097800000000007</v>
      </c>
      <c r="AC143">
        <f t="shared" si="19"/>
        <v>196130.18416306129</v>
      </c>
      <c r="AD143">
        <f t="shared" si="20"/>
        <v>1.9435175693132674</v>
      </c>
      <c r="AE143">
        <f t="shared" si="21"/>
        <v>1943.5175693132674</v>
      </c>
      <c r="AF143">
        <f t="shared" si="22"/>
        <v>35.151665744939137</v>
      </c>
      <c r="AG143">
        <f t="shared" si="23"/>
        <v>1.7131478330772987E-2</v>
      </c>
      <c r="AI143">
        <v>2.7037934920331557</v>
      </c>
      <c r="AJ143">
        <v>2703.7934920331559</v>
      </c>
      <c r="AK143">
        <v>37.269581193685013</v>
      </c>
    </row>
    <row r="144" spans="2:37" x14ac:dyDescent="0.2">
      <c r="B144">
        <f t="shared" si="17"/>
        <v>3440</v>
      </c>
      <c r="C144">
        <v>4500000</v>
      </c>
      <c r="D144">
        <v>278.911</v>
      </c>
      <c r="E144">
        <v>-541355</v>
      </c>
      <c r="F144" s="2">
        <v>2510050</v>
      </c>
      <c r="G144">
        <v>6050.07</v>
      </c>
      <c r="I144">
        <f t="shared" si="13"/>
        <v>1539.1416171875317</v>
      </c>
      <c r="J144">
        <f t="shared" si="14"/>
        <v>0.35387305832733257</v>
      </c>
      <c r="K144" s="2">
        <f t="shared" si="15"/>
        <v>0.99863933128304694</v>
      </c>
      <c r="L144">
        <f t="shared" si="16"/>
        <v>553</v>
      </c>
      <c r="M144">
        <f t="shared" si="18"/>
        <v>-3.4224999999999994</v>
      </c>
      <c r="O144">
        <v>3440</v>
      </c>
      <c r="P144">
        <v>4500000</v>
      </c>
      <c r="Q144">
        <v>278.911</v>
      </c>
      <c r="R144">
        <v>-541355</v>
      </c>
      <c r="S144" s="2">
        <v>2510050</v>
      </c>
      <c r="T144">
        <v>6050.07</v>
      </c>
      <c r="U144">
        <v>21442</v>
      </c>
      <c r="V144">
        <f t="shared" si="24"/>
        <v>2.1442000000000001</v>
      </c>
      <c r="X144">
        <v>4500000</v>
      </c>
      <c r="Y144">
        <v>32.703400000000002</v>
      </c>
      <c r="Z144">
        <v>104.761</v>
      </c>
      <c r="AA144">
        <v>72.057599999999994</v>
      </c>
      <c r="AC144">
        <f t="shared" si="19"/>
        <v>195802.29462760087</v>
      </c>
      <c r="AD144">
        <f t="shared" si="20"/>
        <v>2.1100495862919164</v>
      </c>
      <c r="AE144">
        <f t="shared" si="21"/>
        <v>2110.0495862919165</v>
      </c>
      <c r="AF144">
        <f t="shared" si="22"/>
        <v>34.276785414168963</v>
      </c>
      <c r="AG144">
        <f t="shared" si="23"/>
        <v>1.7568742013685714E-2</v>
      </c>
      <c r="AI144">
        <v>1.9894734737671687</v>
      </c>
      <c r="AJ144">
        <v>1989.4734737671686</v>
      </c>
      <c r="AK144">
        <v>37.449360558002432</v>
      </c>
    </row>
    <row r="145" spans="2:37" x14ac:dyDescent="0.2">
      <c r="B145">
        <f t="shared" si="17"/>
        <v>3520</v>
      </c>
      <c r="C145">
        <v>4600000</v>
      </c>
      <c r="D145">
        <v>278.90699999999998</v>
      </c>
      <c r="E145">
        <v>-541298</v>
      </c>
      <c r="F145" s="2">
        <v>2510050</v>
      </c>
      <c r="G145">
        <v>6529.51</v>
      </c>
      <c r="I145">
        <f t="shared" si="13"/>
        <v>1596.1416171875317</v>
      </c>
      <c r="J145">
        <f t="shared" si="14"/>
        <v>0.36210266433494498</v>
      </c>
      <c r="K145" s="2">
        <f t="shared" si="15"/>
        <v>0.99863933128304694</v>
      </c>
      <c r="L145">
        <f t="shared" si="16"/>
        <v>610</v>
      </c>
      <c r="M145">
        <f t="shared" si="18"/>
        <v>-3.2974999999999994</v>
      </c>
      <c r="O145">
        <v>3520</v>
      </c>
      <c r="P145">
        <v>4600000</v>
      </c>
      <c r="Q145">
        <v>278.90699999999998</v>
      </c>
      <c r="R145">
        <v>-541298</v>
      </c>
      <c r="S145" s="2">
        <v>2510050</v>
      </c>
      <c r="T145">
        <v>6529.51</v>
      </c>
      <c r="U145">
        <v>23145.5</v>
      </c>
      <c r="V145">
        <f t="shared" si="24"/>
        <v>2.3145500000000001</v>
      </c>
      <c r="X145">
        <v>4600000</v>
      </c>
      <c r="Y145">
        <v>32.651200000000003</v>
      </c>
      <c r="Z145">
        <v>104.614</v>
      </c>
      <c r="AA145">
        <v>71.962800000000001</v>
      </c>
      <c r="AC145">
        <f t="shared" si="19"/>
        <v>195030.51006633302</v>
      </c>
      <c r="AD145">
        <f t="shared" si="20"/>
        <v>2.2866998180275995</v>
      </c>
      <c r="AE145">
        <f t="shared" si="21"/>
        <v>2286.6998180275996</v>
      </c>
      <c r="AF145">
        <f t="shared" si="22"/>
        <v>33.365731011916402</v>
      </c>
      <c r="AG145">
        <f t="shared" si="23"/>
        <v>1.8048458155612634E-2</v>
      </c>
      <c r="AI145">
        <v>1.9093576776751759</v>
      </c>
      <c r="AJ145">
        <v>1909.3576776751759</v>
      </c>
      <c r="AK145">
        <v>37.6665212600779</v>
      </c>
    </row>
    <row r="146" spans="2:37" x14ac:dyDescent="0.2">
      <c r="B146">
        <f t="shared" si="17"/>
        <v>3600</v>
      </c>
      <c r="C146">
        <v>4700000</v>
      </c>
      <c r="D146">
        <v>278.91199999999998</v>
      </c>
      <c r="E146">
        <v>-541236</v>
      </c>
      <c r="F146" s="2">
        <v>2510050</v>
      </c>
      <c r="G146">
        <v>7184.21</v>
      </c>
      <c r="I146">
        <f t="shared" si="13"/>
        <v>1658.1416171875317</v>
      </c>
      <c r="J146">
        <f t="shared" si="14"/>
        <v>0.37033227034255733</v>
      </c>
      <c r="K146" s="2">
        <f t="shared" si="15"/>
        <v>0.99863933128304694</v>
      </c>
      <c r="L146">
        <f t="shared" si="16"/>
        <v>672</v>
      </c>
      <c r="M146">
        <f t="shared" si="18"/>
        <v>-3.2349999999999994</v>
      </c>
      <c r="O146">
        <v>3600</v>
      </c>
      <c r="P146">
        <v>4700000</v>
      </c>
      <c r="Q146">
        <v>278.91199999999998</v>
      </c>
      <c r="R146">
        <v>-541236</v>
      </c>
      <c r="S146" s="2">
        <v>2510050</v>
      </c>
      <c r="T146">
        <v>7184.21</v>
      </c>
      <c r="U146">
        <v>24969.1</v>
      </c>
      <c r="V146">
        <f t="shared" si="24"/>
        <v>2.4969100000000002</v>
      </c>
      <c r="X146">
        <v>4700000</v>
      </c>
      <c r="Y146">
        <v>32.320399999999999</v>
      </c>
      <c r="Z146">
        <v>104.535</v>
      </c>
      <c r="AA146">
        <v>72.214600000000004</v>
      </c>
      <c r="AC146">
        <f t="shared" si="19"/>
        <v>197084.93466931404</v>
      </c>
      <c r="AD146">
        <f t="shared" si="20"/>
        <v>2.4411507958759056</v>
      </c>
      <c r="AE146">
        <f t="shared" si="21"/>
        <v>2441.1507958759057</v>
      </c>
      <c r="AF146">
        <f t="shared" si="22"/>
        <v>32.967929904961366</v>
      </c>
      <c r="AG146">
        <f t="shared" si="23"/>
        <v>1.8266236361700543E-2</v>
      </c>
      <c r="AI146">
        <v>1.8890516358261935</v>
      </c>
      <c r="AJ146">
        <v>1889.0516358261934</v>
      </c>
      <c r="AK146">
        <v>37.763276807552487</v>
      </c>
    </row>
    <row r="147" spans="2:37" x14ac:dyDescent="0.2">
      <c r="B147">
        <f t="shared" si="17"/>
        <v>3680</v>
      </c>
      <c r="C147">
        <v>4800000</v>
      </c>
      <c r="D147">
        <v>278.93700000000001</v>
      </c>
      <c r="E147">
        <v>-541178</v>
      </c>
      <c r="F147" s="2">
        <v>2510050</v>
      </c>
      <c r="G147">
        <v>7761.62</v>
      </c>
      <c r="I147">
        <f t="shared" si="13"/>
        <v>1716.1416171875317</v>
      </c>
      <c r="J147">
        <f t="shared" si="14"/>
        <v>0.37856187635016975</v>
      </c>
      <c r="K147" s="2">
        <f t="shared" si="15"/>
        <v>0.99863933128304694</v>
      </c>
      <c r="L147">
        <f t="shared" si="16"/>
        <v>730</v>
      </c>
      <c r="M147">
        <f t="shared" si="18"/>
        <v>-3.2849999999999993</v>
      </c>
      <c r="O147">
        <v>3680</v>
      </c>
      <c r="P147">
        <v>4800000</v>
      </c>
      <c r="Q147">
        <v>278.93700000000001</v>
      </c>
      <c r="R147">
        <v>-541178</v>
      </c>
      <c r="S147" s="2">
        <v>2510050</v>
      </c>
      <c r="T147">
        <v>7761.62</v>
      </c>
      <c r="U147">
        <v>27011.599999999999</v>
      </c>
      <c r="V147">
        <f t="shared" si="24"/>
        <v>2.7011599999999998</v>
      </c>
      <c r="X147">
        <v>4800000</v>
      </c>
      <c r="Y147">
        <v>32.3904</v>
      </c>
      <c r="Z147">
        <v>104.782</v>
      </c>
      <c r="AA147">
        <v>72.391599999999997</v>
      </c>
      <c r="AC147">
        <f t="shared" si="19"/>
        <v>198537.67158255717</v>
      </c>
      <c r="AD147">
        <f t="shared" si="20"/>
        <v>2.6215161186192426</v>
      </c>
      <c r="AE147">
        <f t="shared" si="21"/>
        <v>2621.5161186192427</v>
      </c>
      <c r="AF147">
        <f t="shared" si="22"/>
        <v>32.488963539949978</v>
      </c>
      <c r="AG147">
        <f t="shared" si="23"/>
        <v>1.8535525125617076E-2</v>
      </c>
      <c r="AI147">
        <v>2.7795234628809906</v>
      </c>
      <c r="AJ147">
        <v>2779.5234628809908</v>
      </c>
      <c r="AK147">
        <v>38.023644892171234</v>
      </c>
    </row>
    <row r="148" spans="2:37" x14ac:dyDescent="0.2">
      <c r="B148">
        <f t="shared" si="17"/>
        <v>3760</v>
      </c>
      <c r="C148">
        <v>4900000</v>
      </c>
      <c r="D148">
        <v>278.99099999999999</v>
      </c>
      <c r="E148">
        <v>-541125</v>
      </c>
      <c r="F148" s="2">
        <v>2510050</v>
      </c>
      <c r="G148">
        <v>8510.7199999999993</v>
      </c>
      <c r="I148">
        <f t="shared" si="13"/>
        <v>1769.1416171875317</v>
      </c>
      <c r="J148">
        <f t="shared" si="14"/>
        <v>0.3867914823577821</v>
      </c>
      <c r="K148" s="2">
        <f t="shared" si="15"/>
        <v>0.99863933128304694</v>
      </c>
      <c r="L148">
        <f t="shared" si="16"/>
        <v>783</v>
      </c>
      <c r="M148">
        <f t="shared" si="18"/>
        <v>-3.3474999999999993</v>
      </c>
      <c r="O148">
        <v>3760</v>
      </c>
      <c r="P148">
        <v>4900000</v>
      </c>
      <c r="Q148">
        <v>278.99099999999999</v>
      </c>
      <c r="R148">
        <v>-541125</v>
      </c>
      <c r="S148" s="2">
        <v>2510050</v>
      </c>
      <c r="T148">
        <v>8510.7199999999993</v>
      </c>
      <c r="U148">
        <v>28897.1</v>
      </c>
      <c r="V148">
        <f t="shared" si="24"/>
        <v>2.88971</v>
      </c>
      <c r="X148">
        <v>4900000</v>
      </c>
      <c r="Y148">
        <v>32.511899999999997</v>
      </c>
      <c r="Z148">
        <v>104.78</v>
      </c>
      <c r="AA148">
        <v>72.268100000000004</v>
      </c>
      <c r="AC148">
        <f t="shared" si="19"/>
        <v>197523.28885787042</v>
      </c>
      <c r="AD148">
        <f t="shared" si="20"/>
        <v>2.8189092802142963</v>
      </c>
      <c r="AE148">
        <f t="shared" si="21"/>
        <v>2818.9092802142964</v>
      </c>
      <c r="AF148">
        <f t="shared" si="22"/>
        <v>31.635245891013181</v>
      </c>
      <c r="AG148">
        <f t="shared" si="23"/>
        <v>1.9035730023235591E-2</v>
      </c>
      <c r="AI148">
        <v>1.3884864728834838</v>
      </c>
      <c r="AJ148">
        <v>1388.4864728834839</v>
      </c>
      <c r="AK148">
        <v>38.029033954682809</v>
      </c>
    </row>
    <row r="149" spans="2:37" x14ac:dyDescent="0.2">
      <c r="B149">
        <f t="shared" si="17"/>
        <v>3840</v>
      </c>
      <c r="C149">
        <v>5000000</v>
      </c>
      <c r="D149">
        <v>279.05</v>
      </c>
      <c r="E149">
        <v>-541036</v>
      </c>
      <c r="F149" s="2">
        <v>2510050</v>
      </c>
      <c r="G149">
        <v>9322.43</v>
      </c>
      <c r="I149">
        <f t="shared" si="13"/>
        <v>1858.1416171875317</v>
      </c>
      <c r="J149">
        <f t="shared" si="14"/>
        <v>0.39502108836539451</v>
      </c>
      <c r="K149" s="2">
        <f t="shared" si="15"/>
        <v>0.99863933128304694</v>
      </c>
      <c r="L149">
        <f t="shared" si="16"/>
        <v>872</v>
      </c>
      <c r="M149">
        <f t="shared" si="18"/>
        <v>-2.8974999999999995</v>
      </c>
      <c r="O149">
        <v>3840</v>
      </c>
      <c r="P149">
        <v>5000000</v>
      </c>
      <c r="Q149">
        <v>279.05</v>
      </c>
      <c r="R149">
        <v>-541036</v>
      </c>
      <c r="S149" s="2">
        <v>2510050</v>
      </c>
      <c r="T149">
        <v>9322.43</v>
      </c>
      <c r="U149">
        <v>30802.5</v>
      </c>
      <c r="V149">
        <f t="shared" si="24"/>
        <v>3.0802499999999999</v>
      </c>
      <c r="X149">
        <v>5000000</v>
      </c>
      <c r="Y149">
        <v>32.166699999999999</v>
      </c>
      <c r="Z149">
        <v>104.878</v>
      </c>
      <c r="AA149">
        <v>72.711299999999994</v>
      </c>
      <c r="AC149">
        <f t="shared" si="19"/>
        <v>201179.68600838727</v>
      </c>
      <c r="AD149">
        <f t="shared" si="20"/>
        <v>2.9501696235915573</v>
      </c>
      <c r="AE149">
        <f t="shared" si="21"/>
        <v>2950.1696235915574</v>
      </c>
      <c r="AF149">
        <f t="shared" si="22"/>
        <v>31.549585133919482</v>
      </c>
      <c r="AG149">
        <f t="shared" si="23"/>
        <v>1.9087414222526963E-2</v>
      </c>
      <c r="AI149">
        <v>1.4230733297827716</v>
      </c>
      <c r="AJ149">
        <v>1423.0733297827717</v>
      </c>
      <c r="AK149">
        <v>38.080425151269004</v>
      </c>
    </row>
    <row r="150" spans="2:37" x14ac:dyDescent="0.2">
      <c r="B150">
        <f t="shared" si="17"/>
        <v>3920</v>
      </c>
      <c r="C150">
        <v>5100000</v>
      </c>
      <c r="D150">
        <v>278.916</v>
      </c>
      <c r="E150">
        <v>-540976</v>
      </c>
      <c r="F150" s="2">
        <v>2510050</v>
      </c>
      <c r="G150">
        <v>10060.4</v>
      </c>
      <c r="I150">
        <f t="shared" si="13"/>
        <v>1918.1416171875317</v>
      </c>
      <c r="J150">
        <f t="shared" si="14"/>
        <v>0.40325069437300687</v>
      </c>
      <c r="K150" s="2">
        <f t="shared" si="15"/>
        <v>0.99863933128304694</v>
      </c>
      <c r="L150">
        <f t="shared" si="16"/>
        <v>932</v>
      </c>
      <c r="M150">
        <f t="shared" si="18"/>
        <v>-3.2599999999999993</v>
      </c>
      <c r="O150">
        <v>3920</v>
      </c>
      <c r="P150">
        <v>5100000</v>
      </c>
      <c r="Q150">
        <v>278.916</v>
      </c>
      <c r="R150">
        <v>-540976</v>
      </c>
      <c r="S150" s="2">
        <v>2510050</v>
      </c>
      <c r="T150">
        <v>10060.4</v>
      </c>
      <c r="U150">
        <v>32923.9</v>
      </c>
      <c r="V150">
        <f t="shared" si="24"/>
        <v>3.2923900000000001</v>
      </c>
      <c r="X150">
        <v>5100000</v>
      </c>
      <c r="Y150">
        <v>32.070500000000003</v>
      </c>
      <c r="Z150">
        <v>104.818</v>
      </c>
      <c r="AA150">
        <v>72.747500000000002</v>
      </c>
      <c r="AC150">
        <f t="shared" si="19"/>
        <v>201480.31318728873</v>
      </c>
      <c r="AD150">
        <f t="shared" si="20"/>
        <v>3.1486457638463068</v>
      </c>
      <c r="AE150">
        <f t="shared" si="21"/>
        <v>3148.6457638463066</v>
      </c>
      <c r="AF150">
        <f t="shared" si="22"/>
        <v>30.951899133006446</v>
      </c>
      <c r="AG150">
        <f t="shared" si="23"/>
        <v>1.9455995168898271E-2</v>
      </c>
      <c r="AI150">
        <v>1.7713585394144535</v>
      </c>
      <c r="AJ150">
        <v>1771.3585394144536</v>
      </c>
      <c r="AK150">
        <v>38.657691701598189</v>
      </c>
    </row>
    <row r="151" spans="2:37" x14ac:dyDescent="0.2">
      <c r="B151">
        <f t="shared" si="17"/>
        <v>4000</v>
      </c>
      <c r="C151">
        <v>5200000</v>
      </c>
      <c r="D151">
        <v>278.90199999999999</v>
      </c>
      <c r="E151">
        <v>-540903</v>
      </c>
      <c r="F151" s="2">
        <v>2510050</v>
      </c>
      <c r="G151">
        <v>10793.9</v>
      </c>
      <c r="I151">
        <f t="shared" si="13"/>
        <v>1991.1416171875317</v>
      </c>
      <c r="J151">
        <f t="shared" si="14"/>
        <v>0.41148030038061928</v>
      </c>
      <c r="K151" s="2">
        <f t="shared" si="15"/>
        <v>0.99863933128304694</v>
      </c>
      <c r="L151">
        <f t="shared" si="16"/>
        <v>1005</v>
      </c>
      <c r="M151">
        <f t="shared" si="18"/>
        <v>-3.0974999999999993</v>
      </c>
      <c r="O151">
        <v>4000</v>
      </c>
      <c r="P151">
        <v>5200000</v>
      </c>
      <c r="Q151">
        <v>278.90199999999999</v>
      </c>
      <c r="R151">
        <v>-540903</v>
      </c>
      <c r="S151" s="2">
        <v>2510050</v>
      </c>
      <c r="T151">
        <v>10793.9</v>
      </c>
      <c r="U151">
        <v>34774.199999999997</v>
      </c>
      <c r="V151">
        <f t="shared" si="24"/>
        <v>3.47742</v>
      </c>
      <c r="X151">
        <v>5200000</v>
      </c>
      <c r="Y151">
        <v>31.9724</v>
      </c>
      <c r="Z151">
        <v>105.196</v>
      </c>
      <c r="AA151">
        <v>73.223600000000005</v>
      </c>
      <c r="AC151">
        <f t="shared" si="19"/>
        <v>205462.05544342988</v>
      </c>
      <c r="AD151">
        <f t="shared" si="20"/>
        <v>3.261149179559689</v>
      </c>
      <c r="AE151">
        <f t="shared" si="21"/>
        <v>3261.1491795596889</v>
      </c>
      <c r="AF151">
        <f t="shared" si="22"/>
        <v>30.932312447008364</v>
      </c>
      <c r="AG151">
        <f t="shared" si="23"/>
        <v>1.9468314922515339E-2</v>
      </c>
      <c r="AI151">
        <v>1.2944896029398893</v>
      </c>
      <c r="AJ151">
        <v>1294.4896029398894</v>
      </c>
      <c r="AK151">
        <v>38.694114169198798</v>
      </c>
    </row>
    <row r="152" spans="2:37" x14ac:dyDescent="0.2">
      <c r="B152">
        <f t="shared" si="17"/>
        <v>4080</v>
      </c>
      <c r="C152">
        <v>5300000</v>
      </c>
      <c r="D152">
        <v>278.99</v>
      </c>
      <c r="E152">
        <v>-540830</v>
      </c>
      <c r="F152" s="2">
        <v>2510050</v>
      </c>
      <c r="G152">
        <v>11743.9</v>
      </c>
      <c r="I152">
        <f t="shared" si="13"/>
        <v>2064.1416171875317</v>
      </c>
      <c r="J152">
        <f t="shared" si="14"/>
        <v>0.41970990638823169</v>
      </c>
      <c r="K152" s="2">
        <f t="shared" si="15"/>
        <v>0.99863933128304694</v>
      </c>
      <c r="L152">
        <f t="shared" si="16"/>
        <v>1078</v>
      </c>
      <c r="M152">
        <f t="shared" si="18"/>
        <v>-3.0974999999999993</v>
      </c>
      <c r="O152">
        <v>4080</v>
      </c>
      <c r="P152">
        <v>5300000</v>
      </c>
      <c r="Q152">
        <v>278.99</v>
      </c>
      <c r="R152">
        <v>-540830</v>
      </c>
      <c r="S152" s="2">
        <v>2510050</v>
      </c>
      <c r="T152">
        <v>11743.9</v>
      </c>
      <c r="U152">
        <v>36589</v>
      </c>
      <c r="V152">
        <f t="shared" si="24"/>
        <v>3.6589</v>
      </c>
      <c r="X152">
        <v>5300000</v>
      </c>
      <c r="Y152">
        <v>31.678999999999998</v>
      </c>
      <c r="Z152">
        <v>105.158</v>
      </c>
      <c r="AA152">
        <v>73.478999999999999</v>
      </c>
      <c r="AC152">
        <f t="shared" si="19"/>
        <v>207619.4849518484</v>
      </c>
      <c r="AD152">
        <f t="shared" si="20"/>
        <v>3.3956864175149919</v>
      </c>
      <c r="AE152">
        <f t="shared" si="21"/>
        <v>3395.6864175149917</v>
      </c>
      <c r="AF152">
        <f t="shared" si="22"/>
        <v>30.644228881863501</v>
      </c>
      <c r="AG152">
        <f t="shared" si="23"/>
        <v>1.9651334752835186E-2</v>
      </c>
      <c r="AI152">
        <v>1.3142072525486743</v>
      </c>
      <c r="AJ152">
        <v>1314.2072525486744</v>
      </c>
      <c r="AK152">
        <v>38.753856986559498</v>
      </c>
    </row>
    <row r="153" spans="2:37" x14ac:dyDescent="0.2">
      <c r="B153">
        <f t="shared" si="17"/>
        <v>4160</v>
      </c>
      <c r="C153">
        <v>5400000</v>
      </c>
      <c r="D153">
        <v>278.89299999999997</v>
      </c>
      <c r="E153">
        <v>-540751</v>
      </c>
      <c r="F153" s="2">
        <v>2510050</v>
      </c>
      <c r="G153">
        <v>12581.5</v>
      </c>
      <c r="I153">
        <f t="shared" si="13"/>
        <v>2143.1416171875317</v>
      </c>
      <c r="J153">
        <f t="shared" si="14"/>
        <v>0.42793951239584405</v>
      </c>
      <c r="K153" s="2">
        <f t="shared" si="15"/>
        <v>0.99863933128304694</v>
      </c>
      <c r="L153">
        <f t="shared" si="16"/>
        <v>1157</v>
      </c>
      <c r="M153">
        <f t="shared" si="18"/>
        <v>-3.0224999999999995</v>
      </c>
      <c r="O153">
        <v>4160</v>
      </c>
      <c r="P153">
        <v>5400000</v>
      </c>
      <c r="Q153">
        <v>278.89299999999997</v>
      </c>
      <c r="R153">
        <v>-540751</v>
      </c>
      <c r="S153" s="2">
        <v>2510050</v>
      </c>
      <c r="T153">
        <v>12581.5</v>
      </c>
      <c r="U153">
        <v>38645.5</v>
      </c>
      <c r="V153">
        <f t="shared" si="24"/>
        <v>3.8645500000000004</v>
      </c>
      <c r="X153">
        <v>5400000</v>
      </c>
      <c r="Y153">
        <v>31.507100000000001</v>
      </c>
      <c r="Z153">
        <v>105.26300000000001</v>
      </c>
      <c r="AA153">
        <v>73.755899999999997</v>
      </c>
      <c r="AC153">
        <f t="shared" si="19"/>
        <v>209975.53580619115</v>
      </c>
      <c r="AD153">
        <f t="shared" si="20"/>
        <v>3.5462992418254298</v>
      </c>
      <c r="AE153">
        <f t="shared" si="21"/>
        <v>3546.2992418254298</v>
      </c>
      <c r="AF153">
        <f t="shared" si="22"/>
        <v>30.395977803482765</v>
      </c>
      <c r="AG153">
        <f t="shared" si="23"/>
        <v>1.9811831811872162E-2</v>
      </c>
      <c r="AI153">
        <v>1.5522732610353234</v>
      </c>
      <c r="AJ153">
        <v>1552.2732610353235</v>
      </c>
      <c r="AK153">
        <v>39.165895482006235</v>
      </c>
    </row>
    <row r="154" spans="2:37" x14ac:dyDescent="0.2">
      <c r="B154">
        <f t="shared" si="17"/>
        <v>4240</v>
      </c>
      <c r="C154">
        <v>5500000</v>
      </c>
      <c r="D154">
        <v>278.90699999999998</v>
      </c>
      <c r="E154">
        <v>-540677</v>
      </c>
      <c r="F154" s="2">
        <v>2510050</v>
      </c>
      <c r="G154">
        <v>13559.3</v>
      </c>
      <c r="I154">
        <f t="shared" si="13"/>
        <v>2217.1416171875317</v>
      </c>
      <c r="J154">
        <f t="shared" si="14"/>
        <v>0.43616911840345646</v>
      </c>
      <c r="K154" s="2">
        <f t="shared" si="15"/>
        <v>0.99863933128304694</v>
      </c>
      <c r="L154">
        <f t="shared" si="16"/>
        <v>1231</v>
      </c>
      <c r="M154">
        <f t="shared" si="18"/>
        <v>-3.0849999999999995</v>
      </c>
      <c r="O154">
        <v>4240</v>
      </c>
      <c r="P154">
        <v>5500000</v>
      </c>
      <c r="Q154">
        <v>278.90699999999998</v>
      </c>
      <c r="R154">
        <v>-540677</v>
      </c>
      <c r="S154" s="2">
        <v>2510050</v>
      </c>
      <c r="T154">
        <v>13559.3</v>
      </c>
      <c r="U154">
        <v>40678.699999999997</v>
      </c>
      <c r="V154">
        <f t="shared" si="24"/>
        <v>4.0678700000000001</v>
      </c>
      <c r="X154">
        <v>5500000</v>
      </c>
      <c r="Y154">
        <v>31.418199999999999</v>
      </c>
      <c r="Z154">
        <v>105.547</v>
      </c>
      <c r="AA154">
        <v>74.128799999999998</v>
      </c>
      <c r="AC154">
        <f t="shared" si="19"/>
        <v>213176.48996202258</v>
      </c>
      <c r="AD154">
        <f t="shared" si="20"/>
        <v>3.676824535124624</v>
      </c>
      <c r="AE154">
        <f t="shared" si="21"/>
        <v>3676.8245351246242</v>
      </c>
      <c r="AF154">
        <f t="shared" si="22"/>
        <v>30.27709487149292</v>
      </c>
      <c r="AG154">
        <f t="shared" si="23"/>
        <v>1.9889622916463991E-2</v>
      </c>
      <c r="AI154">
        <v>2.3372362600291798</v>
      </c>
      <c r="AJ154">
        <v>2337.2362600291799</v>
      </c>
      <c r="AK154">
        <v>39.348069495245554</v>
      </c>
    </row>
    <row r="155" spans="2:37" x14ac:dyDescent="0.2">
      <c r="B155">
        <f t="shared" si="17"/>
        <v>4320</v>
      </c>
      <c r="C155">
        <v>5600000</v>
      </c>
      <c r="D155">
        <v>278.98899999999998</v>
      </c>
      <c r="E155">
        <v>-540602</v>
      </c>
      <c r="F155" s="2">
        <v>2510050</v>
      </c>
      <c r="G155">
        <v>14392.4</v>
      </c>
      <c r="I155">
        <f t="shared" si="13"/>
        <v>2292.1416171875317</v>
      </c>
      <c r="J155">
        <f t="shared" si="14"/>
        <v>0.44439872441106881</v>
      </c>
      <c r="K155" s="2">
        <f t="shared" si="15"/>
        <v>0.99863933128304694</v>
      </c>
      <c r="L155">
        <f t="shared" si="16"/>
        <v>1306</v>
      </c>
      <c r="M155">
        <f t="shared" si="18"/>
        <v>-3.0724999999999993</v>
      </c>
      <c r="O155">
        <v>4320</v>
      </c>
      <c r="P155">
        <v>5600000</v>
      </c>
      <c r="Q155">
        <v>278.98899999999998</v>
      </c>
      <c r="R155">
        <v>-540602</v>
      </c>
      <c r="S155" s="2">
        <v>2510050</v>
      </c>
      <c r="T155">
        <v>14392.4</v>
      </c>
      <c r="U155">
        <v>42809.3</v>
      </c>
      <c r="V155">
        <f t="shared" si="24"/>
        <v>4.2809300000000006</v>
      </c>
      <c r="X155">
        <v>5600000</v>
      </c>
      <c r="Y155">
        <v>31.194600000000001</v>
      </c>
      <c r="Z155">
        <v>105.392</v>
      </c>
      <c r="AA155">
        <v>74.197400000000002</v>
      </c>
      <c r="AC155">
        <f t="shared" si="19"/>
        <v>213768.86881834356</v>
      </c>
      <c r="AD155">
        <f t="shared" si="20"/>
        <v>3.8586804444766885</v>
      </c>
      <c r="AE155">
        <f t="shared" si="21"/>
        <v>3858.6804444766885</v>
      </c>
      <c r="AF155">
        <f t="shared" si="22"/>
        <v>29.798984445001501</v>
      </c>
      <c r="AG155">
        <f t="shared" si="23"/>
        <v>2.0208742385548421E-2</v>
      </c>
      <c r="AI155">
        <v>1.4475488370421503</v>
      </c>
      <c r="AJ155">
        <v>1447.5488370421504</v>
      </c>
      <c r="AK155">
        <v>39.386935416845404</v>
      </c>
    </row>
    <row r="156" spans="2:37" x14ac:dyDescent="0.2">
      <c r="B156">
        <f t="shared" si="17"/>
        <v>4400</v>
      </c>
      <c r="C156">
        <v>5700000</v>
      </c>
      <c r="D156">
        <v>278.911</v>
      </c>
      <c r="E156">
        <v>-540530</v>
      </c>
      <c r="F156" s="2">
        <v>2510050</v>
      </c>
      <c r="G156">
        <v>15247</v>
      </c>
      <c r="I156">
        <f t="shared" si="13"/>
        <v>2364.1416171875317</v>
      </c>
      <c r="J156">
        <f t="shared" si="14"/>
        <v>0.45262833041868122</v>
      </c>
      <c r="K156" s="2">
        <f t="shared" si="15"/>
        <v>0.99863933128304694</v>
      </c>
      <c r="L156">
        <f t="shared" si="16"/>
        <v>1378</v>
      </c>
      <c r="M156">
        <f t="shared" si="18"/>
        <v>-3.1099999999999994</v>
      </c>
      <c r="O156">
        <v>4400</v>
      </c>
      <c r="P156">
        <v>5700000</v>
      </c>
      <c r="Q156">
        <v>278.911</v>
      </c>
      <c r="R156">
        <v>-540530</v>
      </c>
      <c r="S156" s="2">
        <v>2510050</v>
      </c>
      <c r="T156">
        <v>15247</v>
      </c>
      <c r="U156">
        <v>44843.4</v>
      </c>
      <c r="V156">
        <f t="shared" si="24"/>
        <v>4.4843400000000004</v>
      </c>
      <c r="X156">
        <v>5700000</v>
      </c>
      <c r="Y156">
        <v>31.113900000000001</v>
      </c>
      <c r="Z156">
        <v>105.633</v>
      </c>
      <c r="AA156">
        <v>74.519099999999995</v>
      </c>
      <c r="AC156">
        <f t="shared" si="19"/>
        <v>216561.47510373147</v>
      </c>
      <c r="AD156">
        <f t="shared" si="20"/>
        <v>3.9899042987487157</v>
      </c>
      <c r="AE156">
        <f t="shared" si="21"/>
        <v>3989.9042987487155</v>
      </c>
      <c r="AF156">
        <f t="shared" si="22"/>
        <v>29.639390978969789</v>
      </c>
      <c r="AG156">
        <f t="shared" si="23"/>
        <v>2.0317556471632039E-2</v>
      </c>
      <c r="AI156">
        <v>1.2124557946573202</v>
      </c>
      <c r="AJ156">
        <v>1212.4557946573202</v>
      </c>
      <c r="AK156">
        <v>39.487573622043044</v>
      </c>
    </row>
    <row r="157" spans="2:37" x14ac:dyDescent="0.2">
      <c r="B157">
        <f t="shared" si="17"/>
        <v>4480</v>
      </c>
      <c r="C157">
        <v>5800000</v>
      </c>
      <c r="D157">
        <v>278.94299999999998</v>
      </c>
      <c r="E157">
        <v>-540449</v>
      </c>
      <c r="F157" s="2">
        <v>2510050</v>
      </c>
      <c r="G157">
        <v>16103.7</v>
      </c>
      <c r="I157">
        <f t="shared" si="13"/>
        <v>2445.1416171875317</v>
      </c>
      <c r="J157">
        <f t="shared" si="14"/>
        <v>0.46085793642629358</v>
      </c>
      <c r="K157" s="2">
        <f t="shared" si="15"/>
        <v>0.99863933128304694</v>
      </c>
      <c r="L157">
        <f t="shared" si="16"/>
        <v>1459</v>
      </c>
      <c r="M157">
        <f t="shared" si="18"/>
        <v>-2.9974999999999996</v>
      </c>
      <c r="O157">
        <v>4480</v>
      </c>
      <c r="P157">
        <v>5800000</v>
      </c>
      <c r="Q157">
        <v>278.94299999999998</v>
      </c>
      <c r="R157">
        <v>-540449</v>
      </c>
      <c r="S157" s="2">
        <v>2510050</v>
      </c>
      <c r="T157">
        <v>16103.7</v>
      </c>
      <c r="U157">
        <v>47087.6</v>
      </c>
      <c r="V157">
        <f t="shared" si="24"/>
        <v>4.7087599999999998</v>
      </c>
      <c r="X157">
        <v>5800000</v>
      </c>
      <c r="Y157">
        <v>30.9527</v>
      </c>
      <c r="Z157">
        <v>105.625</v>
      </c>
      <c r="AA157">
        <v>74.672300000000007</v>
      </c>
      <c r="AC157">
        <f t="shared" si="19"/>
        <v>217899.87581187105</v>
      </c>
      <c r="AD157">
        <f t="shared" si="20"/>
        <v>4.163846582787559</v>
      </c>
      <c r="AE157">
        <f t="shared" si="21"/>
        <v>4163.8465827875589</v>
      </c>
      <c r="AF157">
        <f t="shared" si="22"/>
        <v>29.290023485247485</v>
      </c>
      <c r="AG157">
        <f t="shared" si="23"/>
        <v>2.055990157547365E-2</v>
      </c>
      <c r="AI157">
        <v>1.6210804425555823</v>
      </c>
      <c r="AJ157">
        <v>1621.0804425555823</v>
      </c>
      <c r="AK157">
        <v>39.789362565346131</v>
      </c>
    </row>
    <row r="158" spans="2:37" x14ac:dyDescent="0.2">
      <c r="B158">
        <f t="shared" si="17"/>
        <v>4560</v>
      </c>
      <c r="C158">
        <v>5900000</v>
      </c>
      <c r="D158">
        <v>278.98399999999998</v>
      </c>
      <c r="E158">
        <v>-540373</v>
      </c>
      <c r="F158" s="2">
        <v>2510050</v>
      </c>
      <c r="G158">
        <v>17093.900000000001</v>
      </c>
      <c r="I158">
        <f t="shared" si="13"/>
        <v>2521.1416171875317</v>
      </c>
      <c r="J158">
        <f t="shared" si="14"/>
        <v>0.46908754243390599</v>
      </c>
      <c r="K158" s="2">
        <f t="shared" si="15"/>
        <v>0.99863933128304694</v>
      </c>
      <c r="L158">
        <f t="shared" si="16"/>
        <v>1535</v>
      </c>
      <c r="M158">
        <f t="shared" si="18"/>
        <v>-3.0599999999999996</v>
      </c>
      <c r="O158">
        <v>4560</v>
      </c>
      <c r="P158">
        <v>5900000</v>
      </c>
      <c r="Q158">
        <v>278.98399999999998</v>
      </c>
      <c r="R158">
        <v>-540373</v>
      </c>
      <c r="S158" s="2">
        <v>2510050</v>
      </c>
      <c r="T158">
        <v>17093.900000000001</v>
      </c>
      <c r="U158">
        <v>48872.800000000003</v>
      </c>
      <c r="V158">
        <f t="shared" si="24"/>
        <v>4.8872800000000005</v>
      </c>
      <c r="X158">
        <v>5900000</v>
      </c>
      <c r="Y158">
        <v>30.5703</v>
      </c>
      <c r="Z158">
        <v>105.717</v>
      </c>
      <c r="AA158">
        <v>75.146699999999996</v>
      </c>
      <c r="AC158">
        <f t="shared" si="19"/>
        <v>222079.33011202072</v>
      </c>
      <c r="AD158">
        <f t="shared" si="20"/>
        <v>4.2403746461319294</v>
      </c>
      <c r="AE158">
        <f t="shared" si="21"/>
        <v>4240.3746461319297</v>
      </c>
      <c r="AF158">
        <f t="shared" si="22"/>
        <v>29.328108024881331</v>
      </c>
      <c r="AG158">
        <f t="shared" si="23"/>
        <v>2.0533203147271094E-2</v>
      </c>
      <c r="AI158">
        <v>2.353326157899561</v>
      </c>
      <c r="AJ158">
        <v>2353.3261578995612</v>
      </c>
      <c r="AK158">
        <v>39.877656972275062</v>
      </c>
    </row>
    <row r="159" spans="2:37" x14ac:dyDescent="0.2">
      <c r="B159">
        <f t="shared" si="17"/>
        <v>4640</v>
      </c>
      <c r="C159">
        <v>6000000</v>
      </c>
      <c r="D159">
        <v>278.93900000000002</v>
      </c>
      <c r="E159">
        <v>-540297</v>
      </c>
      <c r="F159" s="2">
        <v>2510050</v>
      </c>
      <c r="G159">
        <v>17995.900000000001</v>
      </c>
      <c r="I159">
        <f t="shared" si="13"/>
        <v>2597.1416171875317</v>
      </c>
      <c r="J159">
        <f t="shared" si="14"/>
        <v>0.47731714844151835</v>
      </c>
      <c r="K159" s="2">
        <f t="shared" si="15"/>
        <v>0.99863933128304694</v>
      </c>
      <c r="L159">
        <f t="shared" si="16"/>
        <v>1611</v>
      </c>
      <c r="M159">
        <f t="shared" si="18"/>
        <v>-3.0599999999999996</v>
      </c>
      <c r="O159">
        <v>4640</v>
      </c>
      <c r="P159">
        <v>6000000</v>
      </c>
      <c r="Q159">
        <v>278.93900000000002</v>
      </c>
      <c r="R159">
        <v>-540297</v>
      </c>
      <c r="S159" s="2">
        <v>2510050</v>
      </c>
      <c r="T159">
        <v>17995.900000000001</v>
      </c>
      <c r="U159">
        <v>51032.5</v>
      </c>
      <c r="V159">
        <f t="shared" si="24"/>
        <v>5.1032500000000001</v>
      </c>
      <c r="X159">
        <v>6000000</v>
      </c>
      <c r="Y159">
        <v>30.555599999999998</v>
      </c>
      <c r="Z159">
        <v>106.07899999999999</v>
      </c>
      <c r="AA159">
        <v>75.523399999999995</v>
      </c>
      <c r="AC159">
        <f t="shared" si="19"/>
        <v>225435.85861289664</v>
      </c>
      <c r="AD159">
        <f t="shared" si="20"/>
        <v>4.3618325931652526</v>
      </c>
      <c r="AE159">
        <f t="shared" si="21"/>
        <v>4361.8325931652525</v>
      </c>
      <c r="AF159">
        <f t="shared" si="22"/>
        <v>29.258076305320333</v>
      </c>
      <c r="AG159">
        <f t="shared" si="23"/>
        <v>2.0582351133266237E-2</v>
      </c>
      <c r="AI159">
        <v>1.1695228857876578</v>
      </c>
      <c r="AJ159">
        <v>1169.5228857876577</v>
      </c>
      <c r="AK159">
        <v>40.037715879319641</v>
      </c>
    </row>
    <row r="160" spans="2:37" x14ac:dyDescent="0.2">
      <c r="B160">
        <f t="shared" si="17"/>
        <v>4720</v>
      </c>
      <c r="C160">
        <v>6100000</v>
      </c>
      <c r="D160">
        <v>278.95100000000002</v>
      </c>
      <c r="E160">
        <v>-540210</v>
      </c>
      <c r="F160" s="2">
        <v>2510050</v>
      </c>
      <c r="G160">
        <v>18843.5</v>
      </c>
      <c r="I160">
        <f t="shared" si="13"/>
        <v>2684.1416171875317</v>
      </c>
      <c r="J160">
        <f t="shared" si="14"/>
        <v>0.48554675444913076</v>
      </c>
      <c r="K160" s="2">
        <f t="shared" si="15"/>
        <v>0.99863933128304694</v>
      </c>
      <c r="L160">
        <f t="shared" si="16"/>
        <v>1698</v>
      </c>
      <c r="M160">
        <f t="shared" si="18"/>
        <v>-2.9224999999999994</v>
      </c>
      <c r="O160">
        <v>4720</v>
      </c>
      <c r="P160">
        <v>6100000</v>
      </c>
      <c r="Q160">
        <v>278.95100000000002</v>
      </c>
      <c r="R160">
        <v>-540210</v>
      </c>
      <c r="S160" s="2">
        <v>2510050</v>
      </c>
      <c r="T160">
        <v>18843.5</v>
      </c>
      <c r="U160">
        <v>53471.4</v>
      </c>
      <c r="V160">
        <f t="shared" si="24"/>
        <v>5.3471400000000004</v>
      </c>
      <c r="X160">
        <v>6100000</v>
      </c>
      <c r="Y160">
        <v>30.305599999999998</v>
      </c>
      <c r="Z160">
        <v>106.02200000000001</v>
      </c>
      <c r="AA160">
        <v>75.716399999999993</v>
      </c>
      <c r="AC160">
        <f t="shared" si="19"/>
        <v>227168.58262778871</v>
      </c>
      <c r="AD160">
        <f t="shared" si="20"/>
        <v>4.535429634591992</v>
      </c>
      <c r="AE160">
        <f t="shared" si="21"/>
        <v>4535.429634591992</v>
      </c>
      <c r="AF160">
        <f t="shared" si="22"/>
        <v>28.983245859842025</v>
      </c>
      <c r="AG160">
        <f t="shared" si="23"/>
        <v>2.0777521017215781E-2</v>
      </c>
      <c r="AI160">
        <v>1.3483373023157341</v>
      </c>
      <c r="AJ160">
        <v>1348.3373023157342</v>
      </c>
      <c r="AK160">
        <v>40.359357065395727</v>
      </c>
    </row>
    <row r="161" spans="2:37" x14ac:dyDescent="0.2">
      <c r="B161">
        <f t="shared" si="17"/>
        <v>4800</v>
      </c>
      <c r="C161">
        <v>6200000</v>
      </c>
      <c r="D161">
        <v>278.98200000000003</v>
      </c>
      <c r="E161">
        <v>-540128</v>
      </c>
      <c r="F161" s="2">
        <v>2510050</v>
      </c>
      <c r="G161">
        <v>19779.599999999999</v>
      </c>
      <c r="I161">
        <f t="shared" si="13"/>
        <v>2766.1416171875317</v>
      </c>
      <c r="J161">
        <f t="shared" si="14"/>
        <v>0.49377636045674311</v>
      </c>
      <c r="K161" s="2">
        <f t="shared" si="15"/>
        <v>0.99863933128304694</v>
      </c>
      <c r="L161">
        <f t="shared" si="16"/>
        <v>1780</v>
      </c>
      <c r="M161">
        <f t="shared" si="18"/>
        <v>-2.9849999999999994</v>
      </c>
      <c r="O161">
        <v>4800</v>
      </c>
      <c r="P161">
        <v>6200000</v>
      </c>
      <c r="Q161">
        <v>278.98200000000003</v>
      </c>
      <c r="R161">
        <v>-540128</v>
      </c>
      <c r="S161" s="2">
        <v>2510050</v>
      </c>
      <c r="T161">
        <v>19779.599999999999</v>
      </c>
      <c r="U161">
        <v>55713.7</v>
      </c>
      <c r="V161">
        <f t="shared" si="24"/>
        <v>5.5713699999999999</v>
      </c>
      <c r="X161">
        <v>6200000</v>
      </c>
      <c r="Y161">
        <v>30.089099999999998</v>
      </c>
      <c r="Z161">
        <v>106.429</v>
      </c>
      <c r="AA161">
        <v>76.3399</v>
      </c>
      <c r="AC161">
        <f t="shared" si="19"/>
        <v>232826.901131716</v>
      </c>
      <c r="AD161">
        <f t="shared" si="20"/>
        <v>4.6107756423003892</v>
      </c>
      <c r="AE161">
        <f t="shared" si="21"/>
        <v>4610.7756423003893</v>
      </c>
      <c r="AF161">
        <f t="shared" si="22"/>
        <v>29.210074971149865</v>
      </c>
      <c r="AG161">
        <f t="shared" si="23"/>
        <v>2.0616174405398799E-2</v>
      </c>
      <c r="AI161">
        <v>1.4605160198565266</v>
      </c>
      <c r="AJ161">
        <v>1460.5160198565266</v>
      </c>
      <c r="AK161">
        <v>40.425277496773276</v>
      </c>
    </row>
    <row r="162" spans="2:37" x14ac:dyDescent="0.2">
      <c r="B162">
        <f t="shared" si="17"/>
        <v>4880</v>
      </c>
      <c r="C162">
        <v>6300000</v>
      </c>
      <c r="D162">
        <v>278.95800000000003</v>
      </c>
      <c r="E162">
        <v>-540033</v>
      </c>
      <c r="F162" s="2">
        <v>2510050</v>
      </c>
      <c r="G162">
        <v>20616.8</v>
      </c>
      <c r="I162">
        <f t="shared" si="13"/>
        <v>2861.1416171875317</v>
      </c>
      <c r="J162">
        <f t="shared" si="14"/>
        <v>0.50200596646435547</v>
      </c>
      <c r="K162" s="2">
        <f t="shared" si="15"/>
        <v>0.99863933128304694</v>
      </c>
      <c r="L162">
        <f t="shared" si="16"/>
        <v>1875</v>
      </c>
      <c r="M162">
        <f t="shared" si="18"/>
        <v>-2.8224999999999993</v>
      </c>
      <c r="O162">
        <v>4880</v>
      </c>
      <c r="P162">
        <v>6300000</v>
      </c>
      <c r="Q162">
        <v>278.95800000000003</v>
      </c>
      <c r="R162">
        <v>-540033</v>
      </c>
      <c r="S162" s="2">
        <v>2510050</v>
      </c>
      <c r="T162">
        <v>20616.8</v>
      </c>
      <c r="U162">
        <v>58327.3</v>
      </c>
      <c r="V162">
        <f t="shared" si="24"/>
        <v>5.8327300000000006</v>
      </c>
      <c r="X162">
        <v>6300000</v>
      </c>
      <c r="Y162">
        <v>30.360600000000002</v>
      </c>
      <c r="Z162">
        <v>106.324</v>
      </c>
      <c r="AA162">
        <v>75.963399999999993</v>
      </c>
      <c r="AC162">
        <f>(1/6)*3.14*(AA162)^3</f>
        <v>229399.03263197449</v>
      </c>
      <c r="AD162">
        <f t="shared" si="20"/>
        <v>4.8992030315075414</v>
      </c>
      <c r="AE162">
        <f t="shared" si="21"/>
        <v>4899.2030315075417</v>
      </c>
      <c r="AF162">
        <f t="shared" si="22"/>
        <v>28.30821669077357</v>
      </c>
      <c r="AG162">
        <f t="shared" si="23"/>
        <v>2.1272975496060602E-2</v>
      </c>
      <c r="AI162">
        <v>1.1227536050533262</v>
      </c>
      <c r="AJ162">
        <v>1122.7536050533263</v>
      </c>
      <c r="AK162">
        <v>40.42982859482121</v>
      </c>
    </row>
    <row r="163" spans="2:37" x14ac:dyDescent="0.2">
      <c r="F163" s="2"/>
      <c r="K163" s="2"/>
      <c r="S163" s="2"/>
      <c r="AI163">
        <v>2.0842370047961767</v>
      </c>
      <c r="AJ163">
        <v>2084.2370047961767</v>
      </c>
      <c r="AK163">
        <v>40.814651612919427</v>
      </c>
    </row>
    <row r="164" spans="2:37" x14ac:dyDescent="0.2">
      <c r="B164" t="s">
        <v>0</v>
      </c>
      <c r="AI164">
        <v>1.0861115733164144</v>
      </c>
      <c r="AJ164">
        <v>1086.1115733164145</v>
      </c>
      <c r="AK164">
        <v>41.042756311022011</v>
      </c>
    </row>
    <row r="165" spans="2:37" x14ac:dyDescent="0.2">
      <c r="AI165">
        <v>1.2325132787561732</v>
      </c>
      <c r="AJ165">
        <v>1232.5132787561731</v>
      </c>
      <c r="AK165">
        <v>41.145298638801563</v>
      </c>
    </row>
    <row r="166" spans="2:37" x14ac:dyDescent="0.2">
      <c r="B166" t="s">
        <v>1</v>
      </c>
      <c r="AD166" t="s">
        <v>2</v>
      </c>
      <c r="AI166">
        <v>1.0317463813099812</v>
      </c>
      <c r="AJ166">
        <v>1031.7463813099812</v>
      </c>
      <c r="AK166">
        <v>41.498284076541054</v>
      </c>
    </row>
    <row r="167" spans="2:37" x14ac:dyDescent="0.2">
      <c r="D167" t="s">
        <v>3</v>
      </c>
      <c r="F167" t="s">
        <v>30</v>
      </c>
      <c r="X167" t="s">
        <v>5</v>
      </c>
      <c r="Y167" t="s">
        <v>6</v>
      </c>
      <c r="Z167" t="s">
        <v>7</v>
      </c>
      <c r="AA167" t="s">
        <v>8</v>
      </c>
      <c r="AC167">
        <f>(4/3)*3.14*((3.413*8.5)^3)</f>
        <v>102219.56457563989</v>
      </c>
      <c r="AD167" t="s">
        <v>9</v>
      </c>
      <c r="AI167">
        <v>0.98256226130240598</v>
      </c>
      <c r="AJ167">
        <v>982.562261302406</v>
      </c>
      <c r="AK167">
        <v>41.727626661761214</v>
      </c>
    </row>
    <row r="168" spans="2:37" x14ac:dyDescent="0.2">
      <c r="B168">
        <v>5065</v>
      </c>
      <c r="C168" t="s">
        <v>10</v>
      </c>
      <c r="D168" t="s">
        <v>11</v>
      </c>
      <c r="E168" t="s">
        <v>12</v>
      </c>
      <c r="F168" t="s">
        <v>13</v>
      </c>
      <c r="G168" t="s">
        <v>14</v>
      </c>
      <c r="I168" t="s">
        <v>15</v>
      </c>
      <c r="J168" t="s">
        <v>16</v>
      </c>
      <c r="K168" t="s">
        <v>17</v>
      </c>
      <c r="L168" t="s">
        <v>18</v>
      </c>
      <c r="M168" t="s">
        <v>19</v>
      </c>
      <c r="X168">
        <v>0</v>
      </c>
      <c r="Y168">
        <v>39.445</v>
      </c>
      <c r="Z168">
        <v>97.754999999999995</v>
      </c>
      <c r="AA168">
        <v>58.31</v>
      </c>
      <c r="AC168">
        <f>(1/6)*3.14*(AA168)^3</f>
        <v>103754.63858995668</v>
      </c>
      <c r="AI168">
        <v>1.3420038374164271</v>
      </c>
      <c r="AJ168">
        <v>1342.0038374164271</v>
      </c>
      <c r="AK168">
        <v>41.934014054733339</v>
      </c>
    </row>
    <row r="169" spans="2:37" x14ac:dyDescent="0.2">
      <c r="B169" t="s">
        <v>20</v>
      </c>
      <c r="C169">
        <v>100000</v>
      </c>
      <c r="D169">
        <v>278.87299999999999</v>
      </c>
      <c r="E169">
        <v>-587513</v>
      </c>
      <c r="F169" s="2">
        <v>2513470</v>
      </c>
      <c r="G169">
        <v>4.37489E-2</v>
      </c>
      <c r="X169">
        <v>100000</v>
      </c>
      <c r="Y169">
        <v>39.756</v>
      </c>
      <c r="Z169">
        <v>97.724599999999995</v>
      </c>
      <c r="AA169">
        <v>57.968600000000002</v>
      </c>
      <c r="AC169">
        <f>(1/6)*3.14*(AA169)^3</f>
        <v>101942.864626649</v>
      </c>
      <c r="AI169">
        <v>1.158098790776142</v>
      </c>
      <c r="AJ169">
        <v>1158.0987907761419</v>
      </c>
      <c r="AK169">
        <v>42.064628544405672</v>
      </c>
    </row>
    <row r="170" spans="2:37" x14ac:dyDescent="0.2">
      <c r="B170">
        <v>0</v>
      </c>
      <c r="C170">
        <v>200000</v>
      </c>
      <c r="D170">
        <v>278.89</v>
      </c>
      <c r="E170">
        <v>-563572</v>
      </c>
      <c r="F170" s="2">
        <v>2511810</v>
      </c>
      <c r="G170">
        <v>-2.20009E-2</v>
      </c>
      <c r="I170">
        <f>E170-(128000-$B$168)/128000*E$169</f>
        <v>692.92699218750931</v>
      </c>
      <c r="J170">
        <f>B170/$B$168</f>
        <v>0</v>
      </c>
      <c r="K170" s="2">
        <f>F170/$F$169</f>
        <v>0.99933955845902278</v>
      </c>
      <c r="L170">
        <f>E170-$E$170</f>
        <v>0</v>
      </c>
      <c r="O170" t="s">
        <v>21</v>
      </c>
      <c r="P170" t="s">
        <v>10</v>
      </c>
      <c r="Q170" t="s">
        <v>11</v>
      </c>
      <c r="R170" t="s">
        <v>12</v>
      </c>
      <c r="S170" t="s">
        <v>13</v>
      </c>
      <c r="T170" t="s">
        <v>14</v>
      </c>
      <c r="U170" t="s">
        <v>22</v>
      </c>
      <c r="V170" t="s">
        <v>23</v>
      </c>
      <c r="X170">
        <v>200000</v>
      </c>
      <c r="Y170">
        <v>39.634</v>
      </c>
      <c r="Z170">
        <v>97.183800000000005</v>
      </c>
      <c r="AA170">
        <v>57.549799999999998</v>
      </c>
      <c r="AC170">
        <f>(1/6)*3.14*(AA170)^3</f>
        <v>99749.299329412446</v>
      </c>
      <c r="AD170" t="s">
        <v>24</v>
      </c>
      <c r="AE170" t="s">
        <v>45</v>
      </c>
      <c r="AF170" t="s">
        <v>25</v>
      </c>
      <c r="AG170" t="s">
        <v>26</v>
      </c>
      <c r="AI170">
        <v>1.9457722022052408</v>
      </c>
      <c r="AJ170">
        <v>1945.7722022052408</v>
      </c>
      <c r="AK170">
        <v>42.348525067628771</v>
      </c>
    </row>
    <row r="171" spans="2:37" x14ac:dyDescent="0.2">
      <c r="B171">
        <f>B170+(C171-C170)/2500</f>
        <v>40</v>
      </c>
      <c r="C171">
        <v>300000</v>
      </c>
      <c r="D171">
        <v>278.86200000000002</v>
      </c>
      <c r="E171">
        <v>-563584</v>
      </c>
      <c r="F171" s="2">
        <v>2511670</v>
      </c>
      <c r="G171">
        <v>-91.487499999999997</v>
      </c>
      <c r="I171">
        <f t="shared" ref="I171:I234" si="25">E171-(128000-$B$168)/128000*E$169</f>
        <v>680.92699218750931</v>
      </c>
      <c r="J171">
        <f t="shared" ref="J171:J234" si="26">B171/$B$168</f>
        <v>7.8973346495557744E-3</v>
      </c>
      <c r="K171" s="2">
        <f t="shared" ref="K171:K234" si="27">F171/$F$169</f>
        <v>0.99928385857002466</v>
      </c>
      <c r="L171">
        <f t="shared" ref="L171:L234" si="28">E171-$E$170</f>
        <v>-12</v>
      </c>
      <c r="M171">
        <f>((L171-L170)-(B171-B170)*$B$14)/(B171-B170)</f>
        <v>-4.3099999999999996</v>
      </c>
      <c r="O171">
        <v>40</v>
      </c>
      <c r="P171">
        <v>300000</v>
      </c>
      <c r="Q171">
        <v>278.86200000000002</v>
      </c>
      <c r="R171">
        <v>-563584</v>
      </c>
      <c r="S171" s="2">
        <v>2511670</v>
      </c>
      <c r="T171">
        <v>-91.487499999999997</v>
      </c>
      <c r="U171">
        <v>69.978800000000007</v>
      </c>
      <c r="V171">
        <f>U171*10^-4</f>
        <v>6.9978800000000006E-3</v>
      </c>
      <c r="X171">
        <v>300000</v>
      </c>
      <c r="Y171">
        <v>39.8414</v>
      </c>
      <c r="Z171">
        <v>97.325699999999998</v>
      </c>
      <c r="AA171">
        <v>57.484299999999998</v>
      </c>
      <c r="AC171">
        <f>(1/6)*3.14*(AA171)^3</f>
        <v>99409.099410276147</v>
      </c>
      <c r="AD171">
        <f>V171*$AC$167/AC171</f>
        <v>7.195722029432596E-3</v>
      </c>
      <c r="AE171">
        <f>AD171*1000</f>
        <v>7.1957220294325959</v>
      </c>
      <c r="AF171">
        <f>AC171/O171*0.6022</f>
        <v>1496.6039916217071</v>
      </c>
      <c r="AG171">
        <f>O171/AC171</f>
        <v>4.0237765191810103E-4</v>
      </c>
      <c r="AI171">
        <v>0.9530735802208179</v>
      </c>
      <c r="AJ171">
        <v>953.07358022081792</v>
      </c>
      <c r="AK171">
        <v>42.5017076703</v>
      </c>
    </row>
    <row r="172" spans="2:37" x14ac:dyDescent="0.2">
      <c r="B172">
        <f t="shared" ref="B172:B234" si="29">B171+(C172-C171)/2500</f>
        <v>80</v>
      </c>
      <c r="C172">
        <v>400000</v>
      </c>
      <c r="D172">
        <v>278.87099999999998</v>
      </c>
      <c r="E172">
        <v>-563594</v>
      </c>
      <c r="F172" s="2">
        <v>2511670</v>
      </c>
      <c r="G172">
        <v>-92.547499999999999</v>
      </c>
      <c r="I172">
        <f t="shared" si="25"/>
        <v>670.92699218750931</v>
      </c>
      <c r="J172">
        <f t="shared" si="26"/>
        <v>1.5794669299111549E-2</v>
      </c>
      <c r="K172" s="2">
        <f t="shared" si="27"/>
        <v>0.99928385857002466</v>
      </c>
      <c r="L172">
        <f t="shared" si="28"/>
        <v>-22</v>
      </c>
      <c r="M172">
        <f t="shared" ref="M172:M234" si="30">((L172-L171)-(B172-B171)*$B$14)/(B172-B171)</f>
        <v>-4.26</v>
      </c>
      <c r="O172">
        <v>80</v>
      </c>
      <c r="P172">
        <v>400000</v>
      </c>
      <c r="Q172">
        <v>278.87099999999998</v>
      </c>
      <c r="R172">
        <v>-563594</v>
      </c>
      <c r="S172" s="2">
        <v>2511670</v>
      </c>
      <c r="T172">
        <v>-92.547499999999999</v>
      </c>
      <c r="U172">
        <v>148.50299999999999</v>
      </c>
      <c r="V172">
        <f>U172*10^-4</f>
        <v>1.4850299999999999E-2</v>
      </c>
      <c r="X172">
        <v>400000</v>
      </c>
      <c r="Y172">
        <v>39.871600000000001</v>
      </c>
      <c r="Z172">
        <v>97.196200000000005</v>
      </c>
      <c r="AA172">
        <v>57.324599999999997</v>
      </c>
      <c r="AC172">
        <f t="shared" ref="AC172:AC234" si="31">(1/6)*3.14*(AA172)^3</f>
        <v>98582.878904969577</v>
      </c>
      <c r="AD172">
        <f t="shared" ref="AD172:AD234" si="32">V172*$AC$167/AC172</f>
        <v>1.539812203375512E-2</v>
      </c>
      <c r="AE172">
        <f t="shared" ref="AE172:AE234" si="33">AD172*1000</f>
        <v>15.39812203375512</v>
      </c>
      <c r="AF172">
        <f t="shared" ref="AF172:AF234" si="34">AC172/O172*0.6022</f>
        <v>742.0826209571585</v>
      </c>
      <c r="AG172">
        <f t="shared" ref="AG172:AG234" si="35">O172/AC172</f>
        <v>8.1149993679041556E-4</v>
      </c>
      <c r="AI172">
        <v>0.90318034327108054</v>
      </c>
      <c r="AJ172">
        <v>903.18034327108057</v>
      </c>
      <c r="AK172">
        <v>42.799324867271039</v>
      </c>
    </row>
    <row r="173" spans="2:37" x14ac:dyDescent="0.2">
      <c r="B173">
        <f t="shared" si="29"/>
        <v>120</v>
      </c>
      <c r="C173">
        <v>500000</v>
      </c>
      <c r="D173">
        <v>278.90499999999997</v>
      </c>
      <c r="E173">
        <v>-563592</v>
      </c>
      <c r="F173" s="2">
        <v>2511670</v>
      </c>
      <c r="G173">
        <v>-205.86799999999999</v>
      </c>
      <c r="I173">
        <f t="shared" si="25"/>
        <v>672.92699218750931</v>
      </c>
      <c r="J173">
        <f t="shared" si="26"/>
        <v>2.3692003948667325E-2</v>
      </c>
      <c r="K173" s="2">
        <f t="shared" si="27"/>
        <v>0.99928385857002466</v>
      </c>
      <c r="L173">
        <f t="shared" si="28"/>
        <v>-20</v>
      </c>
      <c r="M173">
        <f t="shared" si="30"/>
        <v>-3.9599999999999995</v>
      </c>
      <c r="O173">
        <v>120</v>
      </c>
      <c r="P173">
        <v>500000</v>
      </c>
      <c r="Q173">
        <v>278.90499999999997</v>
      </c>
      <c r="R173">
        <v>-563592</v>
      </c>
      <c r="S173" s="2">
        <v>2511670</v>
      </c>
      <c r="T173">
        <v>-205.86799999999999</v>
      </c>
      <c r="U173">
        <v>189.321</v>
      </c>
      <c r="V173">
        <f t="shared" ref="V173:V234" si="36">U173*10^-4</f>
        <v>1.89321E-2</v>
      </c>
      <c r="X173">
        <v>500000</v>
      </c>
      <c r="Y173">
        <v>39.9803</v>
      </c>
      <c r="Z173">
        <v>97.502499999999998</v>
      </c>
      <c r="AA173">
        <v>57.522199999999998</v>
      </c>
      <c r="AC173">
        <f t="shared" si="31"/>
        <v>99605.853451023475</v>
      </c>
      <c r="AD173">
        <f t="shared" si="32"/>
        <v>1.9428888478467094E-2</v>
      </c>
      <c r="AE173">
        <f t="shared" si="33"/>
        <v>19.428888478467094</v>
      </c>
      <c r="AF173">
        <f t="shared" si="34"/>
        <v>499.85537456838614</v>
      </c>
      <c r="AG173">
        <f t="shared" si="35"/>
        <v>1.204748474536232E-3</v>
      </c>
      <c r="AI173">
        <v>1.0592550391339095</v>
      </c>
      <c r="AJ173">
        <v>1059.2550391339096</v>
      </c>
      <c r="AK173">
        <v>43.035191345533256</v>
      </c>
    </row>
    <row r="174" spans="2:37" x14ac:dyDescent="0.2">
      <c r="B174">
        <f t="shared" si="29"/>
        <v>160</v>
      </c>
      <c r="C174">
        <v>600000</v>
      </c>
      <c r="D174">
        <v>278.87599999999998</v>
      </c>
      <c r="E174">
        <v>-563592</v>
      </c>
      <c r="F174" s="2">
        <v>2511670</v>
      </c>
      <c r="G174">
        <v>-219.17099999999999</v>
      </c>
      <c r="I174">
        <f t="shared" si="25"/>
        <v>672.92699218750931</v>
      </c>
      <c r="J174">
        <f t="shared" si="26"/>
        <v>3.1589338598223098E-2</v>
      </c>
      <c r="K174" s="2">
        <f t="shared" si="27"/>
        <v>0.99928385857002466</v>
      </c>
      <c r="L174">
        <f t="shared" si="28"/>
        <v>-20</v>
      </c>
      <c r="M174">
        <f t="shared" si="30"/>
        <v>-4.01</v>
      </c>
      <c r="O174">
        <v>160</v>
      </c>
      <c r="P174">
        <v>600000</v>
      </c>
      <c r="Q174">
        <v>278.87599999999998</v>
      </c>
      <c r="R174">
        <v>-563592</v>
      </c>
      <c r="S174" s="2">
        <v>2511670</v>
      </c>
      <c r="T174">
        <v>-219.17099999999999</v>
      </c>
      <c r="U174">
        <v>239.17699999999999</v>
      </c>
      <c r="V174">
        <f t="shared" si="36"/>
        <v>2.39177E-2</v>
      </c>
      <c r="X174">
        <v>600000</v>
      </c>
      <c r="Y174">
        <v>40.177399999999999</v>
      </c>
      <c r="Z174">
        <v>97.356099999999998</v>
      </c>
      <c r="AA174">
        <v>57.178699999999999</v>
      </c>
      <c r="AC174">
        <f t="shared" si="31"/>
        <v>97832.066923346138</v>
      </c>
      <c r="AD174">
        <f t="shared" si="32"/>
        <v>2.4990342701911718E-2</v>
      </c>
      <c r="AE174">
        <f t="shared" si="33"/>
        <v>24.990342701911718</v>
      </c>
      <c r="AF174">
        <f t="shared" si="34"/>
        <v>368.21544188274402</v>
      </c>
      <c r="AG174">
        <f t="shared" si="35"/>
        <v>1.6354555825275978E-3</v>
      </c>
      <c r="AI174">
        <v>1.1755359029479264</v>
      </c>
      <c r="AJ174">
        <v>1175.5359029479264</v>
      </c>
      <c r="AK174">
        <v>43.508607805686204</v>
      </c>
    </row>
    <row r="175" spans="2:37" x14ac:dyDescent="0.2">
      <c r="B175">
        <f t="shared" si="29"/>
        <v>200</v>
      </c>
      <c r="C175">
        <v>700000</v>
      </c>
      <c r="D175">
        <v>278.875</v>
      </c>
      <c r="E175">
        <v>-563601</v>
      </c>
      <c r="F175" s="2">
        <v>2511670</v>
      </c>
      <c r="G175">
        <v>-142.45400000000001</v>
      </c>
      <c r="I175">
        <f t="shared" si="25"/>
        <v>663.92699218750931</v>
      </c>
      <c r="J175">
        <f t="shared" si="26"/>
        <v>3.9486673247778874E-2</v>
      </c>
      <c r="K175" s="2">
        <f t="shared" si="27"/>
        <v>0.99928385857002466</v>
      </c>
      <c r="L175">
        <f t="shared" si="28"/>
        <v>-29</v>
      </c>
      <c r="M175">
        <f t="shared" si="30"/>
        <v>-4.2349999999999994</v>
      </c>
      <c r="O175">
        <v>200</v>
      </c>
      <c r="P175">
        <v>700000</v>
      </c>
      <c r="Q175">
        <v>278.875</v>
      </c>
      <c r="R175">
        <v>-563601</v>
      </c>
      <c r="S175" s="2">
        <v>2511670</v>
      </c>
      <c r="T175">
        <v>-142.45400000000001</v>
      </c>
      <c r="U175">
        <v>341.637</v>
      </c>
      <c r="V175">
        <f t="shared" si="36"/>
        <v>3.4163699999999998E-2</v>
      </c>
      <c r="X175">
        <v>700000</v>
      </c>
      <c r="Y175">
        <v>39.960599999999999</v>
      </c>
      <c r="Z175">
        <v>97.391800000000003</v>
      </c>
      <c r="AA175">
        <v>57.431199999999997</v>
      </c>
      <c r="AC175">
        <f t="shared" si="31"/>
        <v>99133.87215753358</v>
      </c>
      <c r="AD175">
        <f t="shared" si="32"/>
        <v>3.522709707882022E-2</v>
      </c>
      <c r="AE175">
        <f t="shared" si="33"/>
        <v>35.227097078820222</v>
      </c>
      <c r="AF175">
        <f t="shared" si="34"/>
        <v>298.49208906633362</v>
      </c>
      <c r="AG175">
        <f t="shared" si="35"/>
        <v>2.0174739031900229E-3</v>
      </c>
      <c r="AI175">
        <v>1.8059421035285057</v>
      </c>
      <c r="AJ175">
        <v>1805.9421035285056</v>
      </c>
      <c r="AK175">
        <v>43.688364342073832</v>
      </c>
    </row>
    <row r="176" spans="2:37" x14ac:dyDescent="0.2">
      <c r="B176">
        <f t="shared" si="29"/>
        <v>240</v>
      </c>
      <c r="C176">
        <v>800000</v>
      </c>
      <c r="D176">
        <v>278.86</v>
      </c>
      <c r="E176">
        <v>-563595</v>
      </c>
      <c r="F176" s="2">
        <v>2511670</v>
      </c>
      <c r="G176">
        <v>-194.185</v>
      </c>
      <c r="I176">
        <f t="shared" si="25"/>
        <v>669.92699218750931</v>
      </c>
      <c r="J176">
        <f t="shared" si="26"/>
        <v>4.738400789733465E-2</v>
      </c>
      <c r="K176" s="2">
        <f t="shared" si="27"/>
        <v>0.99928385857002466</v>
      </c>
      <c r="L176">
        <f t="shared" si="28"/>
        <v>-23</v>
      </c>
      <c r="M176">
        <f t="shared" si="30"/>
        <v>-3.8599999999999994</v>
      </c>
      <c r="O176">
        <v>240</v>
      </c>
      <c r="P176">
        <v>800000</v>
      </c>
      <c r="Q176">
        <v>278.86</v>
      </c>
      <c r="R176">
        <v>-563595</v>
      </c>
      <c r="S176" s="2">
        <v>2511670</v>
      </c>
      <c r="T176">
        <v>-194.185</v>
      </c>
      <c r="U176">
        <v>451.12099999999998</v>
      </c>
      <c r="V176">
        <f t="shared" si="36"/>
        <v>4.5112100000000002E-2</v>
      </c>
      <c r="X176">
        <v>800000</v>
      </c>
      <c r="Y176">
        <v>39.704700000000003</v>
      </c>
      <c r="Z176">
        <v>97.547700000000006</v>
      </c>
      <c r="AA176">
        <v>57.843000000000004</v>
      </c>
      <c r="AC176">
        <f t="shared" si="31"/>
        <v>101281.66348602936</v>
      </c>
      <c r="AD176">
        <f t="shared" si="32"/>
        <v>4.5529852693709023E-2</v>
      </c>
      <c r="AE176">
        <f t="shared" si="33"/>
        <v>45.529852693709024</v>
      </c>
      <c r="AF176">
        <f t="shared" si="34"/>
        <v>254.13257396369531</v>
      </c>
      <c r="AG176">
        <f t="shared" si="35"/>
        <v>2.3696293261722071E-3</v>
      </c>
      <c r="AI176">
        <v>0.87213890043362596</v>
      </c>
      <c r="AJ176">
        <v>872.13890043362596</v>
      </c>
      <c r="AK176">
        <v>44.117498361754357</v>
      </c>
    </row>
    <row r="177" spans="2:37" x14ac:dyDescent="0.2">
      <c r="B177">
        <f t="shared" si="29"/>
        <v>280</v>
      </c>
      <c r="C177">
        <v>900000</v>
      </c>
      <c r="D177">
        <v>278.863</v>
      </c>
      <c r="E177">
        <v>-563600</v>
      </c>
      <c r="F177" s="2">
        <v>2511670</v>
      </c>
      <c r="G177">
        <v>-166.98599999999999</v>
      </c>
      <c r="I177">
        <f t="shared" si="25"/>
        <v>664.92699218750931</v>
      </c>
      <c r="J177">
        <f t="shared" si="26"/>
        <v>5.5281342546890426E-2</v>
      </c>
      <c r="K177" s="2">
        <f t="shared" si="27"/>
        <v>0.99928385857002466</v>
      </c>
      <c r="L177">
        <f t="shared" si="28"/>
        <v>-28</v>
      </c>
      <c r="M177">
        <f t="shared" si="30"/>
        <v>-4.1349999999999998</v>
      </c>
      <c r="O177">
        <v>280</v>
      </c>
      <c r="P177">
        <v>900000</v>
      </c>
      <c r="Q177">
        <v>278.863</v>
      </c>
      <c r="R177">
        <v>-563600</v>
      </c>
      <c r="S177" s="2">
        <v>2511670</v>
      </c>
      <c r="T177">
        <v>-166.98599999999999</v>
      </c>
      <c r="U177">
        <v>462.745</v>
      </c>
      <c r="V177">
        <f t="shared" si="36"/>
        <v>4.6274500000000003E-2</v>
      </c>
      <c r="X177">
        <v>900000</v>
      </c>
      <c r="Y177">
        <v>39.382800000000003</v>
      </c>
      <c r="Z177">
        <v>97.132499999999993</v>
      </c>
      <c r="AA177">
        <v>57.749699999999997</v>
      </c>
      <c r="AC177">
        <f t="shared" si="31"/>
        <v>100792.35559997254</v>
      </c>
      <c r="AD177">
        <f t="shared" si="32"/>
        <v>4.692974197099465E-2</v>
      </c>
      <c r="AE177">
        <f t="shared" si="33"/>
        <v>46.929741970994648</v>
      </c>
      <c r="AF177">
        <f t="shared" si="34"/>
        <v>216.77555907965521</v>
      </c>
      <c r="AG177">
        <f t="shared" si="35"/>
        <v>2.7779884529266453E-3</v>
      </c>
      <c r="AI177">
        <v>0.83730170790985181</v>
      </c>
      <c r="AJ177">
        <v>837.30170790985176</v>
      </c>
      <c r="AK177">
        <v>44.391523661854158</v>
      </c>
    </row>
    <row r="178" spans="2:37" x14ac:dyDescent="0.2">
      <c r="B178">
        <f t="shared" si="29"/>
        <v>320</v>
      </c>
      <c r="C178">
        <v>1000000</v>
      </c>
      <c r="D178">
        <v>278.87799999999999</v>
      </c>
      <c r="E178">
        <v>-563599</v>
      </c>
      <c r="F178" s="2">
        <v>2511670</v>
      </c>
      <c r="G178">
        <v>-170.92</v>
      </c>
      <c r="I178">
        <f t="shared" si="25"/>
        <v>665.92699218750931</v>
      </c>
      <c r="J178">
        <f t="shared" si="26"/>
        <v>6.3178677196446195E-2</v>
      </c>
      <c r="K178" s="2">
        <f t="shared" si="27"/>
        <v>0.99928385857002466</v>
      </c>
      <c r="L178">
        <f t="shared" si="28"/>
        <v>-27</v>
      </c>
      <c r="M178">
        <f t="shared" si="30"/>
        <v>-3.9849999999999994</v>
      </c>
      <c r="O178">
        <v>320</v>
      </c>
      <c r="P178">
        <v>1000000</v>
      </c>
      <c r="Q178">
        <v>278.87799999999999</v>
      </c>
      <c r="R178">
        <v>-563599</v>
      </c>
      <c r="S178" s="2">
        <v>2511670</v>
      </c>
      <c r="T178">
        <v>-170.92</v>
      </c>
      <c r="U178">
        <v>564.64800000000002</v>
      </c>
      <c r="V178">
        <f t="shared" si="36"/>
        <v>5.6464800000000002E-2</v>
      </c>
      <c r="X178">
        <v>1000000</v>
      </c>
      <c r="Y178">
        <v>39.837299999999999</v>
      </c>
      <c r="Z178">
        <v>97.220399999999998</v>
      </c>
      <c r="AA178">
        <v>57.383099999999999</v>
      </c>
      <c r="AC178">
        <f t="shared" si="31"/>
        <v>98884.999762329287</v>
      </c>
      <c r="AD178">
        <f t="shared" si="32"/>
        <v>5.8368885915185985E-2</v>
      </c>
      <c r="AE178">
        <f t="shared" si="33"/>
        <v>58.368885915185984</v>
      </c>
      <c r="AF178">
        <f t="shared" si="34"/>
        <v>186.08920892773341</v>
      </c>
      <c r="AG178">
        <f t="shared" si="35"/>
        <v>3.2360823256219039E-3</v>
      </c>
      <c r="AI178">
        <v>1.2006770883909406</v>
      </c>
      <c r="AJ178">
        <v>1200.6770883909405</v>
      </c>
      <c r="AK178">
        <v>44.487572857790113</v>
      </c>
    </row>
    <row r="179" spans="2:37" x14ac:dyDescent="0.2">
      <c r="B179">
        <f t="shared" si="29"/>
        <v>360</v>
      </c>
      <c r="C179">
        <v>1100000</v>
      </c>
      <c r="D179">
        <v>278.87099999999998</v>
      </c>
      <c r="E179">
        <v>-563600</v>
      </c>
      <c r="F179" s="2">
        <v>2511670</v>
      </c>
      <c r="G179">
        <v>-270.55900000000003</v>
      </c>
      <c r="I179">
        <f t="shared" si="25"/>
        <v>664.92699218750931</v>
      </c>
      <c r="J179">
        <f t="shared" si="26"/>
        <v>7.1076011846001971E-2</v>
      </c>
      <c r="K179" s="2">
        <f t="shared" si="27"/>
        <v>0.99928385857002466</v>
      </c>
      <c r="L179">
        <f t="shared" si="28"/>
        <v>-28</v>
      </c>
      <c r="M179">
        <f t="shared" si="30"/>
        <v>-4.0349999999999993</v>
      </c>
      <c r="O179">
        <v>360</v>
      </c>
      <c r="P179">
        <v>1100000</v>
      </c>
      <c r="Q179">
        <v>278.87099999999998</v>
      </c>
      <c r="R179">
        <v>-563600</v>
      </c>
      <c r="S179" s="2">
        <v>2511670</v>
      </c>
      <c r="T179">
        <v>-270.55900000000003</v>
      </c>
      <c r="U179">
        <v>685.23500000000001</v>
      </c>
      <c r="V179">
        <f t="shared" si="36"/>
        <v>6.8523500000000001E-2</v>
      </c>
      <c r="X179">
        <v>1100000</v>
      </c>
      <c r="Y179">
        <v>39.8752</v>
      </c>
      <c r="Z179">
        <v>97.275499999999994</v>
      </c>
      <c r="AA179">
        <v>57.400300000000001</v>
      </c>
      <c r="AC179">
        <f t="shared" si="31"/>
        <v>98973.945733403976</v>
      </c>
      <c r="AD179">
        <f t="shared" si="32"/>
        <v>7.0770567762004882E-2</v>
      </c>
      <c r="AE179">
        <f t="shared" si="33"/>
        <v>70.770567762004887</v>
      </c>
      <c r="AF179">
        <f t="shared" si="34"/>
        <v>165.56141700182187</v>
      </c>
      <c r="AG179">
        <f t="shared" si="35"/>
        <v>3.6373208861420489E-3</v>
      </c>
      <c r="AI179">
        <v>1.6187634323894222</v>
      </c>
      <c r="AJ179">
        <v>1618.7634323894222</v>
      </c>
      <c r="AK179">
        <v>44.895720495438091</v>
      </c>
    </row>
    <row r="180" spans="2:37" x14ac:dyDescent="0.2">
      <c r="B180">
        <f t="shared" si="29"/>
        <v>400</v>
      </c>
      <c r="C180">
        <v>1200000</v>
      </c>
      <c r="D180">
        <v>278.87900000000002</v>
      </c>
      <c r="E180">
        <v>-563600</v>
      </c>
      <c r="F180" s="2">
        <v>2511670</v>
      </c>
      <c r="G180">
        <v>-150.81100000000001</v>
      </c>
      <c r="I180">
        <f t="shared" si="25"/>
        <v>664.92699218750931</v>
      </c>
      <c r="J180">
        <f t="shared" si="26"/>
        <v>7.8973346495557747E-2</v>
      </c>
      <c r="K180" s="2">
        <f t="shared" si="27"/>
        <v>0.99928385857002466</v>
      </c>
      <c r="L180">
        <f t="shared" si="28"/>
        <v>-28</v>
      </c>
      <c r="M180">
        <f t="shared" si="30"/>
        <v>-4.01</v>
      </c>
      <c r="O180">
        <v>400</v>
      </c>
      <c r="P180">
        <v>1200000</v>
      </c>
      <c r="Q180">
        <v>278.87900000000002</v>
      </c>
      <c r="R180">
        <v>-563600</v>
      </c>
      <c r="S180" s="2">
        <v>2511670</v>
      </c>
      <c r="T180">
        <v>-150.81100000000001</v>
      </c>
      <c r="U180">
        <v>753.46100000000001</v>
      </c>
      <c r="V180">
        <f t="shared" si="36"/>
        <v>7.5346099999999999E-2</v>
      </c>
      <c r="X180">
        <v>1200000</v>
      </c>
      <c r="Y180">
        <v>39.848599999999998</v>
      </c>
      <c r="Z180">
        <v>97.341099999999997</v>
      </c>
      <c r="AA180">
        <v>57.4925</v>
      </c>
      <c r="AC180">
        <f t="shared" si="31"/>
        <v>99451.646900664622</v>
      </c>
      <c r="AD180">
        <f t="shared" si="32"/>
        <v>7.7443117077442294E-2</v>
      </c>
      <c r="AE180">
        <f t="shared" si="33"/>
        <v>77.443117077442295</v>
      </c>
      <c r="AF180">
        <f t="shared" si="34"/>
        <v>149.72445440895058</v>
      </c>
      <c r="AG180">
        <f t="shared" si="35"/>
        <v>4.0220550635982162E-3</v>
      </c>
      <c r="AI180">
        <v>0.91223704975557107</v>
      </c>
      <c r="AJ180">
        <v>912.23704975557109</v>
      </c>
      <c r="AK180">
        <v>44.928149972221171</v>
      </c>
    </row>
    <row r="181" spans="2:37" x14ac:dyDescent="0.2">
      <c r="B181">
        <f t="shared" si="29"/>
        <v>440</v>
      </c>
      <c r="C181">
        <v>1300000</v>
      </c>
      <c r="D181">
        <v>278.89499999999998</v>
      </c>
      <c r="E181">
        <v>-563600</v>
      </c>
      <c r="F181" s="2">
        <v>2511670</v>
      </c>
      <c r="G181">
        <v>-194.64400000000001</v>
      </c>
      <c r="I181">
        <f t="shared" si="25"/>
        <v>664.92699218750931</v>
      </c>
      <c r="J181">
        <f t="shared" si="26"/>
        <v>8.6870681145113524E-2</v>
      </c>
      <c r="K181" s="2">
        <f t="shared" si="27"/>
        <v>0.99928385857002466</v>
      </c>
      <c r="L181">
        <f t="shared" si="28"/>
        <v>-28</v>
      </c>
      <c r="M181">
        <f t="shared" si="30"/>
        <v>-4.01</v>
      </c>
      <c r="O181">
        <v>440</v>
      </c>
      <c r="P181">
        <v>1300000</v>
      </c>
      <c r="Q181">
        <v>278.89499999999998</v>
      </c>
      <c r="R181">
        <v>-563600</v>
      </c>
      <c r="S181" s="2">
        <v>2511670</v>
      </c>
      <c r="T181">
        <v>-194.64400000000001</v>
      </c>
      <c r="U181">
        <v>912.07600000000002</v>
      </c>
      <c r="V181">
        <f t="shared" si="36"/>
        <v>9.12076E-2</v>
      </c>
      <c r="X181">
        <v>1300000</v>
      </c>
      <c r="Y181">
        <v>39.654400000000003</v>
      </c>
      <c r="Z181">
        <v>97.1541</v>
      </c>
      <c r="AA181">
        <v>57.499699999999997</v>
      </c>
      <c r="AC181">
        <f t="shared" si="31"/>
        <v>99489.01568104139</v>
      </c>
      <c r="AD181">
        <f t="shared" si="32"/>
        <v>9.3710859376466435E-2</v>
      </c>
      <c r="AE181">
        <f t="shared" si="33"/>
        <v>93.710859376466431</v>
      </c>
      <c r="AF181">
        <f t="shared" si="34"/>
        <v>136.16428464346163</v>
      </c>
      <c r="AG181">
        <f t="shared" si="35"/>
        <v>4.4225987862883875E-3</v>
      </c>
      <c r="AI181">
        <v>0.97079627443457561</v>
      </c>
      <c r="AJ181">
        <v>970.79627443457559</v>
      </c>
      <c r="AK181">
        <v>44.98131796421292</v>
      </c>
    </row>
    <row r="182" spans="2:37" x14ac:dyDescent="0.2">
      <c r="B182">
        <f t="shared" si="29"/>
        <v>480</v>
      </c>
      <c r="C182">
        <v>1400000</v>
      </c>
      <c r="D182">
        <v>278.839</v>
      </c>
      <c r="E182">
        <v>-563596</v>
      </c>
      <c r="F182" s="2">
        <v>2511670</v>
      </c>
      <c r="G182">
        <v>-156.38900000000001</v>
      </c>
      <c r="I182">
        <f t="shared" si="25"/>
        <v>668.92699218750931</v>
      </c>
      <c r="J182">
        <f t="shared" si="26"/>
        <v>9.47680157946693E-2</v>
      </c>
      <c r="K182" s="2">
        <f t="shared" si="27"/>
        <v>0.99928385857002466</v>
      </c>
      <c r="L182">
        <f t="shared" si="28"/>
        <v>-24</v>
      </c>
      <c r="M182">
        <f t="shared" si="30"/>
        <v>-3.9099999999999993</v>
      </c>
      <c r="O182">
        <v>480</v>
      </c>
      <c r="P182">
        <v>1400000</v>
      </c>
      <c r="Q182">
        <v>278.839</v>
      </c>
      <c r="R182">
        <v>-563596</v>
      </c>
      <c r="S182" s="2">
        <v>2511670</v>
      </c>
      <c r="T182">
        <v>-156.38900000000001</v>
      </c>
      <c r="U182">
        <v>991.88800000000003</v>
      </c>
      <c r="V182">
        <f t="shared" si="36"/>
        <v>9.9188800000000008E-2</v>
      </c>
      <c r="X182">
        <v>1400000</v>
      </c>
      <c r="Y182">
        <v>39.689799999999998</v>
      </c>
      <c r="Z182">
        <v>97.180700000000002</v>
      </c>
      <c r="AA182">
        <v>57.490900000000003</v>
      </c>
      <c r="AC182">
        <f t="shared" si="31"/>
        <v>99443.343998195065</v>
      </c>
      <c r="AD182">
        <f t="shared" si="32"/>
        <v>0.10195791431716393</v>
      </c>
      <c r="AE182">
        <f t="shared" si="33"/>
        <v>101.95791431716393</v>
      </c>
      <c r="AF182">
        <f t="shared" si="34"/>
        <v>124.75996199106888</v>
      </c>
      <c r="AG182">
        <f t="shared" si="35"/>
        <v>4.8268690563011652E-3</v>
      </c>
      <c r="AI182">
        <v>1.5411895153556607</v>
      </c>
      <c r="AJ182">
        <v>1541.1895153556607</v>
      </c>
      <c r="AK182">
        <v>45.01052076232564</v>
      </c>
    </row>
    <row r="183" spans="2:37" x14ac:dyDescent="0.2">
      <c r="B183">
        <f t="shared" si="29"/>
        <v>520</v>
      </c>
      <c r="C183">
        <v>1500000</v>
      </c>
      <c r="D183">
        <v>278.88499999999999</v>
      </c>
      <c r="E183">
        <v>-563595</v>
      </c>
      <c r="F183" s="2">
        <v>2511670</v>
      </c>
      <c r="G183">
        <v>-80.3827</v>
      </c>
      <c r="I183">
        <f t="shared" si="25"/>
        <v>669.92699218750931</v>
      </c>
      <c r="J183">
        <f t="shared" si="26"/>
        <v>0.10266535044422508</v>
      </c>
      <c r="K183" s="2">
        <f t="shared" si="27"/>
        <v>0.99928385857002466</v>
      </c>
      <c r="L183">
        <f t="shared" si="28"/>
        <v>-23</v>
      </c>
      <c r="M183">
        <f t="shared" si="30"/>
        <v>-3.9849999999999994</v>
      </c>
      <c r="O183">
        <v>520</v>
      </c>
      <c r="P183">
        <v>1500000</v>
      </c>
      <c r="Q183">
        <v>278.88499999999999</v>
      </c>
      <c r="R183">
        <v>-563595</v>
      </c>
      <c r="S183" s="2">
        <v>2511670</v>
      </c>
      <c r="T183">
        <v>-80.3827</v>
      </c>
      <c r="U183">
        <v>1141.02</v>
      </c>
      <c r="V183">
        <f t="shared" si="36"/>
        <v>0.11410200000000001</v>
      </c>
      <c r="X183">
        <v>1500000</v>
      </c>
      <c r="Y183">
        <v>39.786700000000003</v>
      </c>
      <c r="Z183">
        <v>97.322800000000001</v>
      </c>
      <c r="AA183">
        <v>57.536099999999998</v>
      </c>
      <c r="AC183">
        <f t="shared" si="31"/>
        <v>99678.07891982008</v>
      </c>
      <c r="AD183">
        <f t="shared" si="32"/>
        <v>0.11701125145671815</v>
      </c>
      <c r="AE183">
        <f t="shared" si="33"/>
        <v>117.01125145671814</v>
      </c>
      <c r="AF183">
        <f t="shared" si="34"/>
        <v>115.43488293368394</v>
      </c>
      <c r="AG183">
        <f t="shared" si="35"/>
        <v>5.2167939594650707E-3</v>
      </c>
      <c r="AI183">
        <v>1.0608022073571302</v>
      </c>
      <c r="AJ183">
        <v>1060.8022073571301</v>
      </c>
      <c r="AK183">
        <v>45.17459443006728</v>
      </c>
    </row>
    <row r="184" spans="2:37" x14ac:dyDescent="0.2">
      <c r="B184">
        <f t="shared" si="29"/>
        <v>560</v>
      </c>
      <c r="C184">
        <v>1600000</v>
      </c>
      <c r="D184">
        <v>278.86399999999998</v>
      </c>
      <c r="E184">
        <v>-563596</v>
      </c>
      <c r="F184" s="2">
        <v>2511670</v>
      </c>
      <c r="G184">
        <v>-29.296500000000002</v>
      </c>
      <c r="I184">
        <f t="shared" si="25"/>
        <v>668.92699218750931</v>
      </c>
      <c r="J184">
        <f t="shared" si="26"/>
        <v>0.11056268509378085</v>
      </c>
      <c r="K184" s="2">
        <f t="shared" si="27"/>
        <v>0.99928385857002466</v>
      </c>
      <c r="L184">
        <f t="shared" si="28"/>
        <v>-24</v>
      </c>
      <c r="M184">
        <f t="shared" si="30"/>
        <v>-4.0349999999999993</v>
      </c>
      <c r="O184">
        <v>560</v>
      </c>
      <c r="P184">
        <v>1600000</v>
      </c>
      <c r="Q184">
        <v>278.86399999999998</v>
      </c>
      <c r="R184">
        <v>-563596</v>
      </c>
      <c r="S184" s="2">
        <v>2511670</v>
      </c>
      <c r="T184">
        <v>-29.296500000000002</v>
      </c>
      <c r="U184">
        <v>1310.25</v>
      </c>
      <c r="V184">
        <f t="shared" si="36"/>
        <v>0.131025</v>
      </c>
      <c r="X184">
        <v>1600000</v>
      </c>
      <c r="Y184">
        <v>39.653199999999998</v>
      </c>
      <c r="Z184">
        <v>97.230599999999995</v>
      </c>
      <c r="AA184">
        <v>57.577399999999997</v>
      </c>
      <c r="AC184">
        <f t="shared" si="31"/>
        <v>99892.882862687373</v>
      </c>
      <c r="AD184">
        <f t="shared" si="32"/>
        <v>0.13407680371917641</v>
      </c>
      <c r="AE184">
        <f t="shared" si="33"/>
        <v>134.07680371917641</v>
      </c>
      <c r="AF184">
        <f t="shared" si="34"/>
        <v>107.42052510698274</v>
      </c>
      <c r="AG184">
        <f t="shared" si="35"/>
        <v>5.6060049920651032E-3</v>
      </c>
      <c r="AI184">
        <v>0.79583701879016322</v>
      </c>
      <c r="AJ184">
        <v>795.83701879016326</v>
      </c>
      <c r="AK184">
        <v>45.379109961591688</v>
      </c>
    </row>
    <row r="185" spans="2:37" x14ac:dyDescent="0.2">
      <c r="B185">
        <f t="shared" si="29"/>
        <v>600</v>
      </c>
      <c r="C185">
        <v>1700000</v>
      </c>
      <c r="D185">
        <v>278.87099999999998</v>
      </c>
      <c r="E185">
        <v>-563594</v>
      </c>
      <c r="F185" s="2">
        <v>2511670</v>
      </c>
      <c r="G185">
        <v>13.6822</v>
      </c>
      <c r="I185">
        <f t="shared" si="25"/>
        <v>670.92699218750931</v>
      </c>
      <c r="J185">
        <f t="shared" si="26"/>
        <v>0.11846001974333663</v>
      </c>
      <c r="K185" s="2">
        <f t="shared" si="27"/>
        <v>0.99928385857002466</v>
      </c>
      <c r="L185">
        <f t="shared" si="28"/>
        <v>-22</v>
      </c>
      <c r="M185">
        <f t="shared" si="30"/>
        <v>-3.9599999999999995</v>
      </c>
      <c r="O185">
        <v>600</v>
      </c>
      <c r="P185">
        <v>1700000</v>
      </c>
      <c r="Q185">
        <v>278.87099999999998</v>
      </c>
      <c r="R185">
        <v>-563594</v>
      </c>
      <c r="S185" s="2">
        <v>2511670</v>
      </c>
      <c r="T185">
        <v>13.6822</v>
      </c>
      <c r="U185">
        <v>1496.02</v>
      </c>
      <c r="V185">
        <f t="shared" si="36"/>
        <v>0.14960200000000001</v>
      </c>
      <c r="X185">
        <v>1700000</v>
      </c>
      <c r="Y185">
        <v>39.8324</v>
      </c>
      <c r="Z185">
        <v>96.984300000000005</v>
      </c>
      <c r="AA185">
        <v>57.151899999999998</v>
      </c>
      <c r="AC185">
        <f t="shared" si="31"/>
        <v>97694.567958580141</v>
      </c>
      <c r="AD185">
        <f t="shared" si="32"/>
        <v>0.15653123422510432</v>
      </c>
      <c r="AE185">
        <f t="shared" si="33"/>
        <v>156.53123422510433</v>
      </c>
      <c r="AF185">
        <f t="shared" si="34"/>
        <v>98.052781374428264</v>
      </c>
      <c r="AG185">
        <f t="shared" si="35"/>
        <v>6.1415901880479554E-3</v>
      </c>
      <c r="AI185">
        <v>0.78451176829802705</v>
      </c>
      <c r="AJ185">
        <v>784.51176829802705</v>
      </c>
      <c r="AK185">
        <v>45.55845527483666</v>
      </c>
    </row>
    <row r="186" spans="2:37" x14ac:dyDescent="0.2">
      <c r="B186">
        <f t="shared" si="29"/>
        <v>640</v>
      </c>
      <c r="C186">
        <v>1800000</v>
      </c>
      <c r="D186">
        <v>278.863</v>
      </c>
      <c r="E186">
        <v>-563586</v>
      </c>
      <c r="F186" s="2">
        <v>2511670</v>
      </c>
      <c r="G186">
        <v>29.781600000000001</v>
      </c>
      <c r="I186">
        <f t="shared" si="25"/>
        <v>678.92699218750931</v>
      </c>
      <c r="J186">
        <f t="shared" si="26"/>
        <v>0.12635735439289239</v>
      </c>
      <c r="K186" s="2">
        <f t="shared" si="27"/>
        <v>0.99928385857002466</v>
      </c>
      <c r="L186">
        <f t="shared" si="28"/>
        <v>-14</v>
      </c>
      <c r="M186">
        <f t="shared" si="30"/>
        <v>-3.8099999999999996</v>
      </c>
      <c r="O186">
        <v>640</v>
      </c>
      <c r="P186">
        <v>1800000</v>
      </c>
      <c r="Q186">
        <v>278.863</v>
      </c>
      <c r="R186">
        <v>-563586</v>
      </c>
      <c r="S186" s="2">
        <v>2511670</v>
      </c>
      <c r="T186">
        <v>29.781600000000001</v>
      </c>
      <c r="U186">
        <v>1716.48</v>
      </c>
      <c r="V186">
        <f t="shared" si="36"/>
        <v>0.17164800000000002</v>
      </c>
      <c r="X186">
        <v>1800000</v>
      </c>
      <c r="Y186">
        <v>39.6601</v>
      </c>
      <c r="Z186">
        <v>97.400800000000004</v>
      </c>
      <c r="AA186">
        <v>57.740699999999997</v>
      </c>
      <c r="AC186">
        <f t="shared" si="31"/>
        <v>100745.23900009861</v>
      </c>
      <c r="AD186">
        <f t="shared" si="32"/>
        <v>0.17415993047832529</v>
      </c>
      <c r="AE186">
        <f t="shared" si="33"/>
        <v>174.15993047832529</v>
      </c>
      <c r="AF186">
        <f t="shared" si="34"/>
        <v>94.794973321655277</v>
      </c>
      <c r="AG186">
        <f t="shared" si="35"/>
        <v>6.3526575186284842E-3</v>
      </c>
      <c r="AI186">
        <v>0.85732122621052698</v>
      </c>
      <c r="AJ186">
        <v>857.32122621052702</v>
      </c>
      <c r="AK186">
        <v>45.735190219828269</v>
      </c>
    </row>
    <row r="187" spans="2:37" x14ac:dyDescent="0.2">
      <c r="B187">
        <f t="shared" si="29"/>
        <v>680</v>
      </c>
      <c r="C187">
        <v>1900000</v>
      </c>
      <c r="D187">
        <v>278.875</v>
      </c>
      <c r="E187">
        <v>-563578</v>
      </c>
      <c r="F187" s="2">
        <v>2511670</v>
      </c>
      <c r="G187">
        <v>-3.4350499999999999</v>
      </c>
      <c r="I187">
        <f t="shared" si="25"/>
        <v>686.92699218750931</v>
      </c>
      <c r="J187">
        <f t="shared" si="26"/>
        <v>0.13425468904244817</v>
      </c>
      <c r="K187" s="2">
        <f t="shared" si="27"/>
        <v>0.99928385857002466</v>
      </c>
      <c r="L187">
        <f t="shared" si="28"/>
        <v>-6</v>
      </c>
      <c r="M187">
        <f t="shared" si="30"/>
        <v>-3.8099999999999996</v>
      </c>
      <c r="O187">
        <v>680</v>
      </c>
      <c r="P187">
        <v>1900000</v>
      </c>
      <c r="Q187">
        <v>278.875</v>
      </c>
      <c r="R187">
        <v>-563578</v>
      </c>
      <c r="S187" s="2">
        <v>2511670</v>
      </c>
      <c r="T187">
        <v>-3.4350499999999999</v>
      </c>
      <c r="U187">
        <v>1941.12</v>
      </c>
      <c r="V187">
        <f t="shared" si="36"/>
        <v>0.19411200000000001</v>
      </c>
      <c r="X187">
        <v>1900000</v>
      </c>
      <c r="Y187">
        <v>39.607500000000002</v>
      </c>
      <c r="Z187">
        <v>97.224900000000005</v>
      </c>
      <c r="AA187">
        <v>57.617400000000004</v>
      </c>
      <c r="AC187">
        <f t="shared" si="31"/>
        <v>100101.21938962926</v>
      </c>
      <c r="AD187">
        <f t="shared" si="32"/>
        <v>0.19821980431301617</v>
      </c>
      <c r="AE187">
        <f t="shared" si="33"/>
        <v>198.21980431301617</v>
      </c>
      <c r="AF187">
        <f t="shared" si="34"/>
        <v>88.648462230051095</v>
      </c>
      <c r="AG187">
        <f t="shared" si="35"/>
        <v>6.7931240413086286E-3</v>
      </c>
      <c r="AI187">
        <v>1.4026843657345442</v>
      </c>
      <c r="AJ187">
        <v>1402.6843657345441</v>
      </c>
      <c r="AK187">
        <v>45.988382368718625</v>
      </c>
    </row>
    <row r="188" spans="2:37" x14ac:dyDescent="0.2">
      <c r="B188">
        <f t="shared" si="29"/>
        <v>720</v>
      </c>
      <c r="C188">
        <v>2000000</v>
      </c>
      <c r="D188">
        <v>278.88900000000001</v>
      </c>
      <c r="E188">
        <v>-563579</v>
      </c>
      <c r="F188" s="2">
        <v>2511670</v>
      </c>
      <c r="G188">
        <v>68.035200000000003</v>
      </c>
      <c r="I188">
        <f t="shared" si="25"/>
        <v>685.92699218750931</v>
      </c>
      <c r="J188">
        <f t="shared" si="26"/>
        <v>0.14215202369200394</v>
      </c>
      <c r="K188" s="2">
        <f t="shared" si="27"/>
        <v>0.99928385857002466</v>
      </c>
      <c r="L188">
        <f t="shared" si="28"/>
        <v>-7</v>
      </c>
      <c r="M188">
        <f t="shared" si="30"/>
        <v>-4.0349999999999993</v>
      </c>
      <c r="O188">
        <v>720</v>
      </c>
      <c r="P188">
        <v>2000000</v>
      </c>
      <c r="Q188">
        <v>278.88900000000001</v>
      </c>
      <c r="R188">
        <v>-563579</v>
      </c>
      <c r="S188" s="2">
        <v>2511670</v>
      </c>
      <c r="T188">
        <v>68.035200000000003</v>
      </c>
      <c r="U188">
        <v>2167.9</v>
      </c>
      <c r="V188">
        <f t="shared" si="36"/>
        <v>0.21679000000000001</v>
      </c>
      <c r="X188">
        <v>2000000</v>
      </c>
      <c r="Y188">
        <v>39.294899999999998</v>
      </c>
      <c r="Z188">
        <v>97.323899999999995</v>
      </c>
      <c r="AA188">
        <v>58.029000000000003</v>
      </c>
      <c r="AC188">
        <f t="shared" si="31"/>
        <v>102261.85284755692</v>
      </c>
      <c r="AD188">
        <f t="shared" si="32"/>
        <v>0.21670035098412938</v>
      </c>
      <c r="AE188">
        <f t="shared" si="33"/>
        <v>216.70035098412939</v>
      </c>
      <c r="AF188">
        <f t="shared" si="34"/>
        <v>85.530677478887171</v>
      </c>
      <c r="AG188">
        <f t="shared" si="35"/>
        <v>7.0407486266977131E-3</v>
      </c>
      <c r="AI188">
        <v>0.73876165199698507</v>
      </c>
      <c r="AJ188">
        <v>738.76165199698505</v>
      </c>
      <c r="AK188">
        <v>46.105528778765013</v>
      </c>
    </row>
    <row r="189" spans="2:37" x14ac:dyDescent="0.2">
      <c r="B189">
        <f t="shared" si="29"/>
        <v>760</v>
      </c>
      <c r="C189">
        <v>2100000</v>
      </c>
      <c r="D189">
        <v>278.88499999999999</v>
      </c>
      <c r="E189">
        <v>-563575</v>
      </c>
      <c r="F189" s="2">
        <v>2511670</v>
      </c>
      <c r="G189">
        <v>183.971</v>
      </c>
      <c r="I189">
        <f t="shared" si="25"/>
        <v>689.92699218750931</v>
      </c>
      <c r="J189">
        <f t="shared" si="26"/>
        <v>0.15004935834155972</v>
      </c>
      <c r="K189" s="2">
        <f t="shared" si="27"/>
        <v>0.99928385857002466</v>
      </c>
      <c r="L189">
        <f t="shared" si="28"/>
        <v>-3</v>
      </c>
      <c r="M189">
        <f t="shared" si="30"/>
        <v>-3.9099999999999993</v>
      </c>
      <c r="O189">
        <v>760</v>
      </c>
      <c r="P189">
        <v>2100000</v>
      </c>
      <c r="Q189">
        <v>278.88499999999999</v>
      </c>
      <c r="R189">
        <v>-563575</v>
      </c>
      <c r="S189" s="2">
        <v>2511670</v>
      </c>
      <c r="T189">
        <v>183.971</v>
      </c>
      <c r="U189">
        <v>2411.4699999999998</v>
      </c>
      <c r="V189">
        <f t="shared" si="36"/>
        <v>0.241147</v>
      </c>
      <c r="X189">
        <v>2100000</v>
      </c>
      <c r="Y189">
        <v>39.686300000000003</v>
      </c>
      <c r="Z189">
        <v>97.294300000000007</v>
      </c>
      <c r="AA189">
        <v>57.607999999999997</v>
      </c>
      <c r="AC189">
        <f t="shared" si="31"/>
        <v>100052.23429351594</v>
      </c>
      <c r="AD189">
        <f t="shared" si="32"/>
        <v>0.24637072338043045</v>
      </c>
      <c r="AE189">
        <f t="shared" si="33"/>
        <v>246.37072338043046</v>
      </c>
      <c r="AF189">
        <f t="shared" si="34"/>
        <v>79.278230909941186</v>
      </c>
      <c r="AG189">
        <f t="shared" si="35"/>
        <v>7.5960322662105024E-3</v>
      </c>
      <c r="AI189">
        <v>0.96846917013843825</v>
      </c>
      <c r="AJ189">
        <v>968.46917013843824</v>
      </c>
      <c r="AK189">
        <v>46.263041604909198</v>
      </c>
    </row>
    <row r="190" spans="2:37" x14ac:dyDescent="0.2">
      <c r="B190">
        <f t="shared" si="29"/>
        <v>800</v>
      </c>
      <c r="C190">
        <v>2200000</v>
      </c>
      <c r="D190">
        <v>278.86700000000002</v>
      </c>
      <c r="E190">
        <v>-563581</v>
      </c>
      <c r="F190" s="2">
        <v>2511670</v>
      </c>
      <c r="G190">
        <v>217.44399999999999</v>
      </c>
      <c r="I190">
        <f t="shared" si="25"/>
        <v>683.92699218750931</v>
      </c>
      <c r="J190">
        <f t="shared" si="26"/>
        <v>0.15794669299111549</v>
      </c>
      <c r="K190" s="2">
        <f t="shared" si="27"/>
        <v>0.99928385857002466</v>
      </c>
      <c r="L190">
        <f t="shared" si="28"/>
        <v>-9</v>
      </c>
      <c r="M190">
        <f t="shared" si="30"/>
        <v>-4.1599999999999993</v>
      </c>
      <c r="O190">
        <v>800</v>
      </c>
      <c r="P190">
        <v>2200000</v>
      </c>
      <c r="Q190">
        <v>278.86700000000002</v>
      </c>
      <c r="R190">
        <v>-563581</v>
      </c>
      <c r="S190" s="2">
        <v>2511670</v>
      </c>
      <c r="T190">
        <v>217.44399999999999</v>
      </c>
      <c r="U190">
        <v>2646.15</v>
      </c>
      <c r="V190">
        <f t="shared" si="36"/>
        <v>0.26461500000000004</v>
      </c>
      <c r="X190">
        <v>2200000</v>
      </c>
      <c r="Y190">
        <v>39.649700000000003</v>
      </c>
      <c r="Z190">
        <v>97.260400000000004</v>
      </c>
      <c r="AA190">
        <v>57.610700000000001</v>
      </c>
      <c r="AC190">
        <f t="shared" si="31"/>
        <v>100066.30284444078</v>
      </c>
      <c r="AD190">
        <f t="shared" si="32"/>
        <v>0.27030907819420513</v>
      </c>
      <c r="AE190">
        <f t="shared" si="33"/>
        <v>270.30907819420514</v>
      </c>
      <c r="AF190">
        <f t="shared" si="34"/>
        <v>75.324909466152789</v>
      </c>
      <c r="AG190">
        <f t="shared" si="35"/>
        <v>7.9946992869682539E-3</v>
      </c>
      <c r="AI190">
        <v>1.1260069949319849</v>
      </c>
      <c r="AJ190">
        <v>1126.0069949319848</v>
      </c>
      <c r="AK190">
        <v>47.26239470172289</v>
      </c>
    </row>
    <row r="191" spans="2:37" x14ac:dyDescent="0.2">
      <c r="B191">
        <f t="shared" si="29"/>
        <v>840</v>
      </c>
      <c r="C191">
        <v>2300000</v>
      </c>
      <c r="D191">
        <v>278.90100000000001</v>
      </c>
      <c r="E191">
        <v>-563575</v>
      </c>
      <c r="F191" s="2">
        <v>2511670</v>
      </c>
      <c r="G191">
        <v>301.89600000000002</v>
      </c>
      <c r="I191">
        <f t="shared" si="25"/>
        <v>689.92699218750931</v>
      </c>
      <c r="J191">
        <f t="shared" si="26"/>
        <v>0.16584402764067127</v>
      </c>
      <c r="K191" s="2">
        <f t="shared" si="27"/>
        <v>0.99928385857002466</v>
      </c>
      <c r="L191">
        <f t="shared" si="28"/>
        <v>-3</v>
      </c>
      <c r="M191">
        <f t="shared" si="30"/>
        <v>-3.8599999999999994</v>
      </c>
      <c r="O191">
        <v>840</v>
      </c>
      <c r="P191">
        <v>2300000</v>
      </c>
      <c r="Q191">
        <v>278.90100000000001</v>
      </c>
      <c r="R191">
        <v>-563575</v>
      </c>
      <c r="S191" s="2">
        <v>2511670</v>
      </c>
      <c r="T191">
        <v>301.89600000000002</v>
      </c>
      <c r="U191">
        <v>2907.62</v>
      </c>
      <c r="V191">
        <f t="shared" si="36"/>
        <v>0.29076200000000002</v>
      </c>
      <c r="X191">
        <v>2300000</v>
      </c>
      <c r="Y191">
        <v>39.556100000000001</v>
      </c>
      <c r="Z191">
        <v>97.381799999999998</v>
      </c>
      <c r="AA191">
        <v>57.825699999999998</v>
      </c>
      <c r="AC191">
        <f t="shared" si="31"/>
        <v>101190.81504553556</v>
      </c>
      <c r="AD191">
        <f t="shared" si="32"/>
        <v>0.29371801207221815</v>
      </c>
      <c r="AE191">
        <f t="shared" si="33"/>
        <v>293.71801207221813</v>
      </c>
      <c r="AF191">
        <f t="shared" si="34"/>
        <v>72.544177167168471</v>
      </c>
      <c r="AG191">
        <f t="shared" si="35"/>
        <v>8.3011486726537638E-3</v>
      </c>
      <c r="AI191">
        <v>0.69627047083955818</v>
      </c>
      <c r="AJ191">
        <v>696.27047083955813</v>
      </c>
      <c r="AK191">
        <v>47.309857679267218</v>
      </c>
    </row>
    <row r="192" spans="2:37" x14ac:dyDescent="0.2">
      <c r="B192">
        <f t="shared" si="29"/>
        <v>880</v>
      </c>
      <c r="C192">
        <v>2400000</v>
      </c>
      <c r="D192">
        <v>278.87900000000002</v>
      </c>
      <c r="E192">
        <v>-563570</v>
      </c>
      <c r="F192" s="2">
        <v>2511670</v>
      </c>
      <c r="G192">
        <v>243.54400000000001</v>
      </c>
      <c r="I192">
        <f t="shared" si="25"/>
        <v>694.92699218750931</v>
      </c>
      <c r="J192">
        <f t="shared" si="26"/>
        <v>0.17374136229022705</v>
      </c>
      <c r="K192" s="2">
        <f t="shared" si="27"/>
        <v>0.99928385857002466</v>
      </c>
      <c r="L192">
        <f t="shared" si="28"/>
        <v>2</v>
      </c>
      <c r="M192">
        <f t="shared" si="30"/>
        <v>-3.8849999999999993</v>
      </c>
      <c r="O192">
        <v>880</v>
      </c>
      <c r="P192">
        <v>2400000</v>
      </c>
      <c r="Q192">
        <v>278.87900000000002</v>
      </c>
      <c r="R192">
        <v>-563570</v>
      </c>
      <c r="S192" s="2">
        <v>2511670</v>
      </c>
      <c r="T192">
        <v>243.54400000000001</v>
      </c>
      <c r="U192">
        <v>3154.36</v>
      </c>
      <c r="V192">
        <f t="shared" si="36"/>
        <v>0.31543600000000005</v>
      </c>
      <c r="X192">
        <v>2400000</v>
      </c>
      <c r="Y192">
        <v>39.906599999999997</v>
      </c>
      <c r="Z192">
        <v>97.669499999999999</v>
      </c>
      <c r="AA192">
        <v>57.762900000000002</v>
      </c>
      <c r="AC192">
        <f t="shared" si="31"/>
        <v>100861.48651616462</v>
      </c>
      <c r="AD192">
        <f t="shared" si="32"/>
        <v>0.31968327738570451</v>
      </c>
      <c r="AE192">
        <f t="shared" si="33"/>
        <v>319.68327738570451</v>
      </c>
      <c r="AF192">
        <f t="shared" si="34"/>
        <v>69.021349068220829</v>
      </c>
      <c r="AG192">
        <f t="shared" si="35"/>
        <v>8.7248367082014642E-3</v>
      </c>
      <c r="AI192">
        <v>0.76876030449043931</v>
      </c>
      <c r="AJ192">
        <v>768.76030449043935</v>
      </c>
      <c r="AK192">
        <v>47.648127702904105</v>
      </c>
    </row>
    <row r="193" spans="2:37" x14ac:dyDescent="0.2">
      <c r="B193">
        <f t="shared" si="29"/>
        <v>920</v>
      </c>
      <c r="C193">
        <v>2500000</v>
      </c>
      <c r="D193">
        <v>278.87799999999999</v>
      </c>
      <c r="E193">
        <v>-563563</v>
      </c>
      <c r="F193" s="2">
        <v>2511670</v>
      </c>
      <c r="G193">
        <v>223.184</v>
      </c>
      <c r="I193">
        <f t="shared" si="25"/>
        <v>701.92699218750931</v>
      </c>
      <c r="J193">
        <f t="shared" si="26"/>
        <v>0.18163869693978282</v>
      </c>
      <c r="K193" s="2">
        <f t="shared" si="27"/>
        <v>0.99928385857002466</v>
      </c>
      <c r="L193">
        <f t="shared" si="28"/>
        <v>9</v>
      </c>
      <c r="M193">
        <f t="shared" si="30"/>
        <v>-3.8349999999999995</v>
      </c>
      <c r="O193">
        <v>920</v>
      </c>
      <c r="P193">
        <v>2500000</v>
      </c>
      <c r="Q193">
        <v>278.87799999999999</v>
      </c>
      <c r="R193">
        <v>-563563</v>
      </c>
      <c r="S193" s="2">
        <v>2511670</v>
      </c>
      <c r="T193">
        <v>223.184</v>
      </c>
      <c r="U193">
        <v>3465.97</v>
      </c>
      <c r="V193">
        <f t="shared" si="36"/>
        <v>0.34659699999999999</v>
      </c>
      <c r="X193">
        <v>2500000</v>
      </c>
      <c r="Y193">
        <v>39.174300000000002</v>
      </c>
      <c r="Z193">
        <v>97.364699999999999</v>
      </c>
      <c r="AA193">
        <v>58.190399999999997</v>
      </c>
      <c r="AC193">
        <f t="shared" si="31"/>
        <v>103117.51185928482</v>
      </c>
      <c r="AD193">
        <f t="shared" si="32"/>
        <v>0.34357883335635381</v>
      </c>
      <c r="AE193">
        <f t="shared" si="33"/>
        <v>343.57883335635381</v>
      </c>
      <c r="AF193">
        <f t="shared" si="34"/>
        <v>67.497136567023162</v>
      </c>
      <c r="AG193">
        <f t="shared" si="35"/>
        <v>8.9218599577484108E-3</v>
      </c>
      <c r="AI193">
        <v>0.64338607911920698</v>
      </c>
      <c r="AJ193">
        <v>643.38607911920701</v>
      </c>
      <c r="AK193">
        <v>48.085218739938419</v>
      </c>
    </row>
    <row r="194" spans="2:37" x14ac:dyDescent="0.2">
      <c r="B194">
        <f t="shared" si="29"/>
        <v>960</v>
      </c>
      <c r="C194">
        <v>2600000</v>
      </c>
      <c r="D194">
        <v>278.87599999999998</v>
      </c>
      <c r="E194">
        <v>-563557</v>
      </c>
      <c r="F194" s="2">
        <v>2511670</v>
      </c>
      <c r="G194">
        <v>439.69799999999998</v>
      </c>
      <c r="I194">
        <f t="shared" si="25"/>
        <v>707.92699218750931</v>
      </c>
      <c r="J194">
        <f t="shared" si="26"/>
        <v>0.1895360315893386</v>
      </c>
      <c r="K194" s="2">
        <f t="shared" si="27"/>
        <v>0.99928385857002466</v>
      </c>
      <c r="L194">
        <f t="shared" si="28"/>
        <v>15</v>
      </c>
      <c r="M194">
        <f t="shared" si="30"/>
        <v>-3.8599999999999994</v>
      </c>
      <c r="O194">
        <v>960</v>
      </c>
      <c r="P194">
        <v>2600000</v>
      </c>
      <c r="Q194">
        <v>278.87599999999998</v>
      </c>
      <c r="R194">
        <v>-563557</v>
      </c>
      <c r="S194" s="2">
        <v>2511670</v>
      </c>
      <c r="T194">
        <v>439.69799999999998</v>
      </c>
      <c r="U194">
        <v>3927.61</v>
      </c>
      <c r="V194">
        <f t="shared" si="36"/>
        <v>0.39276100000000003</v>
      </c>
      <c r="X194">
        <v>2600000</v>
      </c>
      <c r="Y194">
        <v>39.183700000000002</v>
      </c>
      <c r="Z194">
        <v>97.472300000000004</v>
      </c>
      <c r="AA194">
        <v>58.288600000000002</v>
      </c>
      <c r="AC194">
        <f t="shared" si="31"/>
        <v>103640.44542470675</v>
      </c>
      <c r="AD194">
        <f t="shared" si="32"/>
        <v>0.38737635908232104</v>
      </c>
      <c r="AE194">
        <f t="shared" si="33"/>
        <v>387.37635908232102</v>
      </c>
      <c r="AF194">
        <f t="shared" si="34"/>
        <v>65.012787744540006</v>
      </c>
      <c r="AG194">
        <f t="shared" si="35"/>
        <v>9.2627930733607845E-3</v>
      </c>
      <c r="AI194">
        <v>0.87258201185596362</v>
      </c>
      <c r="AJ194">
        <v>872.58201185596363</v>
      </c>
      <c r="AK194">
        <v>48.205080247600812</v>
      </c>
    </row>
    <row r="195" spans="2:37" x14ac:dyDescent="0.2">
      <c r="B195">
        <f t="shared" si="29"/>
        <v>1000</v>
      </c>
      <c r="C195">
        <v>2700000</v>
      </c>
      <c r="D195">
        <v>278.875</v>
      </c>
      <c r="E195">
        <v>-563555</v>
      </c>
      <c r="F195" s="2">
        <v>2511670</v>
      </c>
      <c r="G195">
        <v>500.31400000000002</v>
      </c>
      <c r="I195">
        <f t="shared" si="25"/>
        <v>709.92699218750931</v>
      </c>
      <c r="J195">
        <f t="shared" si="26"/>
        <v>0.19743336623889438</v>
      </c>
      <c r="K195" s="2">
        <f t="shared" si="27"/>
        <v>0.99928385857002466</v>
      </c>
      <c r="L195">
        <f t="shared" si="28"/>
        <v>17</v>
      </c>
      <c r="M195">
        <f t="shared" si="30"/>
        <v>-3.9599999999999995</v>
      </c>
      <c r="O195">
        <v>1000</v>
      </c>
      <c r="P195">
        <v>2700000</v>
      </c>
      <c r="Q195">
        <v>278.875</v>
      </c>
      <c r="R195">
        <v>-563555</v>
      </c>
      <c r="S195" s="2">
        <v>2511670</v>
      </c>
      <c r="T195">
        <v>500.31400000000002</v>
      </c>
      <c r="U195">
        <v>4205</v>
      </c>
      <c r="V195">
        <f t="shared" si="36"/>
        <v>0.42050000000000004</v>
      </c>
      <c r="X195">
        <v>2700000</v>
      </c>
      <c r="Y195">
        <v>39.129300000000001</v>
      </c>
      <c r="Z195">
        <v>97.362700000000004</v>
      </c>
      <c r="AA195">
        <v>58.233400000000003</v>
      </c>
      <c r="AC195">
        <f t="shared" si="31"/>
        <v>103346.2779637987</v>
      </c>
      <c r="AD195">
        <f t="shared" si="32"/>
        <v>0.41591557771546706</v>
      </c>
      <c r="AE195">
        <f t="shared" si="33"/>
        <v>415.91557771546707</v>
      </c>
      <c r="AF195">
        <f t="shared" si="34"/>
        <v>62.235128589799572</v>
      </c>
      <c r="AG195">
        <f t="shared" si="35"/>
        <v>9.6762072103873092E-3</v>
      </c>
      <c r="AI195">
        <v>0.67102939706411802</v>
      </c>
      <c r="AJ195">
        <v>671.02939706411803</v>
      </c>
      <c r="AK195">
        <v>48.248033066468579</v>
      </c>
    </row>
    <row r="196" spans="2:37" x14ac:dyDescent="0.2">
      <c r="B196">
        <f t="shared" si="29"/>
        <v>1040</v>
      </c>
      <c r="C196">
        <v>2800000</v>
      </c>
      <c r="D196">
        <v>278.964</v>
      </c>
      <c r="E196">
        <v>-563538</v>
      </c>
      <c r="F196" s="2">
        <v>2511670</v>
      </c>
      <c r="G196">
        <v>481.935</v>
      </c>
      <c r="I196">
        <f t="shared" si="25"/>
        <v>726.92699218750931</v>
      </c>
      <c r="J196">
        <f t="shared" si="26"/>
        <v>0.20533070088845015</v>
      </c>
      <c r="K196" s="2">
        <f t="shared" si="27"/>
        <v>0.99928385857002466</v>
      </c>
      <c r="L196">
        <f t="shared" si="28"/>
        <v>34</v>
      </c>
      <c r="M196">
        <f t="shared" si="30"/>
        <v>-3.5849999999999995</v>
      </c>
      <c r="O196">
        <v>1040</v>
      </c>
      <c r="P196">
        <v>2800000</v>
      </c>
      <c r="Q196">
        <v>278.964</v>
      </c>
      <c r="R196">
        <v>-563538</v>
      </c>
      <c r="S196" s="2">
        <v>2511670</v>
      </c>
      <c r="T196">
        <v>481.935</v>
      </c>
      <c r="U196">
        <v>4675.32</v>
      </c>
      <c r="V196">
        <f t="shared" si="36"/>
        <v>0.467532</v>
      </c>
      <c r="X196">
        <v>2800000</v>
      </c>
      <c r="Y196">
        <v>39.273099999999999</v>
      </c>
      <c r="Z196">
        <v>97.3001</v>
      </c>
      <c r="AA196">
        <v>58.027000000000001</v>
      </c>
      <c r="AC196">
        <f t="shared" si="31"/>
        <v>102251.2796863741</v>
      </c>
      <c r="AD196">
        <f t="shared" si="32"/>
        <v>0.46738698637085752</v>
      </c>
      <c r="AE196">
        <f t="shared" si="33"/>
        <v>467.38698637085753</v>
      </c>
      <c r="AF196">
        <f t="shared" si="34"/>
        <v>59.207423679936994</v>
      </c>
      <c r="AG196">
        <f t="shared" si="35"/>
        <v>1.0171021851167984E-2</v>
      </c>
      <c r="AI196">
        <v>1.2401875824162967</v>
      </c>
      <c r="AJ196">
        <v>1240.1875824162967</v>
      </c>
      <c r="AK196">
        <v>48.932911335907491</v>
      </c>
    </row>
    <row r="197" spans="2:37" x14ac:dyDescent="0.2">
      <c r="B197">
        <f t="shared" si="29"/>
        <v>1080</v>
      </c>
      <c r="C197">
        <v>2900000</v>
      </c>
      <c r="D197">
        <v>278.87099999999998</v>
      </c>
      <c r="E197">
        <v>-563538</v>
      </c>
      <c r="F197" s="2">
        <v>2511670</v>
      </c>
      <c r="G197">
        <v>589.42899999999997</v>
      </c>
      <c r="I197">
        <f t="shared" si="25"/>
        <v>726.92699218750931</v>
      </c>
      <c r="J197">
        <f t="shared" si="26"/>
        <v>0.21322803553800593</v>
      </c>
      <c r="K197" s="2">
        <f t="shared" si="27"/>
        <v>0.99928385857002466</v>
      </c>
      <c r="L197">
        <f t="shared" si="28"/>
        <v>34</v>
      </c>
      <c r="M197">
        <f t="shared" si="30"/>
        <v>-4.01</v>
      </c>
      <c r="O197">
        <v>1080</v>
      </c>
      <c r="P197">
        <v>2900000</v>
      </c>
      <c r="Q197">
        <v>278.87099999999998</v>
      </c>
      <c r="R197">
        <v>-563538</v>
      </c>
      <c r="S197" s="2">
        <v>2511670</v>
      </c>
      <c r="T197">
        <v>589.42899999999997</v>
      </c>
      <c r="U197">
        <v>5051.41</v>
      </c>
      <c r="V197">
        <f t="shared" si="36"/>
        <v>0.50514100000000006</v>
      </c>
      <c r="X197">
        <v>2900000</v>
      </c>
      <c r="Y197">
        <v>39.473300000000002</v>
      </c>
      <c r="Z197">
        <v>97.468999999999994</v>
      </c>
      <c r="AA197">
        <v>57.995699999999999</v>
      </c>
      <c r="AC197">
        <f t="shared" si="31"/>
        <v>102085.90465299111</v>
      </c>
      <c r="AD197">
        <f t="shared" si="32"/>
        <v>0.5058023754094283</v>
      </c>
      <c r="AE197">
        <f t="shared" si="33"/>
        <v>505.80237540942829</v>
      </c>
      <c r="AF197">
        <f t="shared" si="34"/>
        <v>56.92234424262152</v>
      </c>
      <c r="AG197">
        <f t="shared" si="35"/>
        <v>1.0579325360059452E-2</v>
      </c>
      <c r="AI197">
        <v>0.63742225130652241</v>
      </c>
      <c r="AJ197">
        <v>637.42225130652241</v>
      </c>
      <c r="AK197">
        <v>48.968186405733896</v>
      </c>
    </row>
    <row r="198" spans="2:37" x14ac:dyDescent="0.2">
      <c r="B198">
        <f t="shared" si="29"/>
        <v>1120</v>
      </c>
      <c r="C198">
        <v>3000000</v>
      </c>
      <c r="D198">
        <v>278.84899999999999</v>
      </c>
      <c r="E198">
        <v>-563532</v>
      </c>
      <c r="F198" s="2">
        <v>2511670</v>
      </c>
      <c r="G198">
        <v>650.45699999999999</v>
      </c>
      <c r="I198">
        <f t="shared" si="25"/>
        <v>732.92699218750931</v>
      </c>
      <c r="J198">
        <f t="shared" si="26"/>
        <v>0.2211253701875617</v>
      </c>
      <c r="K198" s="2">
        <f t="shared" si="27"/>
        <v>0.99928385857002466</v>
      </c>
      <c r="L198">
        <f t="shared" si="28"/>
        <v>40</v>
      </c>
      <c r="M198">
        <f t="shared" si="30"/>
        <v>-3.8599999999999994</v>
      </c>
      <c r="O198">
        <v>1120</v>
      </c>
      <c r="P198">
        <v>3000000</v>
      </c>
      <c r="Q198">
        <v>278.84899999999999</v>
      </c>
      <c r="R198">
        <v>-563532</v>
      </c>
      <c r="S198" s="2">
        <v>2511670</v>
      </c>
      <c r="T198">
        <v>650.45699999999999</v>
      </c>
      <c r="U198">
        <v>5402.11</v>
      </c>
      <c r="V198">
        <f t="shared" si="36"/>
        <v>0.540211</v>
      </c>
      <c r="X198">
        <v>3000000</v>
      </c>
      <c r="Y198">
        <v>39.493299999999998</v>
      </c>
      <c r="Z198">
        <v>97.569699999999997</v>
      </c>
      <c r="AA198">
        <v>58.0764</v>
      </c>
      <c r="AC198">
        <f t="shared" si="31"/>
        <v>102512.65015228816</v>
      </c>
      <c r="AD198">
        <f t="shared" si="32"/>
        <v>0.53866652668659398</v>
      </c>
      <c r="AE198">
        <f t="shared" si="33"/>
        <v>538.66652668659401</v>
      </c>
      <c r="AF198">
        <f t="shared" si="34"/>
        <v>55.118855287239214</v>
      </c>
      <c r="AG198">
        <f t="shared" si="35"/>
        <v>1.0925480887833634E-2</v>
      </c>
      <c r="AI198">
        <v>0.8024759325817622</v>
      </c>
      <c r="AJ198">
        <v>802.47593258176221</v>
      </c>
      <c r="AK198">
        <v>49.50607388401324</v>
      </c>
    </row>
    <row r="199" spans="2:37" x14ac:dyDescent="0.2">
      <c r="B199">
        <f t="shared" si="29"/>
        <v>1160</v>
      </c>
      <c r="C199">
        <v>3100000</v>
      </c>
      <c r="D199">
        <v>278.87099999999998</v>
      </c>
      <c r="E199">
        <v>-563521</v>
      </c>
      <c r="F199" s="2">
        <v>2511670</v>
      </c>
      <c r="G199">
        <v>695.15099999999995</v>
      </c>
      <c r="I199">
        <f t="shared" si="25"/>
        <v>743.92699218750931</v>
      </c>
      <c r="J199">
        <f t="shared" si="26"/>
        <v>0.22902270483711748</v>
      </c>
      <c r="K199" s="2">
        <f t="shared" si="27"/>
        <v>0.99928385857002466</v>
      </c>
      <c r="L199">
        <f t="shared" si="28"/>
        <v>51</v>
      </c>
      <c r="M199">
        <f t="shared" si="30"/>
        <v>-3.7349999999999994</v>
      </c>
      <c r="O199">
        <v>1160</v>
      </c>
      <c r="P199">
        <v>3100000</v>
      </c>
      <c r="Q199">
        <v>278.87099999999998</v>
      </c>
      <c r="R199">
        <v>-563521</v>
      </c>
      <c r="S199" s="2">
        <v>2511670</v>
      </c>
      <c r="T199">
        <v>695.15099999999995</v>
      </c>
      <c r="U199">
        <v>6059.49</v>
      </c>
      <c r="V199">
        <f t="shared" si="36"/>
        <v>0.60594899999999996</v>
      </c>
      <c r="X199">
        <v>3100000</v>
      </c>
      <c r="Y199">
        <v>39.449100000000001</v>
      </c>
      <c r="Z199">
        <v>97.577500000000001</v>
      </c>
      <c r="AA199">
        <v>58.128399999999999</v>
      </c>
      <c r="AC199">
        <f t="shared" si="31"/>
        <v>102788.25773931782</v>
      </c>
      <c r="AD199">
        <f t="shared" si="32"/>
        <v>0.60259648618746486</v>
      </c>
      <c r="AE199">
        <f t="shared" si="33"/>
        <v>602.59648618746485</v>
      </c>
      <c r="AF199">
        <f t="shared" si="34"/>
        <v>53.361283457428605</v>
      </c>
      <c r="AG199">
        <f t="shared" si="35"/>
        <v>1.1285335752473652E-2</v>
      </c>
      <c r="AI199">
        <v>0.59838621944138359</v>
      </c>
      <c r="AJ199">
        <v>598.38621944138356</v>
      </c>
      <c r="AK199">
        <v>49.856637085870773</v>
      </c>
    </row>
    <row r="200" spans="2:37" x14ac:dyDescent="0.2">
      <c r="B200">
        <f t="shared" si="29"/>
        <v>1200</v>
      </c>
      <c r="C200">
        <v>3200000</v>
      </c>
      <c r="D200">
        <v>278.86200000000002</v>
      </c>
      <c r="E200">
        <v>-563517</v>
      </c>
      <c r="F200" s="2">
        <v>2511670</v>
      </c>
      <c r="G200">
        <v>851.221</v>
      </c>
      <c r="I200">
        <f t="shared" si="25"/>
        <v>747.92699218750931</v>
      </c>
      <c r="J200">
        <f t="shared" si="26"/>
        <v>0.23692003948667326</v>
      </c>
      <c r="K200" s="2">
        <f t="shared" si="27"/>
        <v>0.99928385857002466</v>
      </c>
      <c r="L200">
        <f t="shared" si="28"/>
        <v>55</v>
      </c>
      <c r="M200">
        <f t="shared" si="30"/>
        <v>-3.9099999999999993</v>
      </c>
      <c r="O200">
        <v>1200</v>
      </c>
      <c r="P200">
        <v>3200000</v>
      </c>
      <c r="Q200">
        <v>278.86200000000002</v>
      </c>
      <c r="R200">
        <v>-563517</v>
      </c>
      <c r="S200" s="2">
        <v>2511670</v>
      </c>
      <c r="T200">
        <v>851.221</v>
      </c>
      <c r="U200">
        <v>6514.34</v>
      </c>
      <c r="V200">
        <f t="shared" si="36"/>
        <v>0.65143400000000007</v>
      </c>
      <c r="X200">
        <v>3200000</v>
      </c>
      <c r="Y200">
        <v>39.353700000000003</v>
      </c>
      <c r="Z200">
        <v>97.507199999999997</v>
      </c>
      <c r="AA200">
        <v>58.153500000000001</v>
      </c>
      <c r="AC200">
        <f t="shared" si="31"/>
        <v>102921.46798461313</v>
      </c>
      <c r="AD200">
        <f t="shared" si="32"/>
        <v>0.64699135305495814</v>
      </c>
      <c r="AE200">
        <f t="shared" si="33"/>
        <v>646.99135305495815</v>
      </c>
      <c r="AF200">
        <f t="shared" si="34"/>
        <v>51.649423350278354</v>
      </c>
      <c r="AG200">
        <f t="shared" si="35"/>
        <v>1.1659375089552757E-2</v>
      </c>
      <c r="AI200">
        <v>0.70489226163648833</v>
      </c>
      <c r="AJ200">
        <v>704.89226163648834</v>
      </c>
      <c r="AK200">
        <v>49.991306756455465</v>
      </c>
    </row>
    <row r="201" spans="2:37" x14ac:dyDescent="0.2">
      <c r="B201">
        <f t="shared" si="29"/>
        <v>1240</v>
      </c>
      <c r="C201">
        <v>3300000</v>
      </c>
      <c r="D201">
        <v>278.88799999999998</v>
      </c>
      <c r="E201">
        <v>-563511</v>
      </c>
      <c r="F201" s="2">
        <v>2511670</v>
      </c>
      <c r="G201">
        <v>929.53700000000003</v>
      </c>
      <c r="I201">
        <f t="shared" si="25"/>
        <v>753.92699218750931</v>
      </c>
      <c r="J201">
        <f t="shared" si="26"/>
        <v>0.24481737413622903</v>
      </c>
      <c r="K201" s="2">
        <f t="shared" si="27"/>
        <v>0.99928385857002466</v>
      </c>
      <c r="L201">
        <f t="shared" si="28"/>
        <v>61</v>
      </c>
      <c r="M201">
        <f t="shared" si="30"/>
        <v>-3.8599999999999994</v>
      </c>
      <c r="O201">
        <v>1240</v>
      </c>
      <c r="P201">
        <v>3300000</v>
      </c>
      <c r="Q201">
        <v>278.88799999999998</v>
      </c>
      <c r="R201">
        <v>-563511</v>
      </c>
      <c r="S201" s="2">
        <v>2511670</v>
      </c>
      <c r="T201">
        <v>929.53700000000003</v>
      </c>
      <c r="U201">
        <v>7098.46</v>
      </c>
      <c r="V201">
        <f t="shared" si="36"/>
        <v>0.70984600000000009</v>
      </c>
      <c r="X201">
        <v>3300000</v>
      </c>
      <c r="Y201">
        <v>39.535600000000002</v>
      </c>
      <c r="Z201">
        <v>97.6922</v>
      </c>
      <c r="AA201">
        <v>58.156599999999997</v>
      </c>
      <c r="AC201">
        <f t="shared" si="31"/>
        <v>102937.92822651076</v>
      </c>
      <c r="AD201">
        <f t="shared" si="32"/>
        <v>0.70489226163648833</v>
      </c>
      <c r="AE201">
        <f t="shared" si="33"/>
        <v>704.89226163648834</v>
      </c>
      <c r="AF201">
        <f t="shared" si="34"/>
        <v>49.991306756455465</v>
      </c>
      <c r="AG201">
        <f t="shared" si="35"/>
        <v>1.2046094392646313E-2</v>
      </c>
      <c r="AI201">
        <v>0.58366015394274728</v>
      </c>
      <c r="AJ201">
        <v>583.66015394274723</v>
      </c>
      <c r="AK201">
        <v>50.636882120228691</v>
      </c>
    </row>
    <row r="202" spans="2:37" x14ac:dyDescent="0.2">
      <c r="B202">
        <f t="shared" si="29"/>
        <v>1280</v>
      </c>
      <c r="C202">
        <v>3400000</v>
      </c>
      <c r="D202">
        <v>278.91899999999998</v>
      </c>
      <c r="E202">
        <v>-563501</v>
      </c>
      <c r="F202" s="2">
        <v>2511670</v>
      </c>
      <c r="G202">
        <v>1060.07</v>
      </c>
      <c r="I202">
        <f t="shared" si="25"/>
        <v>763.92699218750931</v>
      </c>
      <c r="J202">
        <f t="shared" si="26"/>
        <v>0.25271470878578478</v>
      </c>
      <c r="K202" s="2">
        <f t="shared" si="27"/>
        <v>0.99928385857002466</v>
      </c>
      <c r="L202">
        <f t="shared" si="28"/>
        <v>71</v>
      </c>
      <c r="M202">
        <f t="shared" si="30"/>
        <v>-3.7599999999999993</v>
      </c>
      <c r="O202">
        <v>1280</v>
      </c>
      <c r="P202">
        <v>3400000</v>
      </c>
      <c r="Q202">
        <v>278.91899999999998</v>
      </c>
      <c r="R202">
        <v>-563501</v>
      </c>
      <c r="S202" s="2">
        <v>2511670</v>
      </c>
      <c r="T202">
        <v>1060.07</v>
      </c>
      <c r="U202">
        <v>7616.79</v>
      </c>
      <c r="V202">
        <f t="shared" si="36"/>
        <v>0.76167899999999999</v>
      </c>
      <c r="X202">
        <v>3400000</v>
      </c>
      <c r="Y202">
        <v>39.772500000000001</v>
      </c>
      <c r="Z202">
        <v>97.614800000000002</v>
      </c>
      <c r="AA202">
        <v>57.842300000000002</v>
      </c>
      <c r="AC202">
        <f t="shared" si="31"/>
        <v>101277.98648242652</v>
      </c>
      <c r="AD202">
        <f t="shared" si="32"/>
        <v>0.76876030449043931</v>
      </c>
      <c r="AE202">
        <f t="shared" si="33"/>
        <v>768.76030449043935</v>
      </c>
      <c r="AF202">
        <f t="shared" si="34"/>
        <v>47.648127702904105</v>
      </c>
      <c r="AG202">
        <f t="shared" si="35"/>
        <v>1.2638481909611247E-2</v>
      </c>
      <c r="AI202">
        <v>1.0987871407968139</v>
      </c>
      <c r="AJ202">
        <v>1098.7871407968139</v>
      </c>
      <c r="AK202">
        <v>51.214442360726487</v>
      </c>
    </row>
    <row r="203" spans="2:37" x14ac:dyDescent="0.2">
      <c r="B203">
        <f t="shared" si="29"/>
        <v>1320</v>
      </c>
      <c r="C203">
        <v>3500000</v>
      </c>
      <c r="D203">
        <v>278.86599999999999</v>
      </c>
      <c r="E203">
        <v>-563488</v>
      </c>
      <c r="F203" s="2">
        <v>2511670</v>
      </c>
      <c r="G203">
        <v>1052.51</v>
      </c>
      <c r="I203">
        <f t="shared" si="25"/>
        <v>776.92699218750931</v>
      </c>
      <c r="J203">
        <f t="shared" si="26"/>
        <v>0.26061204343534056</v>
      </c>
      <c r="K203" s="2">
        <f t="shared" si="27"/>
        <v>0.99928385857002466</v>
      </c>
      <c r="L203">
        <f t="shared" si="28"/>
        <v>84</v>
      </c>
      <c r="M203">
        <f t="shared" si="30"/>
        <v>-3.6849999999999996</v>
      </c>
      <c r="O203">
        <v>1320</v>
      </c>
      <c r="P203">
        <v>3500000</v>
      </c>
      <c r="Q203">
        <v>278.86599999999999</v>
      </c>
      <c r="R203">
        <v>-563488</v>
      </c>
      <c r="S203" s="2">
        <v>2511670</v>
      </c>
      <c r="T203">
        <v>1052.51</v>
      </c>
      <c r="U203">
        <v>8408.01</v>
      </c>
      <c r="V203">
        <f t="shared" si="36"/>
        <v>0.84080100000000002</v>
      </c>
      <c r="X203">
        <v>3500000</v>
      </c>
      <c r="Y203">
        <v>39.909599999999998</v>
      </c>
      <c r="Z203">
        <v>97.555499999999995</v>
      </c>
      <c r="AA203">
        <v>57.645899999999997</v>
      </c>
      <c r="AC203">
        <f t="shared" si="31"/>
        <v>100249.83575252959</v>
      </c>
      <c r="AD203">
        <f t="shared" si="32"/>
        <v>0.85732122621052698</v>
      </c>
      <c r="AE203">
        <f t="shared" si="33"/>
        <v>857.32122621052702</v>
      </c>
      <c r="AF203">
        <f t="shared" si="34"/>
        <v>45.735190219828269</v>
      </c>
      <c r="AG203">
        <f t="shared" si="35"/>
        <v>1.316710386696761E-2</v>
      </c>
      <c r="AI203">
        <v>0.72131322137344334</v>
      </c>
      <c r="AJ203">
        <v>721.3132213734433</v>
      </c>
      <c r="AK203">
        <v>51.396447942706232</v>
      </c>
    </row>
    <row r="204" spans="2:37" x14ac:dyDescent="0.2">
      <c r="B204">
        <f t="shared" si="29"/>
        <v>1360</v>
      </c>
      <c r="C204">
        <v>3600000</v>
      </c>
      <c r="D204">
        <v>278.87700000000001</v>
      </c>
      <c r="E204">
        <v>-563474</v>
      </c>
      <c r="F204" s="2">
        <v>2511670</v>
      </c>
      <c r="G204">
        <v>1312.35</v>
      </c>
      <c r="I204">
        <f t="shared" si="25"/>
        <v>790.92699218750931</v>
      </c>
      <c r="J204">
        <f t="shared" si="26"/>
        <v>0.26850937808489633</v>
      </c>
      <c r="K204" s="2">
        <f t="shared" si="27"/>
        <v>0.99928385857002466</v>
      </c>
      <c r="L204">
        <f t="shared" si="28"/>
        <v>98</v>
      </c>
      <c r="M204">
        <f t="shared" si="30"/>
        <v>-3.6599999999999993</v>
      </c>
      <c r="O204">
        <v>1360</v>
      </c>
      <c r="P204">
        <v>3600000</v>
      </c>
      <c r="Q204">
        <v>278.87700000000001</v>
      </c>
      <c r="R204">
        <v>-563474</v>
      </c>
      <c r="S204" s="2">
        <v>2511670</v>
      </c>
      <c r="T204">
        <v>1312.35</v>
      </c>
      <c r="U204">
        <v>9055.0400000000009</v>
      </c>
      <c r="V204">
        <f t="shared" si="36"/>
        <v>0.90550400000000009</v>
      </c>
      <c r="X204">
        <v>3600000</v>
      </c>
      <c r="Y204">
        <v>39.745600000000003</v>
      </c>
      <c r="Z204">
        <v>97.623500000000007</v>
      </c>
      <c r="AA204">
        <v>57.877899999999997</v>
      </c>
      <c r="AC204">
        <f t="shared" si="31"/>
        <v>101465.10123251543</v>
      </c>
      <c r="AD204">
        <f t="shared" si="32"/>
        <v>0.91223704975557107</v>
      </c>
      <c r="AE204">
        <f t="shared" si="33"/>
        <v>912.23704975557109</v>
      </c>
      <c r="AF204">
        <f t="shared" si="34"/>
        <v>44.928149972221171</v>
      </c>
      <c r="AG204">
        <f t="shared" si="35"/>
        <v>1.3403623349110457E-2</v>
      </c>
      <c r="AI204">
        <v>0.96312644111076018</v>
      </c>
      <c r="AJ204">
        <v>963.1264411107602</v>
      </c>
      <c r="AK204">
        <v>51.430145835008553</v>
      </c>
    </row>
    <row r="205" spans="2:37" x14ac:dyDescent="0.2">
      <c r="B205">
        <f t="shared" si="29"/>
        <v>1400</v>
      </c>
      <c r="C205">
        <v>3700000</v>
      </c>
      <c r="D205">
        <v>278.90800000000002</v>
      </c>
      <c r="E205">
        <v>-563452</v>
      </c>
      <c r="F205" s="2">
        <v>2511670</v>
      </c>
      <c r="G205">
        <v>1415.06</v>
      </c>
      <c r="I205">
        <f t="shared" si="25"/>
        <v>812.92699218750931</v>
      </c>
      <c r="J205">
        <f t="shared" si="26"/>
        <v>0.27640671273445211</v>
      </c>
      <c r="K205" s="2">
        <f t="shared" si="27"/>
        <v>0.99928385857002466</v>
      </c>
      <c r="L205">
        <f t="shared" si="28"/>
        <v>120</v>
      </c>
      <c r="M205">
        <f t="shared" si="30"/>
        <v>-3.4599999999999995</v>
      </c>
      <c r="O205">
        <v>1400</v>
      </c>
      <c r="P205">
        <v>3700000</v>
      </c>
      <c r="Q205">
        <v>278.90800000000002</v>
      </c>
      <c r="R205">
        <v>-563452</v>
      </c>
      <c r="S205" s="2">
        <v>2511670</v>
      </c>
      <c r="T205">
        <v>1415.06</v>
      </c>
      <c r="U205">
        <v>9931.4699999999993</v>
      </c>
      <c r="V205">
        <f t="shared" si="36"/>
        <v>0.993147</v>
      </c>
      <c r="X205">
        <v>3700000</v>
      </c>
      <c r="Y205">
        <v>39.329700000000003</v>
      </c>
      <c r="Z205">
        <v>97.792599999999993</v>
      </c>
      <c r="AA205">
        <v>58.462899999999998</v>
      </c>
      <c r="AC205">
        <f t="shared" si="31"/>
        <v>104572.97434390252</v>
      </c>
      <c r="AD205">
        <f t="shared" si="32"/>
        <v>0.97079627443457561</v>
      </c>
      <c r="AE205">
        <f t="shared" si="33"/>
        <v>970.79627443457559</v>
      </c>
      <c r="AF205">
        <f t="shared" si="34"/>
        <v>44.98131796421292</v>
      </c>
      <c r="AG205">
        <f t="shared" si="35"/>
        <v>1.3387780244214042E-2</v>
      </c>
      <c r="AI205">
        <v>0.64699135305495814</v>
      </c>
      <c r="AJ205">
        <v>646.99135305495815</v>
      </c>
      <c r="AK205">
        <v>51.649423350278354</v>
      </c>
    </row>
    <row r="206" spans="2:37" x14ac:dyDescent="0.2">
      <c r="B206">
        <f t="shared" si="29"/>
        <v>1440</v>
      </c>
      <c r="C206">
        <v>3800000</v>
      </c>
      <c r="D206">
        <v>278.90499999999997</v>
      </c>
      <c r="E206">
        <v>-563448</v>
      </c>
      <c r="F206" s="2">
        <v>2511670</v>
      </c>
      <c r="G206">
        <v>1616.44</v>
      </c>
      <c r="I206">
        <f t="shared" si="25"/>
        <v>816.92699218750931</v>
      </c>
      <c r="J206">
        <f t="shared" si="26"/>
        <v>0.28430404738400789</v>
      </c>
      <c r="K206" s="2">
        <f t="shared" si="27"/>
        <v>0.99928385857002466</v>
      </c>
      <c r="L206">
        <f t="shared" si="28"/>
        <v>124</v>
      </c>
      <c r="M206">
        <f t="shared" si="30"/>
        <v>-3.9099999999999993</v>
      </c>
      <c r="O206">
        <v>1440</v>
      </c>
      <c r="P206">
        <v>3800000</v>
      </c>
      <c r="Q206">
        <v>278.90499999999997</v>
      </c>
      <c r="R206">
        <v>-563448</v>
      </c>
      <c r="S206" s="2">
        <v>2511670</v>
      </c>
      <c r="T206">
        <v>1616.44</v>
      </c>
      <c r="U206">
        <v>10663.8</v>
      </c>
      <c r="V206">
        <f t="shared" si="36"/>
        <v>1.0663799999999999</v>
      </c>
      <c r="X206">
        <v>3800000</v>
      </c>
      <c r="Y206">
        <v>39.3703</v>
      </c>
      <c r="Z206">
        <v>97.521100000000004</v>
      </c>
      <c r="AA206">
        <v>58.150799999999997</v>
      </c>
      <c r="AC206">
        <f t="shared" si="31"/>
        <v>102907.13307467269</v>
      </c>
      <c r="AD206">
        <f t="shared" si="32"/>
        <v>1.0592550391339095</v>
      </c>
      <c r="AE206">
        <f t="shared" si="33"/>
        <v>1059.2550391339096</v>
      </c>
      <c r="AF206">
        <f t="shared" si="34"/>
        <v>43.035191345533256</v>
      </c>
      <c r="AG206">
        <f t="shared" si="35"/>
        <v>1.3993199081302655E-2</v>
      </c>
      <c r="AI206">
        <v>0.53618372522853064</v>
      </c>
      <c r="AJ206">
        <v>536.18372522853065</v>
      </c>
      <c r="AK206">
        <v>52.36199422008206</v>
      </c>
    </row>
    <row r="207" spans="2:37" x14ac:dyDescent="0.2">
      <c r="B207">
        <f t="shared" si="29"/>
        <v>1480</v>
      </c>
      <c r="C207">
        <v>3900000</v>
      </c>
      <c r="D207">
        <v>278.89999999999998</v>
      </c>
      <c r="E207">
        <v>-563430</v>
      </c>
      <c r="F207" s="2">
        <v>2511670</v>
      </c>
      <c r="G207">
        <v>1756.92</v>
      </c>
      <c r="I207">
        <f t="shared" si="25"/>
        <v>834.92699218750931</v>
      </c>
      <c r="J207">
        <f t="shared" si="26"/>
        <v>0.29220138203356366</v>
      </c>
      <c r="K207" s="2">
        <f t="shared" si="27"/>
        <v>0.99928385857002466</v>
      </c>
      <c r="L207">
        <f t="shared" si="28"/>
        <v>142</v>
      </c>
      <c r="M207">
        <f t="shared" si="30"/>
        <v>-3.5599999999999996</v>
      </c>
      <c r="O207">
        <v>1480</v>
      </c>
      <c r="P207">
        <v>3900000</v>
      </c>
      <c r="Q207">
        <v>278.89999999999998</v>
      </c>
      <c r="R207">
        <v>-563430</v>
      </c>
      <c r="S207" s="2">
        <v>2511670</v>
      </c>
      <c r="T207">
        <v>1756.92</v>
      </c>
      <c r="U207">
        <v>11712.5</v>
      </c>
      <c r="V207">
        <f t="shared" si="36"/>
        <v>1.1712500000000001</v>
      </c>
      <c r="X207">
        <v>3900000</v>
      </c>
      <c r="Y207">
        <v>39.332900000000002</v>
      </c>
      <c r="Z207">
        <v>97.572699999999998</v>
      </c>
      <c r="AA207">
        <v>58.239800000000002</v>
      </c>
      <c r="AC207">
        <f t="shared" si="31"/>
        <v>103380.35577170442</v>
      </c>
      <c r="AD207">
        <f t="shared" si="32"/>
        <v>1.158098790776142</v>
      </c>
      <c r="AE207">
        <f t="shared" si="33"/>
        <v>1158.0987907761419</v>
      </c>
      <c r="AF207">
        <f t="shared" si="34"/>
        <v>42.064628544405672</v>
      </c>
      <c r="AG207">
        <f t="shared" si="35"/>
        <v>1.4316066035488354E-2</v>
      </c>
      <c r="AI207">
        <v>0.53824958884582086</v>
      </c>
      <c r="AJ207">
        <v>538.24958884582088</v>
      </c>
      <c r="AK207">
        <v>52.520435439364221</v>
      </c>
    </row>
    <row r="208" spans="2:37" x14ac:dyDescent="0.2">
      <c r="B208">
        <f t="shared" si="29"/>
        <v>1520</v>
      </c>
      <c r="C208">
        <v>4000000</v>
      </c>
      <c r="D208">
        <v>278.88299999999998</v>
      </c>
      <c r="E208">
        <v>-563415</v>
      </c>
      <c r="F208" s="2">
        <v>2511670</v>
      </c>
      <c r="G208">
        <v>1877.43</v>
      </c>
      <c r="I208">
        <f t="shared" si="25"/>
        <v>849.92699218750931</v>
      </c>
      <c r="J208">
        <f t="shared" si="26"/>
        <v>0.30009871668311944</v>
      </c>
      <c r="K208" s="2">
        <f t="shared" si="27"/>
        <v>0.99928385857002466</v>
      </c>
      <c r="L208">
        <f t="shared" si="28"/>
        <v>157</v>
      </c>
      <c r="M208">
        <f t="shared" si="30"/>
        <v>-3.6349999999999993</v>
      </c>
      <c r="O208">
        <v>1520</v>
      </c>
      <c r="P208">
        <v>4000000</v>
      </c>
      <c r="Q208">
        <v>278.88299999999998</v>
      </c>
      <c r="R208">
        <v>-563415</v>
      </c>
      <c r="S208" s="2">
        <v>2511670</v>
      </c>
      <c r="T208">
        <v>1877.43</v>
      </c>
      <c r="U208">
        <v>12522.2</v>
      </c>
      <c r="V208">
        <f t="shared" si="36"/>
        <v>1.2522200000000001</v>
      </c>
      <c r="X208">
        <v>4000000</v>
      </c>
      <c r="Y208">
        <v>39.517899999999997</v>
      </c>
      <c r="Z208">
        <v>97.846500000000006</v>
      </c>
      <c r="AA208">
        <v>58.328600000000002</v>
      </c>
      <c r="AC208">
        <f t="shared" si="31"/>
        <v>103853.95870305278</v>
      </c>
      <c r="AD208">
        <f t="shared" si="32"/>
        <v>1.2325132787561732</v>
      </c>
      <c r="AE208">
        <f t="shared" si="33"/>
        <v>1232.5132787561731</v>
      </c>
      <c r="AF208">
        <f t="shared" si="34"/>
        <v>41.145298638801563</v>
      </c>
      <c r="AG208">
        <f t="shared" si="35"/>
        <v>1.4635937031019692E-2</v>
      </c>
      <c r="AI208">
        <v>0.66449960118221407</v>
      </c>
      <c r="AJ208">
        <v>664.49960118221406</v>
      </c>
      <c r="AK208">
        <v>53.0973120640435</v>
      </c>
    </row>
    <row r="209" spans="2:37" x14ac:dyDescent="0.2">
      <c r="B209">
        <f t="shared" si="29"/>
        <v>1560</v>
      </c>
      <c r="C209">
        <v>4100000</v>
      </c>
      <c r="D209">
        <v>278.89100000000002</v>
      </c>
      <c r="E209">
        <v>-563396</v>
      </c>
      <c r="F209" s="2">
        <v>2511670</v>
      </c>
      <c r="G209">
        <v>2168.77</v>
      </c>
      <c r="I209">
        <f t="shared" si="25"/>
        <v>868.92699218750931</v>
      </c>
      <c r="J209">
        <f t="shared" si="26"/>
        <v>0.30799605133267521</v>
      </c>
      <c r="K209" s="2">
        <f t="shared" si="27"/>
        <v>0.99928385857002466</v>
      </c>
      <c r="L209">
        <f t="shared" si="28"/>
        <v>176</v>
      </c>
      <c r="M209">
        <f t="shared" si="30"/>
        <v>-3.5349999999999993</v>
      </c>
      <c r="O209">
        <v>1560</v>
      </c>
      <c r="P209">
        <v>4100000</v>
      </c>
      <c r="Q209">
        <v>278.89100000000002</v>
      </c>
      <c r="R209">
        <v>-563396</v>
      </c>
      <c r="S209" s="2">
        <v>2511670</v>
      </c>
      <c r="T209">
        <v>2168.77</v>
      </c>
      <c r="U209">
        <v>13790.9</v>
      </c>
      <c r="V209">
        <f t="shared" si="36"/>
        <v>1.3790899999999999</v>
      </c>
      <c r="X209">
        <v>4100000</v>
      </c>
      <c r="Y209">
        <v>39.247900000000001</v>
      </c>
      <c r="Z209">
        <v>97.706699999999998</v>
      </c>
      <c r="AA209">
        <v>58.458799999999997</v>
      </c>
      <c r="AC209">
        <f t="shared" si="31"/>
        <v>104550.9747957777</v>
      </c>
      <c r="AD209">
        <f t="shared" si="32"/>
        <v>1.3483373023157341</v>
      </c>
      <c r="AE209">
        <f t="shared" si="33"/>
        <v>1348.3373023157342</v>
      </c>
      <c r="AF209">
        <f t="shared" si="34"/>
        <v>40.359357065395727</v>
      </c>
      <c r="AG209">
        <f t="shared" si="35"/>
        <v>1.4920951268481151E-2</v>
      </c>
      <c r="AI209">
        <v>0.60259648618746486</v>
      </c>
      <c r="AJ209">
        <v>602.59648618746485</v>
      </c>
      <c r="AK209">
        <v>53.361283457428605</v>
      </c>
    </row>
    <row r="210" spans="2:37" x14ac:dyDescent="0.2">
      <c r="B210">
        <f t="shared" si="29"/>
        <v>1600</v>
      </c>
      <c r="C210">
        <v>4200000</v>
      </c>
      <c r="D210">
        <v>278.916</v>
      </c>
      <c r="E210">
        <v>-563377</v>
      </c>
      <c r="F210" s="2">
        <v>2511670</v>
      </c>
      <c r="G210">
        <v>2368.35</v>
      </c>
      <c r="I210">
        <f t="shared" si="25"/>
        <v>887.92699218750931</v>
      </c>
      <c r="J210">
        <f t="shared" si="26"/>
        <v>0.31589338598223099</v>
      </c>
      <c r="K210" s="2">
        <f t="shared" si="27"/>
        <v>0.99928385857002466</v>
      </c>
      <c r="L210">
        <f t="shared" si="28"/>
        <v>195</v>
      </c>
      <c r="M210">
        <f t="shared" si="30"/>
        <v>-3.5349999999999993</v>
      </c>
      <c r="O210">
        <v>1600</v>
      </c>
      <c r="P210">
        <v>4200000</v>
      </c>
      <c r="Q210">
        <v>278.916</v>
      </c>
      <c r="R210">
        <v>-563377</v>
      </c>
      <c r="S210" s="2">
        <v>2511670</v>
      </c>
      <c r="T210">
        <v>2368.35</v>
      </c>
      <c r="U210">
        <v>14819.4</v>
      </c>
      <c r="V210">
        <f t="shared" si="36"/>
        <v>1.48194</v>
      </c>
      <c r="X210">
        <v>4200000</v>
      </c>
      <c r="Y210">
        <v>39.228900000000003</v>
      </c>
      <c r="Z210">
        <v>97.705799999999996</v>
      </c>
      <c r="AA210">
        <v>58.476900000000001</v>
      </c>
      <c r="AC210">
        <f t="shared" si="31"/>
        <v>104648.11801220964</v>
      </c>
      <c r="AD210">
        <f t="shared" si="32"/>
        <v>1.4475488370421503</v>
      </c>
      <c r="AE210">
        <f t="shared" si="33"/>
        <v>1447.5488370421504</v>
      </c>
      <c r="AF210">
        <f t="shared" si="34"/>
        <v>39.386935416845404</v>
      </c>
      <c r="AG210">
        <f t="shared" si="35"/>
        <v>1.5289333725173373E-2</v>
      </c>
      <c r="AI210">
        <v>0.81061987265963431</v>
      </c>
      <c r="AJ210">
        <v>810.61987265963432</v>
      </c>
      <c r="AK210">
        <v>54.068903934974706</v>
      </c>
    </row>
    <row r="211" spans="2:37" x14ac:dyDescent="0.2">
      <c r="B211">
        <f t="shared" si="29"/>
        <v>1640</v>
      </c>
      <c r="C211">
        <v>4300000</v>
      </c>
      <c r="D211">
        <v>278.89100000000002</v>
      </c>
      <c r="E211">
        <v>-563356</v>
      </c>
      <c r="F211" s="2">
        <v>2511670</v>
      </c>
      <c r="G211">
        <v>2586.9</v>
      </c>
      <c r="I211">
        <f t="shared" si="25"/>
        <v>908.92699218750931</v>
      </c>
      <c r="J211">
        <f t="shared" si="26"/>
        <v>0.32379072063178677</v>
      </c>
      <c r="K211" s="2">
        <f t="shared" si="27"/>
        <v>0.99928385857002466</v>
      </c>
      <c r="L211">
        <f t="shared" si="28"/>
        <v>216</v>
      </c>
      <c r="M211">
        <f t="shared" si="30"/>
        <v>-3.4849999999999994</v>
      </c>
      <c r="O211">
        <v>1640</v>
      </c>
      <c r="P211">
        <v>4300000</v>
      </c>
      <c r="Q211">
        <v>278.89100000000002</v>
      </c>
      <c r="R211">
        <v>-563356</v>
      </c>
      <c r="S211" s="2">
        <v>2511670</v>
      </c>
      <c r="T211">
        <v>2586.9</v>
      </c>
      <c r="U211">
        <v>16197.4</v>
      </c>
      <c r="V211">
        <f t="shared" si="36"/>
        <v>1.61974</v>
      </c>
      <c r="X211">
        <v>4300000</v>
      </c>
      <c r="Y211">
        <v>39.188600000000001</v>
      </c>
      <c r="Z211">
        <v>98.038300000000007</v>
      </c>
      <c r="AA211">
        <v>58.849699999999999</v>
      </c>
      <c r="AC211">
        <f t="shared" si="31"/>
        <v>106662.35235883464</v>
      </c>
      <c r="AD211">
        <f t="shared" si="32"/>
        <v>1.5522732610353234</v>
      </c>
      <c r="AE211">
        <f t="shared" si="33"/>
        <v>1552.2732610353235</v>
      </c>
      <c r="AF211">
        <f t="shared" si="34"/>
        <v>39.165895482006235</v>
      </c>
      <c r="AG211">
        <f t="shared" si="35"/>
        <v>1.5375621892180797E-2</v>
      </c>
      <c r="AI211">
        <v>0.48151838393787938</v>
      </c>
      <c r="AJ211">
        <v>481.51838393787938</v>
      </c>
      <c r="AK211">
        <v>54.38946165826448</v>
      </c>
    </row>
    <row r="212" spans="2:37" x14ac:dyDescent="0.2">
      <c r="B212">
        <f t="shared" si="29"/>
        <v>1680</v>
      </c>
      <c r="C212">
        <v>4400000</v>
      </c>
      <c r="D212">
        <v>278.87900000000002</v>
      </c>
      <c r="E212">
        <v>-563332</v>
      </c>
      <c r="F212" s="2">
        <v>2511670</v>
      </c>
      <c r="G212">
        <v>2867.79</v>
      </c>
      <c r="I212">
        <f t="shared" si="25"/>
        <v>932.92699218750931</v>
      </c>
      <c r="J212">
        <f t="shared" si="26"/>
        <v>0.33168805528134254</v>
      </c>
      <c r="K212" s="2">
        <f t="shared" si="27"/>
        <v>0.99928385857002466</v>
      </c>
      <c r="L212">
        <f t="shared" si="28"/>
        <v>240</v>
      </c>
      <c r="M212">
        <f t="shared" si="30"/>
        <v>-3.4099999999999993</v>
      </c>
      <c r="O212">
        <v>1680</v>
      </c>
      <c r="P212">
        <v>4400000</v>
      </c>
      <c r="Q212">
        <v>278.87900000000002</v>
      </c>
      <c r="R212">
        <v>-563332</v>
      </c>
      <c r="S212" s="2">
        <v>2511670</v>
      </c>
      <c r="T212">
        <v>2867.79</v>
      </c>
      <c r="U212">
        <v>17781.099999999999</v>
      </c>
      <c r="V212">
        <f t="shared" si="36"/>
        <v>1.7781099999999999</v>
      </c>
      <c r="X212">
        <v>4400000</v>
      </c>
      <c r="Y212">
        <v>39.459299999999999</v>
      </c>
      <c r="Z212">
        <v>97.701499999999996</v>
      </c>
      <c r="AA212">
        <v>58.242199999999997</v>
      </c>
      <c r="AC212">
        <f t="shared" si="31"/>
        <v>103393.13688076338</v>
      </c>
      <c r="AD212">
        <f t="shared" si="32"/>
        <v>1.7579274161804408</v>
      </c>
      <c r="AE212">
        <f t="shared" si="33"/>
        <v>1757.9274161804408</v>
      </c>
      <c r="AF212">
        <f t="shared" si="34"/>
        <v>37.061516089045064</v>
      </c>
      <c r="AG212">
        <f t="shared" si="35"/>
        <v>1.6248660701120184E-2</v>
      </c>
      <c r="AI212">
        <v>0.73759004908202774</v>
      </c>
      <c r="AJ212">
        <v>737.59004908202769</v>
      </c>
      <c r="AK212">
        <v>54.600884264747378</v>
      </c>
    </row>
    <row r="213" spans="2:37" x14ac:dyDescent="0.2">
      <c r="B213">
        <f t="shared" si="29"/>
        <v>1720</v>
      </c>
      <c r="C213">
        <v>4500000</v>
      </c>
      <c r="D213">
        <v>278.89600000000002</v>
      </c>
      <c r="E213">
        <v>-563310</v>
      </c>
      <c r="F213" s="2">
        <v>2511670</v>
      </c>
      <c r="G213">
        <v>3078.9</v>
      </c>
      <c r="I213">
        <f t="shared" si="25"/>
        <v>954.92699218750931</v>
      </c>
      <c r="J213">
        <f t="shared" si="26"/>
        <v>0.33958538993089832</v>
      </c>
      <c r="K213" s="2">
        <f t="shared" si="27"/>
        <v>0.99928385857002466</v>
      </c>
      <c r="L213">
        <f t="shared" si="28"/>
        <v>262</v>
      </c>
      <c r="M213">
        <f t="shared" si="30"/>
        <v>-3.4599999999999995</v>
      </c>
      <c r="O213">
        <v>1720</v>
      </c>
      <c r="P213">
        <v>4500000</v>
      </c>
      <c r="Q213">
        <v>278.89600000000002</v>
      </c>
      <c r="R213">
        <v>-563310</v>
      </c>
      <c r="S213" s="2">
        <v>2511670</v>
      </c>
      <c r="T213">
        <v>3078.9</v>
      </c>
      <c r="U213">
        <v>19099.3</v>
      </c>
      <c r="V213">
        <f t="shared" si="36"/>
        <v>1.9099300000000001</v>
      </c>
      <c r="X213">
        <v>4500000</v>
      </c>
      <c r="Y213">
        <v>39.143700000000003</v>
      </c>
      <c r="Z213">
        <v>97.835300000000004</v>
      </c>
      <c r="AA213">
        <v>58.691600000000001</v>
      </c>
      <c r="AC213">
        <f t="shared" si="31"/>
        <v>105805.01297937553</v>
      </c>
      <c r="AD213">
        <f t="shared" si="32"/>
        <v>1.8452075896253455</v>
      </c>
      <c r="AE213">
        <f t="shared" si="33"/>
        <v>1845.2075896253455</v>
      </c>
      <c r="AF213">
        <f t="shared" si="34"/>
        <v>37.044057451267406</v>
      </c>
      <c r="AG213">
        <f t="shared" si="35"/>
        <v>1.6256318595559153E-2</v>
      </c>
      <c r="AI213">
        <v>0.48705962453272839</v>
      </c>
      <c r="AJ213">
        <v>487.05962453272838</v>
      </c>
      <c r="AK213">
        <v>54.98975473352116</v>
      </c>
    </row>
    <row r="214" spans="2:37" x14ac:dyDescent="0.2">
      <c r="B214">
        <f t="shared" si="29"/>
        <v>1760</v>
      </c>
      <c r="C214">
        <v>4600000</v>
      </c>
      <c r="D214">
        <v>278.90699999999998</v>
      </c>
      <c r="E214">
        <v>-563293</v>
      </c>
      <c r="F214" s="2">
        <v>2511670</v>
      </c>
      <c r="G214">
        <v>3471.09</v>
      </c>
      <c r="I214">
        <f t="shared" si="25"/>
        <v>971.92699218750931</v>
      </c>
      <c r="J214">
        <f t="shared" si="26"/>
        <v>0.34748272458045409</v>
      </c>
      <c r="K214" s="2">
        <f t="shared" si="27"/>
        <v>0.99928385857002466</v>
      </c>
      <c r="L214">
        <f t="shared" si="28"/>
        <v>279</v>
      </c>
      <c r="M214">
        <f t="shared" si="30"/>
        <v>-3.5849999999999995</v>
      </c>
      <c r="O214">
        <v>1760</v>
      </c>
      <c r="P214">
        <v>4600000</v>
      </c>
      <c r="Q214">
        <v>278.90699999999998</v>
      </c>
      <c r="R214">
        <v>-563293</v>
      </c>
      <c r="S214" s="2">
        <v>2511670</v>
      </c>
      <c r="T214">
        <v>3471.09</v>
      </c>
      <c r="U214">
        <v>20396.3</v>
      </c>
      <c r="V214">
        <f t="shared" si="36"/>
        <v>2.0396299999999998</v>
      </c>
      <c r="X214">
        <v>4600000</v>
      </c>
      <c r="Y214">
        <v>38.613999999999997</v>
      </c>
      <c r="Z214">
        <v>98.1374</v>
      </c>
      <c r="AA214">
        <v>59.523400000000002</v>
      </c>
      <c r="AC214">
        <f t="shared" si="31"/>
        <v>110367.59744485616</v>
      </c>
      <c r="AD214">
        <f t="shared" si="32"/>
        <v>1.8890516358261935</v>
      </c>
      <c r="AE214">
        <f t="shared" si="33"/>
        <v>1889.0516358261934</v>
      </c>
      <c r="AF214">
        <f t="shared" si="34"/>
        <v>37.763276807552487</v>
      </c>
      <c r="AG214">
        <f t="shared" si="35"/>
        <v>1.5946709367116219E-2</v>
      </c>
      <c r="AI214">
        <v>0.53866652668659398</v>
      </c>
      <c r="AJ214">
        <v>538.66652668659401</v>
      </c>
      <c r="AK214">
        <v>55.118855287239214</v>
      </c>
    </row>
    <row r="215" spans="2:37" x14ac:dyDescent="0.2">
      <c r="B215">
        <f t="shared" si="29"/>
        <v>1800</v>
      </c>
      <c r="C215">
        <v>4700000</v>
      </c>
      <c r="D215">
        <v>278.90300000000002</v>
      </c>
      <c r="E215">
        <v>-563259</v>
      </c>
      <c r="F215" s="2">
        <v>2511670</v>
      </c>
      <c r="G215">
        <v>3732.62</v>
      </c>
      <c r="I215">
        <f t="shared" si="25"/>
        <v>1005.9269921875093</v>
      </c>
      <c r="J215">
        <f t="shared" si="26"/>
        <v>0.35538005923000987</v>
      </c>
      <c r="K215" s="2">
        <f t="shared" si="27"/>
        <v>0.99928385857002466</v>
      </c>
      <c r="L215">
        <f t="shared" si="28"/>
        <v>313</v>
      </c>
      <c r="M215">
        <f t="shared" si="30"/>
        <v>-3.1599999999999993</v>
      </c>
      <c r="O215">
        <v>1800</v>
      </c>
      <c r="P215">
        <v>4700000</v>
      </c>
      <c r="Q215">
        <v>278.90300000000002</v>
      </c>
      <c r="R215">
        <v>-563259</v>
      </c>
      <c r="S215" s="2">
        <v>2511670</v>
      </c>
      <c r="T215">
        <v>3732.62</v>
      </c>
      <c r="U215">
        <v>21994.6</v>
      </c>
      <c r="V215">
        <f t="shared" si="36"/>
        <v>2.1994599999999997</v>
      </c>
      <c r="X215">
        <v>4700000</v>
      </c>
      <c r="Y215">
        <v>38.866300000000003</v>
      </c>
      <c r="Z215">
        <v>98.226399999999998</v>
      </c>
      <c r="AA215">
        <v>59.360100000000003</v>
      </c>
      <c r="AC215">
        <f t="shared" si="31"/>
        <v>109461.72033894583</v>
      </c>
      <c r="AD215">
        <f t="shared" si="32"/>
        <v>2.0539403437600137</v>
      </c>
      <c r="AE215">
        <f t="shared" si="33"/>
        <v>2053.9403437600135</v>
      </c>
      <c r="AF215">
        <f t="shared" si="34"/>
        <v>36.621026660062874</v>
      </c>
      <c r="AG215">
        <f t="shared" si="35"/>
        <v>1.6444104792308574E-2</v>
      </c>
      <c r="AI215">
        <v>0.45619089427180254</v>
      </c>
      <c r="AJ215">
        <v>456.19089427180256</v>
      </c>
      <c r="AK215">
        <v>55.360493438447357</v>
      </c>
    </row>
    <row r="216" spans="2:37" x14ac:dyDescent="0.2">
      <c r="B216">
        <f t="shared" si="29"/>
        <v>1840</v>
      </c>
      <c r="C216">
        <v>4800000</v>
      </c>
      <c r="D216">
        <v>278.90300000000002</v>
      </c>
      <c r="E216">
        <v>-563217</v>
      </c>
      <c r="F216" s="2">
        <v>2511670</v>
      </c>
      <c r="G216">
        <v>4024.86</v>
      </c>
      <c r="I216">
        <f t="shared" si="25"/>
        <v>1047.9269921875093</v>
      </c>
      <c r="J216">
        <f t="shared" si="26"/>
        <v>0.36327739387956565</v>
      </c>
      <c r="K216" s="2">
        <f t="shared" si="27"/>
        <v>0.99928385857002466</v>
      </c>
      <c r="L216">
        <f t="shared" si="28"/>
        <v>355</v>
      </c>
      <c r="M216">
        <f t="shared" si="30"/>
        <v>-2.9599999999999995</v>
      </c>
      <c r="O216">
        <v>1840</v>
      </c>
      <c r="P216">
        <v>4800000</v>
      </c>
      <c r="Q216">
        <v>278.90300000000002</v>
      </c>
      <c r="R216">
        <v>-563217</v>
      </c>
      <c r="S216" s="2">
        <v>2511670</v>
      </c>
      <c r="T216">
        <v>4024.86</v>
      </c>
      <c r="U216">
        <v>23894</v>
      </c>
      <c r="V216">
        <f t="shared" si="36"/>
        <v>2.3894000000000002</v>
      </c>
      <c r="X216">
        <v>4800000</v>
      </c>
      <c r="Y216">
        <v>39.015000000000001</v>
      </c>
      <c r="Z216">
        <v>98.081800000000001</v>
      </c>
      <c r="AA216">
        <v>59.066800000000001</v>
      </c>
      <c r="AC216">
        <f t="shared" si="31"/>
        <v>107847.16351595182</v>
      </c>
      <c r="AD216">
        <f t="shared" si="32"/>
        <v>2.2647181403237147</v>
      </c>
      <c r="AE216">
        <f t="shared" si="33"/>
        <v>2264.7181403237146</v>
      </c>
      <c r="AF216">
        <f t="shared" si="34"/>
        <v>35.296501015927269</v>
      </c>
      <c r="AG216">
        <f t="shared" si="35"/>
        <v>1.7061181212502108E-2</v>
      </c>
      <c r="AI216">
        <v>0.58434641523373199</v>
      </c>
      <c r="AJ216">
        <v>584.34641523373193</v>
      </c>
      <c r="AK216">
        <v>55.914884099838261</v>
      </c>
    </row>
    <row r="217" spans="2:37" x14ac:dyDescent="0.2">
      <c r="B217">
        <f t="shared" si="29"/>
        <v>1880</v>
      </c>
      <c r="C217">
        <v>4900000</v>
      </c>
      <c r="D217">
        <v>278.91199999999998</v>
      </c>
      <c r="E217">
        <v>-563197</v>
      </c>
      <c r="F217" s="2">
        <v>2511670</v>
      </c>
      <c r="G217">
        <v>4391.72</v>
      </c>
      <c r="I217">
        <f t="shared" si="25"/>
        <v>1067.9269921875093</v>
      </c>
      <c r="J217">
        <f t="shared" si="26"/>
        <v>0.37117472852912142</v>
      </c>
      <c r="K217" s="2">
        <f t="shared" si="27"/>
        <v>0.99928385857002466</v>
      </c>
      <c r="L217">
        <f t="shared" si="28"/>
        <v>375</v>
      </c>
      <c r="M217">
        <f t="shared" si="30"/>
        <v>-3.5099999999999993</v>
      </c>
      <c r="O217">
        <v>1880</v>
      </c>
      <c r="P217">
        <v>4900000</v>
      </c>
      <c r="Q217">
        <v>278.91199999999998</v>
      </c>
      <c r="R217">
        <v>-563197</v>
      </c>
      <c r="S217" s="2">
        <v>2511670</v>
      </c>
      <c r="T217">
        <v>4391.72</v>
      </c>
      <c r="U217">
        <v>25277.5</v>
      </c>
      <c r="V217">
        <f t="shared" si="36"/>
        <v>2.5277500000000002</v>
      </c>
      <c r="X217">
        <v>4900000</v>
      </c>
      <c r="Y217">
        <v>38.971699999999998</v>
      </c>
      <c r="Z217">
        <v>98.03</v>
      </c>
      <c r="AA217">
        <v>59.058300000000003</v>
      </c>
      <c r="AC217">
        <f t="shared" si="31"/>
        <v>107800.61102054863</v>
      </c>
      <c r="AD217">
        <f t="shared" si="32"/>
        <v>2.3968834861874861</v>
      </c>
      <c r="AE217">
        <f t="shared" si="33"/>
        <v>2396.8834861874861</v>
      </c>
      <c r="AF217">
        <f t="shared" si="34"/>
        <v>34.530599976901264</v>
      </c>
      <c r="AG217">
        <f t="shared" si="35"/>
        <v>1.7439604304669849E-2</v>
      </c>
      <c r="AI217">
        <v>0.45575261231475106</v>
      </c>
      <c r="AJ217">
        <v>455.75261231475105</v>
      </c>
      <c r="AK217">
        <v>56.403897482690084</v>
      </c>
    </row>
    <row r="218" spans="2:37" x14ac:dyDescent="0.2">
      <c r="B218">
        <f t="shared" si="29"/>
        <v>1920</v>
      </c>
      <c r="C218">
        <v>5000000</v>
      </c>
      <c r="D218">
        <v>278.90199999999999</v>
      </c>
      <c r="E218">
        <v>-563168</v>
      </c>
      <c r="F218" s="2">
        <v>2511670</v>
      </c>
      <c r="G218">
        <v>4785.9799999999996</v>
      </c>
      <c r="I218">
        <f t="shared" si="25"/>
        <v>1096.9269921875093</v>
      </c>
      <c r="J218">
        <f t="shared" si="26"/>
        <v>0.3790720631786772</v>
      </c>
      <c r="K218" s="2">
        <f t="shared" si="27"/>
        <v>0.99928385857002466</v>
      </c>
      <c r="L218">
        <f t="shared" si="28"/>
        <v>404</v>
      </c>
      <c r="M218">
        <f t="shared" si="30"/>
        <v>-3.2849999999999993</v>
      </c>
      <c r="O218">
        <v>1920</v>
      </c>
      <c r="P218">
        <v>5000000</v>
      </c>
      <c r="Q218">
        <v>278.90199999999999</v>
      </c>
      <c r="R218">
        <v>-563168</v>
      </c>
      <c r="S218" s="2">
        <v>2511670</v>
      </c>
      <c r="T218">
        <v>4785.9799999999996</v>
      </c>
      <c r="U218">
        <v>26890.6</v>
      </c>
      <c r="V218">
        <f t="shared" si="36"/>
        <v>2.68906</v>
      </c>
      <c r="X218">
        <v>5000000</v>
      </c>
      <c r="Y218">
        <v>38.9011</v>
      </c>
      <c r="Z218">
        <v>98.355500000000006</v>
      </c>
      <c r="AA218">
        <v>59.4544</v>
      </c>
      <c r="AC218">
        <f t="shared" si="31"/>
        <v>109984.22519912587</v>
      </c>
      <c r="AD218">
        <f t="shared" si="32"/>
        <v>2.4992178816563126</v>
      </c>
      <c r="AE218">
        <f t="shared" si="33"/>
        <v>2499.2178816563128</v>
      </c>
      <c r="AF218">
        <f t="shared" si="34"/>
        <v>34.49609396610083</v>
      </c>
      <c r="AG218">
        <f t="shared" si="35"/>
        <v>1.7457048922460017E-2</v>
      </c>
      <c r="AI218">
        <v>0.55939971906216468</v>
      </c>
      <c r="AJ218">
        <v>559.39971906216465</v>
      </c>
      <c r="AK218">
        <v>56.58347374752509</v>
      </c>
    </row>
    <row r="219" spans="2:37" x14ac:dyDescent="0.2">
      <c r="B219">
        <f t="shared" si="29"/>
        <v>1960</v>
      </c>
      <c r="C219">
        <v>5100000</v>
      </c>
      <c r="D219">
        <v>278.89299999999997</v>
      </c>
      <c r="E219">
        <v>-563132</v>
      </c>
      <c r="F219" s="2">
        <v>2511670</v>
      </c>
      <c r="G219">
        <v>5233.96</v>
      </c>
      <c r="I219">
        <f t="shared" si="25"/>
        <v>1132.9269921875093</v>
      </c>
      <c r="J219">
        <f t="shared" si="26"/>
        <v>0.38696939782823297</v>
      </c>
      <c r="K219" s="2">
        <f t="shared" si="27"/>
        <v>0.99928385857002466</v>
      </c>
      <c r="L219">
        <f t="shared" si="28"/>
        <v>440</v>
      </c>
      <c r="M219">
        <f t="shared" si="30"/>
        <v>-3.1099999999999994</v>
      </c>
      <c r="O219">
        <v>1960</v>
      </c>
      <c r="P219">
        <v>5100000</v>
      </c>
      <c r="Q219">
        <v>278.89299999999997</v>
      </c>
      <c r="R219">
        <v>-563132</v>
      </c>
      <c r="S219" s="2">
        <v>2511670</v>
      </c>
      <c r="T219">
        <v>5233.96</v>
      </c>
      <c r="U219">
        <v>28758.7</v>
      </c>
      <c r="V219">
        <f t="shared" si="36"/>
        <v>2.8758700000000004</v>
      </c>
      <c r="X219">
        <v>5100000</v>
      </c>
      <c r="Y219">
        <v>38.597499999999997</v>
      </c>
      <c r="Z219">
        <v>98.364400000000003</v>
      </c>
      <c r="AA219">
        <v>59.7669</v>
      </c>
      <c r="AC219">
        <f t="shared" si="31"/>
        <v>111727.63058611527</v>
      </c>
      <c r="AD219">
        <f t="shared" si="32"/>
        <v>2.6311323137705394</v>
      </c>
      <c r="AE219">
        <f t="shared" si="33"/>
        <v>2631.1323137705394</v>
      </c>
      <c r="AF219">
        <f t="shared" si="34"/>
        <v>34.327744458652347</v>
      </c>
      <c r="AG219">
        <f t="shared" si="35"/>
        <v>1.7542661468053857E-2</v>
      </c>
      <c r="AI219">
        <v>0.5058023754094283</v>
      </c>
      <c r="AJ219">
        <v>505.80237540942829</v>
      </c>
      <c r="AK219">
        <v>56.92234424262152</v>
      </c>
    </row>
    <row r="220" spans="2:37" x14ac:dyDescent="0.2">
      <c r="B220">
        <f t="shared" si="29"/>
        <v>2000</v>
      </c>
      <c r="C220">
        <v>5200000</v>
      </c>
      <c r="D220">
        <v>278.863</v>
      </c>
      <c r="E220">
        <v>-563099</v>
      </c>
      <c r="F220" s="2">
        <v>2511670</v>
      </c>
      <c r="G220">
        <v>5634.42</v>
      </c>
      <c r="I220">
        <f t="shared" si="25"/>
        <v>1165.9269921875093</v>
      </c>
      <c r="J220">
        <f t="shared" si="26"/>
        <v>0.39486673247778875</v>
      </c>
      <c r="K220" s="2">
        <f t="shared" si="27"/>
        <v>0.99928385857002466</v>
      </c>
      <c r="L220">
        <f t="shared" si="28"/>
        <v>473</v>
      </c>
      <c r="M220">
        <f t="shared" si="30"/>
        <v>-3.1849999999999996</v>
      </c>
      <c r="O220">
        <v>2000</v>
      </c>
      <c r="P220">
        <v>5200000</v>
      </c>
      <c r="Q220">
        <v>278.863</v>
      </c>
      <c r="R220">
        <v>-563099</v>
      </c>
      <c r="S220" s="2">
        <v>2511670</v>
      </c>
      <c r="T220">
        <v>5634.42</v>
      </c>
      <c r="U220">
        <v>30415.4</v>
      </c>
      <c r="V220">
        <f t="shared" si="36"/>
        <v>3.0415400000000004</v>
      </c>
      <c r="X220">
        <v>5200000</v>
      </c>
      <c r="Y220">
        <v>38.419800000000002</v>
      </c>
      <c r="Z220">
        <v>98.739599999999996</v>
      </c>
      <c r="AA220">
        <v>60.319800000000001</v>
      </c>
      <c r="AC220">
        <f t="shared" si="31"/>
        <v>114857.16074262116</v>
      </c>
      <c r="AD220">
        <f t="shared" si="32"/>
        <v>2.7068829877841591</v>
      </c>
      <c r="AE220">
        <f t="shared" si="33"/>
        <v>2706.882987784159</v>
      </c>
      <c r="AF220">
        <f t="shared" si="34"/>
        <v>34.583491099603229</v>
      </c>
      <c r="AG220">
        <f t="shared" si="35"/>
        <v>1.7412932611852738E-2</v>
      </c>
      <c r="AI220">
        <v>0.64525265334802173</v>
      </c>
      <c r="AJ220">
        <v>645.25265334802168</v>
      </c>
      <c r="AK220">
        <v>58.03762067110975</v>
      </c>
    </row>
    <row r="221" spans="2:37" x14ac:dyDescent="0.2">
      <c r="B221">
        <f t="shared" si="29"/>
        <v>2040</v>
      </c>
      <c r="C221">
        <v>5300000</v>
      </c>
      <c r="D221">
        <v>278.88600000000002</v>
      </c>
      <c r="E221">
        <v>-563067</v>
      </c>
      <c r="F221" s="2">
        <v>2511670</v>
      </c>
      <c r="G221">
        <v>6008.12</v>
      </c>
      <c r="I221">
        <f t="shared" si="25"/>
        <v>1197.9269921875093</v>
      </c>
      <c r="J221">
        <f t="shared" si="26"/>
        <v>0.40276406712734453</v>
      </c>
      <c r="K221" s="2">
        <f t="shared" si="27"/>
        <v>0.99928385857002466</v>
      </c>
      <c r="L221">
        <f t="shared" si="28"/>
        <v>505</v>
      </c>
      <c r="M221">
        <f t="shared" si="30"/>
        <v>-3.2099999999999995</v>
      </c>
      <c r="O221">
        <v>2040</v>
      </c>
      <c r="P221">
        <v>5300000</v>
      </c>
      <c r="Q221">
        <v>278.88600000000002</v>
      </c>
      <c r="R221">
        <v>-563067</v>
      </c>
      <c r="S221" s="2">
        <v>2511670</v>
      </c>
      <c r="T221">
        <v>6008.12</v>
      </c>
      <c r="U221">
        <v>32042.3</v>
      </c>
      <c r="V221">
        <f t="shared" si="36"/>
        <v>3.2042299999999999</v>
      </c>
      <c r="X221">
        <v>5300000</v>
      </c>
      <c r="Y221">
        <v>38.282600000000002</v>
      </c>
      <c r="Z221">
        <v>98.7834</v>
      </c>
      <c r="AA221">
        <v>60.500799999999998</v>
      </c>
      <c r="AC221">
        <f t="shared" si="31"/>
        <v>115894.21275145732</v>
      </c>
      <c r="AD221">
        <f t="shared" si="32"/>
        <v>2.8261548840460455</v>
      </c>
      <c r="AE221">
        <f t="shared" si="33"/>
        <v>2826.1548840460455</v>
      </c>
      <c r="AF221">
        <f t="shared" si="34"/>
        <v>34.211517117121367</v>
      </c>
      <c r="AG221">
        <f t="shared" si="35"/>
        <v>1.7602259436154181E-2</v>
      </c>
      <c r="AI221">
        <v>0.412134660200695</v>
      </c>
      <c r="AJ221">
        <v>412.13466020069501</v>
      </c>
      <c r="AK221">
        <v>58.550365741830035</v>
      </c>
    </row>
    <row r="222" spans="2:37" x14ac:dyDescent="0.2">
      <c r="B222">
        <f t="shared" si="29"/>
        <v>2080</v>
      </c>
      <c r="C222">
        <v>5400000</v>
      </c>
      <c r="D222">
        <v>278.911</v>
      </c>
      <c r="E222">
        <v>-563024</v>
      </c>
      <c r="F222" s="2">
        <v>2511670</v>
      </c>
      <c r="G222">
        <v>6455.08</v>
      </c>
      <c r="I222">
        <f t="shared" si="25"/>
        <v>1240.9269921875093</v>
      </c>
      <c r="J222">
        <f t="shared" si="26"/>
        <v>0.4106614017769003</v>
      </c>
      <c r="K222" s="2">
        <f t="shared" si="27"/>
        <v>0.99928385857002466</v>
      </c>
      <c r="L222">
        <f t="shared" si="28"/>
        <v>548</v>
      </c>
      <c r="M222">
        <f t="shared" si="30"/>
        <v>-2.9349999999999996</v>
      </c>
      <c r="O222">
        <v>2080</v>
      </c>
      <c r="P222">
        <v>5400000</v>
      </c>
      <c r="Q222">
        <v>278.911</v>
      </c>
      <c r="R222">
        <v>-563024</v>
      </c>
      <c r="S222" s="2">
        <v>2511670</v>
      </c>
      <c r="T222">
        <v>6455.08</v>
      </c>
      <c r="U222">
        <v>33635</v>
      </c>
      <c r="V222">
        <f t="shared" si="36"/>
        <v>3.3635000000000002</v>
      </c>
      <c r="X222">
        <v>5400000</v>
      </c>
      <c r="Y222">
        <v>37.997199999999999</v>
      </c>
      <c r="Z222">
        <v>98.629000000000005</v>
      </c>
      <c r="AA222">
        <v>60.631799999999998</v>
      </c>
      <c r="AC222">
        <f t="shared" si="31"/>
        <v>116648.66751358513</v>
      </c>
      <c r="AD222">
        <f t="shared" si="32"/>
        <v>2.9474447739415743</v>
      </c>
      <c r="AE222">
        <f t="shared" si="33"/>
        <v>2947.4447739415741</v>
      </c>
      <c r="AF222">
        <f t="shared" si="34"/>
        <v>33.772032488788923</v>
      </c>
      <c r="AG222">
        <f t="shared" si="35"/>
        <v>1.7831322417444326E-2</v>
      </c>
      <c r="AI222">
        <v>0.41166719077141339</v>
      </c>
      <c r="AJ222">
        <v>411.6671907714134</v>
      </c>
      <c r="AK222">
        <v>58.765915232242165</v>
      </c>
    </row>
    <row r="223" spans="2:37" x14ac:dyDescent="0.2">
      <c r="B223">
        <f t="shared" si="29"/>
        <v>2120</v>
      </c>
      <c r="C223">
        <v>5500000</v>
      </c>
      <c r="D223">
        <v>278.89800000000002</v>
      </c>
      <c r="E223">
        <v>-563000</v>
      </c>
      <c r="F223" s="2">
        <v>2511670</v>
      </c>
      <c r="G223">
        <v>6842.18</v>
      </c>
      <c r="I223">
        <f t="shared" si="25"/>
        <v>1264.9269921875093</v>
      </c>
      <c r="J223">
        <f t="shared" si="26"/>
        <v>0.41855873642645608</v>
      </c>
      <c r="K223" s="2">
        <f t="shared" si="27"/>
        <v>0.99928385857002466</v>
      </c>
      <c r="L223">
        <f t="shared" si="28"/>
        <v>572</v>
      </c>
      <c r="M223">
        <f t="shared" si="30"/>
        <v>-3.4099999999999993</v>
      </c>
      <c r="O223">
        <v>2120</v>
      </c>
      <c r="P223">
        <v>5500000</v>
      </c>
      <c r="Q223">
        <v>278.89800000000002</v>
      </c>
      <c r="R223">
        <v>-563000</v>
      </c>
      <c r="S223" s="2">
        <v>2511670</v>
      </c>
      <c r="T223">
        <v>6842.18</v>
      </c>
      <c r="U223">
        <v>35018.400000000001</v>
      </c>
      <c r="V223">
        <f t="shared" si="36"/>
        <v>3.5018400000000005</v>
      </c>
      <c r="X223">
        <v>5500000</v>
      </c>
      <c r="Y223">
        <v>37.869900000000001</v>
      </c>
      <c r="Z223">
        <v>98.908699999999996</v>
      </c>
      <c r="AA223">
        <v>61.038800000000002</v>
      </c>
      <c r="AC223">
        <f t="shared" si="31"/>
        <v>119013.5359758906</v>
      </c>
      <c r="AD223">
        <f t="shared" si="32"/>
        <v>3.0076962009268642</v>
      </c>
      <c r="AE223">
        <f t="shared" si="33"/>
        <v>3007.6962009268641</v>
      </c>
      <c r="AF223">
        <f t="shared" si="34"/>
        <v>33.806580832396847</v>
      </c>
      <c r="AG223">
        <f t="shared" si="35"/>
        <v>1.7813099851343491E-2</v>
      </c>
      <c r="AI223">
        <v>0.46738698637085752</v>
      </c>
      <c r="AJ223">
        <v>467.38698637085753</v>
      </c>
      <c r="AK223">
        <v>59.207423679936994</v>
      </c>
    </row>
    <row r="224" spans="2:37" x14ac:dyDescent="0.2">
      <c r="B224">
        <f t="shared" si="29"/>
        <v>2160</v>
      </c>
      <c r="C224">
        <v>5600000</v>
      </c>
      <c r="D224">
        <v>278.916</v>
      </c>
      <c r="E224">
        <v>-562967</v>
      </c>
      <c r="F224" s="2">
        <v>2511670</v>
      </c>
      <c r="G224">
        <v>7449.84</v>
      </c>
      <c r="I224">
        <f t="shared" si="25"/>
        <v>1297.9269921875093</v>
      </c>
      <c r="J224">
        <f t="shared" si="26"/>
        <v>0.42645607107601186</v>
      </c>
      <c r="K224" s="2">
        <f t="shared" si="27"/>
        <v>0.99928385857002466</v>
      </c>
      <c r="L224">
        <f t="shared" si="28"/>
        <v>605</v>
      </c>
      <c r="M224">
        <f t="shared" si="30"/>
        <v>-3.1849999999999996</v>
      </c>
      <c r="O224">
        <v>2160</v>
      </c>
      <c r="P224">
        <v>5600000</v>
      </c>
      <c r="Q224">
        <v>278.916</v>
      </c>
      <c r="R224">
        <v>-562967</v>
      </c>
      <c r="S224" s="2">
        <v>2511670</v>
      </c>
      <c r="T224">
        <v>7449.84</v>
      </c>
      <c r="U224">
        <v>36881.800000000003</v>
      </c>
      <c r="V224">
        <f t="shared" si="36"/>
        <v>3.6881800000000005</v>
      </c>
      <c r="X224">
        <v>5600000</v>
      </c>
      <c r="Y224">
        <v>37.927500000000002</v>
      </c>
      <c r="Z224">
        <v>98.872699999999995</v>
      </c>
      <c r="AA224">
        <v>60.9452</v>
      </c>
      <c r="AC224">
        <f t="shared" si="31"/>
        <v>118466.87089235095</v>
      </c>
      <c r="AD224">
        <f t="shared" si="32"/>
        <v>3.1823593451637757</v>
      </c>
      <c r="AE224">
        <f t="shared" si="33"/>
        <v>3182.3593451637757</v>
      </c>
      <c r="AF224">
        <f t="shared" si="34"/>
        <v>33.028124838598956</v>
      </c>
      <c r="AG224">
        <f t="shared" si="35"/>
        <v>1.8232945495477458E-2</v>
      </c>
      <c r="AI224">
        <v>0.61613870814873684</v>
      </c>
      <c r="AJ224">
        <v>616.13870814873678</v>
      </c>
      <c r="AK224">
        <v>60.426817439340326</v>
      </c>
    </row>
    <row r="225" spans="1:37" x14ac:dyDescent="0.2">
      <c r="B225">
        <f t="shared" si="29"/>
        <v>2200</v>
      </c>
      <c r="C225">
        <v>5700000</v>
      </c>
      <c r="D225">
        <v>278.904</v>
      </c>
      <c r="E225">
        <v>-562929</v>
      </c>
      <c r="F225" s="2">
        <v>2511670</v>
      </c>
      <c r="G225">
        <v>7903.2</v>
      </c>
      <c r="I225">
        <f t="shared" si="25"/>
        <v>1335.9269921875093</v>
      </c>
      <c r="J225">
        <f t="shared" si="26"/>
        <v>0.43435340572556763</v>
      </c>
      <c r="K225" s="2">
        <f t="shared" si="27"/>
        <v>0.99928385857002466</v>
      </c>
      <c r="L225">
        <f t="shared" si="28"/>
        <v>643</v>
      </c>
      <c r="M225">
        <f t="shared" si="30"/>
        <v>-3.0599999999999996</v>
      </c>
      <c r="O225">
        <v>2200</v>
      </c>
      <c r="P225">
        <v>5700000</v>
      </c>
      <c r="Q225">
        <v>278.904</v>
      </c>
      <c r="R225">
        <v>-562929</v>
      </c>
      <c r="S225" s="2">
        <v>2511670</v>
      </c>
      <c r="T225">
        <v>7903.2</v>
      </c>
      <c r="U225">
        <v>38346</v>
      </c>
      <c r="V225">
        <f t="shared" si="36"/>
        <v>3.8346</v>
      </c>
      <c r="X225">
        <v>5700000</v>
      </c>
      <c r="Y225">
        <v>37.910899999999998</v>
      </c>
      <c r="Z225">
        <v>98.7684</v>
      </c>
      <c r="AA225">
        <v>60.857500000000002</v>
      </c>
      <c r="AC225">
        <f t="shared" si="31"/>
        <v>117956.18582355724</v>
      </c>
      <c r="AD225">
        <f t="shared" si="32"/>
        <v>3.3230232020902415</v>
      </c>
      <c r="AE225">
        <f t="shared" si="33"/>
        <v>3323.0232020902413</v>
      </c>
      <c r="AF225">
        <f t="shared" si="34"/>
        <v>32.287825046793714</v>
      </c>
      <c r="AG225">
        <f t="shared" si="35"/>
        <v>1.8650993033047309E-2</v>
      </c>
      <c r="AI225">
        <v>0.47906603902481049</v>
      </c>
      <c r="AJ225">
        <v>479.06603902481049</v>
      </c>
      <c r="AK225">
        <v>60.677349815424904</v>
      </c>
    </row>
    <row r="226" spans="1:37" x14ac:dyDescent="0.2">
      <c r="B226">
        <f t="shared" si="29"/>
        <v>2240</v>
      </c>
      <c r="C226">
        <v>5800000</v>
      </c>
      <c r="D226">
        <v>279.03399999999999</v>
      </c>
      <c r="E226">
        <v>-562893</v>
      </c>
      <c r="F226" s="2">
        <v>2511670</v>
      </c>
      <c r="G226">
        <v>8390.7999999999993</v>
      </c>
      <c r="I226">
        <f t="shared" si="25"/>
        <v>1371.9269921875093</v>
      </c>
      <c r="J226">
        <f t="shared" si="26"/>
        <v>0.44225074037512341</v>
      </c>
      <c r="K226" s="2">
        <f t="shared" si="27"/>
        <v>0.99928385857002466</v>
      </c>
      <c r="L226">
        <f t="shared" si="28"/>
        <v>679</v>
      </c>
      <c r="M226">
        <f t="shared" si="30"/>
        <v>-3.1099999999999994</v>
      </c>
      <c r="O226">
        <v>2240</v>
      </c>
      <c r="P226">
        <v>5800000</v>
      </c>
      <c r="Q226">
        <v>279.03399999999999</v>
      </c>
      <c r="R226">
        <v>-562893</v>
      </c>
      <c r="S226" s="2">
        <v>2511670</v>
      </c>
      <c r="T226">
        <v>8390.7999999999993</v>
      </c>
      <c r="U226">
        <v>40126.5</v>
      </c>
      <c r="V226">
        <f t="shared" si="36"/>
        <v>4.0126499999999998</v>
      </c>
      <c r="X226">
        <v>5800000</v>
      </c>
      <c r="Y226">
        <v>37.831299999999999</v>
      </c>
      <c r="Z226">
        <v>98.703800000000001</v>
      </c>
      <c r="AA226">
        <v>60.872500000000002</v>
      </c>
      <c r="AC226">
        <f t="shared" si="31"/>
        <v>118043.42793469755</v>
      </c>
      <c r="AD226">
        <f t="shared" si="32"/>
        <v>3.4747494457832167</v>
      </c>
      <c r="AE226">
        <f t="shared" si="33"/>
        <v>3474.7494457832167</v>
      </c>
      <c r="AF226">
        <f t="shared" si="34"/>
        <v>31.734710849229849</v>
      </c>
      <c r="AG226">
        <f t="shared" si="35"/>
        <v>1.8976067022038565E-2</v>
      </c>
      <c r="AI226">
        <v>0.36934444226250929</v>
      </c>
      <c r="AJ226">
        <v>369.34444226250929</v>
      </c>
      <c r="AK226">
        <v>61.154460407032985</v>
      </c>
    </row>
    <row r="227" spans="1:37" x14ac:dyDescent="0.2">
      <c r="B227">
        <f t="shared" si="29"/>
        <v>2280</v>
      </c>
      <c r="C227">
        <v>5900000</v>
      </c>
      <c r="D227">
        <v>278.91500000000002</v>
      </c>
      <c r="E227">
        <v>-562863</v>
      </c>
      <c r="F227" s="2">
        <v>2511670</v>
      </c>
      <c r="G227">
        <v>8834.65</v>
      </c>
      <c r="I227">
        <f t="shared" si="25"/>
        <v>1401.9269921875093</v>
      </c>
      <c r="J227">
        <f t="shared" si="26"/>
        <v>0.45014807502467918</v>
      </c>
      <c r="K227" s="2">
        <f t="shared" si="27"/>
        <v>0.99928385857002466</v>
      </c>
      <c r="L227">
        <f t="shared" si="28"/>
        <v>709</v>
      </c>
      <c r="M227">
        <f t="shared" si="30"/>
        <v>-3.2599999999999993</v>
      </c>
      <c r="O227">
        <v>2280</v>
      </c>
      <c r="P227">
        <v>5900000</v>
      </c>
      <c r="Q227">
        <v>278.91500000000002</v>
      </c>
      <c r="R227">
        <v>-562863</v>
      </c>
      <c r="S227" s="2">
        <v>2511670</v>
      </c>
      <c r="T227">
        <v>8834.65</v>
      </c>
      <c r="U227">
        <v>41631.199999999997</v>
      </c>
      <c r="V227">
        <f t="shared" si="36"/>
        <v>4.1631200000000002</v>
      </c>
      <c r="X227">
        <v>5900000</v>
      </c>
      <c r="Y227">
        <v>37.561399999999999</v>
      </c>
      <c r="Z227">
        <v>98.986099999999993</v>
      </c>
      <c r="AA227">
        <v>61.424700000000001</v>
      </c>
      <c r="AC227">
        <f t="shared" si="31"/>
        <v>121285.12212484871</v>
      </c>
      <c r="AD227">
        <f t="shared" si="32"/>
        <v>3.5086934507769394</v>
      </c>
      <c r="AE227">
        <f t="shared" si="33"/>
        <v>3508.6934507769392</v>
      </c>
      <c r="AF227">
        <f t="shared" si="34"/>
        <v>32.034166905080653</v>
      </c>
      <c r="AG227">
        <f t="shared" si="35"/>
        <v>1.8798678354406975E-2</v>
      </c>
      <c r="AI227">
        <v>0.37402161823500713</v>
      </c>
      <c r="AJ227">
        <v>374.02161823500711</v>
      </c>
      <c r="AK227">
        <v>61.429520978354013</v>
      </c>
    </row>
    <row r="228" spans="1:37" x14ac:dyDescent="0.2">
      <c r="B228">
        <f t="shared" si="29"/>
        <v>2320</v>
      </c>
      <c r="C228">
        <v>6000000</v>
      </c>
      <c r="D228">
        <v>278.91500000000002</v>
      </c>
      <c r="E228">
        <v>-562829</v>
      </c>
      <c r="F228" s="2">
        <v>2511670</v>
      </c>
      <c r="G228">
        <v>9455.93</v>
      </c>
      <c r="I228">
        <f t="shared" si="25"/>
        <v>1435.9269921875093</v>
      </c>
      <c r="J228">
        <f t="shared" si="26"/>
        <v>0.45804540967423496</v>
      </c>
      <c r="K228" s="2">
        <f t="shared" si="27"/>
        <v>0.99928385857002466</v>
      </c>
      <c r="L228">
        <f t="shared" si="28"/>
        <v>743</v>
      </c>
      <c r="M228">
        <f t="shared" si="30"/>
        <v>-3.1599999999999993</v>
      </c>
      <c r="O228">
        <v>2320</v>
      </c>
      <c r="P228">
        <v>6000000</v>
      </c>
      <c r="Q228">
        <v>278.91500000000002</v>
      </c>
      <c r="R228">
        <v>-562829</v>
      </c>
      <c r="S228" s="2">
        <v>2511670</v>
      </c>
      <c r="T228">
        <v>9455.93</v>
      </c>
      <c r="U228">
        <v>43053</v>
      </c>
      <c r="V228">
        <f t="shared" si="36"/>
        <v>4.3052999999999999</v>
      </c>
      <c r="X228">
        <v>6000000</v>
      </c>
      <c r="Y228">
        <v>37.472099999999998</v>
      </c>
      <c r="Z228">
        <v>99.108500000000006</v>
      </c>
      <c r="AA228">
        <v>61.636400000000002</v>
      </c>
      <c r="AC228">
        <f t="shared" si="31"/>
        <v>122543.47525298446</v>
      </c>
      <c r="AD228">
        <f t="shared" si="32"/>
        <v>3.5912633492641577</v>
      </c>
      <c r="AE228">
        <f t="shared" si="33"/>
        <v>3591.2633492641576</v>
      </c>
      <c r="AF228">
        <f t="shared" si="34"/>
        <v>31.808483102304841</v>
      </c>
      <c r="AG228">
        <f t="shared" si="35"/>
        <v>1.8932056522882872E-2</v>
      </c>
      <c r="AI228">
        <v>0.44882713348064535</v>
      </c>
      <c r="AJ228">
        <v>448.82713348064533</v>
      </c>
      <c r="AK228">
        <v>61.770617644550875</v>
      </c>
    </row>
    <row r="229" spans="1:37" x14ac:dyDescent="0.2">
      <c r="B229">
        <f t="shared" si="29"/>
        <v>2360</v>
      </c>
      <c r="C229">
        <v>6100000</v>
      </c>
      <c r="D229">
        <v>278.92899999999997</v>
      </c>
      <c r="E229">
        <v>-562795</v>
      </c>
      <c r="F229" s="2">
        <v>2511670</v>
      </c>
      <c r="G229">
        <v>9838.73</v>
      </c>
      <c r="I229">
        <f t="shared" si="25"/>
        <v>1469.9269921875093</v>
      </c>
      <c r="J229">
        <f t="shared" si="26"/>
        <v>0.46594274432379074</v>
      </c>
      <c r="K229" s="2">
        <f t="shared" si="27"/>
        <v>0.99928385857002466</v>
      </c>
      <c r="L229">
        <f t="shared" si="28"/>
        <v>777</v>
      </c>
      <c r="M229">
        <f t="shared" si="30"/>
        <v>-3.1599999999999993</v>
      </c>
      <c r="O229">
        <v>2360</v>
      </c>
      <c r="P229">
        <v>6100000</v>
      </c>
      <c r="Q229">
        <v>278.92899999999997</v>
      </c>
      <c r="R229">
        <v>-562795</v>
      </c>
      <c r="S229" s="2">
        <v>2511670</v>
      </c>
      <c r="T229">
        <v>9838.73</v>
      </c>
      <c r="U229">
        <v>45057.4</v>
      </c>
      <c r="V229">
        <f t="shared" si="36"/>
        <v>4.5057400000000003</v>
      </c>
      <c r="X229">
        <v>6100000</v>
      </c>
      <c r="Y229">
        <v>37.478299999999997</v>
      </c>
      <c r="Z229">
        <v>99.035799999999995</v>
      </c>
      <c r="AA229">
        <v>61.557499999999997</v>
      </c>
      <c r="AC229">
        <f t="shared" si="31"/>
        <v>122073.47820320929</v>
      </c>
      <c r="AD229">
        <f t="shared" si="32"/>
        <v>3.7729307599833368</v>
      </c>
      <c r="AE229">
        <f t="shared" si="33"/>
        <v>3772.9307599833369</v>
      </c>
      <c r="AF229">
        <f t="shared" si="34"/>
        <v>31.149427361852808</v>
      </c>
      <c r="AG229">
        <f t="shared" si="35"/>
        <v>1.9332618638681142E-2</v>
      </c>
      <c r="AI229">
        <v>0.41591557771546706</v>
      </c>
      <c r="AJ229">
        <v>415.91557771546707</v>
      </c>
      <c r="AK229">
        <v>62.235128589799572</v>
      </c>
    </row>
    <row r="230" spans="1:37" x14ac:dyDescent="0.2">
      <c r="B230">
        <f t="shared" si="29"/>
        <v>2400</v>
      </c>
      <c r="C230">
        <v>6200000</v>
      </c>
      <c r="D230">
        <v>278.88</v>
      </c>
      <c r="E230">
        <v>-562772</v>
      </c>
      <c r="F230" s="2">
        <v>2511670</v>
      </c>
      <c r="G230">
        <v>10396</v>
      </c>
      <c r="I230">
        <f t="shared" si="25"/>
        <v>1492.9269921875093</v>
      </c>
      <c r="J230">
        <f t="shared" si="26"/>
        <v>0.47384007897334651</v>
      </c>
      <c r="K230" s="2">
        <f t="shared" si="27"/>
        <v>0.99928385857002466</v>
      </c>
      <c r="L230">
        <f t="shared" si="28"/>
        <v>800</v>
      </c>
      <c r="M230">
        <f t="shared" si="30"/>
        <v>-3.4349999999999996</v>
      </c>
      <c r="O230">
        <v>2400</v>
      </c>
      <c r="P230">
        <v>6200000</v>
      </c>
      <c r="Q230">
        <v>278.88</v>
      </c>
      <c r="R230">
        <v>-562772</v>
      </c>
      <c r="S230" s="2">
        <v>2511670</v>
      </c>
      <c r="T230">
        <v>10396</v>
      </c>
      <c r="U230">
        <v>46012.4</v>
      </c>
      <c r="V230">
        <f t="shared" si="36"/>
        <v>4.6012400000000007</v>
      </c>
      <c r="X230">
        <v>6200000</v>
      </c>
      <c r="Y230">
        <v>37.2605</v>
      </c>
      <c r="Z230">
        <v>99.162300000000002</v>
      </c>
      <c r="AA230">
        <v>61.901800000000001</v>
      </c>
      <c r="AC230">
        <f t="shared" si="31"/>
        <v>124133.27998806931</v>
      </c>
      <c r="AD230">
        <f t="shared" si="32"/>
        <v>3.7889657741519627</v>
      </c>
      <c r="AE230">
        <f t="shared" si="33"/>
        <v>3788.9657741519627</v>
      </c>
      <c r="AF230">
        <f t="shared" si="34"/>
        <v>31.147108837006389</v>
      </c>
      <c r="AG230">
        <f t="shared" si="35"/>
        <v>1.9334057717887328E-2</v>
      </c>
      <c r="AI230">
        <v>0.33345325294082417</v>
      </c>
      <c r="AJ230">
        <v>333.4532529408242</v>
      </c>
      <c r="AK230">
        <v>62.767200016938567</v>
      </c>
    </row>
    <row r="231" spans="1:37" x14ac:dyDescent="0.2">
      <c r="B231">
        <f t="shared" si="29"/>
        <v>2440</v>
      </c>
      <c r="C231">
        <v>6300000</v>
      </c>
      <c r="D231">
        <v>278.89400000000001</v>
      </c>
      <c r="E231">
        <v>-562728</v>
      </c>
      <c r="F231" s="2">
        <v>2511670</v>
      </c>
      <c r="G231">
        <v>10855.8</v>
      </c>
      <c r="I231">
        <f t="shared" si="25"/>
        <v>1536.9269921875093</v>
      </c>
      <c r="J231">
        <f t="shared" si="26"/>
        <v>0.48173741362290229</v>
      </c>
      <c r="K231" s="2">
        <f t="shared" si="27"/>
        <v>0.99928385857002466</v>
      </c>
      <c r="L231">
        <f t="shared" si="28"/>
        <v>844</v>
      </c>
      <c r="M231">
        <f t="shared" si="30"/>
        <v>-2.9099999999999993</v>
      </c>
      <c r="O231">
        <v>2440</v>
      </c>
      <c r="P231">
        <v>6300000</v>
      </c>
      <c r="Q231">
        <v>278.89400000000001</v>
      </c>
      <c r="R231">
        <v>-562728</v>
      </c>
      <c r="S231" s="2">
        <v>2511670</v>
      </c>
      <c r="T231">
        <v>10855.8</v>
      </c>
      <c r="U231">
        <v>47702.3</v>
      </c>
      <c r="V231">
        <f t="shared" si="36"/>
        <v>4.7702300000000006</v>
      </c>
      <c r="X231">
        <v>6300000</v>
      </c>
      <c r="Y231">
        <v>37.340499999999999</v>
      </c>
      <c r="Z231">
        <v>99.246399999999994</v>
      </c>
      <c r="AA231">
        <v>61.905900000000003</v>
      </c>
      <c r="AC231">
        <f t="shared" si="31"/>
        <v>124157.94712981104</v>
      </c>
      <c r="AD231">
        <f t="shared" si="32"/>
        <v>3.927342911169772</v>
      </c>
      <c r="AE231">
        <f t="shared" si="33"/>
        <v>3927.3429111697719</v>
      </c>
      <c r="AF231">
        <f t="shared" si="34"/>
        <v>30.642588426873857</v>
      </c>
      <c r="AG231">
        <f t="shared" si="35"/>
        <v>1.9652386789618091E-2</v>
      </c>
      <c r="AI231">
        <v>0.345362024358501</v>
      </c>
      <c r="AJ231">
        <v>345.362024358501</v>
      </c>
      <c r="AK231">
        <v>63.520082648843285</v>
      </c>
    </row>
    <row r="232" spans="1:37" x14ac:dyDescent="0.2">
      <c r="B232">
        <f t="shared" si="29"/>
        <v>2480</v>
      </c>
      <c r="C232">
        <v>6400000</v>
      </c>
      <c r="D232">
        <v>278.988</v>
      </c>
      <c r="E232">
        <v>-562698</v>
      </c>
      <c r="F232" s="2">
        <v>2511670</v>
      </c>
      <c r="G232">
        <v>11389.2</v>
      </c>
      <c r="I232">
        <f t="shared" si="25"/>
        <v>1566.9269921875093</v>
      </c>
      <c r="J232">
        <f t="shared" si="26"/>
        <v>0.48963474827245806</v>
      </c>
      <c r="K232" s="2">
        <f t="shared" si="27"/>
        <v>0.99928385857002466</v>
      </c>
      <c r="L232">
        <f t="shared" si="28"/>
        <v>874</v>
      </c>
      <c r="M232">
        <f t="shared" si="30"/>
        <v>-3.2599999999999993</v>
      </c>
      <c r="O232">
        <v>2480</v>
      </c>
      <c r="P232">
        <v>6400000</v>
      </c>
      <c r="Q232">
        <v>278.988</v>
      </c>
      <c r="R232">
        <v>-562698</v>
      </c>
      <c r="S232" s="2">
        <v>2511670</v>
      </c>
      <c r="T232">
        <v>11389.2</v>
      </c>
      <c r="U232">
        <v>49676.800000000003</v>
      </c>
      <c r="V232">
        <f t="shared" si="36"/>
        <v>4.9676800000000005</v>
      </c>
      <c r="X232">
        <v>6400000</v>
      </c>
      <c r="Y232">
        <v>37.2652</v>
      </c>
      <c r="Z232">
        <v>99.389799999999994</v>
      </c>
      <c r="AA232">
        <v>62.124600000000001</v>
      </c>
      <c r="AC232">
        <f t="shared" si="31"/>
        <v>125478.46986609536</v>
      </c>
      <c r="AD232">
        <f t="shared" si="32"/>
        <v>4.0468622791862892</v>
      </c>
      <c r="AE232">
        <f t="shared" si="33"/>
        <v>4046.862279186289</v>
      </c>
      <c r="AF232">
        <f t="shared" si="34"/>
        <v>30.469005868291376</v>
      </c>
      <c r="AG232">
        <f t="shared" si="35"/>
        <v>1.9764346844893293E-2</v>
      </c>
      <c r="AI232">
        <v>0.5209673309775491</v>
      </c>
      <c r="AJ232">
        <v>520.96733097754907</v>
      </c>
      <c r="AK232">
        <v>63.638381583750196</v>
      </c>
    </row>
    <row r="233" spans="1:37" x14ac:dyDescent="0.2">
      <c r="B233">
        <f t="shared" si="29"/>
        <v>2520</v>
      </c>
      <c r="C233">
        <v>6500000</v>
      </c>
      <c r="D233">
        <v>278.93200000000002</v>
      </c>
      <c r="E233">
        <v>-562668</v>
      </c>
      <c r="F233" s="2">
        <v>2511670</v>
      </c>
      <c r="G233">
        <v>11834.2</v>
      </c>
      <c r="I233">
        <f t="shared" si="25"/>
        <v>1596.9269921875093</v>
      </c>
      <c r="J233">
        <f t="shared" si="26"/>
        <v>0.49753208292201384</v>
      </c>
      <c r="K233" s="2">
        <f t="shared" si="27"/>
        <v>0.99928385857002466</v>
      </c>
      <c r="L233">
        <f t="shared" si="28"/>
        <v>904</v>
      </c>
      <c r="M233">
        <f t="shared" si="30"/>
        <v>-3.2599999999999993</v>
      </c>
      <c r="O233">
        <v>2520</v>
      </c>
      <c r="P233">
        <v>6500000</v>
      </c>
      <c r="Q233">
        <v>278.93200000000002</v>
      </c>
      <c r="R233">
        <v>-562668</v>
      </c>
      <c r="S233" s="2">
        <v>2511670</v>
      </c>
      <c r="T233">
        <v>11834.2</v>
      </c>
      <c r="U233">
        <v>51092.1</v>
      </c>
      <c r="V233">
        <f t="shared" si="36"/>
        <v>5.10921</v>
      </c>
      <c r="X233">
        <v>6500000</v>
      </c>
      <c r="Y233">
        <v>36.96</v>
      </c>
      <c r="Z233">
        <v>99.3613</v>
      </c>
      <c r="AA233">
        <v>62.401299999999999</v>
      </c>
      <c r="AC233">
        <f t="shared" si="31"/>
        <v>127162.57388972706</v>
      </c>
      <c r="AD233">
        <f t="shared" si="32"/>
        <v>4.1070356280960461</v>
      </c>
      <c r="AE233">
        <f t="shared" si="33"/>
        <v>4107.0356280960459</v>
      </c>
      <c r="AF233">
        <f t="shared" si="34"/>
        <v>30.387818252537155</v>
      </c>
      <c r="AG233">
        <f t="shared" si="35"/>
        <v>1.9817151563677027E-2</v>
      </c>
      <c r="AI233">
        <v>0.38737635908232104</v>
      </c>
      <c r="AJ233">
        <v>387.37635908232102</v>
      </c>
      <c r="AK233">
        <v>65.012787744540006</v>
      </c>
    </row>
    <row r="234" spans="1:37" x14ac:dyDescent="0.2">
      <c r="B234">
        <f t="shared" si="29"/>
        <v>2560</v>
      </c>
      <c r="C234">
        <v>6600000</v>
      </c>
      <c r="D234">
        <v>278.92500000000001</v>
      </c>
      <c r="E234">
        <v>-562618</v>
      </c>
      <c r="F234" s="2">
        <v>2511670</v>
      </c>
      <c r="G234">
        <v>12309.7</v>
      </c>
      <c r="I234">
        <f t="shared" si="25"/>
        <v>1646.9269921875093</v>
      </c>
      <c r="J234">
        <f t="shared" si="26"/>
        <v>0.50542941757156956</v>
      </c>
      <c r="K234" s="2">
        <f t="shared" si="27"/>
        <v>0.99928385857002466</v>
      </c>
      <c r="L234">
        <f t="shared" si="28"/>
        <v>954</v>
      </c>
      <c r="M234">
        <f t="shared" si="30"/>
        <v>-2.7599999999999993</v>
      </c>
      <c r="O234">
        <v>2560</v>
      </c>
      <c r="P234">
        <v>6600000</v>
      </c>
      <c r="Q234">
        <v>278.92500000000001</v>
      </c>
      <c r="R234">
        <v>-562618</v>
      </c>
      <c r="S234" s="2">
        <v>2511670</v>
      </c>
      <c r="T234">
        <v>12309.7</v>
      </c>
      <c r="U234">
        <v>53437.1</v>
      </c>
      <c r="V234">
        <f t="shared" si="36"/>
        <v>5.3437099999999997</v>
      </c>
      <c r="X234">
        <v>6600000</v>
      </c>
      <c r="Y234">
        <v>36.869700000000002</v>
      </c>
      <c r="Z234">
        <v>99.411900000000003</v>
      </c>
      <c r="AA234">
        <v>62.542200000000001</v>
      </c>
      <c r="AC234">
        <f t="shared" si="31"/>
        <v>128025.9065550876</v>
      </c>
      <c r="AD234">
        <f t="shared" si="32"/>
        <v>4.2665716972170582</v>
      </c>
      <c r="AE234">
        <f t="shared" si="33"/>
        <v>4266.5716972170585</v>
      </c>
      <c r="AF234">
        <f t="shared" si="34"/>
        <v>30.116094112294434</v>
      </c>
      <c r="AG234">
        <f t="shared" si="35"/>
        <v>1.999595291987619E-2</v>
      </c>
      <c r="AI234">
        <v>0.40375377886094704</v>
      </c>
      <c r="AJ234">
        <v>403.75377886094702</v>
      </c>
      <c r="AK234">
        <v>65.610839658298374</v>
      </c>
    </row>
    <row r="235" spans="1:37" x14ac:dyDescent="0.2">
      <c r="F235" s="2"/>
      <c r="K235" s="2"/>
      <c r="S235" s="2"/>
      <c r="AI235">
        <v>0.30036863815416565</v>
      </c>
      <c r="AJ235">
        <v>300.36863815416564</v>
      </c>
      <c r="AK235">
        <v>66.013005570094407</v>
      </c>
    </row>
    <row r="236" spans="1:37" x14ac:dyDescent="0.2">
      <c r="A236" t="s">
        <v>31</v>
      </c>
      <c r="B236" t="s">
        <v>0</v>
      </c>
      <c r="AI236">
        <v>0.31259076933751245</v>
      </c>
      <c r="AJ236">
        <v>312.59076933751243</v>
      </c>
      <c r="AK236">
        <v>66.137347852277628</v>
      </c>
    </row>
    <row r="237" spans="1:37" x14ac:dyDescent="0.2">
      <c r="AI237">
        <v>0.34357883335635381</v>
      </c>
      <c r="AJ237">
        <v>343.57883335635381</v>
      </c>
      <c r="AK237">
        <v>67.497136567023162</v>
      </c>
    </row>
    <row r="238" spans="1:37" x14ac:dyDescent="0.2">
      <c r="B238" t="s">
        <v>1</v>
      </c>
      <c r="AD238" t="s">
        <v>2</v>
      </c>
      <c r="AI238">
        <v>0.28561759806852793</v>
      </c>
      <c r="AJ238">
        <v>285.61759806852791</v>
      </c>
      <c r="AK238">
        <v>67.991313299921785</v>
      </c>
    </row>
    <row r="239" spans="1:37" x14ac:dyDescent="0.2">
      <c r="D239" t="s">
        <v>3</v>
      </c>
      <c r="F239" t="s">
        <v>32</v>
      </c>
      <c r="X239" t="s">
        <v>5</v>
      </c>
      <c r="Y239" t="s">
        <v>6</v>
      </c>
      <c r="Z239" t="s">
        <v>7</v>
      </c>
      <c r="AA239" t="s">
        <v>8</v>
      </c>
      <c r="AC239">
        <f>(4/3)*3.14*((3.413*6.5)^3)</f>
        <v>45710.641842597375</v>
      </c>
      <c r="AD239" t="s">
        <v>9</v>
      </c>
      <c r="AI239">
        <v>0.35178945408426548</v>
      </c>
      <c r="AJ239">
        <v>351.78945408426546</v>
      </c>
      <c r="AK239">
        <v>68.138869167937571</v>
      </c>
    </row>
    <row r="240" spans="1:37" x14ac:dyDescent="0.2">
      <c r="B240">
        <v>2277</v>
      </c>
      <c r="C240" t="s">
        <v>10</v>
      </c>
      <c r="D240" t="s">
        <v>11</v>
      </c>
      <c r="E240" t="s">
        <v>12</v>
      </c>
      <c r="F240" t="s">
        <v>13</v>
      </c>
      <c r="G240" t="s">
        <v>14</v>
      </c>
      <c r="I240" t="s">
        <v>15</v>
      </c>
      <c r="J240" t="s">
        <v>16</v>
      </c>
      <c r="K240" t="s">
        <v>17</v>
      </c>
      <c r="L240" t="s">
        <v>18</v>
      </c>
      <c r="M240" t="s">
        <v>19</v>
      </c>
      <c r="X240">
        <v>0</v>
      </c>
      <c r="Y240">
        <v>46.305</v>
      </c>
      <c r="Z240">
        <v>90.894999999999996</v>
      </c>
      <c r="AA240">
        <v>44.59</v>
      </c>
      <c r="AC240">
        <f>(1/6)*3.14*(AA240)^3</f>
        <v>46397.097696343335</v>
      </c>
      <c r="AI240">
        <v>0.27342479078736531</v>
      </c>
      <c r="AJ240">
        <v>273.42479078736534</v>
      </c>
      <c r="AK240">
        <v>68.964633006472638</v>
      </c>
    </row>
    <row r="241" spans="2:37" x14ac:dyDescent="0.2">
      <c r="B241" t="s">
        <v>20</v>
      </c>
      <c r="C241">
        <v>100000</v>
      </c>
      <c r="D241">
        <v>278.87299999999999</v>
      </c>
      <c r="E241">
        <v>-587513</v>
      </c>
      <c r="F241" s="2">
        <v>2513470</v>
      </c>
      <c r="G241">
        <v>4.37489E-2</v>
      </c>
      <c r="X241">
        <v>100000</v>
      </c>
      <c r="Y241">
        <v>46.356699999999996</v>
      </c>
      <c r="Z241">
        <v>90.757499999999993</v>
      </c>
      <c r="AA241">
        <v>44.400799999999997</v>
      </c>
      <c r="AC241">
        <f>(1/6)*3.14*(AA241)^3</f>
        <v>45808.997032773375</v>
      </c>
      <c r="AI241">
        <v>0.31968327738570451</v>
      </c>
      <c r="AJ241">
        <v>319.68327738570451</v>
      </c>
      <c r="AK241">
        <v>69.021349068220829</v>
      </c>
    </row>
    <row r="242" spans="2:37" x14ac:dyDescent="0.2">
      <c r="B242">
        <v>0</v>
      </c>
      <c r="C242">
        <v>200000</v>
      </c>
      <c r="D242">
        <v>278.892</v>
      </c>
      <c r="E242">
        <v>-576642</v>
      </c>
      <c r="F242" s="2">
        <v>2512420</v>
      </c>
      <c r="G242">
        <v>7.3513799999999998E-4</v>
      </c>
      <c r="I242">
        <f>E242-(128000-$B$240)/128000*E$241</f>
        <v>419.69452343753073</v>
      </c>
      <c r="J242">
        <f>B242/$B$240</f>
        <v>0</v>
      </c>
      <c r="K242" s="2">
        <f>F242/$F$241</f>
        <v>0.9995822508325144</v>
      </c>
      <c r="L242">
        <f>E242-$E$242</f>
        <v>0</v>
      </c>
      <c r="O242" t="s">
        <v>21</v>
      </c>
      <c r="P242" t="s">
        <v>10</v>
      </c>
      <c r="Q242" t="s">
        <v>11</v>
      </c>
      <c r="R242" t="s">
        <v>12</v>
      </c>
      <c r="S242" t="s">
        <v>13</v>
      </c>
      <c r="T242" t="s">
        <v>14</v>
      </c>
      <c r="U242" t="s">
        <v>22</v>
      </c>
      <c r="V242" t="s">
        <v>23</v>
      </c>
      <c r="X242">
        <v>200000</v>
      </c>
      <c r="Y242">
        <v>46.674300000000002</v>
      </c>
      <c r="Z242">
        <v>90.638999999999996</v>
      </c>
      <c r="AA242">
        <v>43.964700000000001</v>
      </c>
      <c r="AC242">
        <f>(1/6)*3.14*(AA242)^3</f>
        <v>44472.417667544018</v>
      </c>
      <c r="AD242" t="s">
        <v>24</v>
      </c>
      <c r="AE242" t="s">
        <v>45</v>
      </c>
      <c r="AF242" t="s">
        <v>25</v>
      </c>
      <c r="AG242" t="s">
        <v>26</v>
      </c>
      <c r="AI242">
        <v>0.39555455420698044</v>
      </c>
      <c r="AJ242">
        <v>395.55455420698041</v>
      </c>
      <c r="AK242">
        <v>69.674873952451165</v>
      </c>
    </row>
    <row r="243" spans="2:37" x14ac:dyDescent="0.2">
      <c r="B243">
        <f>B242+(C243-C242)/5000</f>
        <v>20</v>
      </c>
      <c r="C243">
        <v>300000</v>
      </c>
      <c r="D243">
        <v>278.892</v>
      </c>
      <c r="E243">
        <v>-576661</v>
      </c>
      <c r="F243" s="2">
        <v>2512430</v>
      </c>
      <c r="G243">
        <v>11.240500000000001</v>
      </c>
      <c r="I243">
        <f t="shared" ref="I243:I299" si="37">E243-(128000-$B$240)/128000*E$241</f>
        <v>400.69452343753073</v>
      </c>
      <c r="J243">
        <f t="shared" ref="J243:J299" si="38">B243/$B$240</f>
        <v>8.7834870443566099E-3</v>
      </c>
      <c r="K243">
        <f t="shared" ref="K243:K299" si="39">F243/$F$241</f>
        <v>0.99958622939601427</v>
      </c>
      <c r="L243">
        <f t="shared" ref="L243:L299" si="40">E243-$E$242</f>
        <v>-19</v>
      </c>
      <c r="M243">
        <f>((L243-L242)-(B243-B242)*$B$14)/(B243-B242)</f>
        <v>-4.9599999999999991</v>
      </c>
      <c r="O243">
        <v>20</v>
      </c>
      <c r="P243">
        <v>300000</v>
      </c>
      <c r="Q243">
        <v>278.892</v>
      </c>
      <c r="R243">
        <v>-576661</v>
      </c>
      <c r="S243" s="2">
        <v>2512430</v>
      </c>
      <c r="T243">
        <v>11.240500000000001</v>
      </c>
      <c r="U243">
        <v>51.226399999999998</v>
      </c>
      <c r="V243">
        <f>U243*10^-4</f>
        <v>5.1226400000000004E-3</v>
      </c>
      <c r="X243">
        <v>300000</v>
      </c>
      <c r="Y243">
        <v>46.487200000000001</v>
      </c>
      <c r="Z243">
        <v>90.795299999999997</v>
      </c>
      <c r="AA243">
        <v>44.308100000000003</v>
      </c>
      <c r="AC243">
        <f>(1/6)*3.14*(AA243)^3</f>
        <v>45522.675545515907</v>
      </c>
      <c r="AD243">
        <f>V243*$AC$239/AC243</f>
        <v>5.1437917372505644E-3</v>
      </c>
      <c r="AE243">
        <f>AD243*1000</f>
        <v>5.1437917372505648</v>
      </c>
      <c r="AF243">
        <f>AC243/O243*0.6022</f>
        <v>1370.6877606754838</v>
      </c>
      <c r="AG243">
        <f>O243/AC243</f>
        <v>4.3934148773841231E-4</v>
      </c>
      <c r="AI243">
        <v>0.26588867658302201</v>
      </c>
      <c r="AJ243">
        <v>265.888676583022</v>
      </c>
      <c r="AK243">
        <v>70.612773826136049</v>
      </c>
    </row>
    <row r="244" spans="2:37" x14ac:dyDescent="0.2">
      <c r="B244">
        <f>B243+(C244-C243)/5000</f>
        <v>40</v>
      </c>
      <c r="C244">
        <v>400000</v>
      </c>
      <c r="D244">
        <v>278.88400000000001</v>
      </c>
      <c r="E244">
        <v>-576658</v>
      </c>
      <c r="F244" s="2">
        <v>2512430</v>
      </c>
      <c r="G244">
        <v>-91.206500000000005</v>
      </c>
      <c r="I244">
        <f t="shared" si="37"/>
        <v>403.69452343753073</v>
      </c>
      <c r="J244">
        <f t="shared" si="38"/>
        <v>1.756697408871322E-2</v>
      </c>
      <c r="K244">
        <f t="shared" si="39"/>
        <v>0.99958622939601427</v>
      </c>
      <c r="L244">
        <f t="shared" si="40"/>
        <v>-16</v>
      </c>
      <c r="M244">
        <f t="shared" ref="M244:M299" si="41">((L244-L243)-(B244-B243)*$B$14)/(B244-B243)</f>
        <v>-3.8599999999999994</v>
      </c>
      <c r="O244">
        <v>40</v>
      </c>
      <c r="P244">
        <v>400000</v>
      </c>
      <c r="Q244">
        <v>278.88400000000001</v>
      </c>
      <c r="R244">
        <v>-576658</v>
      </c>
      <c r="S244" s="2">
        <v>2512430</v>
      </c>
      <c r="T244">
        <v>-91.206500000000005</v>
      </c>
      <c r="U244">
        <v>128.739</v>
      </c>
      <c r="V244">
        <f>U244*10^-4</f>
        <v>1.2873900000000001E-2</v>
      </c>
      <c r="X244">
        <v>400000</v>
      </c>
      <c r="Y244">
        <v>46.602899999999998</v>
      </c>
      <c r="Z244">
        <v>90.563199999999995</v>
      </c>
      <c r="AA244">
        <v>43.960299999999997</v>
      </c>
      <c r="AC244">
        <f t="shared" ref="AC244:AC299" si="42">(1/6)*3.14*(AA244)^3</f>
        <v>44459.066566218484</v>
      </c>
      <c r="AD244">
        <f t="shared" ref="AD244:AD299" si="43">V244*$AC$239/AC244</f>
        <v>1.3236315502506684E-2</v>
      </c>
      <c r="AE244">
        <f t="shared" ref="AE244:AE299" si="44">AD244*1000</f>
        <v>13.236315502506685</v>
      </c>
      <c r="AF244">
        <f t="shared" ref="AF244:AF299" si="45">AC244/O244*0.6022</f>
        <v>669.3312471544192</v>
      </c>
      <c r="AG244">
        <f t="shared" ref="AG244:AG299" si="46">O244/AC244</f>
        <v>8.9970399941759834E-4</v>
      </c>
      <c r="AI244">
        <v>0.32591036472161466</v>
      </c>
      <c r="AJ244">
        <v>325.91036472161466</v>
      </c>
      <c r="AK244">
        <v>70.817147664648715</v>
      </c>
    </row>
    <row r="245" spans="2:37" x14ac:dyDescent="0.2">
      <c r="B245">
        <f t="shared" ref="B245:B299" si="47">B244+(C245-C244)/5000</f>
        <v>60</v>
      </c>
      <c r="C245">
        <v>500000</v>
      </c>
      <c r="D245">
        <v>278.88400000000001</v>
      </c>
      <c r="E245">
        <v>-576657</v>
      </c>
      <c r="F245" s="2">
        <v>2512430</v>
      </c>
      <c r="G245">
        <v>-125.078</v>
      </c>
      <c r="I245">
        <f t="shared" si="37"/>
        <v>404.69452343753073</v>
      </c>
      <c r="J245">
        <f t="shared" si="38"/>
        <v>2.6350461133069828E-2</v>
      </c>
      <c r="K245">
        <f t="shared" si="39"/>
        <v>0.99958622939601427</v>
      </c>
      <c r="L245">
        <f t="shared" si="40"/>
        <v>-15</v>
      </c>
      <c r="M245">
        <f t="shared" si="41"/>
        <v>-3.9599999999999995</v>
      </c>
      <c r="O245">
        <v>60</v>
      </c>
      <c r="P245">
        <v>500000</v>
      </c>
      <c r="Q245">
        <v>278.88400000000001</v>
      </c>
      <c r="R245">
        <v>-576657</v>
      </c>
      <c r="S245" s="2">
        <v>2512430</v>
      </c>
      <c r="T245">
        <v>-125.078</v>
      </c>
      <c r="U245">
        <v>166.393</v>
      </c>
      <c r="V245">
        <f t="shared" ref="V245:V299" si="48">U245*10^-4</f>
        <v>1.6639299999999999E-2</v>
      </c>
      <c r="X245">
        <v>500000</v>
      </c>
      <c r="Y245">
        <v>46.474699999999999</v>
      </c>
      <c r="Z245">
        <v>90.674199999999999</v>
      </c>
      <c r="AA245">
        <v>44.1995</v>
      </c>
      <c r="AC245">
        <f t="shared" si="42"/>
        <v>45188.764463281768</v>
      </c>
      <c r="AD245">
        <f t="shared" si="43"/>
        <v>1.6831464454611325E-2</v>
      </c>
      <c r="AE245">
        <f t="shared" si="44"/>
        <v>16.831464454611325</v>
      </c>
      <c r="AF245">
        <f t="shared" si="45"/>
        <v>453.54456599647131</v>
      </c>
      <c r="AG245">
        <f t="shared" si="46"/>
        <v>1.3277636756090804E-3</v>
      </c>
      <c r="AI245">
        <v>0.29371801207221815</v>
      </c>
      <c r="AJ245">
        <v>293.71801207221813</v>
      </c>
      <c r="AK245">
        <v>72.544177167168471</v>
      </c>
    </row>
    <row r="246" spans="2:37" x14ac:dyDescent="0.2">
      <c r="B246">
        <f t="shared" si="47"/>
        <v>80</v>
      </c>
      <c r="C246">
        <v>600000</v>
      </c>
      <c r="D246">
        <v>278.86700000000002</v>
      </c>
      <c r="E246">
        <v>-576660</v>
      </c>
      <c r="F246" s="2">
        <v>2512430</v>
      </c>
      <c r="G246">
        <v>-163.96600000000001</v>
      </c>
      <c r="I246">
        <f t="shared" si="37"/>
        <v>401.69452343753073</v>
      </c>
      <c r="J246">
        <f t="shared" si="38"/>
        <v>3.513394817742644E-2</v>
      </c>
      <c r="K246">
        <f t="shared" si="39"/>
        <v>0.99958622939601427</v>
      </c>
      <c r="L246">
        <f t="shared" si="40"/>
        <v>-18</v>
      </c>
      <c r="M246">
        <f t="shared" si="41"/>
        <v>-4.1599999999999993</v>
      </c>
      <c r="O246">
        <v>80</v>
      </c>
      <c r="P246">
        <v>600000</v>
      </c>
      <c r="Q246">
        <v>278.86700000000002</v>
      </c>
      <c r="R246">
        <v>-576660</v>
      </c>
      <c r="S246" s="2">
        <v>2512430</v>
      </c>
      <c r="T246">
        <v>-163.96600000000001</v>
      </c>
      <c r="U246">
        <v>208.91200000000001</v>
      </c>
      <c r="V246">
        <f t="shared" si="48"/>
        <v>2.0891200000000002E-2</v>
      </c>
      <c r="X246">
        <v>600000</v>
      </c>
      <c r="Y246">
        <v>46.646799999999999</v>
      </c>
      <c r="Z246">
        <v>90.584599999999995</v>
      </c>
      <c r="AA246">
        <v>43.937800000000003</v>
      </c>
      <c r="AC246">
        <f t="shared" si="42"/>
        <v>44390.835656197967</v>
      </c>
      <c r="AD246">
        <f t="shared" si="43"/>
        <v>2.151232673919572E-2</v>
      </c>
      <c r="AE246">
        <f t="shared" si="44"/>
        <v>21.512326739195721</v>
      </c>
      <c r="AF246">
        <f t="shared" si="45"/>
        <v>334.1520154020302</v>
      </c>
      <c r="AG246">
        <f t="shared" si="46"/>
        <v>1.8021737779299991E-3</v>
      </c>
      <c r="AI246">
        <v>0.23993307337096276</v>
      </c>
      <c r="AJ246">
        <v>239.93307337096275</v>
      </c>
      <c r="AK246">
        <v>73.902057786573707</v>
      </c>
    </row>
    <row r="247" spans="2:37" x14ac:dyDescent="0.2">
      <c r="B247">
        <f t="shared" si="47"/>
        <v>100</v>
      </c>
      <c r="C247">
        <v>700000</v>
      </c>
      <c r="D247">
        <v>278.85300000000001</v>
      </c>
      <c r="E247">
        <v>-576659</v>
      </c>
      <c r="F247" s="2">
        <v>2512430</v>
      </c>
      <c r="G247">
        <v>-208.07300000000001</v>
      </c>
      <c r="I247">
        <f t="shared" si="37"/>
        <v>402.69452343753073</v>
      </c>
      <c r="J247">
        <f t="shared" si="38"/>
        <v>4.3917435221783048E-2</v>
      </c>
      <c r="K247">
        <f t="shared" si="39"/>
        <v>0.99958622939601427</v>
      </c>
      <c r="L247">
        <f t="shared" si="40"/>
        <v>-17</v>
      </c>
      <c r="M247">
        <f t="shared" si="41"/>
        <v>-3.9599999999999995</v>
      </c>
      <c r="O247">
        <v>100</v>
      </c>
      <c r="P247">
        <v>700000</v>
      </c>
      <c r="Q247">
        <v>278.85300000000001</v>
      </c>
      <c r="R247">
        <v>-576659</v>
      </c>
      <c r="S247" s="2">
        <v>2512430</v>
      </c>
      <c r="T247">
        <v>-208.07300000000001</v>
      </c>
      <c r="U247">
        <v>297.29399999999998</v>
      </c>
      <c r="V247">
        <f t="shared" si="48"/>
        <v>2.97294E-2</v>
      </c>
      <c r="X247">
        <v>700000</v>
      </c>
      <c r="Y247">
        <v>46.600700000000003</v>
      </c>
      <c r="Z247">
        <v>90.463399999999993</v>
      </c>
      <c r="AA247">
        <v>43.862699999999997</v>
      </c>
      <c r="AC247">
        <f t="shared" si="42"/>
        <v>44163.601463245548</v>
      </c>
      <c r="AD247">
        <f t="shared" si="43"/>
        <v>3.0770813759975594E-2</v>
      </c>
      <c r="AE247">
        <f t="shared" si="44"/>
        <v>30.770813759975592</v>
      </c>
      <c r="AF247">
        <f t="shared" si="45"/>
        <v>265.95320801166469</v>
      </c>
      <c r="AG247">
        <f t="shared" si="46"/>
        <v>2.2643080882618553E-3</v>
      </c>
      <c r="AI247">
        <v>0.23584423041164213</v>
      </c>
      <c r="AJ247">
        <v>235.84423041164212</v>
      </c>
      <c r="AK247">
        <v>74.664364836282076</v>
      </c>
    </row>
    <row r="248" spans="2:37" x14ac:dyDescent="0.2">
      <c r="B248">
        <f t="shared" si="47"/>
        <v>120</v>
      </c>
      <c r="C248">
        <v>800000</v>
      </c>
      <c r="D248">
        <v>278.87299999999999</v>
      </c>
      <c r="E248">
        <v>-576658</v>
      </c>
      <c r="F248" s="2">
        <v>2512430</v>
      </c>
      <c r="G248">
        <v>-120.508</v>
      </c>
      <c r="I248">
        <f t="shared" si="37"/>
        <v>403.69452343753073</v>
      </c>
      <c r="J248">
        <f t="shared" si="38"/>
        <v>5.2700922266139656E-2</v>
      </c>
      <c r="K248">
        <f t="shared" si="39"/>
        <v>0.99958622939601427</v>
      </c>
      <c r="L248">
        <f t="shared" si="40"/>
        <v>-16</v>
      </c>
      <c r="M248">
        <f t="shared" si="41"/>
        <v>-3.9599999999999995</v>
      </c>
      <c r="O248">
        <v>120</v>
      </c>
      <c r="P248">
        <v>800000</v>
      </c>
      <c r="Q248">
        <v>278.87299999999999</v>
      </c>
      <c r="R248">
        <v>-576658</v>
      </c>
      <c r="S248" s="2">
        <v>2512430</v>
      </c>
      <c r="T248">
        <v>-120.508</v>
      </c>
      <c r="U248">
        <v>420.47199999999998</v>
      </c>
      <c r="V248">
        <f t="shared" si="48"/>
        <v>4.20472E-2</v>
      </c>
      <c r="X248">
        <v>800000</v>
      </c>
      <c r="Y248">
        <v>46.490099999999998</v>
      </c>
      <c r="Z248">
        <v>90.714799999999997</v>
      </c>
      <c r="AA248">
        <v>44.224699999999999</v>
      </c>
      <c r="AC248">
        <f t="shared" si="42"/>
        <v>45266.100603365012</v>
      </c>
      <c r="AD248">
        <f t="shared" si="43"/>
        <v>4.2460129634872536E-2</v>
      </c>
      <c r="AE248">
        <f t="shared" si="44"/>
        <v>42.460129634872537</v>
      </c>
      <c r="AF248">
        <f t="shared" si="45"/>
        <v>227.16038152788676</v>
      </c>
      <c r="AG248">
        <f t="shared" si="46"/>
        <v>2.6509904409808913E-3</v>
      </c>
      <c r="AI248">
        <v>0.35939707052662945</v>
      </c>
      <c r="AJ248">
        <v>359.39707052662942</v>
      </c>
      <c r="AK248">
        <v>75.244824792654882</v>
      </c>
    </row>
    <row r="249" spans="2:37" x14ac:dyDescent="0.2">
      <c r="B249">
        <f t="shared" si="47"/>
        <v>140</v>
      </c>
      <c r="C249">
        <v>900000</v>
      </c>
      <c r="D249">
        <v>278.88299999999998</v>
      </c>
      <c r="E249">
        <v>-576660</v>
      </c>
      <c r="F249" s="2">
        <v>2512430</v>
      </c>
      <c r="G249">
        <v>-167.191</v>
      </c>
      <c r="I249">
        <f t="shared" si="37"/>
        <v>401.69452343753073</v>
      </c>
      <c r="J249">
        <f t="shared" si="38"/>
        <v>6.1484409310496264E-2</v>
      </c>
      <c r="K249">
        <f t="shared" si="39"/>
        <v>0.99958622939601427</v>
      </c>
      <c r="L249">
        <f t="shared" si="40"/>
        <v>-18</v>
      </c>
      <c r="M249">
        <f t="shared" si="41"/>
        <v>-4.1099999999999994</v>
      </c>
      <c r="O249">
        <v>140</v>
      </c>
      <c r="P249">
        <v>900000</v>
      </c>
      <c r="Q249">
        <v>278.88299999999998</v>
      </c>
      <c r="R249">
        <v>-576660</v>
      </c>
      <c r="S249" s="2">
        <v>2512430</v>
      </c>
      <c r="T249">
        <v>-167.191</v>
      </c>
      <c r="U249">
        <v>475.83699999999999</v>
      </c>
      <c r="V249">
        <f t="shared" si="48"/>
        <v>4.75837E-2</v>
      </c>
      <c r="X249">
        <v>900000</v>
      </c>
      <c r="Y249">
        <v>46.490200000000002</v>
      </c>
      <c r="Z249">
        <v>90.630399999999995</v>
      </c>
      <c r="AA249">
        <v>44.1402</v>
      </c>
      <c r="AC249">
        <f t="shared" si="42"/>
        <v>45007.126652099723</v>
      </c>
      <c r="AD249">
        <f t="shared" si="43"/>
        <v>4.8327490111927114E-2</v>
      </c>
      <c r="AE249">
        <f t="shared" si="44"/>
        <v>48.327490111927112</v>
      </c>
      <c r="AF249">
        <f t="shared" si="45"/>
        <v>193.59494049924606</v>
      </c>
      <c r="AG249">
        <f t="shared" si="46"/>
        <v>3.1106184823169237E-3</v>
      </c>
      <c r="AI249">
        <v>0.27030907819420513</v>
      </c>
      <c r="AJ249">
        <v>270.30907819420514</v>
      </c>
      <c r="AK249">
        <v>75.324909466152789</v>
      </c>
    </row>
    <row r="250" spans="2:37" x14ac:dyDescent="0.2">
      <c r="B250">
        <f t="shared" si="47"/>
        <v>160</v>
      </c>
      <c r="C250">
        <v>1000000</v>
      </c>
      <c r="D250">
        <v>278.86799999999999</v>
      </c>
      <c r="E250">
        <v>-576657</v>
      </c>
      <c r="F250" s="2">
        <v>2512430</v>
      </c>
      <c r="G250">
        <v>-155.46199999999999</v>
      </c>
      <c r="I250">
        <f t="shared" si="37"/>
        <v>404.69452343753073</v>
      </c>
      <c r="J250">
        <f t="shared" si="38"/>
        <v>7.026789635485288E-2</v>
      </c>
      <c r="K250">
        <f t="shared" si="39"/>
        <v>0.99958622939601427</v>
      </c>
      <c r="L250">
        <f t="shared" si="40"/>
        <v>-15</v>
      </c>
      <c r="M250">
        <f t="shared" si="41"/>
        <v>-3.8599999999999994</v>
      </c>
      <c r="O250">
        <v>160</v>
      </c>
      <c r="P250">
        <v>1000000</v>
      </c>
      <c r="Q250">
        <v>278.86799999999999</v>
      </c>
      <c r="R250">
        <v>-576657</v>
      </c>
      <c r="S250" s="2">
        <v>2512430</v>
      </c>
      <c r="T250">
        <v>-155.46199999999999</v>
      </c>
      <c r="U250">
        <v>567.53700000000003</v>
      </c>
      <c r="V250">
        <f t="shared" si="48"/>
        <v>5.6753700000000004E-2</v>
      </c>
      <c r="X250">
        <v>1000000</v>
      </c>
      <c r="Y250">
        <v>46.503900000000002</v>
      </c>
      <c r="Z250">
        <v>90.484200000000001</v>
      </c>
      <c r="AA250">
        <v>43.9803</v>
      </c>
      <c r="AC250">
        <f t="shared" si="42"/>
        <v>44519.774927922779</v>
      </c>
      <c r="AD250">
        <f t="shared" si="43"/>
        <v>5.8271814225078392E-2</v>
      </c>
      <c r="AE250">
        <f t="shared" si="44"/>
        <v>58.271814225078394</v>
      </c>
      <c r="AF250">
        <f t="shared" si="45"/>
        <v>167.56130288496936</v>
      </c>
      <c r="AG250">
        <f t="shared" si="46"/>
        <v>3.5939085554461798E-3</v>
      </c>
      <c r="AI250">
        <v>0.2860547587378911</v>
      </c>
      <c r="AJ250">
        <v>286.05475873789112</v>
      </c>
      <c r="AK250">
        <v>76.211207548781346</v>
      </c>
    </row>
    <row r="251" spans="2:37" x14ac:dyDescent="0.2">
      <c r="B251">
        <f t="shared" si="47"/>
        <v>180</v>
      </c>
      <c r="C251">
        <v>1100000</v>
      </c>
      <c r="D251">
        <v>278.88900000000001</v>
      </c>
      <c r="E251">
        <v>-576662</v>
      </c>
      <c r="F251" s="2">
        <v>2512430</v>
      </c>
      <c r="G251">
        <v>-169.815</v>
      </c>
      <c r="I251">
        <f t="shared" si="37"/>
        <v>399.69452343753073</v>
      </c>
      <c r="J251">
        <f t="shared" si="38"/>
        <v>7.9051383399209488E-2</v>
      </c>
      <c r="K251">
        <f t="shared" si="39"/>
        <v>0.99958622939601427</v>
      </c>
      <c r="L251">
        <f t="shared" si="40"/>
        <v>-20</v>
      </c>
      <c r="M251">
        <f t="shared" si="41"/>
        <v>-4.26</v>
      </c>
      <c r="O251">
        <v>180</v>
      </c>
      <c r="P251">
        <v>1100000</v>
      </c>
      <c r="Q251">
        <v>278.88900000000001</v>
      </c>
      <c r="R251">
        <v>-576662</v>
      </c>
      <c r="S251" s="2">
        <v>2512430</v>
      </c>
      <c r="T251">
        <v>-169.815</v>
      </c>
      <c r="U251">
        <v>706.11900000000003</v>
      </c>
      <c r="V251">
        <f t="shared" si="48"/>
        <v>7.0611900000000005E-2</v>
      </c>
      <c r="X251">
        <v>1100000</v>
      </c>
      <c r="Y251">
        <v>46.501399999999997</v>
      </c>
      <c r="Z251">
        <v>90.631500000000003</v>
      </c>
      <c r="AA251">
        <v>44.130099999999999</v>
      </c>
      <c r="AC251">
        <f t="shared" si="42"/>
        <v>44976.238619856136</v>
      </c>
      <c r="AD251">
        <f t="shared" si="43"/>
        <v>7.1764900084382063E-2</v>
      </c>
      <c r="AE251">
        <f t="shared" si="44"/>
        <v>71.764900084382063</v>
      </c>
      <c r="AF251">
        <f t="shared" si="45"/>
        <v>150.47050498265202</v>
      </c>
      <c r="AG251">
        <f t="shared" si="46"/>
        <v>4.0021132385342131E-3</v>
      </c>
      <c r="AI251">
        <v>0.21699252660871632</v>
      </c>
      <c r="AJ251">
        <v>216.99252660871633</v>
      </c>
      <c r="AK251">
        <v>76.436725292164482</v>
      </c>
    </row>
    <row r="252" spans="2:37" x14ac:dyDescent="0.2">
      <c r="B252">
        <f t="shared" si="47"/>
        <v>200</v>
      </c>
      <c r="C252">
        <v>1200000</v>
      </c>
      <c r="D252">
        <v>278.89800000000002</v>
      </c>
      <c r="E252">
        <v>-576660</v>
      </c>
      <c r="F252" s="2">
        <v>2512430</v>
      </c>
      <c r="G252">
        <v>-176.12100000000001</v>
      </c>
      <c r="I252">
        <f t="shared" si="37"/>
        <v>401.69452343753073</v>
      </c>
      <c r="J252">
        <f t="shared" si="38"/>
        <v>8.7834870443566096E-2</v>
      </c>
      <c r="K252">
        <f t="shared" si="39"/>
        <v>0.99958622939601427</v>
      </c>
      <c r="L252">
        <f t="shared" si="40"/>
        <v>-18</v>
      </c>
      <c r="M252">
        <f t="shared" si="41"/>
        <v>-3.9099999999999993</v>
      </c>
      <c r="O252">
        <v>200</v>
      </c>
      <c r="P252">
        <v>1200000</v>
      </c>
      <c r="Q252">
        <v>278.89800000000002</v>
      </c>
      <c r="R252">
        <v>-576660</v>
      </c>
      <c r="S252" s="2">
        <v>2512430</v>
      </c>
      <c r="T252">
        <v>-176.12100000000001</v>
      </c>
      <c r="U252">
        <v>849.53499999999997</v>
      </c>
      <c r="V252">
        <f t="shared" si="48"/>
        <v>8.4953500000000001E-2</v>
      </c>
      <c r="X252">
        <v>1200000</v>
      </c>
      <c r="Y252">
        <v>46.5336</v>
      </c>
      <c r="Z252">
        <v>90.523099999999999</v>
      </c>
      <c r="AA252">
        <v>43.9895</v>
      </c>
      <c r="AC252">
        <f t="shared" si="42"/>
        <v>44547.719322130841</v>
      </c>
      <c r="AD252">
        <f t="shared" si="43"/>
        <v>8.7171219332117938E-2</v>
      </c>
      <c r="AE252">
        <f t="shared" si="44"/>
        <v>87.171219332117943</v>
      </c>
      <c r="AF252">
        <f t="shared" si="45"/>
        <v>134.13318287893597</v>
      </c>
      <c r="AG252">
        <f t="shared" si="46"/>
        <v>4.4895676601033555E-3</v>
      </c>
      <c r="AI252">
        <v>0.21345275079157319</v>
      </c>
      <c r="AJ252">
        <v>213.45275079157318</v>
      </c>
      <c r="AK252">
        <v>78.746103757039648</v>
      </c>
    </row>
    <row r="253" spans="2:37" x14ac:dyDescent="0.2">
      <c r="B253">
        <f t="shared" si="47"/>
        <v>220</v>
      </c>
      <c r="C253">
        <v>1300000</v>
      </c>
      <c r="D253">
        <v>278.87599999999998</v>
      </c>
      <c r="E253">
        <v>-576663</v>
      </c>
      <c r="F253" s="2">
        <v>2512430</v>
      </c>
      <c r="G253">
        <v>-113.524</v>
      </c>
      <c r="I253">
        <f t="shared" si="37"/>
        <v>398.69452343753073</v>
      </c>
      <c r="J253">
        <f t="shared" si="38"/>
        <v>9.6618357487922704E-2</v>
      </c>
      <c r="K253">
        <f t="shared" si="39"/>
        <v>0.99958622939601427</v>
      </c>
      <c r="L253">
        <f t="shared" si="40"/>
        <v>-21</v>
      </c>
      <c r="M253">
        <f t="shared" si="41"/>
        <v>-4.1599999999999993</v>
      </c>
      <c r="O253">
        <v>220</v>
      </c>
      <c r="P253">
        <v>1300000</v>
      </c>
      <c r="Q253">
        <v>278.87599999999998</v>
      </c>
      <c r="R253">
        <v>-576663</v>
      </c>
      <c r="S253" s="2">
        <v>2512430</v>
      </c>
      <c r="T253">
        <v>-113.524</v>
      </c>
      <c r="U253">
        <v>1003.55</v>
      </c>
      <c r="V253">
        <f t="shared" si="48"/>
        <v>0.100355</v>
      </c>
      <c r="X253">
        <v>1300000</v>
      </c>
      <c r="Y253">
        <v>46.585999999999999</v>
      </c>
      <c r="Z253">
        <v>90.712299999999999</v>
      </c>
      <c r="AA253">
        <v>44.126300000000001</v>
      </c>
      <c r="AC253">
        <f t="shared" si="42"/>
        <v>44964.621039770718</v>
      </c>
      <c r="AD253">
        <f t="shared" si="43"/>
        <v>0.1020200183174334</v>
      </c>
      <c r="AE253">
        <f t="shared" si="44"/>
        <v>102.0200183174334</v>
      </c>
      <c r="AF253">
        <f t="shared" si="45"/>
        <v>123.08043086431785</v>
      </c>
      <c r="AG253">
        <f t="shared" si="46"/>
        <v>4.8927355532566901E-3</v>
      </c>
      <c r="AI253">
        <v>0.24637072338043045</v>
      </c>
      <c r="AJ253">
        <v>246.37072338043046</v>
      </c>
      <c r="AK253">
        <v>79.278230909941186</v>
      </c>
    </row>
    <row r="254" spans="2:37" x14ac:dyDescent="0.2">
      <c r="B254">
        <f t="shared" si="47"/>
        <v>240</v>
      </c>
      <c r="C254">
        <v>1400000</v>
      </c>
      <c r="D254">
        <v>278.90899999999999</v>
      </c>
      <c r="E254">
        <v>-576654</v>
      </c>
      <c r="F254" s="2">
        <v>2512430</v>
      </c>
      <c r="G254">
        <v>-146.91</v>
      </c>
      <c r="I254">
        <f t="shared" si="37"/>
        <v>407.69452343753073</v>
      </c>
      <c r="J254">
        <f t="shared" si="38"/>
        <v>0.10540184453227931</v>
      </c>
      <c r="K254">
        <f t="shared" si="39"/>
        <v>0.99958622939601427</v>
      </c>
      <c r="L254">
        <f t="shared" si="40"/>
        <v>-12</v>
      </c>
      <c r="M254">
        <f t="shared" si="41"/>
        <v>-3.5599999999999996</v>
      </c>
      <c r="O254">
        <v>240</v>
      </c>
      <c r="P254">
        <v>1400000</v>
      </c>
      <c r="Q254">
        <v>278.90899999999999</v>
      </c>
      <c r="R254">
        <v>-576654</v>
      </c>
      <c r="S254" s="2">
        <v>2512430</v>
      </c>
      <c r="T254">
        <v>-146.91</v>
      </c>
      <c r="U254">
        <v>1211.26</v>
      </c>
      <c r="V254">
        <f t="shared" si="48"/>
        <v>0.12112600000000001</v>
      </c>
      <c r="X254">
        <v>1400000</v>
      </c>
      <c r="Y254">
        <v>46.413800000000002</v>
      </c>
      <c r="Z254">
        <v>90.664299999999997</v>
      </c>
      <c r="AA254">
        <v>44.250500000000002</v>
      </c>
      <c r="AC254">
        <f t="shared" si="42"/>
        <v>45345.369440180701</v>
      </c>
      <c r="AD254">
        <f t="shared" si="43"/>
        <v>0.12210171120406217</v>
      </c>
      <c r="AE254">
        <f t="shared" si="44"/>
        <v>122.10171120406217</v>
      </c>
      <c r="AF254">
        <f t="shared" si="45"/>
        <v>113.77908948698673</v>
      </c>
      <c r="AG254">
        <f t="shared" si="46"/>
        <v>5.2927124194369251E-3</v>
      </c>
      <c r="AI254">
        <v>0.24340677061991028</v>
      </c>
      <c r="AJ254">
        <v>243.40677061991028</v>
      </c>
      <c r="AK254">
        <v>80.133469330419146</v>
      </c>
    </row>
    <row r="255" spans="2:37" x14ac:dyDescent="0.2">
      <c r="B255">
        <f t="shared" si="47"/>
        <v>260</v>
      </c>
      <c r="C255">
        <v>1500000</v>
      </c>
      <c r="D255">
        <v>278.87099999999998</v>
      </c>
      <c r="E255">
        <v>-576658</v>
      </c>
      <c r="F255" s="2">
        <v>2512430</v>
      </c>
      <c r="G255">
        <v>-119.821</v>
      </c>
      <c r="I255">
        <f t="shared" si="37"/>
        <v>403.69452343753073</v>
      </c>
      <c r="J255">
        <f t="shared" si="38"/>
        <v>0.11418533157663592</v>
      </c>
      <c r="K255">
        <f t="shared" si="39"/>
        <v>0.99958622939601427</v>
      </c>
      <c r="L255">
        <f t="shared" si="40"/>
        <v>-16</v>
      </c>
      <c r="M255">
        <f t="shared" si="41"/>
        <v>-4.2099999999999991</v>
      </c>
      <c r="O255">
        <v>260</v>
      </c>
      <c r="P255">
        <v>1500000</v>
      </c>
      <c r="Q255">
        <v>278.87099999999998</v>
      </c>
      <c r="R255">
        <v>-576658</v>
      </c>
      <c r="S255" s="2">
        <v>2512430</v>
      </c>
      <c r="T255">
        <v>-119.821</v>
      </c>
      <c r="U255">
        <v>1308.71</v>
      </c>
      <c r="V255">
        <f t="shared" si="48"/>
        <v>0.13087100000000002</v>
      </c>
      <c r="X255">
        <v>1500000</v>
      </c>
      <c r="Y255">
        <v>46.353099999999998</v>
      </c>
      <c r="Z255">
        <v>90.504199999999997</v>
      </c>
      <c r="AA255">
        <v>44.1511</v>
      </c>
      <c r="AC255">
        <f t="shared" si="42"/>
        <v>45040.477124046614</v>
      </c>
      <c r="AD255">
        <f t="shared" si="43"/>
        <v>0.13281825128332692</v>
      </c>
      <c r="AE255">
        <f t="shared" si="44"/>
        <v>132.8182512833269</v>
      </c>
      <c r="AF255">
        <f t="shared" si="45"/>
        <v>104.32067432346487</v>
      </c>
      <c r="AG255">
        <f t="shared" si="46"/>
        <v>5.7725853854507427E-3</v>
      </c>
      <c r="AI255">
        <v>0.33350799117690472</v>
      </c>
      <c r="AJ255">
        <v>333.50799117690474</v>
      </c>
      <c r="AK255">
        <v>80.936822003388258</v>
      </c>
    </row>
    <row r="256" spans="2:37" x14ac:dyDescent="0.2">
      <c r="B256">
        <f t="shared" si="47"/>
        <v>280</v>
      </c>
      <c r="C256">
        <v>1600000</v>
      </c>
      <c r="D256">
        <v>278.87400000000002</v>
      </c>
      <c r="E256">
        <v>-576659</v>
      </c>
      <c r="F256" s="2">
        <v>2512430</v>
      </c>
      <c r="G256">
        <v>-50.764000000000003</v>
      </c>
      <c r="I256">
        <f t="shared" si="37"/>
        <v>402.69452343753073</v>
      </c>
      <c r="J256">
        <f t="shared" si="38"/>
        <v>0.12296881862099253</v>
      </c>
      <c r="K256">
        <f t="shared" si="39"/>
        <v>0.99958622939601427</v>
      </c>
      <c r="L256">
        <f t="shared" si="40"/>
        <v>-17</v>
      </c>
      <c r="M256">
        <f t="shared" si="41"/>
        <v>-4.0599999999999996</v>
      </c>
      <c r="O256">
        <v>280</v>
      </c>
      <c r="P256">
        <v>1600000</v>
      </c>
      <c r="Q256">
        <v>278.87400000000002</v>
      </c>
      <c r="R256">
        <v>-576659</v>
      </c>
      <c r="S256" s="2">
        <v>2512430</v>
      </c>
      <c r="T256">
        <v>-50.764000000000003</v>
      </c>
      <c r="U256">
        <v>1635.33</v>
      </c>
      <c r="V256">
        <f t="shared" si="48"/>
        <v>0.16353300000000001</v>
      </c>
      <c r="X256">
        <v>1600000</v>
      </c>
      <c r="Y256">
        <v>46.499400000000001</v>
      </c>
      <c r="Z256">
        <v>90.624899999999997</v>
      </c>
      <c r="AA256">
        <v>44.125500000000002</v>
      </c>
      <c r="AC256">
        <f t="shared" si="42"/>
        <v>44962.175488386842</v>
      </c>
      <c r="AD256">
        <f t="shared" si="43"/>
        <v>0.16625526481422648</v>
      </c>
      <c r="AE256">
        <f t="shared" si="44"/>
        <v>166.25526481422648</v>
      </c>
      <c r="AF256">
        <f t="shared" si="45"/>
        <v>96.70079313966626</v>
      </c>
      <c r="AG256">
        <f t="shared" si="46"/>
        <v>6.2274566779430066E-3</v>
      </c>
      <c r="AI256">
        <v>0.19107274694455909</v>
      </c>
      <c r="AJ256">
        <v>191.07274694455907</v>
      </c>
      <c r="AK256">
        <v>81.67167180572072</v>
      </c>
    </row>
    <row r="257" spans="2:37" x14ac:dyDescent="0.2">
      <c r="B257">
        <f t="shared" si="47"/>
        <v>300</v>
      </c>
      <c r="C257">
        <v>1700000</v>
      </c>
      <c r="D257">
        <v>278.88200000000001</v>
      </c>
      <c r="E257">
        <v>-576653</v>
      </c>
      <c r="F257" s="2">
        <v>2512430</v>
      </c>
      <c r="G257">
        <v>-86.049599999999998</v>
      </c>
      <c r="I257">
        <f t="shared" si="37"/>
        <v>408.69452343753073</v>
      </c>
      <c r="J257">
        <f t="shared" si="38"/>
        <v>0.13175230566534915</v>
      </c>
      <c r="K257">
        <f t="shared" si="39"/>
        <v>0.99958622939601427</v>
      </c>
      <c r="L257">
        <f t="shared" si="40"/>
        <v>-11</v>
      </c>
      <c r="M257">
        <f t="shared" si="41"/>
        <v>-3.7099999999999995</v>
      </c>
      <c r="O257">
        <v>300</v>
      </c>
      <c r="P257">
        <v>1700000</v>
      </c>
      <c r="Q257">
        <v>278.88200000000001</v>
      </c>
      <c r="R257">
        <v>-576653</v>
      </c>
      <c r="S257" s="2">
        <v>2512430</v>
      </c>
      <c r="T257">
        <v>-86.049599999999998</v>
      </c>
      <c r="U257">
        <v>1833.21</v>
      </c>
      <c r="V257">
        <f t="shared" si="48"/>
        <v>0.18332100000000001</v>
      </c>
      <c r="X257">
        <v>1700000</v>
      </c>
      <c r="Y257">
        <v>46.640900000000002</v>
      </c>
      <c r="Z257">
        <v>90.732600000000005</v>
      </c>
      <c r="AA257">
        <v>44.091700000000003</v>
      </c>
      <c r="AC257">
        <f t="shared" si="42"/>
        <v>44858.931940327704</v>
      </c>
      <c r="AD257">
        <f t="shared" si="43"/>
        <v>0.18680160696589199</v>
      </c>
      <c r="AE257">
        <f t="shared" si="44"/>
        <v>186.80160696589198</v>
      </c>
      <c r="AF257">
        <f t="shared" si="45"/>
        <v>90.046829381551134</v>
      </c>
      <c r="AG257">
        <f t="shared" si="46"/>
        <v>6.6876313595487808E-3</v>
      </c>
      <c r="AI257">
        <v>0.1924406708312266</v>
      </c>
      <c r="AJ257">
        <v>192.44067083122658</v>
      </c>
      <c r="AK257">
        <v>82.439398549386866</v>
      </c>
    </row>
    <row r="258" spans="2:37" x14ac:dyDescent="0.2">
      <c r="B258">
        <f t="shared" si="47"/>
        <v>320</v>
      </c>
      <c r="C258">
        <v>1800000</v>
      </c>
      <c r="D258">
        <v>278.87099999999998</v>
      </c>
      <c r="E258">
        <v>-576639</v>
      </c>
      <c r="F258" s="2">
        <v>2512430</v>
      </c>
      <c r="G258">
        <v>-56.298900000000003</v>
      </c>
      <c r="I258">
        <f t="shared" si="37"/>
        <v>422.69452343753073</v>
      </c>
      <c r="J258">
        <f t="shared" si="38"/>
        <v>0.14053579270970576</v>
      </c>
      <c r="K258">
        <f t="shared" si="39"/>
        <v>0.99958622939601427</v>
      </c>
      <c r="L258">
        <f t="shared" si="40"/>
        <v>3</v>
      </c>
      <c r="M258">
        <f t="shared" si="41"/>
        <v>-3.3099999999999996</v>
      </c>
      <c r="O258">
        <v>320</v>
      </c>
      <c r="P258">
        <v>1800000</v>
      </c>
      <c r="Q258">
        <v>278.87099999999998</v>
      </c>
      <c r="R258">
        <v>-576639</v>
      </c>
      <c r="S258" s="2">
        <v>2512430</v>
      </c>
      <c r="T258">
        <v>-56.298900000000003</v>
      </c>
      <c r="U258">
        <v>2093.7399999999998</v>
      </c>
      <c r="V258">
        <f t="shared" si="48"/>
        <v>0.20937399999999998</v>
      </c>
      <c r="X258">
        <v>1800000</v>
      </c>
      <c r="Y258">
        <v>46.345100000000002</v>
      </c>
      <c r="Z258">
        <v>90.751099999999994</v>
      </c>
      <c r="AA258">
        <v>44.405999999999999</v>
      </c>
      <c r="AC258">
        <f t="shared" si="42"/>
        <v>45825.093680801037</v>
      </c>
      <c r="AD258">
        <f t="shared" si="43"/>
        <v>0.20885107168175207</v>
      </c>
      <c r="AE258">
        <f t="shared" si="44"/>
        <v>208.85107168175207</v>
      </c>
      <c r="AF258">
        <f t="shared" si="45"/>
        <v>86.237098170557445</v>
      </c>
      <c r="AG258">
        <f t="shared" si="46"/>
        <v>6.9830735585395603E-3</v>
      </c>
      <c r="AI258">
        <v>0.29462354734196022</v>
      </c>
      <c r="AJ258">
        <v>294.6235473419602</v>
      </c>
      <c r="AK258">
        <v>83.70776982242522</v>
      </c>
    </row>
    <row r="259" spans="2:37" x14ac:dyDescent="0.2">
      <c r="B259">
        <f t="shared" si="47"/>
        <v>340</v>
      </c>
      <c r="C259">
        <v>1900000</v>
      </c>
      <c r="D259">
        <v>278.89499999999998</v>
      </c>
      <c r="E259">
        <v>-576655</v>
      </c>
      <c r="F259" s="2">
        <v>2512430</v>
      </c>
      <c r="G259">
        <v>8.3987499999999997</v>
      </c>
      <c r="I259">
        <f t="shared" si="37"/>
        <v>406.69452343753073</v>
      </c>
      <c r="J259">
        <f t="shared" si="38"/>
        <v>0.14931927975406237</v>
      </c>
      <c r="K259">
        <f t="shared" si="39"/>
        <v>0.99958622939601427</v>
      </c>
      <c r="L259">
        <f t="shared" si="40"/>
        <v>-13</v>
      </c>
      <c r="M259">
        <f t="shared" si="41"/>
        <v>-4.8099999999999996</v>
      </c>
      <c r="O259">
        <v>340</v>
      </c>
      <c r="P259">
        <v>1900000</v>
      </c>
      <c r="Q259">
        <v>278.89499999999998</v>
      </c>
      <c r="R259">
        <v>-576655</v>
      </c>
      <c r="S259" s="2">
        <v>2512430</v>
      </c>
      <c r="T259">
        <v>8.3987499999999997</v>
      </c>
      <c r="U259">
        <v>2409.17</v>
      </c>
      <c r="V259">
        <f t="shared" si="48"/>
        <v>0.24091700000000002</v>
      </c>
      <c r="X259">
        <v>1900000</v>
      </c>
      <c r="Y259">
        <v>46.559800000000003</v>
      </c>
      <c r="Z259">
        <v>90.777000000000001</v>
      </c>
      <c r="AA259">
        <v>44.217199999999998</v>
      </c>
      <c r="AC259">
        <f t="shared" si="42"/>
        <v>45243.074680077239</v>
      </c>
      <c r="AD259">
        <f t="shared" si="43"/>
        <v>0.24340677061991028</v>
      </c>
      <c r="AE259">
        <f t="shared" si="44"/>
        <v>243.40677061991028</v>
      </c>
      <c r="AF259">
        <f t="shared" si="45"/>
        <v>80.133469330419146</v>
      </c>
      <c r="AG259">
        <f t="shared" si="46"/>
        <v>7.5149622876917073E-3</v>
      </c>
      <c r="AI259">
        <v>0.21670035098412938</v>
      </c>
      <c r="AJ259">
        <v>216.70035098412939</v>
      </c>
      <c r="AK259">
        <v>85.530677478887171</v>
      </c>
    </row>
    <row r="260" spans="2:37" x14ac:dyDescent="0.2">
      <c r="B260">
        <f t="shared" si="47"/>
        <v>360</v>
      </c>
      <c r="C260">
        <v>2000000</v>
      </c>
      <c r="D260">
        <v>278.87</v>
      </c>
      <c r="E260">
        <v>-576653</v>
      </c>
      <c r="F260" s="2">
        <v>2512430</v>
      </c>
      <c r="G260">
        <v>82.384799999999998</v>
      </c>
      <c r="I260">
        <f t="shared" si="37"/>
        <v>408.69452343753073</v>
      </c>
      <c r="J260">
        <f t="shared" si="38"/>
        <v>0.15810276679841898</v>
      </c>
      <c r="K260">
        <f t="shared" si="39"/>
        <v>0.99958622939601427</v>
      </c>
      <c r="L260">
        <f t="shared" si="40"/>
        <v>-11</v>
      </c>
      <c r="M260">
        <f t="shared" si="41"/>
        <v>-3.9099999999999993</v>
      </c>
      <c r="O260">
        <v>360</v>
      </c>
      <c r="P260">
        <v>2000000</v>
      </c>
      <c r="Q260">
        <v>278.87</v>
      </c>
      <c r="R260">
        <v>-576653</v>
      </c>
      <c r="S260" s="2">
        <v>2512430</v>
      </c>
      <c r="T260">
        <v>82.384799999999998</v>
      </c>
      <c r="U260">
        <v>2851.1</v>
      </c>
      <c r="V260">
        <f t="shared" si="48"/>
        <v>0.28511000000000003</v>
      </c>
      <c r="X260">
        <v>2000000</v>
      </c>
      <c r="Y260">
        <v>46.375999999999998</v>
      </c>
      <c r="Z260">
        <v>90.696100000000001</v>
      </c>
      <c r="AA260">
        <v>44.320099999999996</v>
      </c>
      <c r="AC260">
        <f t="shared" si="42"/>
        <v>45559.672397145943</v>
      </c>
      <c r="AD260">
        <f t="shared" si="43"/>
        <v>0.2860547587378911</v>
      </c>
      <c r="AE260">
        <f t="shared" si="44"/>
        <v>286.05475873789112</v>
      </c>
      <c r="AF260">
        <f t="shared" si="45"/>
        <v>76.211207548781346</v>
      </c>
      <c r="AG260">
        <f t="shared" si="46"/>
        <v>7.9017249479289928E-3</v>
      </c>
      <c r="AI260">
        <v>0.20885107168175207</v>
      </c>
      <c r="AJ260">
        <v>208.85107168175207</v>
      </c>
      <c r="AK260">
        <v>86.237098170557445</v>
      </c>
    </row>
    <row r="261" spans="2:37" x14ac:dyDescent="0.2">
      <c r="B261">
        <f t="shared" si="47"/>
        <v>380</v>
      </c>
      <c r="C261">
        <v>2100000</v>
      </c>
      <c r="D261">
        <v>278.86099999999999</v>
      </c>
      <c r="E261">
        <v>-576657</v>
      </c>
      <c r="F261" s="2">
        <v>2512430</v>
      </c>
      <c r="G261">
        <v>95.466300000000004</v>
      </c>
      <c r="I261">
        <f t="shared" si="37"/>
        <v>404.69452343753073</v>
      </c>
      <c r="J261">
        <f t="shared" si="38"/>
        <v>0.16688625384277558</v>
      </c>
      <c r="K261">
        <f t="shared" si="39"/>
        <v>0.99958622939601427</v>
      </c>
      <c r="L261">
        <f t="shared" si="40"/>
        <v>-15</v>
      </c>
      <c r="M261">
        <f t="shared" si="41"/>
        <v>-4.2099999999999991</v>
      </c>
      <c r="O261">
        <v>380</v>
      </c>
      <c r="P261">
        <v>2100000</v>
      </c>
      <c r="Q261">
        <v>278.86099999999999</v>
      </c>
      <c r="R261">
        <v>-576657</v>
      </c>
      <c r="S261" s="2">
        <v>2512430</v>
      </c>
      <c r="T261">
        <v>95.466300000000004</v>
      </c>
      <c r="U261">
        <v>3186.12</v>
      </c>
      <c r="V261">
        <f t="shared" si="48"/>
        <v>0.31861200000000001</v>
      </c>
      <c r="X261">
        <v>2100000</v>
      </c>
      <c r="Y261">
        <v>46.454999999999998</v>
      </c>
      <c r="Z261">
        <v>90.490300000000005</v>
      </c>
      <c r="AA261">
        <v>44.035299999999999</v>
      </c>
      <c r="AC261">
        <f t="shared" si="42"/>
        <v>44687.007825583714</v>
      </c>
      <c r="AD261">
        <f t="shared" si="43"/>
        <v>0.32591036472161466</v>
      </c>
      <c r="AE261">
        <f t="shared" si="44"/>
        <v>325.91036472161466</v>
      </c>
      <c r="AF261">
        <f t="shared" si="45"/>
        <v>70.817147664648715</v>
      </c>
      <c r="AG261">
        <f t="shared" si="46"/>
        <v>8.5035901594298861E-3</v>
      </c>
      <c r="AI261">
        <v>0.16439339681473594</v>
      </c>
      <c r="AJ261">
        <v>164.39339681473595</v>
      </c>
      <c r="AK261">
        <v>87.007065363702139</v>
      </c>
    </row>
    <row r="262" spans="2:37" x14ac:dyDescent="0.2">
      <c r="B262">
        <f t="shared" si="47"/>
        <v>400</v>
      </c>
      <c r="C262">
        <v>2200000</v>
      </c>
      <c r="D262">
        <v>278.863</v>
      </c>
      <c r="E262">
        <v>-576642</v>
      </c>
      <c r="F262" s="2">
        <v>2512430</v>
      </c>
      <c r="G262">
        <v>167.99199999999999</v>
      </c>
      <c r="I262">
        <f t="shared" si="37"/>
        <v>419.69452343753073</v>
      </c>
      <c r="J262">
        <f t="shared" si="38"/>
        <v>0.17566974088713219</v>
      </c>
      <c r="K262">
        <f t="shared" si="39"/>
        <v>0.99958622939601427</v>
      </c>
      <c r="L262">
        <f t="shared" si="40"/>
        <v>0</v>
      </c>
      <c r="M262">
        <f t="shared" si="41"/>
        <v>-3.2599999999999993</v>
      </c>
      <c r="O262">
        <v>400</v>
      </c>
      <c r="P262">
        <v>2200000</v>
      </c>
      <c r="Q262">
        <v>278.863</v>
      </c>
      <c r="R262">
        <v>-576642</v>
      </c>
      <c r="S262" s="2">
        <v>2512430</v>
      </c>
      <c r="T262">
        <v>167.99199999999999</v>
      </c>
      <c r="U262">
        <v>3483.21</v>
      </c>
      <c r="V262">
        <f t="shared" si="48"/>
        <v>0.34832100000000005</v>
      </c>
      <c r="X262">
        <v>2200000</v>
      </c>
      <c r="Y262">
        <v>46.386000000000003</v>
      </c>
      <c r="Z262">
        <v>90.608699999999999</v>
      </c>
      <c r="AA262">
        <v>44.222700000000003</v>
      </c>
      <c r="AC262">
        <f t="shared" si="42"/>
        <v>45259.959593449072</v>
      </c>
      <c r="AD262">
        <f t="shared" si="43"/>
        <v>0.35178945408426548</v>
      </c>
      <c r="AE262">
        <f t="shared" si="44"/>
        <v>351.78945408426546</v>
      </c>
      <c r="AF262">
        <f t="shared" si="45"/>
        <v>68.138869167937571</v>
      </c>
      <c r="AG262">
        <f t="shared" si="46"/>
        <v>8.8378337849399236E-3</v>
      </c>
      <c r="AI262">
        <v>0.1745285086184486</v>
      </c>
      <c r="AJ262">
        <v>174.5285086184486</v>
      </c>
      <c r="AK262">
        <v>87.112711871623262</v>
      </c>
    </row>
    <row r="263" spans="2:37" x14ac:dyDescent="0.2">
      <c r="B263">
        <f t="shared" si="47"/>
        <v>420</v>
      </c>
      <c r="C263">
        <v>2300000</v>
      </c>
      <c r="D263">
        <v>278.86799999999999</v>
      </c>
      <c r="E263">
        <v>-576635</v>
      </c>
      <c r="F263" s="2">
        <v>2512430</v>
      </c>
      <c r="G263">
        <v>220.67500000000001</v>
      </c>
      <c r="I263">
        <f t="shared" si="37"/>
        <v>426.69452343753073</v>
      </c>
      <c r="J263">
        <f t="shared" si="38"/>
        <v>0.1844532279314888</v>
      </c>
      <c r="K263">
        <f t="shared" si="39"/>
        <v>0.99958622939601427</v>
      </c>
      <c r="L263">
        <f t="shared" si="40"/>
        <v>7</v>
      </c>
      <c r="M263">
        <f t="shared" si="41"/>
        <v>-3.6599999999999993</v>
      </c>
      <c r="O263">
        <v>420</v>
      </c>
      <c r="P263">
        <v>2300000</v>
      </c>
      <c r="Q263">
        <v>278.86799999999999</v>
      </c>
      <c r="R263">
        <v>-576635</v>
      </c>
      <c r="S263" s="2">
        <v>2512430</v>
      </c>
      <c r="T263">
        <v>220.67500000000001</v>
      </c>
      <c r="U263">
        <v>4041.88</v>
      </c>
      <c r="V263">
        <f t="shared" si="48"/>
        <v>0.40418800000000005</v>
      </c>
      <c r="X263">
        <v>2300000</v>
      </c>
      <c r="Y263">
        <v>46.468499999999999</v>
      </c>
      <c r="Z263">
        <v>90.853399999999993</v>
      </c>
      <c r="AA263">
        <v>44.384900000000002</v>
      </c>
      <c r="AC263">
        <f t="shared" si="42"/>
        <v>45759.801820799272</v>
      </c>
      <c r="AD263">
        <f t="shared" si="43"/>
        <v>0.40375377886094704</v>
      </c>
      <c r="AE263">
        <f t="shared" si="44"/>
        <v>403.75377886094702</v>
      </c>
      <c r="AF263">
        <f t="shared" si="45"/>
        <v>65.610839658298374</v>
      </c>
      <c r="AG263">
        <f t="shared" si="46"/>
        <v>9.1783614283289308E-3</v>
      </c>
      <c r="AI263">
        <v>0.19821980431301617</v>
      </c>
      <c r="AJ263">
        <v>198.21980431301617</v>
      </c>
      <c r="AK263">
        <v>88.648462230051095</v>
      </c>
    </row>
    <row r="264" spans="2:37" x14ac:dyDescent="0.2">
      <c r="B264">
        <f t="shared" si="47"/>
        <v>440</v>
      </c>
      <c r="C264">
        <v>2400000</v>
      </c>
      <c r="D264">
        <v>278.84800000000001</v>
      </c>
      <c r="E264">
        <v>-576646</v>
      </c>
      <c r="F264" s="2">
        <v>2512430</v>
      </c>
      <c r="G264">
        <v>168.18700000000001</v>
      </c>
      <c r="I264">
        <f t="shared" si="37"/>
        <v>415.69452343753073</v>
      </c>
      <c r="J264">
        <f t="shared" si="38"/>
        <v>0.19323671497584541</v>
      </c>
      <c r="K264">
        <f t="shared" si="39"/>
        <v>0.99958622939601427</v>
      </c>
      <c r="L264">
        <f t="shared" si="40"/>
        <v>-4</v>
      </c>
      <c r="M264">
        <f t="shared" si="41"/>
        <v>-4.5599999999999996</v>
      </c>
      <c r="O264">
        <v>440</v>
      </c>
      <c r="P264">
        <v>2400000</v>
      </c>
      <c r="Q264">
        <v>278.84800000000001</v>
      </c>
      <c r="R264">
        <v>-576646</v>
      </c>
      <c r="S264" s="2">
        <v>2512430</v>
      </c>
      <c r="T264">
        <v>168.18700000000001</v>
      </c>
      <c r="U264">
        <v>4431.55</v>
      </c>
      <c r="V264">
        <f t="shared" si="48"/>
        <v>0.44315500000000002</v>
      </c>
      <c r="X264">
        <v>2400000</v>
      </c>
      <c r="Y264">
        <v>46.3431</v>
      </c>
      <c r="Z264">
        <v>90.5244</v>
      </c>
      <c r="AA264">
        <v>44.1813</v>
      </c>
      <c r="AC264">
        <f t="shared" si="42"/>
        <v>45132.965399539004</v>
      </c>
      <c r="AD264">
        <f t="shared" si="43"/>
        <v>0.44882713348064535</v>
      </c>
      <c r="AE264">
        <f t="shared" si="44"/>
        <v>448.82713348064533</v>
      </c>
      <c r="AF264">
        <f t="shared" si="45"/>
        <v>61.770617644550875</v>
      </c>
      <c r="AG264">
        <f t="shared" si="46"/>
        <v>9.748971646443028E-3</v>
      </c>
      <c r="AI264">
        <v>0.18680160696589199</v>
      </c>
      <c r="AJ264">
        <v>186.80160696589198</v>
      </c>
      <c r="AK264">
        <v>90.046829381551134</v>
      </c>
    </row>
    <row r="265" spans="2:37" x14ac:dyDescent="0.2">
      <c r="B265">
        <f t="shared" si="47"/>
        <v>460</v>
      </c>
      <c r="C265">
        <v>2500000</v>
      </c>
      <c r="D265">
        <v>278.899</v>
      </c>
      <c r="E265">
        <v>-576634</v>
      </c>
      <c r="F265" s="2">
        <v>2512430</v>
      </c>
      <c r="G265">
        <v>175.81899999999999</v>
      </c>
      <c r="I265">
        <f t="shared" si="37"/>
        <v>427.69452343753073</v>
      </c>
      <c r="J265">
        <f t="shared" si="38"/>
        <v>0.20202020202020202</v>
      </c>
      <c r="K265">
        <f t="shared" si="39"/>
        <v>0.99958622939601427</v>
      </c>
      <c r="L265">
        <f t="shared" si="40"/>
        <v>8</v>
      </c>
      <c r="M265">
        <f t="shared" si="41"/>
        <v>-3.4099999999999993</v>
      </c>
      <c r="O265">
        <v>460</v>
      </c>
      <c r="P265">
        <v>2500000</v>
      </c>
      <c r="Q265">
        <v>278.899</v>
      </c>
      <c r="R265">
        <v>-576634</v>
      </c>
      <c r="S265" s="2">
        <v>2512430</v>
      </c>
      <c r="T265">
        <v>175.81899999999999</v>
      </c>
      <c r="U265">
        <v>4857.6000000000004</v>
      </c>
      <c r="V265">
        <f t="shared" si="48"/>
        <v>0.48576000000000008</v>
      </c>
      <c r="X265">
        <v>2500000</v>
      </c>
      <c r="Y265">
        <v>46.379300000000001</v>
      </c>
      <c r="Z265">
        <v>90.953999999999994</v>
      </c>
      <c r="AA265">
        <v>44.5747</v>
      </c>
      <c r="AC265">
        <f t="shared" si="42"/>
        <v>46349.353894213644</v>
      </c>
      <c r="AD265">
        <f t="shared" si="43"/>
        <v>0.47906603902481049</v>
      </c>
      <c r="AE265">
        <f t="shared" si="44"/>
        <v>479.06603902481049</v>
      </c>
      <c r="AF265">
        <f t="shared" si="45"/>
        <v>60.677349815424904</v>
      </c>
      <c r="AG265">
        <f t="shared" si="46"/>
        <v>9.9246259408467697E-3</v>
      </c>
      <c r="AI265">
        <v>0.24124611328552911</v>
      </c>
      <c r="AJ265">
        <v>241.24611328552911</v>
      </c>
      <c r="AK265">
        <v>91.353731326545926</v>
      </c>
    </row>
    <row r="266" spans="2:37" x14ac:dyDescent="0.2">
      <c r="B266">
        <f t="shared" si="47"/>
        <v>480</v>
      </c>
      <c r="C266">
        <v>2600000</v>
      </c>
      <c r="D266">
        <v>278.892</v>
      </c>
      <c r="E266">
        <v>-576636</v>
      </c>
      <c r="F266" s="2">
        <v>2512430</v>
      </c>
      <c r="G266">
        <v>283.26100000000002</v>
      </c>
      <c r="I266">
        <f t="shared" si="37"/>
        <v>425.69452343753073</v>
      </c>
      <c r="J266">
        <f t="shared" si="38"/>
        <v>0.21080368906455862</v>
      </c>
      <c r="K266">
        <f t="shared" si="39"/>
        <v>0.99958622939601427</v>
      </c>
      <c r="L266">
        <f t="shared" si="40"/>
        <v>6</v>
      </c>
      <c r="M266">
        <f t="shared" si="41"/>
        <v>-4.1099999999999994</v>
      </c>
      <c r="O266">
        <v>480</v>
      </c>
      <c r="P266">
        <v>2600000</v>
      </c>
      <c r="Q266">
        <v>278.892</v>
      </c>
      <c r="R266">
        <v>-576636</v>
      </c>
      <c r="S266" s="2">
        <v>2512430</v>
      </c>
      <c r="T266">
        <v>283.26100000000002</v>
      </c>
      <c r="U266">
        <v>5519.44</v>
      </c>
      <c r="V266">
        <f t="shared" si="48"/>
        <v>0.55194399999999999</v>
      </c>
      <c r="X266">
        <v>2600000</v>
      </c>
      <c r="Y266">
        <v>46.465499999999999</v>
      </c>
      <c r="Z266">
        <v>90.636499999999998</v>
      </c>
      <c r="AA266">
        <v>44.170999999999999</v>
      </c>
      <c r="AC266">
        <f t="shared" si="42"/>
        <v>45101.407171723753</v>
      </c>
      <c r="AD266">
        <f t="shared" si="43"/>
        <v>0.55939971906216468</v>
      </c>
      <c r="AE266">
        <f t="shared" si="44"/>
        <v>559.39971906216465</v>
      </c>
      <c r="AF266">
        <f t="shared" si="45"/>
        <v>56.58347374752509</v>
      </c>
      <c r="AG266">
        <f t="shared" si="46"/>
        <v>1.0642683457134684E-2</v>
      </c>
      <c r="AI266">
        <v>0.15357631384730608</v>
      </c>
      <c r="AJ266">
        <v>153.57631384730607</v>
      </c>
      <c r="AK266">
        <v>92.345629929546234</v>
      </c>
    </row>
    <row r="267" spans="2:37" x14ac:dyDescent="0.2">
      <c r="B267">
        <f t="shared" si="47"/>
        <v>500</v>
      </c>
      <c r="C267">
        <v>2700000</v>
      </c>
      <c r="D267">
        <v>278.87599999999998</v>
      </c>
      <c r="E267">
        <v>-576625</v>
      </c>
      <c r="F267" s="2">
        <v>2512430</v>
      </c>
      <c r="G267">
        <v>343.42099999999999</v>
      </c>
      <c r="I267">
        <f t="shared" si="37"/>
        <v>436.69452343753073</v>
      </c>
      <c r="J267">
        <f t="shared" si="38"/>
        <v>0.21958717610891523</v>
      </c>
      <c r="K267">
        <f t="shared" si="39"/>
        <v>0.99958622939601427</v>
      </c>
      <c r="L267">
        <f t="shared" si="40"/>
        <v>17</v>
      </c>
      <c r="M267">
        <f t="shared" si="41"/>
        <v>-3.4599999999999995</v>
      </c>
      <c r="O267">
        <v>500</v>
      </c>
      <c r="P267">
        <v>2700000</v>
      </c>
      <c r="Q267">
        <v>278.87599999999998</v>
      </c>
      <c r="R267">
        <v>-576625</v>
      </c>
      <c r="S267" s="2">
        <v>2512430</v>
      </c>
      <c r="T267">
        <v>343.42099999999999</v>
      </c>
      <c r="U267">
        <v>5934.85</v>
      </c>
      <c r="V267">
        <f t="shared" si="48"/>
        <v>0.59348500000000004</v>
      </c>
      <c r="X267">
        <v>2700000</v>
      </c>
      <c r="Y267">
        <v>46.348599999999998</v>
      </c>
      <c r="Z267">
        <v>90.947699999999998</v>
      </c>
      <c r="AA267">
        <v>44.5991</v>
      </c>
      <c r="AC267">
        <f t="shared" si="42"/>
        <v>46425.509880304104</v>
      </c>
      <c r="AD267">
        <f t="shared" si="43"/>
        <v>0.58434641523373199</v>
      </c>
      <c r="AE267">
        <f t="shared" si="44"/>
        <v>584.34641523373193</v>
      </c>
      <c r="AF267">
        <f t="shared" si="45"/>
        <v>55.914884099838261</v>
      </c>
      <c r="AG267">
        <f t="shared" si="46"/>
        <v>1.0769940950333507E-2</v>
      </c>
      <c r="AI267">
        <v>0.14454656205634869</v>
      </c>
      <c r="AJ267">
        <v>144.54656205634871</v>
      </c>
      <c r="AK267">
        <v>92.961996458649864</v>
      </c>
    </row>
    <row r="268" spans="2:37" x14ac:dyDescent="0.2">
      <c r="B268">
        <f t="shared" si="47"/>
        <v>520</v>
      </c>
      <c r="C268">
        <v>2800000</v>
      </c>
      <c r="D268">
        <v>278.88799999999998</v>
      </c>
      <c r="E268">
        <v>-576620</v>
      </c>
      <c r="F268" s="2">
        <v>2512430</v>
      </c>
      <c r="G268">
        <v>484.00299999999999</v>
      </c>
      <c r="I268">
        <f t="shared" si="37"/>
        <v>441.69452343753073</v>
      </c>
      <c r="J268">
        <f t="shared" si="38"/>
        <v>0.22837066315327184</v>
      </c>
      <c r="K268">
        <f t="shared" si="39"/>
        <v>0.99958622939601427</v>
      </c>
      <c r="L268">
        <f t="shared" si="40"/>
        <v>22</v>
      </c>
      <c r="M268">
        <f t="shared" si="41"/>
        <v>-3.7599999999999993</v>
      </c>
      <c r="O268">
        <v>520</v>
      </c>
      <c r="P268">
        <v>2800000</v>
      </c>
      <c r="Q268">
        <v>278.88799999999998</v>
      </c>
      <c r="R268">
        <v>-576620</v>
      </c>
      <c r="S268" s="2">
        <v>2512430</v>
      </c>
      <c r="T268">
        <v>484.00299999999999</v>
      </c>
      <c r="U268">
        <v>6665.19</v>
      </c>
      <c r="V268">
        <f t="shared" si="48"/>
        <v>0.66651899999999997</v>
      </c>
      <c r="X268">
        <v>2800000</v>
      </c>
      <c r="Y268">
        <v>46.407899999999998</v>
      </c>
      <c r="Z268">
        <v>90.821799999999996</v>
      </c>
      <c r="AA268">
        <v>44.413899999999998</v>
      </c>
      <c r="AC268">
        <f t="shared" si="42"/>
        <v>45849.55541896815</v>
      </c>
      <c r="AD268">
        <f t="shared" si="43"/>
        <v>0.66449960118221407</v>
      </c>
      <c r="AE268">
        <f t="shared" si="44"/>
        <v>664.49960118221406</v>
      </c>
      <c r="AF268">
        <f t="shared" si="45"/>
        <v>53.0973120640435</v>
      </c>
      <c r="AG268">
        <f t="shared" si="46"/>
        <v>1.1341440396712633E-2</v>
      </c>
      <c r="AI268">
        <v>0.17415993047832529</v>
      </c>
      <c r="AJ268">
        <v>174.15993047832529</v>
      </c>
      <c r="AK268">
        <v>94.794973321655277</v>
      </c>
    </row>
    <row r="269" spans="2:37" x14ac:dyDescent="0.2">
      <c r="B269">
        <f t="shared" si="47"/>
        <v>540</v>
      </c>
      <c r="C269">
        <v>2900000</v>
      </c>
      <c r="D269">
        <v>278.90600000000001</v>
      </c>
      <c r="E269">
        <v>-576620</v>
      </c>
      <c r="F269" s="2">
        <v>2512430</v>
      </c>
      <c r="G269">
        <v>491.08100000000002</v>
      </c>
      <c r="I269">
        <f t="shared" si="37"/>
        <v>441.69452343753073</v>
      </c>
      <c r="J269">
        <f t="shared" si="38"/>
        <v>0.23715415019762845</v>
      </c>
      <c r="K269">
        <f t="shared" si="39"/>
        <v>0.99958622939601427</v>
      </c>
      <c r="L269">
        <f t="shared" si="40"/>
        <v>22</v>
      </c>
      <c r="M269">
        <f t="shared" si="41"/>
        <v>-4.01</v>
      </c>
      <c r="O269">
        <v>540</v>
      </c>
      <c r="P269">
        <v>2900000</v>
      </c>
      <c r="Q269">
        <v>278.90600000000001</v>
      </c>
      <c r="R269">
        <v>-576620</v>
      </c>
      <c r="S269" s="2">
        <v>2512430</v>
      </c>
      <c r="T269">
        <v>491.08100000000002</v>
      </c>
      <c r="U269">
        <v>7272.65</v>
      </c>
      <c r="V269">
        <f t="shared" si="48"/>
        <v>0.72726500000000005</v>
      </c>
      <c r="X269">
        <v>2900000</v>
      </c>
      <c r="Y269">
        <v>46.207599999999999</v>
      </c>
      <c r="Z269">
        <v>90.698300000000003</v>
      </c>
      <c r="AA269">
        <v>44.490699999999997</v>
      </c>
      <c r="AC269">
        <f t="shared" si="42"/>
        <v>46087.814495286228</v>
      </c>
      <c r="AD269">
        <f t="shared" si="43"/>
        <v>0.72131322137344334</v>
      </c>
      <c r="AE269">
        <f t="shared" si="44"/>
        <v>721.3132213734433</v>
      </c>
      <c r="AF269">
        <f t="shared" si="45"/>
        <v>51.396447942706232</v>
      </c>
      <c r="AG269">
        <f t="shared" si="46"/>
        <v>1.1716763008044787E-2</v>
      </c>
      <c r="AI269">
        <v>0.16625526481422648</v>
      </c>
      <c r="AJ269">
        <v>166.25526481422648</v>
      </c>
      <c r="AK269">
        <v>96.70079313966626</v>
      </c>
    </row>
    <row r="270" spans="2:37" x14ac:dyDescent="0.2">
      <c r="B270">
        <f t="shared" si="47"/>
        <v>560</v>
      </c>
      <c r="C270">
        <v>3000000</v>
      </c>
      <c r="D270">
        <v>278.87400000000002</v>
      </c>
      <c r="E270">
        <v>-576605</v>
      </c>
      <c r="F270" s="2">
        <v>2512430</v>
      </c>
      <c r="G270">
        <v>496.55200000000002</v>
      </c>
      <c r="I270">
        <f t="shared" si="37"/>
        <v>456.69452343753073</v>
      </c>
      <c r="J270">
        <f t="shared" si="38"/>
        <v>0.24593763724198506</v>
      </c>
      <c r="K270">
        <f t="shared" si="39"/>
        <v>0.99958622939601427</v>
      </c>
      <c r="L270">
        <f t="shared" si="40"/>
        <v>37</v>
      </c>
      <c r="M270">
        <f t="shared" si="41"/>
        <v>-3.2599999999999993</v>
      </c>
      <c r="O270">
        <v>560</v>
      </c>
      <c r="P270">
        <v>3000000</v>
      </c>
      <c r="Q270">
        <v>278.87400000000002</v>
      </c>
      <c r="R270">
        <v>-576605</v>
      </c>
      <c r="S270" s="2">
        <v>2512430</v>
      </c>
      <c r="T270">
        <v>496.55200000000002</v>
      </c>
      <c r="U270">
        <v>8082.03</v>
      </c>
      <c r="V270">
        <f t="shared" si="48"/>
        <v>0.808203</v>
      </c>
      <c r="X270">
        <v>3000000</v>
      </c>
      <c r="Y270">
        <v>46.199800000000003</v>
      </c>
      <c r="Z270">
        <v>90.674099999999996</v>
      </c>
      <c r="AA270">
        <v>44.474299999999999</v>
      </c>
      <c r="AC270">
        <f t="shared" si="42"/>
        <v>46036.867112333806</v>
      </c>
      <c r="AD270">
        <f t="shared" si="43"/>
        <v>0.8024759325817622</v>
      </c>
      <c r="AE270">
        <f t="shared" si="44"/>
        <v>802.47593258176221</v>
      </c>
      <c r="AF270">
        <f t="shared" si="45"/>
        <v>49.50607388401324</v>
      </c>
      <c r="AG270">
        <f t="shared" si="46"/>
        <v>1.2164163965231456E-2</v>
      </c>
      <c r="AI270">
        <v>0.15653123422510432</v>
      </c>
      <c r="AJ270">
        <v>156.53123422510433</v>
      </c>
      <c r="AK270">
        <v>98.052781374428264</v>
      </c>
    </row>
    <row r="271" spans="2:37" x14ac:dyDescent="0.2">
      <c r="B271">
        <f t="shared" si="47"/>
        <v>580</v>
      </c>
      <c r="C271">
        <v>3100000</v>
      </c>
      <c r="D271">
        <v>278.86399999999998</v>
      </c>
      <c r="E271">
        <v>-576604</v>
      </c>
      <c r="F271" s="2">
        <v>2512430</v>
      </c>
      <c r="G271">
        <v>684.32299999999998</v>
      </c>
      <c r="I271">
        <f t="shared" si="37"/>
        <v>457.69452343753073</v>
      </c>
      <c r="J271">
        <f t="shared" si="38"/>
        <v>0.25472112428634169</v>
      </c>
      <c r="K271">
        <f t="shared" si="39"/>
        <v>0.99958622939601427</v>
      </c>
      <c r="L271">
        <f t="shared" si="40"/>
        <v>38</v>
      </c>
      <c r="M271">
        <f t="shared" si="41"/>
        <v>-3.9599999999999995</v>
      </c>
      <c r="O271">
        <v>580</v>
      </c>
      <c r="P271">
        <v>3100000</v>
      </c>
      <c r="Q271">
        <v>278.86399999999998</v>
      </c>
      <c r="R271">
        <v>-576604</v>
      </c>
      <c r="S271" s="2">
        <v>2512430</v>
      </c>
      <c r="T271">
        <v>684.32299999999998</v>
      </c>
      <c r="U271">
        <v>8862.76</v>
      </c>
      <c r="V271">
        <f t="shared" si="48"/>
        <v>0.88627600000000006</v>
      </c>
      <c r="X271">
        <v>3100000</v>
      </c>
      <c r="Y271">
        <v>46.220199999999998</v>
      </c>
      <c r="Z271">
        <v>90.820099999999996</v>
      </c>
      <c r="AA271">
        <v>44.599899999999998</v>
      </c>
      <c r="AC271">
        <f t="shared" si="42"/>
        <v>46428.00820924688</v>
      </c>
      <c r="AD271">
        <f t="shared" si="43"/>
        <v>0.87258201185596362</v>
      </c>
      <c r="AE271">
        <f t="shared" si="44"/>
        <v>872.58201185596363</v>
      </c>
      <c r="AF271">
        <f t="shared" si="45"/>
        <v>48.205080247600812</v>
      </c>
      <c r="AG271">
        <f t="shared" si="46"/>
        <v>1.2492459236803609E-2</v>
      </c>
      <c r="AI271">
        <v>0.13694934444667697</v>
      </c>
      <c r="AJ271">
        <v>136.94934444667697</v>
      </c>
      <c r="AK271">
        <v>98.248278073713109</v>
      </c>
    </row>
    <row r="272" spans="2:37" x14ac:dyDescent="0.2">
      <c r="B272">
        <f t="shared" si="47"/>
        <v>600</v>
      </c>
      <c r="C272">
        <v>3200000</v>
      </c>
      <c r="D272">
        <v>278.87799999999999</v>
      </c>
      <c r="E272">
        <v>-576595</v>
      </c>
      <c r="F272" s="2">
        <v>2512430</v>
      </c>
      <c r="G272">
        <v>726.68899999999996</v>
      </c>
      <c r="I272">
        <f t="shared" si="37"/>
        <v>466.69452343753073</v>
      </c>
      <c r="J272">
        <f t="shared" si="38"/>
        <v>0.2635046113306983</v>
      </c>
      <c r="K272">
        <f t="shared" si="39"/>
        <v>0.99958622939601427</v>
      </c>
      <c r="L272">
        <f t="shared" si="40"/>
        <v>47</v>
      </c>
      <c r="M272">
        <f t="shared" si="41"/>
        <v>-3.5599999999999996</v>
      </c>
      <c r="O272">
        <v>600</v>
      </c>
      <c r="P272">
        <v>3200000</v>
      </c>
      <c r="Q272">
        <v>278.87799999999999</v>
      </c>
      <c r="R272">
        <v>-576595</v>
      </c>
      <c r="S272" s="2">
        <v>2512430</v>
      </c>
      <c r="T272">
        <v>726.68899999999996</v>
      </c>
      <c r="U272">
        <v>9765.92</v>
      </c>
      <c r="V272">
        <f t="shared" si="48"/>
        <v>0.97659200000000002</v>
      </c>
      <c r="X272">
        <v>3200000</v>
      </c>
      <c r="Y272">
        <v>46.189900000000002</v>
      </c>
      <c r="Z272">
        <v>90.682599999999994</v>
      </c>
      <c r="AA272">
        <v>44.492699999999999</v>
      </c>
      <c r="AC272">
        <f t="shared" si="42"/>
        <v>46094.030160985589</v>
      </c>
      <c r="AD272">
        <f t="shared" si="43"/>
        <v>0.96846917013843825</v>
      </c>
      <c r="AE272">
        <f t="shared" si="44"/>
        <v>968.46917013843824</v>
      </c>
      <c r="AF272">
        <f t="shared" si="45"/>
        <v>46.263041604909198</v>
      </c>
      <c r="AG272">
        <f t="shared" si="46"/>
        <v>1.301687003511022E-2</v>
      </c>
      <c r="AI272">
        <v>0.12436671347545979</v>
      </c>
      <c r="AJ272">
        <v>124.36671347545979</v>
      </c>
      <c r="AK272">
        <v>99.646921220584247</v>
      </c>
    </row>
    <row r="273" spans="2:37" x14ac:dyDescent="0.2">
      <c r="B273">
        <f t="shared" si="47"/>
        <v>620</v>
      </c>
      <c r="C273">
        <v>3300000</v>
      </c>
      <c r="D273">
        <v>278.90499999999997</v>
      </c>
      <c r="E273">
        <v>-576583</v>
      </c>
      <c r="F273" s="2">
        <v>2512430</v>
      </c>
      <c r="G273">
        <v>731.60500000000002</v>
      </c>
      <c r="I273">
        <f t="shared" si="37"/>
        <v>478.69452343753073</v>
      </c>
      <c r="J273">
        <f t="shared" si="38"/>
        <v>0.27228809837505491</v>
      </c>
      <c r="K273">
        <f t="shared" si="39"/>
        <v>0.99958622939601427</v>
      </c>
      <c r="L273">
        <f t="shared" si="40"/>
        <v>59</v>
      </c>
      <c r="M273">
        <f t="shared" si="41"/>
        <v>-3.4099999999999993</v>
      </c>
      <c r="O273">
        <v>620</v>
      </c>
      <c r="P273">
        <v>3300000</v>
      </c>
      <c r="Q273">
        <v>278.90499999999997</v>
      </c>
      <c r="R273">
        <v>-576583</v>
      </c>
      <c r="S273" s="2">
        <v>2512430</v>
      </c>
      <c r="T273">
        <v>731.60500000000002</v>
      </c>
      <c r="U273">
        <v>10793.5</v>
      </c>
      <c r="V273">
        <f t="shared" si="48"/>
        <v>1.07935</v>
      </c>
      <c r="X273">
        <v>3300000</v>
      </c>
      <c r="Y273">
        <v>46.160299999999999</v>
      </c>
      <c r="Z273">
        <v>90.7864</v>
      </c>
      <c r="AA273">
        <v>44.626100000000001</v>
      </c>
      <c r="AC273">
        <f t="shared" si="42"/>
        <v>46509.878024977937</v>
      </c>
      <c r="AD273">
        <f t="shared" si="43"/>
        <v>1.0608022073571302</v>
      </c>
      <c r="AE273">
        <f t="shared" si="44"/>
        <v>1060.8022073571301</v>
      </c>
      <c r="AF273">
        <f t="shared" si="45"/>
        <v>45.17459443006728</v>
      </c>
      <c r="AG273">
        <f t="shared" si="46"/>
        <v>1.3330501526300102E-2</v>
      </c>
      <c r="AI273">
        <v>0.17289500618574932</v>
      </c>
      <c r="AJ273">
        <v>172.89500618574931</v>
      </c>
      <c r="AK273">
        <v>101.30337334378605</v>
      </c>
    </row>
    <row r="274" spans="2:37" x14ac:dyDescent="0.2">
      <c r="B274">
        <f t="shared" si="47"/>
        <v>640</v>
      </c>
      <c r="C274">
        <v>3400000</v>
      </c>
      <c r="D274">
        <v>278.87299999999999</v>
      </c>
      <c r="E274">
        <v>-576578</v>
      </c>
      <c r="F274" s="2">
        <v>2512430</v>
      </c>
      <c r="G274">
        <v>858.36699999999996</v>
      </c>
      <c r="I274">
        <f t="shared" si="37"/>
        <v>483.69452343753073</v>
      </c>
      <c r="J274">
        <f t="shared" si="38"/>
        <v>0.28107158541941152</v>
      </c>
      <c r="K274">
        <f t="shared" si="39"/>
        <v>0.99958622939601427</v>
      </c>
      <c r="L274">
        <f t="shared" si="40"/>
        <v>64</v>
      </c>
      <c r="M274">
        <f t="shared" si="41"/>
        <v>-3.7599999999999993</v>
      </c>
      <c r="O274">
        <v>640</v>
      </c>
      <c r="P274">
        <v>3400000</v>
      </c>
      <c r="Q274">
        <v>278.87299999999999</v>
      </c>
      <c r="R274">
        <v>-576578</v>
      </c>
      <c r="S274" s="2">
        <v>2512430</v>
      </c>
      <c r="T274">
        <v>858.36699999999996</v>
      </c>
      <c r="U274">
        <v>11891.4</v>
      </c>
      <c r="V274">
        <f t="shared" si="48"/>
        <v>1.1891400000000001</v>
      </c>
      <c r="X274">
        <v>3400000</v>
      </c>
      <c r="Y274">
        <v>46.402099999999997</v>
      </c>
      <c r="Z274">
        <v>90.941599999999994</v>
      </c>
      <c r="AA274">
        <v>44.539499999999997</v>
      </c>
      <c r="AC274">
        <f t="shared" si="42"/>
        <v>46239.636326202541</v>
      </c>
      <c r="AD274">
        <f t="shared" si="43"/>
        <v>1.1755359029479264</v>
      </c>
      <c r="AE274">
        <f t="shared" si="44"/>
        <v>1175.5359029479264</v>
      </c>
      <c r="AF274">
        <f t="shared" si="45"/>
        <v>43.508607805686204</v>
      </c>
      <c r="AG274">
        <f t="shared" si="46"/>
        <v>1.3840939307676436E-2</v>
      </c>
      <c r="AI274">
        <v>0.13281825128332692</v>
      </c>
      <c r="AJ274">
        <v>132.8182512833269</v>
      </c>
      <c r="AK274">
        <v>104.32067432346487</v>
      </c>
    </row>
    <row r="275" spans="2:37" x14ac:dyDescent="0.2">
      <c r="B275">
        <f t="shared" si="47"/>
        <v>660</v>
      </c>
      <c r="C275">
        <v>3500000</v>
      </c>
      <c r="D275">
        <v>278.87099999999998</v>
      </c>
      <c r="E275">
        <v>-576581</v>
      </c>
      <c r="F275" s="2">
        <v>2512430</v>
      </c>
      <c r="G275">
        <v>1001.97</v>
      </c>
      <c r="I275">
        <f t="shared" si="37"/>
        <v>480.69452343753073</v>
      </c>
      <c r="J275">
        <f t="shared" si="38"/>
        <v>0.28985507246376813</v>
      </c>
      <c r="K275">
        <f t="shared" si="39"/>
        <v>0.99958622939601427</v>
      </c>
      <c r="L275">
        <f t="shared" si="40"/>
        <v>61</v>
      </c>
      <c r="M275">
        <f t="shared" si="41"/>
        <v>-4.1599999999999993</v>
      </c>
      <c r="O275">
        <v>660</v>
      </c>
      <c r="P275">
        <v>3500000</v>
      </c>
      <c r="Q275">
        <v>278.87099999999998</v>
      </c>
      <c r="R275">
        <v>-576581</v>
      </c>
      <c r="S275" s="2">
        <v>2512430</v>
      </c>
      <c r="T275">
        <v>1001.97</v>
      </c>
      <c r="U275">
        <v>12807.1</v>
      </c>
      <c r="V275">
        <f t="shared" si="48"/>
        <v>1.28071</v>
      </c>
      <c r="X275">
        <v>3500000</v>
      </c>
      <c r="Y275">
        <v>46.081099999999999</v>
      </c>
      <c r="Z275">
        <v>91.4148</v>
      </c>
      <c r="AA275">
        <v>45.3337</v>
      </c>
      <c r="AC275">
        <f t="shared" si="42"/>
        <v>48757.552451247888</v>
      </c>
      <c r="AD275">
        <f t="shared" si="43"/>
        <v>1.2006770883909406</v>
      </c>
      <c r="AE275">
        <f t="shared" si="44"/>
        <v>1200.6770883909405</v>
      </c>
      <c r="AF275">
        <f t="shared" si="45"/>
        <v>44.487572857790113</v>
      </c>
      <c r="AG275">
        <f t="shared" si="46"/>
        <v>1.3536364456766495E-2</v>
      </c>
      <c r="AI275">
        <v>0.12211280669116145</v>
      </c>
      <c r="AJ275">
        <v>122.11280669116145</v>
      </c>
      <c r="AK275">
        <v>104.94654243380127</v>
      </c>
    </row>
    <row r="276" spans="2:37" x14ac:dyDescent="0.2">
      <c r="B276">
        <f t="shared" si="47"/>
        <v>680</v>
      </c>
      <c r="C276">
        <v>3600000</v>
      </c>
      <c r="D276">
        <v>278.88600000000002</v>
      </c>
      <c r="E276">
        <v>-576566</v>
      </c>
      <c r="F276" s="2">
        <v>2512430</v>
      </c>
      <c r="G276">
        <v>1129.47</v>
      </c>
      <c r="I276">
        <f t="shared" si="37"/>
        <v>495.69452343753073</v>
      </c>
      <c r="J276">
        <f t="shared" si="38"/>
        <v>0.29863855950812473</v>
      </c>
      <c r="K276">
        <f t="shared" si="39"/>
        <v>0.99958622939601427</v>
      </c>
      <c r="L276">
        <f t="shared" si="40"/>
        <v>76</v>
      </c>
      <c r="M276">
        <f t="shared" si="41"/>
        <v>-3.2599999999999993</v>
      </c>
      <c r="O276">
        <v>680</v>
      </c>
      <c r="P276">
        <v>3600000</v>
      </c>
      <c r="Q276">
        <v>278.88600000000002</v>
      </c>
      <c r="R276">
        <v>-576566</v>
      </c>
      <c r="S276" s="2">
        <v>2512430</v>
      </c>
      <c r="T276">
        <v>1129.47</v>
      </c>
      <c r="U276">
        <v>13901.8</v>
      </c>
      <c r="V276">
        <f t="shared" si="48"/>
        <v>1.39018</v>
      </c>
      <c r="X276">
        <v>3600000</v>
      </c>
      <c r="Y276">
        <v>46.119399999999999</v>
      </c>
      <c r="Z276">
        <v>91.013099999999994</v>
      </c>
      <c r="AA276">
        <v>44.893700000000003</v>
      </c>
      <c r="AC276">
        <f t="shared" si="42"/>
        <v>47351.59341949298</v>
      </c>
      <c r="AD276">
        <f t="shared" si="43"/>
        <v>1.3420038374164271</v>
      </c>
      <c r="AE276">
        <f t="shared" si="44"/>
        <v>1342.0038374164271</v>
      </c>
      <c r="AF276">
        <f t="shared" si="45"/>
        <v>41.934014054733339</v>
      </c>
      <c r="AG276">
        <f t="shared" si="46"/>
        <v>1.4360657179491408E-2</v>
      </c>
      <c r="AI276">
        <v>0.11020812107394373</v>
      </c>
      <c r="AJ276">
        <v>110.20812107394373</v>
      </c>
      <c r="AK276">
        <v>107.21699388546986</v>
      </c>
    </row>
    <row r="277" spans="2:37" x14ac:dyDescent="0.2">
      <c r="B277">
        <f t="shared" si="47"/>
        <v>700</v>
      </c>
      <c r="C277">
        <v>3700000</v>
      </c>
      <c r="D277">
        <v>278.89699999999999</v>
      </c>
      <c r="E277">
        <v>-576554</v>
      </c>
      <c r="F277" s="2">
        <v>2512430</v>
      </c>
      <c r="G277">
        <v>1255.3900000000001</v>
      </c>
      <c r="I277">
        <f t="shared" si="37"/>
        <v>507.69452343753073</v>
      </c>
      <c r="J277">
        <f t="shared" si="38"/>
        <v>0.30742204655248134</v>
      </c>
      <c r="K277">
        <f t="shared" si="39"/>
        <v>0.99958622939601427</v>
      </c>
      <c r="L277">
        <f t="shared" si="40"/>
        <v>88</v>
      </c>
      <c r="M277">
        <f t="shared" si="41"/>
        <v>-3.4099999999999993</v>
      </c>
      <c r="O277">
        <v>700</v>
      </c>
      <c r="P277">
        <v>3700000</v>
      </c>
      <c r="Q277">
        <v>278.89699999999999</v>
      </c>
      <c r="R277">
        <v>-576554</v>
      </c>
      <c r="S277" s="2">
        <v>2512430</v>
      </c>
      <c r="T277">
        <v>1255.3900000000001</v>
      </c>
      <c r="U277">
        <v>15014.1</v>
      </c>
      <c r="V277">
        <f t="shared" si="48"/>
        <v>1.5014100000000001</v>
      </c>
      <c r="X277">
        <v>3700000</v>
      </c>
      <c r="Y277">
        <v>46.317799999999998</v>
      </c>
      <c r="Z277">
        <v>91.097099999999998</v>
      </c>
      <c r="AA277">
        <v>44.779299999999999</v>
      </c>
      <c r="AC277">
        <f t="shared" si="42"/>
        <v>46990.525154004143</v>
      </c>
      <c r="AD277">
        <f t="shared" si="43"/>
        <v>1.4605160198565266</v>
      </c>
      <c r="AE277">
        <f t="shared" si="44"/>
        <v>1460.5160198565266</v>
      </c>
      <c r="AF277">
        <f t="shared" si="45"/>
        <v>40.425277496773276</v>
      </c>
      <c r="AG277">
        <f t="shared" si="46"/>
        <v>1.4896620067680853E-2</v>
      </c>
      <c r="AI277">
        <v>0.13407680371917641</v>
      </c>
      <c r="AJ277">
        <v>134.07680371917641</v>
      </c>
      <c r="AK277">
        <v>107.42052510698274</v>
      </c>
    </row>
    <row r="278" spans="2:37" x14ac:dyDescent="0.2">
      <c r="B278">
        <f t="shared" si="47"/>
        <v>720</v>
      </c>
      <c r="C278">
        <v>3800000</v>
      </c>
      <c r="D278">
        <v>278.89800000000002</v>
      </c>
      <c r="E278">
        <v>-576539</v>
      </c>
      <c r="F278" s="2">
        <v>2512430</v>
      </c>
      <c r="G278">
        <v>1346.22</v>
      </c>
      <c r="I278">
        <f t="shared" si="37"/>
        <v>522.69452343753073</v>
      </c>
      <c r="J278">
        <f t="shared" si="38"/>
        <v>0.31620553359683795</v>
      </c>
      <c r="K278">
        <f t="shared" si="39"/>
        <v>0.99958622939601427</v>
      </c>
      <c r="L278">
        <f t="shared" si="40"/>
        <v>103</v>
      </c>
      <c r="M278">
        <f t="shared" si="41"/>
        <v>-3.2599999999999993</v>
      </c>
      <c r="O278">
        <v>720</v>
      </c>
      <c r="P278">
        <v>3800000</v>
      </c>
      <c r="Q278">
        <v>278.89800000000002</v>
      </c>
      <c r="R278">
        <v>-576539</v>
      </c>
      <c r="S278" s="2">
        <v>2512430</v>
      </c>
      <c r="T278">
        <v>1346.22</v>
      </c>
      <c r="U278">
        <v>16871.2</v>
      </c>
      <c r="V278">
        <f t="shared" si="48"/>
        <v>1.6871200000000002</v>
      </c>
      <c r="X278">
        <v>3800000</v>
      </c>
      <c r="Y278">
        <v>46.121699999999997</v>
      </c>
      <c r="Z278">
        <v>91.0852</v>
      </c>
      <c r="AA278">
        <v>44.963500000000003</v>
      </c>
      <c r="AC278">
        <f t="shared" si="42"/>
        <v>47572.801473014311</v>
      </c>
      <c r="AD278">
        <f t="shared" si="43"/>
        <v>1.6210804425555823</v>
      </c>
      <c r="AE278">
        <f t="shared" si="44"/>
        <v>1621.0804425555823</v>
      </c>
      <c r="AF278">
        <f t="shared" si="45"/>
        <v>39.789362565346131</v>
      </c>
      <c r="AG278">
        <f t="shared" si="46"/>
        <v>1.5134698350872194E-2</v>
      </c>
      <c r="AI278">
        <v>0.15839694822044884</v>
      </c>
      <c r="AJ278">
        <v>158.39694822044885</v>
      </c>
      <c r="AK278">
        <v>107.5003731731985</v>
      </c>
    </row>
    <row r="279" spans="2:37" x14ac:dyDescent="0.2">
      <c r="B279">
        <f t="shared" si="47"/>
        <v>740</v>
      </c>
      <c r="C279">
        <v>3900000</v>
      </c>
      <c r="D279">
        <v>278.92399999999998</v>
      </c>
      <c r="E279">
        <v>-576534</v>
      </c>
      <c r="F279" s="2">
        <v>2512430</v>
      </c>
      <c r="G279">
        <v>1518.3</v>
      </c>
      <c r="I279">
        <f t="shared" si="37"/>
        <v>527.69452343753073</v>
      </c>
      <c r="J279">
        <f t="shared" si="38"/>
        <v>0.32498902064119456</v>
      </c>
      <c r="K279">
        <f t="shared" si="39"/>
        <v>0.99958622939601427</v>
      </c>
      <c r="L279">
        <f t="shared" si="40"/>
        <v>108</v>
      </c>
      <c r="M279">
        <f t="shared" si="41"/>
        <v>-3.7599999999999993</v>
      </c>
      <c r="O279">
        <v>740</v>
      </c>
      <c r="P279">
        <v>3900000</v>
      </c>
      <c r="Q279">
        <v>278.92399999999998</v>
      </c>
      <c r="R279">
        <v>-576534</v>
      </c>
      <c r="S279" s="2">
        <v>2512430</v>
      </c>
      <c r="T279">
        <v>1518.3</v>
      </c>
      <c r="U279">
        <v>18408.400000000001</v>
      </c>
      <c r="V279">
        <f t="shared" si="48"/>
        <v>1.8408400000000003</v>
      </c>
      <c r="X279">
        <v>3900000</v>
      </c>
      <c r="Y279">
        <v>46.131399999999999</v>
      </c>
      <c r="Z279">
        <v>91.073099999999997</v>
      </c>
      <c r="AA279">
        <v>44.941699999999997</v>
      </c>
      <c r="AC279">
        <f t="shared" si="42"/>
        <v>47503.639752877221</v>
      </c>
      <c r="AD279">
        <f t="shared" si="43"/>
        <v>1.7713585394144535</v>
      </c>
      <c r="AE279">
        <f t="shared" si="44"/>
        <v>1771.3585394144536</v>
      </c>
      <c r="AF279">
        <f t="shared" si="45"/>
        <v>38.657691701598189</v>
      </c>
      <c r="AG279">
        <f t="shared" si="46"/>
        <v>1.5577753701603031E-2</v>
      </c>
      <c r="AI279">
        <v>0.10663952548674786</v>
      </c>
      <c r="AJ279">
        <v>106.63952548674786</v>
      </c>
      <c r="AK279">
        <v>112.98468719256061</v>
      </c>
    </row>
    <row r="280" spans="2:37" x14ac:dyDescent="0.2">
      <c r="B280">
        <f t="shared" si="47"/>
        <v>760</v>
      </c>
      <c r="C280">
        <v>4000000</v>
      </c>
      <c r="D280">
        <v>278.89999999999998</v>
      </c>
      <c r="E280">
        <v>-576518</v>
      </c>
      <c r="F280" s="2">
        <v>2512430</v>
      </c>
      <c r="G280">
        <v>1728.78</v>
      </c>
      <c r="I280">
        <f t="shared" si="37"/>
        <v>543.69452343753073</v>
      </c>
      <c r="J280">
        <f t="shared" si="38"/>
        <v>0.33377250768555117</v>
      </c>
      <c r="K280">
        <f t="shared" si="39"/>
        <v>0.99958622939601427</v>
      </c>
      <c r="L280">
        <f t="shared" si="40"/>
        <v>124</v>
      </c>
      <c r="M280">
        <f t="shared" si="41"/>
        <v>-3.2099999999999995</v>
      </c>
      <c r="O280">
        <v>760</v>
      </c>
      <c r="P280">
        <v>4000000</v>
      </c>
      <c r="Q280">
        <v>278.89999999999998</v>
      </c>
      <c r="R280">
        <v>-576518</v>
      </c>
      <c r="S280" s="2">
        <v>2512430</v>
      </c>
      <c r="T280">
        <v>1728.78</v>
      </c>
      <c r="U280">
        <v>19856.3</v>
      </c>
      <c r="V280">
        <f t="shared" si="48"/>
        <v>1.98563</v>
      </c>
      <c r="X280">
        <v>4000000</v>
      </c>
      <c r="Y280">
        <v>46.103000000000002</v>
      </c>
      <c r="Z280">
        <v>91.055099999999996</v>
      </c>
      <c r="AA280">
        <v>44.952100000000002</v>
      </c>
      <c r="AC280">
        <f t="shared" si="42"/>
        <v>47536.625967550994</v>
      </c>
      <c r="AD280">
        <f t="shared" si="43"/>
        <v>1.9093576776751759</v>
      </c>
      <c r="AE280">
        <f t="shared" si="44"/>
        <v>1909.3576776751759</v>
      </c>
      <c r="AF280">
        <f t="shared" si="45"/>
        <v>37.6665212600779</v>
      </c>
      <c r="AG280">
        <f t="shared" si="46"/>
        <v>1.5987672337510535E-2</v>
      </c>
      <c r="AI280">
        <v>0.12210171120406217</v>
      </c>
      <c r="AJ280">
        <v>122.10171120406217</v>
      </c>
      <c r="AK280">
        <v>113.77908948698673</v>
      </c>
    </row>
    <row r="281" spans="2:37" x14ac:dyDescent="0.2">
      <c r="B281">
        <f t="shared" si="47"/>
        <v>780</v>
      </c>
      <c r="C281">
        <v>4100000</v>
      </c>
      <c r="D281">
        <v>278.90300000000002</v>
      </c>
      <c r="E281">
        <v>-576503</v>
      </c>
      <c r="F281" s="2">
        <v>2512430</v>
      </c>
      <c r="G281">
        <v>1932.6</v>
      </c>
      <c r="I281">
        <f t="shared" si="37"/>
        <v>558.69452343753073</v>
      </c>
      <c r="J281">
        <f t="shared" si="38"/>
        <v>0.34255599472990778</v>
      </c>
      <c r="K281">
        <f t="shared" si="39"/>
        <v>0.99958622939601427</v>
      </c>
      <c r="L281">
        <f t="shared" si="40"/>
        <v>139</v>
      </c>
      <c r="M281">
        <f t="shared" si="41"/>
        <v>-3.2599999999999993</v>
      </c>
      <c r="O281">
        <v>780</v>
      </c>
      <c r="P281">
        <v>4100000</v>
      </c>
      <c r="Q281">
        <v>278.90300000000002</v>
      </c>
      <c r="R281">
        <v>-576503</v>
      </c>
      <c r="S281" s="2">
        <v>2512430</v>
      </c>
      <c r="T281">
        <v>1932.6</v>
      </c>
      <c r="U281">
        <v>21111.5</v>
      </c>
      <c r="V281">
        <f t="shared" si="48"/>
        <v>2.1111500000000003</v>
      </c>
      <c r="X281">
        <v>4100000</v>
      </c>
      <c r="Y281">
        <v>45.969099999999997</v>
      </c>
      <c r="Z281">
        <v>91.224800000000002</v>
      </c>
      <c r="AA281">
        <v>45.255699999999997</v>
      </c>
      <c r="AC281">
        <f t="shared" si="42"/>
        <v>48506.312247163565</v>
      </c>
      <c r="AD281">
        <f t="shared" si="43"/>
        <v>1.9894734737671687</v>
      </c>
      <c r="AE281">
        <f t="shared" si="44"/>
        <v>1989.4734737671686</v>
      </c>
      <c r="AF281">
        <f t="shared" si="45"/>
        <v>37.449360558002432</v>
      </c>
      <c r="AG281">
        <f t="shared" si="46"/>
        <v>1.6080381374397535E-2</v>
      </c>
      <c r="AI281">
        <v>0.11701125145671815</v>
      </c>
      <c r="AJ281">
        <v>117.01125145671814</v>
      </c>
      <c r="AK281">
        <v>115.43488293368394</v>
      </c>
    </row>
    <row r="282" spans="2:37" x14ac:dyDescent="0.2">
      <c r="B282">
        <f t="shared" si="47"/>
        <v>800</v>
      </c>
      <c r="C282">
        <v>4200000</v>
      </c>
      <c r="D282">
        <v>278.91699999999997</v>
      </c>
      <c r="E282">
        <v>-576480</v>
      </c>
      <c r="F282" s="2">
        <v>2512430</v>
      </c>
      <c r="G282">
        <v>2032.21</v>
      </c>
      <c r="I282">
        <f t="shared" si="37"/>
        <v>581.69452343753073</v>
      </c>
      <c r="J282">
        <f t="shared" si="38"/>
        <v>0.35133948177426438</v>
      </c>
      <c r="K282">
        <f t="shared" si="39"/>
        <v>0.99958622939601427</v>
      </c>
      <c r="L282">
        <f t="shared" si="40"/>
        <v>162</v>
      </c>
      <c r="M282">
        <f t="shared" si="41"/>
        <v>-2.8599999999999994</v>
      </c>
      <c r="O282">
        <v>800</v>
      </c>
      <c r="P282">
        <v>4200000</v>
      </c>
      <c r="Q282">
        <v>278.91699999999997</v>
      </c>
      <c r="R282">
        <v>-576480</v>
      </c>
      <c r="S282" s="2">
        <v>2512430</v>
      </c>
      <c r="T282">
        <v>2032.21</v>
      </c>
      <c r="U282">
        <v>23059</v>
      </c>
      <c r="V282">
        <f t="shared" si="48"/>
        <v>2.3059000000000003</v>
      </c>
      <c r="X282">
        <v>4200000</v>
      </c>
      <c r="Y282">
        <v>45.962000000000003</v>
      </c>
      <c r="Z282">
        <v>91.333600000000004</v>
      </c>
      <c r="AA282">
        <v>45.371600000000001</v>
      </c>
      <c r="AC282">
        <f t="shared" si="42"/>
        <v>48879.941969249376</v>
      </c>
      <c r="AD282">
        <f t="shared" si="43"/>
        <v>2.1563889967618128</v>
      </c>
      <c r="AE282">
        <f t="shared" si="44"/>
        <v>2156.3889967618129</v>
      </c>
      <c r="AF282">
        <f t="shared" si="45"/>
        <v>36.794376317352466</v>
      </c>
      <c r="AG282">
        <f t="shared" si="46"/>
        <v>1.636663154189676E-2</v>
      </c>
      <c r="AI282">
        <v>9.5639329927807923E-2</v>
      </c>
      <c r="AJ282">
        <v>95.639329927807921</v>
      </c>
      <c r="AK282">
        <v>115.55663431825606</v>
      </c>
    </row>
    <row r="283" spans="2:37" x14ac:dyDescent="0.2">
      <c r="B283">
        <f t="shared" si="47"/>
        <v>820</v>
      </c>
      <c r="C283">
        <v>4300000</v>
      </c>
      <c r="D283">
        <v>278.89600000000002</v>
      </c>
      <c r="E283">
        <v>-576475</v>
      </c>
      <c r="F283" s="2">
        <v>2512430</v>
      </c>
      <c r="G283">
        <v>2197.94</v>
      </c>
      <c r="I283">
        <f t="shared" si="37"/>
        <v>586.69452343753073</v>
      </c>
      <c r="J283">
        <f t="shared" si="38"/>
        <v>0.36012296881862099</v>
      </c>
      <c r="K283">
        <f t="shared" si="39"/>
        <v>0.99958622939601427</v>
      </c>
      <c r="L283">
        <f t="shared" si="40"/>
        <v>167</v>
      </c>
      <c r="M283">
        <f t="shared" si="41"/>
        <v>-3.7599999999999993</v>
      </c>
      <c r="O283">
        <v>820</v>
      </c>
      <c r="P283">
        <v>4300000</v>
      </c>
      <c r="Q283">
        <v>278.89600000000002</v>
      </c>
      <c r="R283">
        <v>-576475</v>
      </c>
      <c r="S283" s="2">
        <v>2512430</v>
      </c>
      <c r="T283">
        <v>2197.94</v>
      </c>
      <c r="U283">
        <v>24965.7</v>
      </c>
      <c r="V283">
        <f t="shared" si="48"/>
        <v>2.4965700000000002</v>
      </c>
      <c r="X283">
        <v>4300000</v>
      </c>
      <c r="Y283">
        <v>45.8018</v>
      </c>
      <c r="Z283">
        <v>91.449200000000005</v>
      </c>
      <c r="AA283">
        <v>45.647399999999998</v>
      </c>
      <c r="AC283">
        <f t="shared" si="42"/>
        <v>49776.749758255035</v>
      </c>
      <c r="AD283">
        <f t="shared" si="43"/>
        <v>2.2926329593476034</v>
      </c>
      <c r="AE283">
        <f t="shared" si="44"/>
        <v>2292.6329593476034</v>
      </c>
      <c r="AF283">
        <f t="shared" si="45"/>
        <v>36.555559395635584</v>
      </c>
      <c r="AG283">
        <f t="shared" si="46"/>
        <v>1.6473554500492676E-2</v>
      </c>
      <c r="AI283">
        <v>0.13670948755528298</v>
      </c>
      <c r="AJ283">
        <v>136.70948755528298</v>
      </c>
      <c r="AK283">
        <v>119.11903461130494</v>
      </c>
    </row>
    <row r="284" spans="2:37" x14ac:dyDescent="0.2">
      <c r="B284">
        <f t="shared" si="47"/>
        <v>840</v>
      </c>
      <c r="C284">
        <v>4400000</v>
      </c>
      <c r="D284">
        <v>278.90300000000002</v>
      </c>
      <c r="E284">
        <v>-576457</v>
      </c>
      <c r="F284" s="2">
        <v>2512430</v>
      </c>
      <c r="G284">
        <v>2367.9299999999998</v>
      </c>
      <c r="I284">
        <f t="shared" si="37"/>
        <v>604.69452343753073</v>
      </c>
      <c r="J284">
        <f t="shared" si="38"/>
        <v>0.3689064558629776</v>
      </c>
      <c r="K284">
        <f t="shared" si="39"/>
        <v>0.99958622939601427</v>
      </c>
      <c r="L284">
        <f t="shared" si="40"/>
        <v>185</v>
      </c>
      <c r="M284">
        <f t="shared" si="41"/>
        <v>-3.1099999999999994</v>
      </c>
      <c r="O284">
        <v>840</v>
      </c>
      <c r="P284">
        <v>4400000</v>
      </c>
      <c r="Q284">
        <v>278.90300000000002</v>
      </c>
      <c r="R284">
        <v>-576457</v>
      </c>
      <c r="S284" s="2">
        <v>2512430</v>
      </c>
      <c r="T284">
        <v>2367.9299999999998</v>
      </c>
      <c r="U284">
        <v>27052.799999999999</v>
      </c>
      <c r="V284">
        <f t="shared" si="48"/>
        <v>2.7052800000000001</v>
      </c>
      <c r="X284">
        <v>4400000</v>
      </c>
      <c r="Y284">
        <v>45.767800000000001</v>
      </c>
      <c r="Z284">
        <v>91.613900000000001</v>
      </c>
      <c r="AA284">
        <v>45.8461</v>
      </c>
      <c r="AC284">
        <f t="shared" si="42"/>
        <v>50429.60770356904</v>
      </c>
      <c r="AD284">
        <f t="shared" si="43"/>
        <v>2.4521326021576426</v>
      </c>
      <c r="AE284">
        <f t="shared" si="44"/>
        <v>2452.1326021576424</v>
      </c>
      <c r="AF284">
        <f t="shared" si="45"/>
        <v>36.153225903677708</v>
      </c>
      <c r="AG284">
        <f t="shared" si="46"/>
        <v>1.6656881507736792E-2</v>
      </c>
      <c r="AI284">
        <v>9.5091691456213281E-2</v>
      </c>
      <c r="AJ284">
        <v>95.091691456213283</v>
      </c>
      <c r="AK284">
        <v>120.16626672666705</v>
      </c>
    </row>
    <row r="285" spans="2:37" x14ac:dyDescent="0.2">
      <c r="B285">
        <f t="shared" si="47"/>
        <v>860</v>
      </c>
      <c r="C285">
        <v>4500000</v>
      </c>
      <c r="D285">
        <v>278.90800000000002</v>
      </c>
      <c r="E285">
        <v>-576439</v>
      </c>
      <c r="F285" s="2">
        <v>2512430</v>
      </c>
      <c r="G285">
        <v>2547.14</v>
      </c>
      <c r="I285">
        <f t="shared" si="37"/>
        <v>622.69452343753073</v>
      </c>
      <c r="J285">
        <f t="shared" si="38"/>
        <v>0.37768994290733421</v>
      </c>
      <c r="K285">
        <f t="shared" si="39"/>
        <v>0.99958622939601427</v>
      </c>
      <c r="L285">
        <f t="shared" si="40"/>
        <v>203</v>
      </c>
      <c r="M285">
        <f t="shared" si="41"/>
        <v>-3.1099999999999994</v>
      </c>
      <c r="O285">
        <v>860</v>
      </c>
      <c r="P285">
        <v>4500000</v>
      </c>
      <c r="Q285">
        <v>278.90800000000002</v>
      </c>
      <c r="R285">
        <v>-576439</v>
      </c>
      <c r="S285" s="2">
        <v>2512430</v>
      </c>
      <c r="T285">
        <v>2547.14</v>
      </c>
      <c r="U285">
        <v>29029.3</v>
      </c>
      <c r="V285">
        <f t="shared" si="48"/>
        <v>2.90293</v>
      </c>
      <c r="X285">
        <v>4500000</v>
      </c>
      <c r="Y285">
        <v>45.653199999999998</v>
      </c>
      <c r="Z285">
        <v>91.641599999999997</v>
      </c>
      <c r="AA285">
        <v>45.988399999999999</v>
      </c>
      <c r="AC285">
        <f t="shared" si="42"/>
        <v>50900.64645843966</v>
      </c>
      <c r="AD285">
        <f t="shared" si="43"/>
        <v>2.6069372936643624</v>
      </c>
      <c r="AE285">
        <f t="shared" si="44"/>
        <v>2606.9372936643626</v>
      </c>
      <c r="AF285">
        <f t="shared" si="45"/>
        <v>35.642289880549257</v>
      </c>
      <c r="AG285">
        <f t="shared" si="46"/>
        <v>1.6895659678943162E-2</v>
      </c>
      <c r="AI285">
        <v>0.1020200183174334</v>
      </c>
      <c r="AJ285">
        <v>102.0200183174334</v>
      </c>
      <c r="AK285">
        <v>123.08043086431785</v>
      </c>
    </row>
    <row r="286" spans="2:37" x14ac:dyDescent="0.2">
      <c r="B286">
        <f t="shared" si="47"/>
        <v>880</v>
      </c>
      <c r="C286">
        <v>4600000</v>
      </c>
      <c r="D286">
        <v>278.88900000000001</v>
      </c>
      <c r="E286">
        <v>-576422</v>
      </c>
      <c r="F286" s="2">
        <v>2512430</v>
      </c>
      <c r="G286">
        <v>2781.07</v>
      </c>
      <c r="I286">
        <f t="shared" si="37"/>
        <v>639.69452343753073</v>
      </c>
      <c r="J286">
        <f t="shared" si="38"/>
        <v>0.38647342995169082</v>
      </c>
      <c r="K286">
        <f t="shared" si="39"/>
        <v>0.99958622939601427</v>
      </c>
      <c r="L286">
        <f t="shared" si="40"/>
        <v>220</v>
      </c>
      <c r="M286">
        <f t="shared" si="41"/>
        <v>-3.1599999999999993</v>
      </c>
      <c r="O286">
        <v>880</v>
      </c>
      <c r="P286">
        <v>4600000</v>
      </c>
      <c r="Q286">
        <v>278.88900000000001</v>
      </c>
      <c r="R286">
        <v>-576422</v>
      </c>
      <c r="S286" s="2">
        <v>2512430</v>
      </c>
      <c r="T286">
        <v>2781.07</v>
      </c>
      <c r="U286">
        <v>30361.8</v>
      </c>
      <c r="V286">
        <f t="shared" si="48"/>
        <v>3.0361799999999999</v>
      </c>
      <c r="X286">
        <v>4600000</v>
      </c>
      <c r="Y286">
        <v>45.589599999999997</v>
      </c>
      <c r="Z286">
        <v>91.630899999999997</v>
      </c>
      <c r="AA286">
        <v>46.0413</v>
      </c>
      <c r="AC286">
        <f t="shared" si="42"/>
        <v>51076.500111131347</v>
      </c>
      <c r="AD286">
        <f t="shared" si="43"/>
        <v>2.717213126343617</v>
      </c>
      <c r="AE286">
        <f t="shared" si="44"/>
        <v>2717.2131263436172</v>
      </c>
      <c r="AF286">
        <f t="shared" si="45"/>
        <v>34.952577689685562</v>
      </c>
      <c r="AG286">
        <f t="shared" si="46"/>
        <v>1.7229058335737797E-2</v>
      </c>
      <c r="AI286">
        <v>0.10195791431716393</v>
      </c>
      <c r="AJ286">
        <v>101.95791431716393</v>
      </c>
      <c r="AK286">
        <v>124.75996199106888</v>
      </c>
    </row>
    <row r="287" spans="2:37" x14ac:dyDescent="0.2">
      <c r="B287">
        <f t="shared" si="47"/>
        <v>900</v>
      </c>
      <c r="C287">
        <v>4700000</v>
      </c>
      <c r="D287">
        <v>278.923</v>
      </c>
      <c r="E287">
        <v>-576403</v>
      </c>
      <c r="F287" s="2">
        <v>2512430</v>
      </c>
      <c r="G287">
        <v>3017.69</v>
      </c>
      <c r="I287">
        <f t="shared" si="37"/>
        <v>658.69452343753073</v>
      </c>
      <c r="J287">
        <f t="shared" si="38"/>
        <v>0.39525691699604742</v>
      </c>
      <c r="K287">
        <f t="shared" si="39"/>
        <v>0.99958622939601427</v>
      </c>
      <c r="L287">
        <f t="shared" si="40"/>
        <v>239</v>
      </c>
      <c r="M287">
        <f t="shared" si="41"/>
        <v>-3.0599999999999996</v>
      </c>
      <c r="O287">
        <v>900</v>
      </c>
      <c r="P287">
        <v>4700000</v>
      </c>
      <c r="Q287">
        <v>278.923</v>
      </c>
      <c r="R287">
        <v>-576403</v>
      </c>
      <c r="S287" s="2">
        <v>2512430</v>
      </c>
      <c r="T287">
        <v>3017.69</v>
      </c>
      <c r="U287">
        <v>32402.9</v>
      </c>
      <c r="V287">
        <f t="shared" si="48"/>
        <v>3.2402900000000003</v>
      </c>
      <c r="X287">
        <v>4700000</v>
      </c>
      <c r="Y287">
        <v>45.32</v>
      </c>
      <c r="Z287">
        <v>91.438900000000004</v>
      </c>
      <c r="AA287">
        <v>46.118899999999996</v>
      </c>
      <c r="AC287">
        <f t="shared" si="42"/>
        <v>51335.195270317985</v>
      </c>
      <c r="AD287">
        <f t="shared" si="43"/>
        <v>2.8852668208664709</v>
      </c>
      <c r="AE287">
        <f t="shared" si="44"/>
        <v>2885.2668208664709</v>
      </c>
      <c r="AF287">
        <f t="shared" si="45"/>
        <v>34.348949546428322</v>
      </c>
      <c r="AG287">
        <f t="shared" si="46"/>
        <v>1.7531831626641927E-2</v>
      </c>
      <c r="AI287">
        <v>8.450075161317594E-2</v>
      </c>
      <c r="AJ287">
        <v>84.500751613175936</v>
      </c>
      <c r="AK287">
        <v>127.77813757014948</v>
      </c>
    </row>
    <row r="288" spans="2:37" x14ac:dyDescent="0.2">
      <c r="B288">
        <f t="shared" si="47"/>
        <v>920</v>
      </c>
      <c r="C288">
        <v>4800000</v>
      </c>
      <c r="D288">
        <v>278.90699999999998</v>
      </c>
      <c r="E288">
        <v>-576381</v>
      </c>
      <c r="F288" s="2">
        <v>2512430</v>
      </c>
      <c r="G288">
        <v>3213.86</v>
      </c>
      <c r="I288">
        <f t="shared" si="37"/>
        <v>680.69452343753073</v>
      </c>
      <c r="J288">
        <f t="shared" si="38"/>
        <v>0.40404040404040403</v>
      </c>
      <c r="K288">
        <f t="shared" si="39"/>
        <v>0.99958622939601427</v>
      </c>
      <c r="L288">
        <f t="shared" si="40"/>
        <v>261</v>
      </c>
      <c r="M288">
        <f t="shared" si="41"/>
        <v>-2.9099999999999993</v>
      </c>
      <c r="O288">
        <v>920</v>
      </c>
      <c r="P288">
        <v>4800000</v>
      </c>
      <c r="Q288">
        <v>278.90699999999998</v>
      </c>
      <c r="R288">
        <v>-576381</v>
      </c>
      <c r="S288" s="2">
        <v>2512430</v>
      </c>
      <c r="T288">
        <v>3213.86</v>
      </c>
      <c r="U288">
        <v>34060.800000000003</v>
      </c>
      <c r="V288">
        <f t="shared" si="48"/>
        <v>3.4060800000000007</v>
      </c>
      <c r="X288">
        <v>4800000</v>
      </c>
      <c r="Y288">
        <v>45.357399999999998</v>
      </c>
      <c r="Z288">
        <v>91.784800000000004</v>
      </c>
      <c r="AA288">
        <v>46.427399999999999</v>
      </c>
      <c r="AC288">
        <f t="shared" si="42"/>
        <v>52372.280762076538</v>
      </c>
      <c r="AD288">
        <f t="shared" si="43"/>
        <v>2.9728341157136362</v>
      </c>
      <c r="AE288">
        <f t="shared" si="44"/>
        <v>2972.834115713636</v>
      </c>
      <c r="AF288">
        <f t="shared" si="45"/>
        <v>34.281073342307053</v>
      </c>
      <c r="AG288">
        <f t="shared" si="46"/>
        <v>1.7566544489049332E-2</v>
      </c>
      <c r="AI288">
        <v>0.10262362186233369</v>
      </c>
      <c r="AJ288">
        <v>102.62362186233369</v>
      </c>
      <c r="AK288">
        <v>131.45113750546614</v>
      </c>
    </row>
    <row r="289" spans="1:37" x14ac:dyDescent="0.2">
      <c r="B289">
        <f t="shared" si="47"/>
        <v>940</v>
      </c>
      <c r="C289">
        <v>4900000</v>
      </c>
      <c r="D289">
        <v>278.90499999999997</v>
      </c>
      <c r="E289">
        <v>-576368</v>
      </c>
      <c r="F289" s="2">
        <v>2512430</v>
      </c>
      <c r="G289">
        <v>3475.4</v>
      </c>
      <c r="I289">
        <f t="shared" si="37"/>
        <v>693.69452343753073</v>
      </c>
      <c r="J289">
        <f t="shared" si="38"/>
        <v>0.41282389108476064</v>
      </c>
      <c r="K289">
        <f t="shared" si="39"/>
        <v>0.99958622939601427</v>
      </c>
      <c r="L289">
        <f t="shared" si="40"/>
        <v>274</v>
      </c>
      <c r="M289">
        <f t="shared" si="41"/>
        <v>-3.3599999999999994</v>
      </c>
      <c r="O289">
        <v>940</v>
      </c>
      <c r="P289">
        <v>4900000</v>
      </c>
      <c r="Q289">
        <v>278.90499999999997</v>
      </c>
      <c r="R289">
        <v>-576368</v>
      </c>
      <c r="S289" s="2">
        <v>2512430</v>
      </c>
      <c r="T289">
        <v>3475.4</v>
      </c>
      <c r="U289">
        <v>35519.300000000003</v>
      </c>
      <c r="V289">
        <f t="shared" si="48"/>
        <v>3.5519300000000005</v>
      </c>
      <c r="X289">
        <v>4900000</v>
      </c>
      <c r="Y289">
        <v>45.132399999999997</v>
      </c>
      <c r="Z289">
        <v>92.0107</v>
      </c>
      <c r="AA289">
        <v>46.878300000000003</v>
      </c>
      <c r="AC289">
        <f t="shared" si="42"/>
        <v>53913.057197939124</v>
      </c>
      <c r="AD289">
        <f t="shared" si="43"/>
        <v>3.0115339125339626</v>
      </c>
      <c r="AE289">
        <f t="shared" si="44"/>
        <v>3011.5339125339628</v>
      </c>
      <c r="AF289">
        <f t="shared" si="45"/>
        <v>34.53876919638185</v>
      </c>
      <c r="AG289">
        <f t="shared" si="46"/>
        <v>1.7435479434023494E-2</v>
      </c>
      <c r="AI289">
        <v>8.1999063825412236E-2</v>
      </c>
      <c r="AJ289">
        <v>81.999063825412236</v>
      </c>
      <c r="AK289">
        <v>132.09096952027653</v>
      </c>
    </row>
    <row r="290" spans="1:37" x14ac:dyDescent="0.2">
      <c r="B290">
        <f t="shared" si="47"/>
        <v>960</v>
      </c>
      <c r="C290">
        <v>5000000</v>
      </c>
      <c r="D290">
        <v>278.89999999999998</v>
      </c>
      <c r="E290">
        <v>-576347</v>
      </c>
      <c r="F290" s="2">
        <v>2512430</v>
      </c>
      <c r="G290">
        <v>3749.09</v>
      </c>
      <c r="I290">
        <f t="shared" si="37"/>
        <v>714.69452343753073</v>
      </c>
      <c r="J290">
        <f t="shared" si="38"/>
        <v>0.42160737812911725</v>
      </c>
      <c r="K290">
        <f t="shared" si="39"/>
        <v>0.99958622939601427</v>
      </c>
      <c r="L290">
        <f t="shared" si="40"/>
        <v>295</v>
      </c>
      <c r="M290">
        <f t="shared" si="41"/>
        <v>-2.9599999999999995</v>
      </c>
      <c r="O290">
        <v>960</v>
      </c>
      <c r="P290">
        <v>5000000</v>
      </c>
      <c r="Q290">
        <v>278.89999999999998</v>
      </c>
      <c r="R290">
        <v>-576347</v>
      </c>
      <c r="S290" s="2">
        <v>2512430</v>
      </c>
      <c r="T290">
        <v>3749.09</v>
      </c>
      <c r="U290">
        <v>37207.800000000003</v>
      </c>
      <c r="V290">
        <f t="shared" si="48"/>
        <v>3.7207800000000004</v>
      </c>
      <c r="X290">
        <v>5000000</v>
      </c>
      <c r="Y290">
        <v>44.985100000000003</v>
      </c>
      <c r="Z290">
        <v>92.087599999999995</v>
      </c>
      <c r="AA290">
        <v>47.102499999999999</v>
      </c>
      <c r="AC290">
        <f t="shared" si="42"/>
        <v>54690.29581142692</v>
      </c>
      <c r="AD290">
        <f t="shared" si="43"/>
        <v>3.1098614376037683</v>
      </c>
      <c r="AE290">
        <f t="shared" si="44"/>
        <v>3109.8614376037685</v>
      </c>
      <c r="AF290">
        <f t="shared" si="45"/>
        <v>34.306766810043008</v>
      </c>
      <c r="AG290">
        <f t="shared" si="46"/>
        <v>1.7553388325235914E-2</v>
      </c>
      <c r="AI290">
        <v>8.7171219332117938E-2</v>
      </c>
      <c r="AJ290">
        <v>87.171219332117943</v>
      </c>
      <c r="AK290">
        <v>134.13318287893597</v>
      </c>
    </row>
    <row r="291" spans="1:37" x14ac:dyDescent="0.2">
      <c r="B291">
        <f t="shared" si="47"/>
        <v>980</v>
      </c>
      <c r="C291">
        <v>5100000</v>
      </c>
      <c r="D291">
        <v>278.89800000000002</v>
      </c>
      <c r="E291">
        <v>-576327</v>
      </c>
      <c r="F291" s="2">
        <v>2512430</v>
      </c>
      <c r="G291">
        <v>3967.06</v>
      </c>
      <c r="I291">
        <f t="shared" si="37"/>
        <v>734.69452343753073</v>
      </c>
      <c r="J291">
        <f t="shared" si="38"/>
        <v>0.43039086517347386</v>
      </c>
      <c r="K291">
        <f t="shared" si="39"/>
        <v>0.99958622939601427</v>
      </c>
      <c r="L291">
        <f t="shared" si="40"/>
        <v>315</v>
      </c>
      <c r="M291">
        <f t="shared" si="41"/>
        <v>-3.0099999999999993</v>
      </c>
      <c r="O291">
        <v>980</v>
      </c>
      <c r="P291">
        <v>5100000</v>
      </c>
      <c r="Q291">
        <v>278.89800000000002</v>
      </c>
      <c r="R291">
        <v>-576327</v>
      </c>
      <c r="S291" s="2">
        <v>2512430</v>
      </c>
      <c r="T291">
        <v>3967.06</v>
      </c>
      <c r="U291">
        <v>39092.6</v>
      </c>
      <c r="V291">
        <f t="shared" si="48"/>
        <v>3.9092600000000002</v>
      </c>
      <c r="X291">
        <v>5100000</v>
      </c>
      <c r="Y291">
        <v>44.923499999999997</v>
      </c>
      <c r="Z291">
        <v>92.437899999999999</v>
      </c>
      <c r="AA291">
        <v>47.514400000000002</v>
      </c>
      <c r="AC291">
        <f t="shared" si="42"/>
        <v>56137.639348768011</v>
      </c>
      <c r="AD291">
        <f t="shared" si="43"/>
        <v>3.1831545786848952</v>
      </c>
      <c r="AE291">
        <f t="shared" si="44"/>
        <v>3183.1545786848951</v>
      </c>
      <c r="AF291">
        <f t="shared" si="45"/>
        <v>34.496006546763361</v>
      </c>
      <c r="AG291">
        <f t="shared" si="46"/>
        <v>1.7457093161889554E-2</v>
      </c>
      <c r="AI291">
        <v>9.3710859376466435E-2</v>
      </c>
      <c r="AJ291">
        <v>93.710859376466431</v>
      </c>
      <c r="AK291">
        <v>136.16428464346163</v>
      </c>
    </row>
    <row r="292" spans="1:37" x14ac:dyDescent="0.2">
      <c r="B292">
        <f t="shared" si="47"/>
        <v>1000</v>
      </c>
      <c r="C292">
        <v>5200000</v>
      </c>
      <c r="D292">
        <v>278.93799999999999</v>
      </c>
      <c r="E292">
        <v>-576312</v>
      </c>
      <c r="F292" s="2">
        <v>2512430</v>
      </c>
      <c r="G292">
        <v>4216.7</v>
      </c>
      <c r="I292">
        <f t="shared" si="37"/>
        <v>749.69452343753073</v>
      </c>
      <c r="J292">
        <f t="shared" si="38"/>
        <v>0.43917435221783047</v>
      </c>
      <c r="K292">
        <f t="shared" si="39"/>
        <v>0.99958622939601427</v>
      </c>
      <c r="L292">
        <f t="shared" si="40"/>
        <v>330</v>
      </c>
      <c r="M292">
        <f t="shared" si="41"/>
        <v>-3.2599999999999993</v>
      </c>
      <c r="O292">
        <v>1000</v>
      </c>
      <c r="P292">
        <v>5200000</v>
      </c>
      <c r="Q292">
        <v>278.93799999999999</v>
      </c>
      <c r="R292">
        <v>-576312</v>
      </c>
      <c r="S292" s="2">
        <v>2512430</v>
      </c>
      <c r="T292">
        <v>4216.7</v>
      </c>
      <c r="U292">
        <v>41015.800000000003</v>
      </c>
      <c r="V292">
        <f t="shared" si="48"/>
        <v>4.1015800000000002</v>
      </c>
      <c r="X292">
        <v>5200000</v>
      </c>
      <c r="Y292">
        <v>44.737699999999997</v>
      </c>
      <c r="Z292">
        <v>92.997500000000002</v>
      </c>
      <c r="AA292">
        <v>48.259799999999998</v>
      </c>
      <c r="AC292">
        <f t="shared" si="42"/>
        <v>58821.345022470981</v>
      </c>
      <c r="AD292">
        <f t="shared" si="43"/>
        <v>3.1873778863291382</v>
      </c>
      <c r="AE292">
        <f t="shared" si="44"/>
        <v>3187.3778863291382</v>
      </c>
      <c r="AF292">
        <f t="shared" si="45"/>
        <v>35.42221397253202</v>
      </c>
      <c r="AG292">
        <f t="shared" si="46"/>
        <v>1.7000631311949413E-2</v>
      </c>
      <c r="AI292">
        <v>7.1633308612266883E-2</v>
      </c>
      <c r="AJ292">
        <v>71.633308612266887</v>
      </c>
      <c r="AK292">
        <v>138.81766688125592</v>
      </c>
    </row>
    <row r="293" spans="1:37" x14ac:dyDescent="0.2">
      <c r="B293">
        <f t="shared" si="47"/>
        <v>1020</v>
      </c>
      <c r="C293">
        <v>5300000</v>
      </c>
      <c r="D293">
        <v>278.91800000000001</v>
      </c>
      <c r="E293">
        <v>-576295</v>
      </c>
      <c r="F293" s="2">
        <v>2512430</v>
      </c>
      <c r="G293">
        <v>4479.3999999999996</v>
      </c>
      <c r="I293">
        <f t="shared" si="37"/>
        <v>766.69452343753073</v>
      </c>
      <c r="J293">
        <f t="shared" si="38"/>
        <v>0.44795783926218707</v>
      </c>
      <c r="K293">
        <f t="shared" si="39"/>
        <v>0.99958622939601427</v>
      </c>
      <c r="L293">
        <f t="shared" si="40"/>
        <v>347</v>
      </c>
      <c r="M293">
        <f t="shared" si="41"/>
        <v>-3.1599999999999993</v>
      </c>
      <c r="O293">
        <v>1020</v>
      </c>
      <c r="P293">
        <v>5300000</v>
      </c>
      <c r="Q293">
        <v>278.91800000000001</v>
      </c>
      <c r="R293">
        <v>-576295</v>
      </c>
      <c r="S293" s="2">
        <v>2512430</v>
      </c>
      <c r="T293">
        <v>4479.3999999999996</v>
      </c>
      <c r="U293">
        <v>42848.9</v>
      </c>
      <c r="V293">
        <f t="shared" si="48"/>
        <v>4.2848900000000008</v>
      </c>
      <c r="X293">
        <v>5300000</v>
      </c>
      <c r="Y293">
        <v>44.996899999999997</v>
      </c>
      <c r="Z293">
        <v>92.909800000000004</v>
      </c>
      <c r="AA293">
        <v>47.9129</v>
      </c>
      <c r="AC293">
        <f t="shared" si="42"/>
        <v>57561.986278051336</v>
      </c>
      <c r="AD293">
        <f t="shared" si="43"/>
        <v>3.4026809147760666</v>
      </c>
      <c r="AE293">
        <f t="shared" si="44"/>
        <v>3402.6809147760664</v>
      </c>
      <c r="AF293">
        <f t="shared" si="45"/>
        <v>33.984145232002462</v>
      </c>
      <c r="AG293">
        <f t="shared" si="46"/>
        <v>1.7720027850896641E-2</v>
      </c>
      <c r="AI293">
        <v>7.4807277715259704E-2</v>
      </c>
      <c r="AJ293">
        <v>74.807277715259701</v>
      </c>
      <c r="AK293">
        <v>141.70356487426631</v>
      </c>
    </row>
    <row r="294" spans="1:37" x14ac:dyDescent="0.2">
      <c r="B294">
        <f t="shared" si="47"/>
        <v>1040</v>
      </c>
      <c r="C294">
        <v>5400000</v>
      </c>
      <c r="D294">
        <v>278.89999999999998</v>
      </c>
      <c r="E294">
        <v>-576268</v>
      </c>
      <c r="F294" s="2">
        <v>2512430</v>
      </c>
      <c r="G294">
        <v>4670.21</v>
      </c>
      <c r="I294">
        <f t="shared" si="37"/>
        <v>793.69452343753073</v>
      </c>
      <c r="J294">
        <f t="shared" si="38"/>
        <v>0.45674132630654368</v>
      </c>
      <c r="K294">
        <f t="shared" si="39"/>
        <v>0.99958622939601427</v>
      </c>
      <c r="L294">
        <f t="shared" si="40"/>
        <v>374</v>
      </c>
      <c r="M294">
        <f t="shared" si="41"/>
        <v>-2.6599999999999993</v>
      </c>
      <c r="O294">
        <v>1040</v>
      </c>
      <c r="P294">
        <v>5400000</v>
      </c>
      <c r="Q294">
        <v>278.89999999999998</v>
      </c>
      <c r="R294">
        <v>-576268</v>
      </c>
      <c r="S294" s="2">
        <v>2512430</v>
      </c>
      <c r="T294">
        <v>4670.21</v>
      </c>
      <c r="U294">
        <v>43998.7</v>
      </c>
      <c r="V294">
        <f t="shared" si="48"/>
        <v>4.3998699999999999</v>
      </c>
      <c r="X294">
        <v>5400000</v>
      </c>
      <c r="Y294">
        <v>44.923299999999998</v>
      </c>
      <c r="Z294">
        <v>93.212900000000005</v>
      </c>
      <c r="AA294">
        <v>48.2896</v>
      </c>
      <c r="AC294">
        <f t="shared" si="42"/>
        <v>58930.377303372275</v>
      </c>
      <c r="AD294">
        <f t="shared" si="43"/>
        <v>3.412855829661892</v>
      </c>
      <c r="AE294">
        <f t="shared" si="44"/>
        <v>3412.8558296618921</v>
      </c>
      <c r="AF294">
        <f t="shared" si="45"/>
        <v>34.122955011625756</v>
      </c>
      <c r="AG294">
        <f t="shared" si="46"/>
        <v>1.7647944024625925E-2</v>
      </c>
      <c r="AI294">
        <v>7.7443117077442294E-2</v>
      </c>
      <c r="AJ294">
        <v>77.443117077442295</v>
      </c>
      <c r="AK294">
        <v>149.72445440895058</v>
      </c>
    </row>
    <row r="295" spans="1:37" x14ac:dyDescent="0.2">
      <c r="B295">
        <f t="shared" si="47"/>
        <v>1060</v>
      </c>
      <c r="C295">
        <v>5500000</v>
      </c>
      <c r="D295">
        <v>278.90300000000002</v>
      </c>
      <c r="E295">
        <v>-576250</v>
      </c>
      <c r="F295" s="2">
        <v>2512430</v>
      </c>
      <c r="G295">
        <v>4890.91</v>
      </c>
      <c r="I295">
        <f t="shared" si="37"/>
        <v>811.69452343753073</v>
      </c>
      <c r="J295">
        <f t="shared" si="38"/>
        <v>0.46552481335090029</v>
      </c>
      <c r="K295">
        <f t="shared" si="39"/>
        <v>0.99958622939601427</v>
      </c>
      <c r="L295">
        <f t="shared" si="40"/>
        <v>392</v>
      </c>
      <c r="M295">
        <f t="shared" si="41"/>
        <v>-3.1099999999999994</v>
      </c>
      <c r="O295">
        <v>1060</v>
      </c>
      <c r="P295">
        <v>5500000</v>
      </c>
      <c r="Q295">
        <v>278.90300000000002</v>
      </c>
      <c r="R295">
        <v>-576250</v>
      </c>
      <c r="S295" s="2">
        <v>2512430</v>
      </c>
      <c r="T295">
        <v>4890.91</v>
      </c>
      <c r="U295">
        <v>45777.1</v>
      </c>
      <c r="V295">
        <f t="shared" si="48"/>
        <v>4.5777099999999997</v>
      </c>
      <c r="X295">
        <v>5500000</v>
      </c>
      <c r="Y295">
        <v>44.643599999999999</v>
      </c>
      <c r="Z295">
        <v>93.041600000000003</v>
      </c>
      <c r="AA295">
        <v>48.398000000000003</v>
      </c>
      <c r="AC295">
        <f t="shared" si="42"/>
        <v>59328.127758881157</v>
      </c>
      <c r="AD295">
        <f t="shared" si="43"/>
        <v>3.526995881611191</v>
      </c>
      <c r="AE295">
        <f t="shared" si="44"/>
        <v>3526.9958816111912</v>
      </c>
      <c r="AF295">
        <f t="shared" si="45"/>
        <v>33.705092958866253</v>
      </c>
      <c r="AG295">
        <f t="shared" si="46"/>
        <v>1.7866736066710326E-2</v>
      </c>
      <c r="AI295">
        <v>7.1764900084382063E-2</v>
      </c>
      <c r="AJ295">
        <v>71.764900084382063</v>
      </c>
      <c r="AK295">
        <v>150.47050498265202</v>
      </c>
    </row>
    <row r="296" spans="1:37" x14ac:dyDescent="0.2">
      <c r="B296">
        <f t="shared" si="47"/>
        <v>1080</v>
      </c>
      <c r="C296">
        <v>5600000</v>
      </c>
      <c r="D296">
        <v>278.91500000000002</v>
      </c>
      <c r="E296">
        <v>-576231</v>
      </c>
      <c r="F296" s="2">
        <v>2512430</v>
      </c>
      <c r="G296">
        <v>5190.18</v>
      </c>
      <c r="I296">
        <f t="shared" si="37"/>
        <v>830.69452343753073</v>
      </c>
      <c r="J296">
        <f t="shared" si="38"/>
        <v>0.4743083003952569</v>
      </c>
      <c r="K296">
        <f t="shared" si="39"/>
        <v>0.99958622939601427</v>
      </c>
      <c r="L296">
        <f t="shared" si="40"/>
        <v>411</v>
      </c>
      <c r="M296">
        <f t="shared" si="41"/>
        <v>-3.0599999999999996</v>
      </c>
      <c r="O296">
        <v>1080</v>
      </c>
      <c r="P296">
        <v>5600000</v>
      </c>
      <c r="Q296">
        <v>278.91500000000002</v>
      </c>
      <c r="R296">
        <v>-576231</v>
      </c>
      <c r="S296" s="2">
        <v>2512430</v>
      </c>
      <c r="T296">
        <v>5190.18</v>
      </c>
      <c r="U296">
        <v>47931</v>
      </c>
      <c r="V296">
        <f t="shared" si="48"/>
        <v>4.7930999999999999</v>
      </c>
      <c r="X296">
        <v>5600000</v>
      </c>
      <c r="Y296">
        <v>44.847900000000003</v>
      </c>
      <c r="Z296">
        <v>93.671000000000006</v>
      </c>
      <c r="AA296">
        <v>48.823099999999997</v>
      </c>
      <c r="AC296">
        <f t="shared" si="42"/>
        <v>60905.210920661222</v>
      </c>
      <c r="AD296">
        <f t="shared" si="43"/>
        <v>3.597322365423882</v>
      </c>
      <c r="AE296">
        <f t="shared" si="44"/>
        <v>3597.3223654238818</v>
      </c>
      <c r="AF296">
        <f t="shared" si="45"/>
        <v>33.960294459650171</v>
      </c>
      <c r="AG296">
        <f t="shared" si="46"/>
        <v>1.7732472865201514E-2</v>
      </c>
      <c r="AI296">
        <v>5.8843588911672011E-2</v>
      </c>
      <c r="AJ296">
        <v>58.843588911672008</v>
      </c>
      <c r="AK296">
        <v>156.28031663934141</v>
      </c>
    </row>
    <row r="297" spans="1:37" x14ac:dyDescent="0.2">
      <c r="B297">
        <f t="shared" si="47"/>
        <v>1100</v>
      </c>
      <c r="C297">
        <v>5700000</v>
      </c>
      <c r="D297">
        <v>278.87900000000002</v>
      </c>
      <c r="E297">
        <v>-576206</v>
      </c>
      <c r="F297" s="2">
        <v>2512430</v>
      </c>
      <c r="G297">
        <v>5487.43</v>
      </c>
      <c r="I297">
        <f t="shared" si="37"/>
        <v>855.69452343753073</v>
      </c>
      <c r="J297">
        <f t="shared" si="38"/>
        <v>0.48309178743961351</v>
      </c>
      <c r="K297">
        <f t="shared" si="39"/>
        <v>0.99958622939601427</v>
      </c>
      <c r="L297">
        <f t="shared" si="40"/>
        <v>436</v>
      </c>
      <c r="M297">
        <f t="shared" si="41"/>
        <v>-2.7599999999999993</v>
      </c>
      <c r="O297">
        <v>1100</v>
      </c>
      <c r="P297">
        <v>5700000</v>
      </c>
      <c r="Q297">
        <v>278.87900000000002</v>
      </c>
      <c r="R297">
        <v>-576206</v>
      </c>
      <c r="S297" s="2">
        <v>2512430</v>
      </c>
      <c r="T297">
        <v>5487.43</v>
      </c>
      <c r="U297">
        <v>49331.1</v>
      </c>
      <c r="V297">
        <f t="shared" si="48"/>
        <v>4.9331100000000001</v>
      </c>
      <c r="X297">
        <v>5700000</v>
      </c>
      <c r="Y297">
        <v>44.775100000000002</v>
      </c>
      <c r="Z297">
        <v>93.590299999999999</v>
      </c>
      <c r="AA297">
        <v>48.815199999999997</v>
      </c>
      <c r="AC297">
        <f t="shared" si="42"/>
        <v>60875.650734025141</v>
      </c>
      <c r="AD297">
        <f t="shared" si="43"/>
        <v>3.7042006395193994</v>
      </c>
      <c r="AE297">
        <f t="shared" si="44"/>
        <v>3704.2006395193994</v>
      </c>
      <c r="AF297">
        <f t="shared" si="45"/>
        <v>33.3266517018454</v>
      </c>
      <c r="AG297">
        <f t="shared" si="46"/>
        <v>1.8069622036667256E-2</v>
      </c>
      <c r="AI297">
        <v>6.2871072410665502E-2</v>
      </c>
      <c r="AJ297">
        <v>62.871072410665505</v>
      </c>
      <c r="AK297">
        <v>157.65752549714838</v>
      </c>
    </row>
    <row r="298" spans="1:37" x14ac:dyDescent="0.2">
      <c r="B298">
        <f t="shared" si="47"/>
        <v>1120</v>
      </c>
      <c r="C298">
        <v>5800000</v>
      </c>
      <c r="D298">
        <v>278.87799999999999</v>
      </c>
      <c r="E298">
        <v>-576195</v>
      </c>
      <c r="F298" s="2">
        <v>2512430</v>
      </c>
      <c r="G298">
        <v>5641.89</v>
      </c>
      <c r="I298">
        <f t="shared" si="37"/>
        <v>866.69452343753073</v>
      </c>
      <c r="J298">
        <f t="shared" si="38"/>
        <v>0.49187527448397012</v>
      </c>
      <c r="K298">
        <f t="shared" si="39"/>
        <v>0.99958622939601427</v>
      </c>
      <c r="L298">
        <f t="shared" si="40"/>
        <v>447</v>
      </c>
      <c r="M298">
        <f t="shared" si="41"/>
        <v>-3.4599999999999995</v>
      </c>
      <c r="O298">
        <v>1120</v>
      </c>
      <c r="P298">
        <v>5800000</v>
      </c>
      <c r="Q298">
        <v>278.87799999999999</v>
      </c>
      <c r="R298">
        <v>-576195</v>
      </c>
      <c r="S298" s="2">
        <v>2512430</v>
      </c>
      <c r="T298">
        <v>5641.89</v>
      </c>
      <c r="U298">
        <v>51358.7</v>
      </c>
      <c r="V298">
        <f t="shared" si="48"/>
        <v>5.1358699999999997</v>
      </c>
      <c r="X298">
        <v>5800000</v>
      </c>
      <c r="Y298">
        <v>44.332599999999999</v>
      </c>
      <c r="Z298">
        <v>93.9953</v>
      </c>
      <c r="AA298">
        <v>49.662700000000001</v>
      </c>
      <c r="AC298">
        <f t="shared" si="42"/>
        <v>64101.675129985633</v>
      </c>
      <c r="AD298">
        <f t="shared" si="43"/>
        <v>3.6623678498898098</v>
      </c>
      <c r="AE298">
        <f t="shared" si="44"/>
        <v>3662.3678498898098</v>
      </c>
      <c r="AF298">
        <f t="shared" si="45"/>
        <v>34.466097110069057</v>
      </c>
      <c r="AG298">
        <f t="shared" si="46"/>
        <v>1.7472242304570972E-2</v>
      </c>
      <c r="AI298">
        <v>6.999980706313047E-2</v>
      </c>
      <c r="AJ298">
        <v>69.999807063130476</v>
      </c>
      <c r="AK298">
        <v>164.89573965837508</v>
      </c>
    </row>
    <row r="299" spans="1:37" x14ac:dyDescent="0.2">
      <c r="B299">
        <f t="shared" si="47"/>
        <v>1140</v>
      </c>
      <c r="C299">
        <v>5900000</v>
      </c>
      <c r="D299">
        <v>278.93299999999999</v>
      </c>
      <c r="E299">
        <v>-576172</v>
      </c>
      <c r="F299" s="2">
        <v>2512430</v>
      </c>
      <c r="G299">
        <v>5974.72</v>
      </c>
      <c r="I299">
        <f t="shared" si="37"/>
        <v>889.69452343753073</v>
      </c>
      <c r="J299">
        <f t="shared" si="38"/>
        <v>0.50065876152832678</v>
      </c>
      <c r="K299">
        <f t="shared" si="39"/>
        <v>0.99958622939601427</v>
      </c>
      <c r="L299">
        <f t="shared" si="40"/>
        <v>470</v>
      </c>
      <c r="M299">
        <f t="shared" si="41"/>
        <v>-2.8599999999999994</v>
      </c>
      <c r="O299">
        <v>1140</v>
      </c>
      <c r="P299">
        <v>5900000</v>
      </c>
      <c r="Q299">
        <v>278.93299999999999</v>
      </c>
      <c r="R299">
        <v>-576172</v>
      </c>
      <c r="S299" s="2">
        <v>2512430</v>
      </c>
      <c r="T299">
        <v>5974.72</v>
      </c>
      <c r="U299">
        <v>53643.3</v>
      </c>
      <c r="V299">
        <f t="shared" si="48"/>
        <v>5.3643300000000007</v>
      </c>
      <c r="X299">
        <v>5900000</v>
      </c>
      <c r="Y299">
        <v>44.4435</v>
      </c>
      <c r="Z299">
        <v>94.036799999999999</v>
      </c>
      <c r="AA299">
        <v>49.593299999999999</v>
      </c>
      <c r="AC299">
        <f t="shared" si="42"/>
        <v>63833.318245810013</v>
      </c>
      <c r="AD299">
        <f t="shared" si="43"/>
        <v>3.8413633208171136</v>
      </c>
      <c r="AE299">
        <f t="shared" si="44"/>
        <v>3841.3633208171136</v>
      </c>
      <c r="AF299">
        <f t="shared" si="45"/>
        <v>33.719670392655075</v>
      </c>
      <c r="AG299">
        <f t="shared" si="46"/>
        <v>1.7859012054019751E-2</v>
      </c>
      <c r="AI299">
        <v>7.0770567762004882E-2</v>
      </c>
      <c r="AJ299">
        <v>70.770567762004887</v>
      </c>
      <c r="AK299">
        <v>165.56141700182187</v>
      </c>
    </row>
    <row r="300" spans="1:37" x14ac:dyDescent="0.2">
      <c r="F300" s="2"/>
      <c r="S300" s="2"/>
      <c r="AI300">
        <v>5.8271814225078392E-2</v>
      </c>
      <c r="AJ300">
        <v>58.271814225078394</v>
      </c>
      <c r="AK300">
        <v>167.56130288496936</v>
      </c>
    </row>
    <row r="301" spans="1:37" x14ac:dyDescent="0.2">
      <c r="A301" t="s">
        <v>31</v>
      </c>
      <c r="B301" t="s">
        <v>0</v>
      </c>
      <c r="AI301">
        <v>5.4387198489428037E-2</v>
      </c>
      <c r="AJ301">
        <v>54.387198489428037</v>
      </c>
      <c r="AK301">
        <v>172.42833078286205</v>
      </c>
    </row>
    <row r="302" spans="1:37" x14ac:dyDescent="0.2">
      <c r="AI302">
        <v>4.8252274210752732E-2</v>
      </c>
      <c r="AJ302">
        <v>48.252274210752731</v>
      </c>
      <c r="AK302">
        <v>173.56999337729195</v>
      </c>
    </row>
    <row r="303" spans="1:37" x14ac:dyDescent="0.2">
      <c r="B303" t="s">
        <v>1</v>
      </c>
      <c r="AD303" t="s">
        <v>2</v>
      </c>
      <c r="AI303">
        <v>5.8368885915185985E-2</v>
      </c>
      <c r="AJ303">
        <v>58.368885915185984</v>
      </c>
      <c r="AK303">
        <v>186.08920892773341</v>
      </c>
    </row>
    <row r="304" spans="1:37" x14ac:dyDescent="0.2">
      <c r="D304" t="s">
        <v>3</v>
      </c>
      <c r="F304" t="s">
        <v>33</v>
      </c>
      <c r="X304" t="s">
        <v>5</v>
      </c>
      <c r="Y304" t="s">
        <v>6</v>
      </c>
      <c r="Z304" t="s">
        <v>7</v>
      </c>
      <c r="AA304" t="s">
        <v>8</v>
      </c>
      <c r="AC304">
        <f>(4/3)*3.14*((3.413*4.5)^3)</f>
        <v>15167.527493515468</v>
      </c>
      <c r="AD304" t="s">
        <v>9</v>
      </c>
      <c r="AI304">
        <v>4.8327490111927114E-2</v>
      </c>
      <c r="AJ304">
        <v>48.327490111927112</v>
      </c>
      <c r="AK304">
        <v>193.59494049924606</v>
      </c>
    </row>
    <row r="305" spans="2:37" x14ac:dyDescent="0.2">
      <c r="B305">
        <v>749</v>
      </c>
      <c r="C305" t="s">
        <v>10</v>
      </c>
      <c r="D305" t="s">
        <v>11</v>
      </c>
      <c r="E305" t="s">
        <v>12</v>
      </c>
      <c r="F305" t="s">
        <v>13</v>
      </c>
      <c r="G305" t="s">
        <v>14</v>
      </c>
      <c r="I305" t="s">
        <v>15</v>
      </c>
      <c r="J305" t="s">
        <v>16</v>
      </c>
      <c r="K305" t="s">
        <v>17</v>
      </c>
      <c r="L305" t="s">
        <v>18</v>
      </c>
      <c r="M305" t="s">
        <v>19</v>
      </c>
      <c r="X305">
        <v>0</v>
      </c>
      <c r="Y305">
        <v>53.164999999999999</v>
      </c>
      <c r="Z305">
        <v>84.034999999999997</v>
      </c>
      <c r="AA305">
        <v>30.87</v>
      </c>
      <c r="AC305">
        <f>(1/6)*3.14*(AA305)^3</f>
        <v>15395.30460657</v>
      </c>
      <c r="AI305">
        <v>4.8647160940995068E-2</v>
      </c>
      <c r="AJ305">
        <v>48.647160940995072</v>
      </c>
      <c r="AK305">
        <v>194.16732890889401</v>
      </c>
    </row>
    <row r="306" spans="2:37" x14ac:dyDescent="0.2">
      <c r="B306" t="s">
        <v>20</v>
      </c>
      <c r="C306">
        <v>100000</v>
      </c>
      <c r="D306">
        <v>278.87299999999999</v>
      </c>
      <c r="E306">
        <v>-587513</v>
      </c>
      <c r="F306" s="2">
        <v>2513470</v>
      </c>
      <c r="G306">
        <v>4.37489E-2</v>
      </c>
      <c r="X306">
        <v>100000</v>
      </c>
      <c r="Y306">
        <v>53.284700000000001</v>
      </c>
      <c r="Z306">
        <v>84.153300000000002</v>
      </c>
      <c r="AA306">
        <v>30.868600000000001</v>
      </c>
      <c r="AC306">
        <f>(1/6)*3.14*(AA306)^3</f>
        <v>15393.210102295528</v>
      </c>
      <c r="AI306">
        <v>5.4330878169299483E-2</v>
      </c>
      <c r="AJ306">
        <v>54.330878169299481</v>
      </c>
      <c r="AK306">
        <v>196.51874344289118</v>
      </c>
    </row>
    <row r="307" spans="2:37" x14ac:dyDescent="0.2">
      <c r="B307">
        <v>0</v>
      </c>
      <c r="C307">
        <v>200000</v>
      </c>
      <c r="D307">
        <v>278.88900000000001</v>
      </c>
      <c r="E307">
        <v>-583893</v>
      </c>
      <c r="F307" s="2">
        <v>2513140</v>
      </c>
      <c r="G307">
        <v>3.8867400000000001E-3</v>
      </c>
      <c r="I307">
        <f>E307-(128000-$B$305)/128000*E$306</f>
        <v>182.13096093747299</v>
      </c>
      <c r="J307">
        <f>B307/$B$305</f>
        <v>0</v>
      </c>
      <c r="K307">
        <f>F307/$F$306</f>
        <v>0.99986870740450451</v>
      </c>
      <c r="L307">
        <f>E307-$E$307</f>
        <v>0</v>
      </c>
      <c r="O307" t="s">
        <v>21</v>
      </c>
      <c r="P307" t="s">
        <v>10</v>
      </c>
      <c r="Q307" t="s">
        <v>11</v>
      </c>
      <c r="R307" t="s">
        <v>12</v>
      </c>
      <c r="S307" t="s">
        <v>13</v>
      </c>
      <c r="T307" t="s">
        <v>14</v>
      </c>
      <c r="U307" t="s">
        <v>22</v>
      </c>
      <c r="V307" t="s">
        <v>23</v>
      </c>
      <c r="X307">
        <v>200000</v>
      </c>
      <c r="Y307">
        <v>52.948399999999999</v>
      </c>
      <c r="Z307">
        <v>83.762200000000007</v>
      </c>
      <c r="AA307">
        <v>30.813800000000001</v>
      </c>
      <c r="AC307">
        <f>(1/6)*3.14*(AA307)^3</f>
        <v>15311.374391198664</v>
      </c>
      <c r="AD307" t="s">
        <v>24</v>
      </c>
      <c r="AE307" t="s">
        <v>45</v>
      </c>
      <c r="AF307" t="s">
        <v>25</v>
      </c>
      <c r="AG307" t="s">
        <v>26</v>
      </c>
      <c r="AI307">
        <v>4.1243218463069595E-2</v>
      </c>
      <c r="AJ307">
        <v>41.243218463069596</v>
      </c>
      <c r="AK307">
        <v>199.5618506241467</v>
      </c>
    </row>
    <row r="308" spans="2:37" x14ac:dyDescent="0.2">
      <c r="B308">
        <f>B307+(C308-C307)/12500</f>
        <v>8</v>
      </c>
      <c r="C308">
        <v>300000</v>
      </c>
      <c r="D308">
        <v>278.89100000000002</v>
      </c>
      <c r="E308">
        <v>-583894</v>
      </c>
      <c r="F308" s="2">
        <v>2513160</v>
      </c>
      <c r="G308">
        <v>-102.223</v>
      </c>
      <c r="I308">
        <f t="shared" ref="I308:I370" si="49">E308-(128000-$B$305)/128000*E$306</f>
        <v>181.13096093747299</v>
      </c>
      <c r="J308">
        <f t="shared" ref="J308:J370" si="50">B308/$B$305</f>
        <v>1.0680907877169559E-2</v>
      </c>
      <c r="K308">
        <f t="shared" ref="K308:K370" si="51">F308/$F$306</f>
        <v>0.99987666453150426</v>
      </c>
      <c r="L308">
        <f t="shared" ref="L308:L370" si="52">E308-$E$307</f>
        <v>-1</v>
      </c>
      <c r="M308">
        <f>((L308-L307)-(B308-B307)*$B$14)/(B308-B307)</f>
        <v>-4.1349999999999998</v>
      </c>
      <c r="O308">
        <v>8</v>
      </c>
      <c r="P308">
        <v>300000</v>
      </c>
      <c r="Q308">
        <v>278.89100000000002</v>
      </c>
      <c r="R308">
        <v>-583894</v>
      </c>
      <c r="S308" s="2">
        <v>2513160</v>
      </c>
      <c r="T308">
        <v>-102.223</v>
      </c>
      <c r="U308">
        <v>46.669400000000003</v>
      </c>
      <c r="V308">
        <f>U308*10^-4</f>
        <v>4.6669400000000005E-3</v>
      </c>
      <c r="X308">
        <v>300000</v>
      </c>
      <c r="Y308">
        <v>53.230200000000004</v>
      </c>
      <c r="Z308">
        <v>83.651200000000003</v>
      </c>
      <c r="AA308">
        <v>30.420999999999999</v>
      </c>
      <c r="AC308">
        <f>(1/6)*3.14*(AA308)^3</f>
        <v>14733.260101427923</v>
      </c>
      <c r="AD308">
        <f>V308*$AC$304/AC308</f>
        <v>4.8044994979574568E-3</v>
      </c>
      <c r="AE308">
        <f t="shared" ref="AE308:AE370" si="53">AD308*1000</f>
        <v>4.8044994979574565</v>
      </c>
      <c r="AF308">
        <f>AC308/O308*0.6022</f>
        <v>1109.0461541349869</v>
      </c>
      <c r="AG308">
        <f>O308/AC308</f>
        <v>5.4298912426209412E-4</v>
      </c>
      <c r="AI308">
        <v>4.692974197099465E-2</v>
      </c>
      <c r="AJ308">
        <v>46.929741970994648</v>
      </c>
      <c r="AK308">
        <v>216.77555907965521</v>
      </c>
    </row>
    <row r="309" spans="2:37" x14ac:dyDescent="0.2">
      <c r="B309">
        <f>B308+(C309-C308)/12500</f>
        <v>16</v>
      </c>
      <c r="C309">
        <v>400000</v>
      </c>
      <c r="D309">
        <v>278.85300000000001</v>
      </c>
      <c r="E309">
        <v>-583910</v>
      </c>
      <c r="F309" s="2">
        <v>2513160</v>
      </c>
      <c r="G309">
        <v>-68.636099999999999</v>
      </c>
      <c r="I309">
        <f t="shared" si="49"/>
        <v>165.13096093747299</v>
      </c>
      <c r="J309">
        <f t="shared" si="50"/>
        <v>2.1361815754339118E-2</v>
      </c>
      <c r="K309">
        <f t="shared" si="51"/>
        <v>0.99987666453150426</v>
      </c>
      <c r="L309">
        <f t="shared" si="52"/>
        <v>-17</v>
      </c>
      <c r="M309">
        <f t="shared" ref="M309:M370" si="54">((L309-L308)-(B309-B308)*$B$14)/(B309-B308)</f>
        <v>-6.01</v>
      </c>
      <c r="O309">
        <v>16</v>
      </c>
      <c r="P309">
        <v>400000</v>
      </c>
      <c r="Q309">
        <v>278.85300000000001</v>
      </c>
      <c r="R309">
        <v>-583910</v>
      </c>
      <c r="S309" s="2">
        <v>2513160</v>
      </c>
      <c r="T309">
        <v>-68.636099999999999</v>
      </c>
      <c r="U309">
        <v>160.82499999999999</v>
      </c>
      <c r="V309">
        <f>U309*10^-4</f>
        <v>1.60825E-2</v>
      </c>
      <c r="X309">
        <v>400000</v>
      </c>
      <c r="Y309">
        <v>53.332099999999997</v>
      </c>
      <c r="Z309">
        <v>83.873400000000004</v>
      </c>
      <c r="AA309">
        <v>30.5413</v>
      </c>
      <c r="AC309">
        <f t="shared" ref="AC309:AC370" si="55">(1/6)*3.14*(AA309)^3</f>
        <v>14908.740470748531</v>
      </c>
      <c r="AD309">
        <f>V309*$AC$304/AC309</f>
        <v>1.6361661227725113E-2</v>
      </c>
      <c r="AE309">
        <f t="shared" si="53"/>
        <v>16.361661227725111</v>
      </c>
      <c r="AF309">
        <f>AC309/O309*0.6022</f>
        <v>561.12771946779776</v>
      </c>
      <c r="AG309">
        <f>O309/AC309</f>
        <v>1.0731959571898483E-3</v>
      </c>
      <c r="AI309">
        <v>3.9790247956931826E-2</v>
      </c>
      <c r="AJ309">
        <v>39.790247956931829</v>
      </c>
      <c r="AK309">
        <v>223.65631885123179</v>
      </c>
    </row>
    <row r="310" spans="2:37" x14ac:dyDescent="0.2">
      <c r="B310">
        <f t="shared" ref="B310:B370" si="56">B309+(C310-C309)/12500</f>
        <v>24</v>
      </c>
      <c r="C310">
        <v>500000</v>
      </c>
      <c r="D310">
        <v>278.89299999999997</v>
      </c>
      <c r="E310">
        <v>-583902</v>
      </c>
      <c r="F310" s="2">
        <v>2513160</v>
      </c>
      <c r="G310">
        <v>-138.845</v>
      </c>
      <c r="I310">
        <f t="shared" si="49"/>
        <v>173.13096093747299</v>
      </c>
      <c r="J310">
        <f t="shared" si="50"/>
        <v>3.2042723631508681E-2</v>
      </c>
      <c r="K310">
        <f t="shared" si="51"/>
        <v>0.99987666453150426</v>
      </c>
      <c r="L310">
        <f t="shared" si="52"/>
        <v>-9</v>
      </c>
      <c r="M310">
        <f t="shared" si="54"/>
        <v>-3.01</v>
      </c>
      <c r="O310">
        <v>24</v>
      </c>
      <c r="P310">
        <v>500000</v>
      </c>
      <c r="Q310">
        <v>278.89299999999997</v>
      </c>
      <c r="R310">
        <v>-583902</v>
      </c>
      <c r="S310" s="2">
        <v>2513160</v>
      </c>
      <c r="T310">
        <v>-138.845</v>
      </c>
      <c r="U310">
        <v>264.07</v>
      </c>
      <c r="V310">
        <f t="shared" ref="V310:V370" si="57">U310*10^-4</f>
        <v>2.6407E-2</v>
      </c>
      <c r="X310">
        <v>500000</v>
      </c>
      <c r="Y310">
        <v>53.180999999999997</v>
      </c>
      <c r="Z310">
        <v>83.765500000000003</v>
      </c>
      <c r="AA310">
        <v>30.584499999999998</v>
      </c>
      <c r="AC310">
        <f t="shared" si="55"/>
        <v>14972.094259541669</v>
      </c>
      <c r="AD310">
        <f>V310*$AC$304/AC310</f>
        <v>2.6751694958506367E-2</v>
      </c>
      <c r="AE310">
        <f t="shared" si="53"/>
        <v>26.751694958506366</v>
      </c>
      <c r="AF310">
        <f>AC310/O310*0.6022</f>
        <v>375.674798462333</v>
      </c>
      <c r="AG310">
        <f>O310/AC310</f>
        <v>1.6029821602749311E-3</v>
      </c>
      <c r="AI310">
        <v>4.2460129634872536E-2</v>
      </c>
      <c r="AJ310">
        <v>42.460129634872537</v>
      </c>
      <c r="AK310">
        <v>227.16038152788676</v>
      </c>
    </row>
    <row r="311" spans="2:37" x14ac:dyDescent="0.2">
      <c r="B311">
        <f t="shared" si="56"/>
        <v>32</v>
      </c>
      <c r="C311">
        <v>600000</v>
      </c>
      <c r="D311">
        <v>278.892</v>
      </c>
      <c r="E311">
        <v>-583905</v>
      </c>
      <c r="F311" s="2">
        <v>2513160</v>
      </c>
      <c r="G311">
        <v>-157.28</v>
      </c>
      <c r="I311">
        <f t="shared" si="49"/>
        <v>170.13096093747299</v>
      </c>
      <c r="J311">
        <f t="shared" si="50"/>
        <v>4.2723631508678236E-2</v>
      </c>
      <c r="K311">
        <f t="shared" si="51"/>
        <v>0.99987666453150426</v>
      </c>
      <c r="L311">
        <f t="shared" si="52"/>
        <v>-12</v>
      </c>
      <c r="M311">
        <f t="shared" si="54"/>
        <v>-4.3849999999999998</v>
      </c>
      <c r="O311">
        <v>32</v>
      </c>
      <c r="P311">
        <v>600000</v>
      </c>
      <c r="Q311">
        <v>278.892</v>
      </c>
      <c r="R311">
        <v>-583905</v>
      </c>
      <c r="S311" s="2">
        <v>2513160</v>
      </c>
      <c r="T311">
        <v>-157.28</v>
      </c>
      <c r="U311">
        <v>263.94400000000002</v>
      </c>
      <c r="V311">
        <f t="shared" si="57"/>
        <v>2.6394400000000002E-2</v>
      </c>
      <c r="X311">
        <v>600000</v>
      </c>
      <c r="Y311">
        <v>53.222299999999997</v>
      </c>
      <c r="Z311">
        <v>84.483999999999995</v>
      </c>
      <c r="AA311">
        <v>31.261700000000001</v>
      </c>
      <c r="AC311">
        <f t="shared" si="55"/>
        <v>15988.81107898297</v>
      </c>
      <c r="AD311">
        <f>V311*$AC$304/AC311</f>
        <v>2.5038621427022938E-2</v>
      </c>
      <c r="AE311">
        <f t="shared" si="53"/>
        <v>25.038621427022939</v>
      </c>
      <c r="AF311">
        <f>AC311/O311*0.6022</f>
        <v>300.88943849261074</v>
      </c>
      <c r="AG311">
        <f>O311/AC311</f>
        <v>2.0013995938737107E-3</v>
      </c>
      <c r="AI311">
        <v>3.3919003263521673E-2</v>
      </c>
      <c r="AJ311">
        <v>33.919003263521674</v>
      </c>
      <c r="AK311">
        <v>232.5341316809054</v>
      </c>
    </row>
    <row r="312" spans="2:37" x14ac:dyDescent="0.2">
      <c r="B312">
        <f t="shared" si="56"/>
        <v>40</v>
      </c>
      <c r="C312">
        <v>700000</v>
      </c>
      <c r="D312">
        <v>278.87299999999999</v>
      </c>
      <c r="E312">
        <v>-583901</v>
      </c>
      <c r="F312" s="2">
        <v>2513160</v>
      </c>
      <c r="G312">
        <v>-141.45400000000001</v>
      </c>
      <c r="I312">
        <f t="shared" si="49"/>
        <v>174.13096093747299</v>
      </c>
      <c r="J312">
        <f t="shared" si="50"/>
        <v>5.3404539385847799E-2</v>
      </c>
      <c r="K312">
        <f t="shared" si="51"/>
        <v>0.99987666453150426</v>
      </c>
      <c r="L312">
        <f t="shared" si="52"/>
        <v>-8</v>
      </c>
      <c r="M312">
        <f t="shared" si="54"/>
        <v>-3.51</v>
      </c>
      <c r="O312">
        <v>40</v>
      </c>
      <c r="P312">
        <v>700000</v>
      </c>
      <c r="Q312">
        <v>278.87299999999999</v>
      </c>
      <c r="R312">
        <v>-583901</v>
      </c>
      <c r="S312" s="2">
        <v>2513160</v>
      </c>
      <c r="T312">
        <v>-141.45400000000001</v>
      </c>
      <c r="U312">
        <v>388.70299999999997</v>
      </c>
      <c r="V312">
        <f t="shared" si="57"/>
        <v>3.8870299999999997E-2</v>
      </c>
      <c r="X312">
        <v>700000</v>
      </c>
      <c r="Y312">
        <v>52.909100000000002</v>
      </c>
      <c r="Z312">
        <v>84.341499999999996</v>
      </c>
      <c r="AA312">
        <v>31.432400000000001</v>
      </c>
      <c r="AC312">
        <f t="shared" si="55"/>
        <v>16252.157608814878</v>
      </c>
      <c r="AD312">
        <f t="shared" ref="AD312:AD370" si="58">V312*$AC$304/AC312</f>
        <v>3.6276189175732831E-2</v>
      </c>
      <c r="AE312">
        <f t="shared" si="53"/>
        <v>36.276189175732831</v>
      </c>
      <c r="AF312">
        <f t="shared" ref="AF312:AF370" si="59">AC312/O312*0.6022</f>
        <v>244.67623280070796</v>
      </c>
      <c r="AG312">
        <f t="shared" ref="AG312:AG370" si="60">O312/AC312</f>
        <v>2.4612116718770141E-3</v>
      </c>
      <c r="AI312">
        <v>3.6276189175732831E-2</v>
      </c>
      <c r="AJ312">
        <v>36.276189175732831</v>
      </c>
      <c r="AK312">
        <v>244.67623280070796</v>
      </c>
    </row>
    <row r="313" spans="2:37" x14ac:dyDescent="0.2">
      <c r="B313">
        <f t="shared" si="56"/>
        <v>48</v>
      </c>
      <c r="C313">
        <v>800000</v>
      </c>
      <c r="D313">
        <v>278.89299999999997</v>
      </c>
      <c r="E313">
        <v>-583912</v>
      </c>
      <c r="F313" s="2">
        <v>2513160</v>
      </c>
      <c r="G313">
        <v>-50.505699999999997</v>
      </c>
      <c r="I313">
        <f t="shared" si="49"/>
        <v>163.13096093747299</v>
      </c>
      <c r="J313">
        <f t="shared" si="50"/>
        <v>6.4085447263017362E-2</v>
      </c>
      <c r="K313">
        <f t="shared" si="51"/>
        <v>0.99987666453150426</v>
      </c>
      <c r="L313">
        <f t="shared" si="52"/>
        <v>-19</v>
      </c>
      <c r="M313">
        <f t="shared" si="54"/>
        <v>-5.3849999999999998</v>
      </c>
      <c r="O313">
        <v>48</v>
      </c>
      <c r="P313">
        <v>800000</v>
      </c>
      <c r="Q313">
        <v>278.89299999999997</v>
      </c>
      <c r="R313">
        <v>-583912</v>
      </c>
      <c r="S313" s="2">
        <v>2513160</v>
      </c>
      <c r="T313">
        <v>-50.505699999999997</v>
      </c>
      <c r="U313">
        <v>561.09500000000003</v>
      </c>
      <c r="V313">
        <f t="shared" si="57"/>
        <v>5.6109500000000007E-2</v>
      </c>
      <c r="X313">
        <v>800000</v>
      </c>
      <c r="Y313">
        <v>53.2819</v>
      </c>
      <c r="Z313">
        <v>84.330500000000001</v>
      </c>
      <c r="AA313">
        <v>31.0486</v>
      </c>
      <c r="AC313">
        <f t="shared" si="55"/>
        <v>15664.064572000625</v>
      </c>
      <c r="AD313">
        <f t="shared" si="58"/>
        <v>5.4330878169299483E-2</v>
      </c>
      <c r="AE313">
        <f t="shared" si="53"/>
        <v>54.330878169299481</v>
      </c>
      <c r="AF313">
        <f t="shared" si="59"/>
        <v>196.51874344289118</v>
      </c>
      <c r="AG313">
        <f t="shared" si="60"/>
        <v>3.0643387467771022E-3</v>
      </c>
      <c r="AI313">
        <v>4.5529852693709023E-2</v>
      </c>
      <c r="AJ313">
        <v>45.529852693709024</v>
      </c>
      <c r="AK313">
        <v>254.13257396369531</v>
      </c>
    </row>
    <row r="314" spans="2:37" x14ac:dyDescent="0.2">
      <c r="B314">
        <f t="shared" si="56"/>
        <v>56</v>
      </c>
      <c r="C314">
        <v>900000</v>
      </c>
      <c r="D314">
        <v>278.88600000000002</v>
      </c>
      <c r="E314">
        <v>-583912</v>
      </c>
      <c r="F314" s="2">
        <v>2513160</v>
      </c>
      <c r="G314">
        <v>-101.96299999999999</v>
      </c>
      <c r="I314">
        <f t="shared" si="49"/>
        <v>163.13096093747299</v>
      </c>
      <c r="J314">
        <f t="shared" si="50"/>
        <v>7.476635514018691E-2</v>
      </c>
      <c r="K314">
        <f t="shared" si="51"/>
        <v>0.99987666453150426</v>
      </c>
      <c r="L314">
        <f t="shared" si="52"/>
        <v>-19</v>
      </c>
      <c r="M314">
        <f t="shared" si="54"/>
        <v>-4.01</v>
      </c>
      <c r="O314">
        <v>56</v>
      </c>
      <c r="P314">
        <v>900000</v>
      </c>
      <c r="Q314">
        <v>278.88600000000002</v>
      </c>
      <c r="R314">
        <v>-583912</v>
      </c>
      <c r="S314" s="2">
        <v>2513160</v>
      </c>
      <c r="T314">
        <v>-101.96299999999999</v>
      </c>
      <c r="U314">
        <v>707.68299999999999</v>
      </c>
      <c r="V314">
        <f t="shared" si="57"/>
        <v>7.0768300000000006E-2</v>
      </c>
      <c r="X314">
        <v>900000</v>
      </c>
      <c r="Y314">
        <v>53.316400000000002</v>
      </c>
      <c r="Z314">
        <v>84.145399999999995</v>
      </c>
      <c r="AA314">
        <v>30.829000000000001</v>
      </c>
      <c r="AC314">
        <f t="shared" si="55"/>
        <v>15334.044206026245</v>
      </c>
      <c r="AD314">
        <f t="shared" si="58"/>
        <v>6.999980706313047E-2</v>
      </c>
      <c r="AE314">
        <f t="shared" si="53"/>
        <v>69.999807063130476</v>
      </c>
      <c r="AF314">
        <f t="shared" si="59"/>
        <v>164.89573965837508</v>
      </c>
      <c r="AG314">
        <f t="shared" si="60"/>
        <v>3.6520046014992006E-3</v>
      </c>
      <c r="AI314">
        <v>3.3213721635018727E-2</v>
      </c>
      <c r="AJ314">
        <v>33.213721635018729</v>
      </c>
      <c r="AK314">
        <v>259.25778321216535</v>
      </c>
    </row>
    <row r="315" spans="2:37" x14ac:dyDescent="0.2">
      <c r="B315">
        <f t="shared" si="56"/>
        <v>64</v>
      </c>
      <c r="C315">
        <v>1000000</v>
      </c>
      <c r="D315">
        <v>278.86</v>
      </c>
      <c r="E315">
        <v>-583908</v>
      </c>
      <c r="F315" s="2">
        <v>2513160</v>
      </c>
      <c r="G315">
        <v>-114.622</v>
      </c>
      <c r="I315">
        <f t="shared" si="49"/>
        <v>167.13096093747299</v>
      </c>
      <c r="J315">
        <f t="shared" si="50"/>
        <v>8.5447263017356473E-2</v>
      </c>
      <c r="K315">
        <f t="shared" si="51"/>
        <v>0.99987666453150426</v>
      </c>
      <c r="L315">
        <f t="shared" si="52"/>
        <v>-15</v>
      </c>
      <c r="M315">
        <f t="shared" si="54"/>
        <v>-3.51</v>
      </c>
      <c r="O315">
        <v>64</v>
      </c>
      <c r="P315">
        <v>1000000</v>
      </c>
      <c r="Q315">
        <v>278.86</v>
      </c>
      <c r="R315">
        <v>-583908</v>
      </c>
      <c r="S315" s="2">
        <v>2513160</v>
      </c>
      <c r="T315">
        <v>-114.622</v>
      </c>
      <c r="U315">
        <v>945.22699999999998</v>
      </c>
      <c r="V315">
        <f t="shared" si="57"/>
        <v>9.4522700000000001E-2</v>
      </c>
      <c r="X315">
        <v>1000000</v>
      </c>
      <c r="Y315">
        <v>53.666899999999998</v>
      </c>
      <c r="Z315">
        <v>83.553399999999996</v>
      </c>
      <c r="AA315">
        <v>29.886500000000002</v>
      </c>
      <c r="AC315">
        <f t="shared" si="55"/>
        <v>13970.230488790823</v>
      </c>
      <c r="AD315">
        <f t="shared" si="58"/>
        <v>0.10262362186233369</v>
      </c>
      <c r="AE315">
        <f t="shared" si="53"/>
        <v>102.62362186233369</v>
      </c>
      <c r="AF315">
        <f t="shared" si="59"/>
        <v>131.45113750546614</v>
      </c>
      <c r="AG315">
        <f t="shared" si="60"/>
        <v>4.5811699421388317E-3</v>
      </c>
      <c r="AI315">
        <v>3.0770813759975594E-2</v>
      </c>
      <c r="AJ315">
        <v>30.770813759975592</v>
      </c>
      <c r="AK315">
        <v>265.95320801166469</v>
      </c>
    </row>
    <row r="316" spans="2:37" x14ac:dyDescent="0.2">
      <c r="B316">
        <f t="shared" si="56"/>
        <v>72</v>
      </c>
      <c r="C316">
        <v>1100000</v>
      </c>
      <c r="D316">
        <v>278.89699999999999</v>
      </c>
      <c r="E316">
        <v>-583898</v>
      </c>
      <c r="F316" s="2">
        <v>2513160</v>
      </c>
      <c r="G316">
        <v>-97.3</v>
      </c>
      <c r="I316">
        <f t="shared" si="49"/>
        <v>177.13096093747299</v>
      </c>
      <c r="J316">
        <f t="shared" si="50"/>
        <v>9.6128170894526035E-2</v>
      </c>
      <c r="K316">
        <f t="shared" si="51"/>
        <v>0.99987666453150426</v>
      </c>
      <c r="L316">
        <f t="shared" si="52"/>
        <v>-5</v>
      </c>
      <c r="M316">
        <f t="shared" si="54"/>
        <v>-2.76</v>
      </c>
      <c r="O316">
        <v>72</v>
      </c>
      <c r="P316">
        <v>1100000</v>
      </c>
      <c r="Q316">
        <v>278.89699999999999</v>
      </c>
      <c r="R316">
        <v>-583898</v>
      </c>
      <c r="S316" s="2">
        <v>2513160</v>
      </c>
      <c r="T316">
        <v>-97.3</v>
      </c>
      <c r="U316">
        <v>1283.68</v>
      </c>
      <c r="V316">
        <f t="shared" si="57"/>
        <v>0.12836800000000001</v>
      </c>
      <c r="X316">
        <v>1100000</v>
      </c>
      <c r="Y316">
        <v>53.308599999999998</v>
      </c>
      <c r="Z316">
        <v>83.387699999999995</v>
      </c>
      <c r="AA316">
        <v>30.0791</v>
      </c>
      <c r="AC316">
        <f t="shared" si="55"/>
        <v>14242.063254755822</v>
      </c>
      <c r="AD316">
        <f t="shared" si="58"/>
        <v>0.13670948755528298</v>
      </c>
      <c r="AE316">
        <f t="shared" si="53"/>
        <v>136.70948755528298</v>
      </c>
      <c r="AF316">
        <f t="shared" si="59"/>
        <v>119.11903461130494</v>
      </c>
      <c r="AG316">
        <f t="shared" si="60"/>
        <v>5.0554472840132342E-3</v>
      </c>
      <c r="AI316">
        <v>2.8308575805643003E-2</v>
      </c>
      <c r="AJ316">
        <v>28.308575805643002</v>
      </c>
      <c r="AK316">
        <v>276.19448165825764</v>
      </c>
    </row>
    <row r="317" spans="2:37" x14ac:dyDescent="0.2">
      <c r="B317">
        <f t="shared" si="56"/>
        <v>80</v>
      </c>
      <c r="C317">
        <v>1200000</v>
      </c>
      <c r="D317">
        <v>278.87799999999999</v>
      </c>
      <c r="E317">
        <v>-583904</v>
      </c>
      <c r="F317" s="2">
        <v>2513160</v>
      </c>
      <c r="G317">
        <v>-119.898</v>
      </c>
      <c r="I317">
        <f t="shared" si="49"/>
        <v>171.13096093747299</v>
      </c>
      <c r="J317">
        <f t="shared" si="50"/>
        <v>0.1068090787716956</v>
      </c>
      <c r="K317">
        <f t="shared" si="51"/>
        <v>0.99987666453150426</v>
      </c>
      <c r="L317">
        <f t="shared" si="52"/>
        <v>-11</v>
      </c>
      <c r="M317">
        <f t="shared" si="54"/>
        <v>-4.76</v>
      </c>
      <c r="O317">
        <v>80</v>
      </c>
      <c r="P317">
        <v>1200000</v>
      </c>
      <c r="Q317">
        <v>278.87799999999999</v>
      </c>
      <c r="R317">
        <v>-583904</v>
      </c>
      <c r="S317" s="2">
        <v>2513160</v>
      </c>
      <c r="T317">
        <v>-119.898</v>
      </c>
      <c r="U317">
        <v>1491.39</v>
      </c>
      <c r="V317">
        <f t="shared" si="57"/>
        <v>0.14913900000000002</v>
      </c>
      <c r="X317">
        <v>1200000</v>
      </c>
      <c r="Y317">
        <v>53.305700000000002</v>
      </c>
      <c r="Z317">
        <v>83.412199999999999</v>
      </c>
      <c r="AA317">
        <v>30.1065</v>
      </c>
      <c r="AC317">
        <f t="shared" si="55"/>
        <v>14281.019352135305</v>
      </c>
      <c r="AD317">
        <f t="shared" si="58"/>
        <v>0.15839694822044884</v>
      </c>
      <c r="AE317">
        <f t="shared" si="53"/>
        <v>158.39694822044885</v>
      </c>
      <c r="AF317">
        <f t="shared" si="59"/>
        <v>107.5003731731985</v>
      </c>
      <c r="AG317">
        <f t="shared" si="60"/>
        <v>5.6018410190052971E-3</v>
      </c>
      <c r="AI317">
        <v>3.522709707882022E-2</v>
      </c>
      <c r="AJ317">
        <v>35.227097078820222</v>
      </c>
      <c r="AK317">
        <v>298.49208906633362</v>
      </c>
    </row>
    <row r="318" spans="2:37" x14ac:dyDescent="0.2">
      <c r="B318">
        <f t="shared" si="56"/>
        <v>88</v>
      </c>
      <c r="C318">
        <v>1300000</v>
      </c>
      <c r="D318">
        <v>278.87400000000002</v>
      </c>
      <c r="E318">
        <v>-583899</v>
      </c>
      <c r="F318" s="2">
        <v>2513160</v>
      </c>
      <c r="G318">
        <v>-96.688999999999993</v>
      </c>
      <c r="I318">
        <f t="shared" si="49"/>
        <v>176.13096093747299</v>
      </c>
      <c r="J318">
        <f t="shared" si="50"/>
        <v>0.11748998664886515</v>
      </c>
      <c r="K318">
        <f t="shared" si="51"/>
        <v>0.99987666453150426</v>
      </c>
      <c r="L318">
        <f t="shared" si="52"/>
        <v>-6</v>
      </c>
      <c r="M318">
        <f t="shared" si="54"/>
        <v>-3.3849999999999998</v>
      </c>
      <c r="O318">
        <v>88</v>
      </c>
      <c r="P318">
        <v>1300000</v>
      </c>
      <c r="Q318">
        <v>278.87400000000002</v>
      </c>
      <c r="R318">
        <v>-583899</v>
      </c>
      <c r="S318" s="2">
        <v>2513160</v>
      </c>
      <c r="T318">
        <v>-96.688999999999993</v>
      </c>
      <c r="U318">
        <v>1687.46</v>
      </c>
      <c r="V318">
        <f t="shared" si="57"/>
        <v>0.16874600000000001</v>
      </c>
      <c r="X318">
        <v>1300000</v>
      </c>
      <c r="Y318">
        <v>53.258200000000002</v>
      </c>
      <c r="Z318">
        <v>83.727500000000006</v>
      </c>
      <c r="AA318">
        <v>30.4693</v>
      </c>
      <c r="AC318">
        <f t="shared" si="55"/>
        <v>14803.54841290796</v>
      </c>
      <c r="AD318">
        <f t="shared" si="58"/>
        <v>0.17289500618574932</v>
      </c>
      <c r="AE318">
        <f t="shared" si="53"/>
        <v>172.89500618574931</v>
      </c>
      <c r="AF318">
        <f t="shared" si="59"/>
        <v>101.30337334378605</v>
      </c>
      <c r="AG318">
        <f t="shared" si="60"/>
        <v>5.944520701757449E-3</v>
      </c>
      <c r="AI318">
        <v>2.5038621427022938E-2</v>
      </c>
      <c r="AJ318">
        <v>25.038621427022939</v>
      </c>
      <c r="AK318">
        <v>300.88943849261074</v>
      </c>
    </row>
    <row r="319" spans="2:37" x14ac:dyDescent="0.2">
      <c r="B319">
        <f t="shared" si="56"/>
        <v>96</v>
      </c>
      <c r="C319">
        <v>1400000</v>
      </c>
      <c r="D319">
        <v>278.87700000000001</v>
      </c>
      <c r="E319">
        <v>-583901</v>
      </c>
      <c r="F319" s="2">
        <v>2513160</v>
      </c>
      <c r="G319">
        <v>-112.72799999999999</v>
      </c>
      <c r="I319">
        <f t="shared" si="49"/>
        <v>174.13096093747299</v>
      </c>
      <c r="J319">
        <f t="shared" si="50"/>
        <v>0.12817089452603472</v>
      </c>
      <c r="K319">
        <f t="shared" si="51"/>
        <v>0.99987666453150426</v>
      </c>
      <c r="L319">
        <f t="shared" si="52"/>
        <v>-8</v>
      </c>
      <c r="M319">
        <f t="shared" si="54"/>
        <v>-4.26</v>
      </c>
      <c r="O319">
        <v>96</v>
      </c>
      <c r="P319">
        <v>1400000</v>
      </c>
      <c r="Q319">
        <v>278.87700000000001</v>
      </c>
      <c r="R319">
        <v>-583901</v>
      </c>
      <c r="S319" s="2">
        <v>2513160</v>
      </c>
      <c r="T319">
        <v>-112.72799999999999</v>
      </c>
      <c r="U319">
        <v>2316.34</v>
      </c>
      <c r="V319">
        <f t="shared" si="57"/>
        <v>0.23163400000000003</v>
      </c>
      <c r="X319">
        <v>1400000</v>
      </c>
      <c r="Y319">
        <v>53.251399999999997</v>
      </c>
      <c r="Z319">
        <v>83.554900000000004</v>
      </c>
      <c r="AA319">
        <v>30.3035</v>
      </c>
      <c r="AC319">
        <f t="shared" si="55"/>
        <v>14563.198617317186</v>
      </c>
      <c r="AD319">
        <f t="shared" si="58"/>
        <v>0.24124611328552911</v>
      </c>
      <c r="AE319">
        <f t="shared" si="53"/>
        <v>241.24611328552911</v>
      </c>
      <c r="AF319">
        <f t="shared" si="59"/>
        <v>91.353731326545926</v>
      </c>
      <c r="AG319">
        <f t="shared" si="60"/>
        <v>6.5919584373343521E-3</v>
      </c>
      <c r="AI319">
        <v>2.5885440702407145E-2</v>
      </c>
      <c r="AJ319">
        <v>25.885440702407145</v>
      </c>
      <c r="AK319">
        <v>308.56077562842768</v>
      </c>
    </row>
    <row r="320" spans="2:37" x14ac:dyDescent="0.2">
      <c r="B320">
        <f t="shared" si="56"/>
        <v>104</v>
      </c>
      <c r="C320">
        <v>1500000</v>
      </c>
      <c r="D320">
        <v>278.89</v>
      </c>
      <c r="E320">
        <v>-583902</v>
      </c>
      <c r="F320" s="2">
        <v>2513160</v>
      </c>
      <c r="G320">
        <v>-116.542</v>
      </c>
      <c r="I320">
        <f t="shared" si="49"/>
        <v>173.13096093747299</v>
      </c>
      <c r="J320">
        <f t="shared" si="50"/>
        <v>0.13885180240320427</v>
      </c>
      <c r="K320">
        <f t="shared" si="51"/>
        <v>0.99987666453150426</v>
      </c>
      <c r="L320">
        <f t="shared" si="52"/>
        <v>-9</v>
      </c>
      <c r="M320">
        <f t="shared" si="54"/>
        <v>-4.1349999999999998</v>
      </c>
      <c r="O320">
        <v>104</v>
      </c>
      <c r="P320">
        <v>1500000</v>
      </c>
      <c r="Q320">
        <v>278.89</v>
      </c>
      <c r="R320">
        <v>-583902</v>
      </c>
      <c r="S320" s="2">
        <v>2513160</v>
      </c>
      <c r="T320">
        <v>-116.542</v>
      </c>
      <c r="U320">
        <v>2808.09</v>
      </c>
      <c r="V320">
        <f t="shared" si="57"/>
        <v>0.28080900000000003</v>
      </c>
      <c r="X320">
        <v>1500000</v>
      </c>
      <c r="Y320">
        <v>53.131100000000004</v>
      </c>
      <c r="Z320">
        <v>83.360299999999995</v>
      </c>
      <c r="AA320">
        <v>30.229199999999999</v>
      </c>
      <c r="AC320">
        <f t="shared" si="55"/>
        <v>14456.3401885291</v>
      </c>
      <c r="AD320">
        <f t="shared" si="58"/>
        <v>0.29462354734196022</v>
      </c>
      <c r="AE320">
        <f t="shared" si="53"/>
        <v>294.6235473419602</v>
      </c>
      <c r="AF320">
        <f t="shared" si="59"/>
        <v>83.70776982242522</v>
      </c>
      <c r="AG320">
        <f t="shared" si="60"/>
        <v>7.1940753083911593E-3</v>
      </c>
      <c r="AI320">
        <v>2.151232673919572E-2</v>
      </c>
      <c r="AJ320">
        <v>21.512326739195721</v>
      </c>
      <c r="AK320">
        <v>334.1520154020302</v>
      </c>
    </row>
    <row r="321" spans="2:37" x14ac:dyDescent="0.2">
      <c r="B321">
        <f t="shared" si="56"/>
        <v>112</v>
      </c>
      <c r="C321">
        <v>1600000</v>
      </c>
      <c r="D321">
        <v>278.89400000000001</v>
      </c>
      <c r="E321">
        <v>-583900</v>
      </c>
      <c r="F321" s="2">
        <v>2513160</v>
      </c>
      <c r="G321">
        <v>-83.031800000000004</v>
      </c>
      <c r="I321">
        <f t="shared" si="49"/>
        <v>175.13096093747299</v>
      </c>
      <c r="J321">
        <f t="shared" si="50"/>
        <v>0.14953271028037382</v>
      </c>
      <c r="K321">
        <f t="shared" si="51"/>
        <v>0.99987666453150426</v>
      </c>
      <c r="L321">
        <f t="shared" si="52"/>
        <v>-7</v>
      </c>
      <c r="M321">
        <f t="shared" si="54"/>
        <v>-3.76</v>
      </c>
      <c r="O321">
        <v>112</v>
      </c>
      <c r="P321">
        <v>1600000</v>
      </c>
      <c r="Q321">
        <v>278.89400000000001</v>
      </c>
      <c r="R321">
        <v>-583900</v>
      </c>
      <c r="S321" s="2">
        <v>2513160</v>
      </c>
      <c r="T321">
        <v>-83.031800000000004</v>
      </c>
      <c r="U321">
        <v>3309.9</v>
      </c>
      <c r="V321">
        <f t="shared" si="57"/>
        <v>0.33099000000000001</v>
      </c>
      <c r="X321">
        <v>1600000</v>
      </c>
      <c r="Y321">
        <v>52.909199999999998</v>
      </c>
      <c r="Z321">
        <v>83.548699999999997</v>
      </c>
      <c r="AA321">
        <v>30.639500000000002</v>
      </c>
      <c r="AC321">
        <f t="shared" si="55"/>
        <v>15053.012395183468</v>
      </c>
      <c r="AD321">
        <f t="shared" si="58"/>
        <v>0.33350799117690472</v>
      </c>
      <c r="AE321">
        <f t="shared" si="53"/>
        <v>333.50799117690474</v>
      </c>
      <c r="AF321">
        <f t="shared" si="59"/>
        <v>80.936822003388258</v>
      </c>
      <c r="AG321">
        <f t="shared" si="60"/>
        <v>7.4403712067517315E-3</v>
      </c>
      <c r="AI321">
        <v>2.0120000972860007E-2</v>
      </c>
      <c r="AJ321">
        <v>20.120000972860005</v>
      </c>
      <c r="AK321">
        <v>349.60193888113878</v>
      </c>
    </row>
    <row r="322" spans="2:37" x14ac:dyDescent="0.2">
      <c r="B322">
        <f t="shared" si="56"/>
        <v>120</v>
      </c>
      <c r="C322">
        <v>1700000</v>
      </c>
      <c r="D322">
        <v>278.86700000000002</v>
      </c>
      <c r="E322">
        <v>-583903</v>
      </c>
      <c r="F322" s="2">
        <v>2513160</v>
      </c>
      <c r="G322">
        <v>-96.440100000000001</v>
      </c>
      <c r="I322">
        <f t="shared" si="49"/>
        <v>172.13096093747299</v>
      </c>
      <c r="J322">
        <f t="shared" si="50"/>
        <v>0.1602136181575434</v>
      </c>
      <c r="K322">
        <f t="shared" si="51"/>
        <v>0.99987666453150426</v>
      </c>
      <c r="L322">
        <f t="shared" si="52"/>
        <v>-10</v>
      </c>
      <c r="M322">
        <f t="shared" si="54"/>
        <v>-4.3849999999999998</v>
      </c>
      <c r="O322">
        <v>120</v>
      </c>
      <c r="P322">
        <v>1700000</v>
      </c>
      <c r="Q322">
        <v>278.86700000000002</v>
      </c>
      <c r="R322">
        <v>-583903</v>
      </c>
      <c r="S322" s="2">
        <v>2513160</v>
      </c>
      <c r="T322">
        <v>-96.440100000000001</v>
      </c>
      <c r="U322">
        <v>3552.85</v>
      </c>
      <c r="V322">
        <f t="shared" si="57"/>
        <v>0.35528500000000002</v>
      </c>
      <c r="X322">
        <v>1700000</v>
      </c>
      <c r="Y322">
        <v>52.911999999999999</v>
      </c>
      <c r="Z322">
        <v>83.511399999999995</v>
      </c>
      <c r="AA322">
        <v>30.599399999999999</v>
      </c>
      <c r="AC322">
        <f t="shared" si="55"/>
        <v>14993.987006175004</v>
      </c>
      <c r="AD322">
        <f t="shared" si="58"/>
        <v>0.35939707052662945</v>
      </c>
      <c r="AE322">
        <f t="shared" si="53"/>
        <v>359.39707052662942</v>
      </c>
      <c r="AF322">
        <f t="shared" si="59"/>
        <v>75.244824792654882</v>
      </c>
      <c r="AG322">
        <f t="shared" si="60"/>
        <v>8.0032082161055739E-3</v>
      </c>
      <c r="AI322">
        <v>2.4990342701911718E-2</v>
      </c>
      <c r="AJ322">
        <v>24.990342701911718</v>
      </c>
      <c r="AK322">
        <v>368.21544188274402</v>
      </c>
    </row>
    <row r="323" spans="2:37" x14ac:dyDescent="0.2">
      <c r="B323">
        <f t="shared" si="56"/>
        <v>128</v>
      </c>
      <c r="C323">
        <v>1800000</v>
      </c>
      <c r="D323">
        <v>278.90300000000002</v>
      </c>
      <c r="E323">
        <v>-583904</v>
      </c>
      <c r="F323" s="2">
        <v>2513160</v>
      </c>
      <c r="G323">
        <v>-14.191800000000001</v>
      </c>
      <c r="I323">
        <f t="shared" si="49"/>
        <v>171.13096093747299</v>
      </c>
      <c r="J323">
        <f t="shared" si="50"/>
        <v>0.17089452603471295</v>
      </c>
      <c r="K323">
        <f t="shared" si="51"/>
        <v>0.99987666453150426</v>
      </c>
      <c r="L323">
        <f t="shared" si="52"/>
        <v>-11</v>
      </c>
      <c r="M323">
        <f t="shared" si="54"/>
        <v>-4.1349999999999998</v>
      </c>
      <c r="O323">
        <v>128</v>
      </c>
      <c r="P323">
        <v>1800000</v>
      </c>
      <c r="Q323">
        <v>278.90300000000002</v>
      </c>
      <c r="R323">
        <v>-583904</v>
      </c>
      <c r="S323" s="2">
        <v>2513160</v>
      </c>
      <c r="T323">
        <v>-14.191800000000001</v>
      </c>
      <c r="U323">
        <v>3862.22</v>
      </c>
      <c r="V323">
        <f t="shared" si="57"/>
        <v>0.38622200000000001</v>
      </c>
      <c r="X323">
        <v>1800000</v>
      </c>
      <c r="Y323">
        <v>53.077599999999997</v>
      </c>
      <c r="Z323">
        <v>83.551100000000005</v>
      </c>
      <c r="AA323">
        <v>30.473500000000001</v>
      </c>
      <c r="AC323">
        <f t="shared" si="55"/>
        <v>14809.67098291888</v>
      </c>
      <c r="AD323">
        <f t="shared" si="58"/>
        <v>0.39555455420698044</v>
      </c>
      <c r="AE323">
        <f t="shared" si="53"/>
        <v>395.55455420698041</v>
      </c>
      <c r="AF323">
        <f t="shared" si="59"/>
        <v>69.674873952451165</v>
      </c>
      <c r="AG323">
        <f t="shared" si="60"/>
        <v>8.6430009247087346E-3</v>
      </c>
      <c r="AI323">
        <v>2.6751694958506367E-2</v>
      </c>
      <c r="AJ323">
        <v>26.751694958506366</v>
      </c>
      <c r="AK323">
        <v>375.674798462333</v>
      </c>
    </row>
    <row r="324" spans="2:37" x14ac:dyDescent="0.2">
      <c r="B324">
        <f t="shared" si="56"/>
        <v>136</v>
      </c>
      <c r="C324">
        <v>1900000</v>
      </c>
      <c r="D324">
        <v>278.89</v>
      </c>
      <c r="E324">
        <v>-583893</v>
      </c>
      <c r="F324" s="2">
        <v>2513160</v>
      </c>
      <c r="G324">
        <v>-53.918399999999998</v>
      </c>
      <c r="I324">
        <f t="shared" si="49"/>
        <v>182.13096093747299</v>
      </c>
      <c r="J324">
        <f t="shared" si="50"/>
        <v>0.18157543391188252</v>
      </c>
      <c r="K324">
        <f t="shared" si="51"/>
        <v>0.99987666453150426</v>
      </c>
      <c r="L324">
        <f t="shared" si="52"/>
        <v>0</v>
      </c>
      <c r="M324">
        <f t="shared" si="54"/>
        <v>-2.6349999999999998</v>
      </c>
      <c r="O324">
        <v>136</v>
      </c>
      <c r="P324">
        <v>1900000</v>
      </c>
      <c r="Q324">
        <v>278.89</v>
      </c>
      <c r="R324">
        <v>-583893</v>
      </c>
      <c r="S324" s="2">
        <v>2513160</v>
      </c>
      <c r="T324">
        <v>-53.918399999999998</v>
      </c>
      <c r="U324">
        <v>4936.43</v>
      </c>
      <c r="V324">
        <f t="shared" si="57"/>
        <v>0.49364300000000005</v>
      </c>
      <c r="X324">
        <v>1900000</v>
      </c>
      <c r="Y324">
        <v>53.241</v>
      </c>
      <c r="Z324">
        <v>83.411299999999997</v>
      </c>
      <c r="AA324">
        <v>30.170300000000001</v>
      </c>
      <c r="AC324">
        <f t="shared" si="55"/>
        <v>14372.002483211603</v>
      </c>
      <c r="AD324">
        <f t="shared" si="58"/>
        <v>0.5209673309775491</v>
      </c>
      <c r="AE324">
        <f t="shared" si="53"/>
        <v>520.96733097754907</v>
      </c>
      <c r="AF324">
        <f t="shared" si="59"/>
        <v>63.638381583750196</v>
      </c>
      <c r="AG324">
        <f t="shared" si="60"/>
        <v>9.46284278470352E-3</v>
      </c>
      <c r="AI324">
        <v>1.9752228621834397E-2</v>
      </c>
      <c r="AJ324">
        <v>19.752228621834398</v>
      </c>
      <c r="AK324">
        <v>389.53112687607137</v>
      </c>
    </row>
    <row r="325" spans="2:37" x14ac:dyDescent="0.2">
      <c r="B325">
        <f t="shared" si="56"/>
        <v>144</v>
      </c>
      <c r="C325">
        <v>2000000</v>
      </c>
      <c r="D325">
        <v>278.89400000000001</v>
      </c>
      <c r="E325">
        <v>-583892</v>
      </c>
      <c r="F325" s="2">
        <v>2513160</v>
      </c>
      <c r="G325">
        <v>-67.100999999999999</v>
      </c>
      <c r="I325">
        <f t="shared" si="49"/>
        <v>183.13096093747299</v>
      </c>
      <c r="J325">
        <f t="shared" si="50"/>
        <v>0.19225634178905207</v>
      </c>
      <c r="K325">
        <f t="shared" si="51"/>
        <v>0.99987666453150426</v>
      </c>
      <c r="L325">
        <f t="shared" si="52"/>
        <v>1</v>
      </c>
      <c r="M325">
        <f t="shared" si="54"/>
        <v>-3.8849999999999998</v>
      </c>
      <c r="O325">
        <v>144</v>
      </c>
      <c r="P325">
        <v>2000000</v>
      </c>
      <c r="Q325">
        <v>278.89400000000001</v>
      </c>
      <c r="R325">
        <v>-583892</v>
      </c>
      <c r="S325" s="2">
        <v>2513160</v>
      </c>
      <c r="T325">
        <v>-67.100999999999999</v>
      </c>
      <c r="U325">
        <v>5869.69</v>
      </c>
      <c r="V325">
        <f t="shared" si="57"/>
        <v>0.58696899999999996</v>
      </c>
      <c r="X325">
        <v>2000000</v>
      </c>
      <c r="Y325">
        <v>53.170499999999997</v>
      </c>
      <c r="Z325">
        <v>83.394900000000007</v>
      </c>
      <c r="AA325">
        <v>30.224399999999999</v>
      </c>
      <c r="AC325">
        <f t="shared" si="55"/>
        <v>14449.454850988057</v>
      </c>
      <c r="AD325">
        <f t="shared" si="58"/>
        <v>0.61613870814873684</v>
      </c>
      <c r="AE325">
        <f t="shared" si="53"/>
        <v>616.13870814873678</v>
      </c>
      <c r="AF325">
        <f t="shared" si="59"/>
        <v>60.426817439340326</v>
      </c>
      <c r="AG325">
        <f t="shared" si="60"/>
        <v>9.9657738983940456E-3</v>
      </c>
      <c r="AI325">
        <v>1.6831464454611325E-2</v>
      </c>
      <c r="AJ325">
        <v>16.831464454611325</v>
      </c>
      <c r="AK325">
        <v>453.54456599647131</v>
      </c>
    </row>
    <row r="326" spans="2:37" x14ac:dyDescent="0.2">
      <c r="B326">
        <f t="shared" si="56"/>
        <v>152</v>
      </c>
      <c r="C326">
        <v>2100000</v>
      </c>
      <c r="D326">
        <v>278.91899999999998</v>
      </c>
      <c r="E326">
        <v>-583892</v>
      </c>
      <c r="F326" s="2">
        <v>2513160</v>
      </c>
      <c r="G326">
        <v>17.891200000000001</v>
      </c>
      <c r="I326">
        <f t="shared" si="49"/>
        <v>183.13096093747299</v>
      </c>
      <c r="J326">
        <f t="shared" si="50"/>
        <v>0.20293724966622162</v>
      </c>
      <c r="K326">
        <f t="shared" si="51"/>
        <v>0.99987666453150426</v>
      </c>
      <c r="L326">
        <f t="shared" si="52"/>
        <v>1</v>
      </c>
      <c r="M326">
        <f t="shared" si="54"/>
        <v>-4.01</v>
      </c>
      <c r="O326">
        <v>152</v>
      </c>
      <c r="P326">
        <v>2100000</v>
      </c>
      <c r="Q326">
        <v>278.91899999999998</v>
      </c>
      <c r="R326">
        <v>-583892</v>
      </c>
      <c r="S326" s="2">
        <v>2513160</v>
      </c>
      <c r="T326">
        <v>17.891200000000001</v>
      </c>
      <c r="U326">
        <v>6232</v>
      </c>
      <c r="V326">
        <f t="shared" si="57"/>
        <v>0.62319999999999998</v>
      </c>
      <c r="X326">
        <v>2100000</v>
      </c>
      <c r="Y326">
        <v>53.238100000000003</v>
      </c>
      <c r="Z326">
        <v>83.601100000000002</v>
      </c>
      <c r="AA326">
        <v>30.363</v>
      </c>
      <c r="AC326">
        <f t="shared" si="55"/>
        <v>14649.150352056928</v>
      </c>
      <c r="AD326">
        <f t="shared" si="58"/>
        <v>0.64525265334802173</v>
      </c>
      <c r="AE326">
        <f t="shared" si="53"/>
        <v>645.25265334802168</v>
      </c>
      <c r="AF326">
        <f t="shared" si="59"/>
        <v>58.03762067110975</v>
      </c>
      <c r="AG326">
        <f t="shared" si="60"/>
        <v>1.0376028393937349E-2</v>
      </c>
      <c r="AI326">
        <v>1.584273086480124E-2</v>
      </c>
      <c r="AJ326">
        <v>15.84273086480124</v>
      </c>
      <c r="AK326">
        <v>464.48086190000981</v>
      </c>
    </row>
    <row r="327" spans="2:37" x14ac:dyDescent="0.2">
      <c r="B327">
        <f t="shared" si="56"/>
        <v>160</v>
      </c>
      <c r="C327">
        <v>2200000</v>
      </c>
      <c r="D327">
        <v>278.89699999999999</v>
      </c>
      <c r="E327">
        <v>-583894</v>
      </c>
      <c r="F327" s="2">
        <v>2513160</v>
      </c>
      <c r="G327">
        <v>54.5274</v>
      </c>
      <c r="I327">
        <f t="shared" si="49"/>
        <v>181.13096093747299</v>
      </c>
      <c r="J327">
        <f t="shared" si="50"/>
        <v>0.2136181575433912</v>
      </c>
      <c r="K327">
        <f t="shared" si="51"/>
        <v>0.99987666453150426</v>
      </c>
      <c r="L327">
        <f t="shared" si="52"/>
        <v>-1</v>
      </c>
      <c r="M327">
        <f t="shared" si="54"/>
        <v>-4.26</v>
      </c>
      <c r="O327">
        <v>160</v>
      </c>
      <c r="P327">
        <v>2200000</v>
      </c>
      <c r="Q327">
        <v>278.89699999999999</v>
      </c>
      <c r="R327">
        <v>-583894</v>
      </c>
      <c r="S327" s="2">
        <v>2513160</v>
      </c>
      <c r="T327">
        <v>54.5274</v>
      </c>
      <c r="U327">
        <v>7054.71</v>
      </c>
      <c r="V327">
        <f t="shared" si="57"/>
        <v>0.70547100000000007</v>
      </c>
      <c r="X327">
        <v>2200000</v>
      </c>
      <c r="Y327">
        <v>53.287700000000001</v>
      </c>
      <c r="Z327">
        <v>83.552199999999999</v>
      </c>
      <c r="AA327">
        <v>30.264500000000002</v>
      </c>
      <c r="AC327">
        <f t="shared" si="55"/>
        <v>14507.043311789408</v>
      </c>
      <c r="AD327">
        <f t="shared" si="58"/>
        <v>0.73759004908202774</v>
      </c>
      <c r="AE327">
        <f t="shared" si="53"/>
        <v>737.59004908202769</v>
      </c>
      <c r="AF327">
        <f t="shared" si="59"/>
        <v>54.600884264747378</v>
      </c>
      <c r="AG327">
        <f t="shared" si="60"/>
        <v>1.1029125409033082E-2</v>
      </c>
      <c r="AI327">
        <v>1.9428888478467094E-2</v>
      </c>
      <c r="AJ327">
        <v>19.428888478467094</v>
      </c>
      <c r="AK327">
        <v>499.85537456838614</v>
      </c>
    </row>
    <row r="328" spans="2:37" x14ac:dyDescent="0.2">
      <c r="B328">
        <f t="shared" si="56"/>
        <v>168</v>
      </c>
      <c r="C328">
        <v>2300000</v>
      </c>
      <c r="D328">
        <v>278.87599999999998</v>
      </c>
      <c r="E328">
        <v>-583891</v>
      </c>
      <c r="F328" s="2">
        <v>2513160</v>
      </c>
      <c r="G328">
        <v>68.247500000000002</v>
      </c>
      <c r="I328">
        <f t="shared" si="49"/>
        <v>184.13096093747299</v>
      </c>
      <c r="J328">
        <f t="shared" si="50"/>
        <v>0.22429906542056074</v>
      </c>
      <c r="K328">
        <f t="shared" si="51"/>
        <v>0.99987666453150426</v>
      </c>
      <c r="L328">
        <f t="shared" si="52"/>
        <v>2</v>
      </c>
      <c r="M328">
        <f t="shared" si="54"/>
        <v>-3.6349999999999998</v>
      </c>
      <c r="O328">
        <v>168</v>
      </c>
      <c r="P328">
        <v>2300000</v>
      </c>
      <c r="Q328">
        <v>278.87599999999998</v>
      </c>
      <c r="R328">
        <v>-583891</v>
      </c>
      <c r="S328" s="2">
        <v>2513160</v>
      </c>
      <c r="T328">
        <v>68.247500000000002</v>
      </c>
      <c r="U328">
        <v>8061.55</v>
      </c>
      <c r="V328">
        <f t="shared" si="57"/>
        <v>0.80615500000000007</v>
      </c>
      <c r="X328">
        <v>2300000</v>
      </c>
      <c r="Y328">
        <v>53.083199999999998</v>
      </c>
      <c r="Z328">
        <v>83.743700000000004</v>
      </c>
      <c r="AA328">
        <v>30.660499999999999</v>
      </c>
      <c r="AC328">
        <f t="shared" si="55"/>
        <v>15083.985156220113</v>
      </c>
      <c r="AD328">
        <f t="shared" si="58"/>
        <v>0.81061987265963431</v>
      </c>
      <c r="AE328">
        <f t="shared" si="53"/>
        <v>810.61987265963432</v>
      </c>
      <c r="AF328">
        <f t="shared" si="59"/>
        <v>54.068903934974706</v>
      </c>
      <c r="AG328">
        <f t="shared" si="60"/>
        <v>1.1137640236321938E-2</v>
      </c>
      <c r="AI328">
        <v>1.4551532424459453E-2</v>
      </c>
      <c r="AJ328">
        <v>14.551532424459452</v>
      </c>
      <c r="AK328">
        <v>521.68492645056415</v>
      </c>
    </row>
    <row r="329" spans="2:37" x14ac:dyDescent="0.2">
      <c r="B329">
        <f t="shared" si="56"/>
        <v>176</v>
      </c>
      <c r="C329">
        <v>2400000</v>
      </c>
      <c r="D329">
        <v>278.90300000000002</v>
      </c>
      <c r="E329">
        <v>-583881</v>
      </c>
      <c r="F329" s="2">
        <v>2513160</v>
      </c>
      <c r="G329">
        <v>133.857</v>
      </c>
      <c r="I329">
        <f t="shared" si="49"/>
        <v>194.13096093747299</v>
      </c>
      <c r="J329">
        <f t="shared" si="50"/>
        <v>0.23497997329773029</v>
      </c>
      <c r="K329">
        <f t="shared" si="51"/>
        <v>0.99987666453150426</v>
      </c>
      <c r="L329">
        <f t="shared" si="52"/>
        <v>12</v>
      </c>
      <c r="M329">
        <f t="shared" si="54"/>
        <v>-2.76</v>
      </c>
      <c r="O329">
        <v>176</v>
      </c>
      <c r="P329">
        <v>2400000</v>
      </c>
      <c r="Q329">
        <v>278.90300000000002</v>
      </c>
      <c r="R329">
        <v>-583881</v>
      </c>
      <c r="S329" s="2">
        <v>2513160</v>
      </c>
      <c r="T329">
        <v>133.857</v>
      </c>
      <c r="U329">
        <v>9544.61</v>
      </c>
      <c r="V329">
        <f t="shared" si="57"/>
        <v>0.95446100000000011</v>
      </c>
      <c r="X329">
        <v>2400000</v>
      </c>
      <c r="Y329">
        <v>53.0122</v>
      </c>
      <c r="Z329">
        <v>83.636799999999994</v>
      </c>
      <c r="AA329">
        <v>30.624600000000001</v>
      </c>
      <c r="AC329">
        <f t="shared" si="55"/>
        <v>15031.06221680755</v>
      </c>
      <c r="AD329">
        <f t="shared" si="58"/>
        <v>0.96312644111076018</v>
      </c>
      <c r="AE329">
        <f t="shared" si="53"/>
        <v>963.1264411107602</v>
      </c>
      <c r="AF329">
        <f t="shared" si="59"/>
        <v>51.430145835008553</v>
      </c>
      <c r="AG329">
        <f t="shared" si="60"/>
        <v>1.1709085988826456E-2</v>
      </c>
      <c r="AI329">
        <v>1.6361661227725113E-2</v>
      </c>
      <c r="AJ329">
        <v>16.361661227725111</v>
      </c>
      <c r="AK329">
        <v>561.12771946779776</v>
      </c>
    </row>
    <row r="330" spans="2:37" x14ac:dyDescent="0.2">
      <c r="B330">
        <f t="shared" si="56"/>
        <v>184</v>
      </c>
      <c r="C330">
        <v>2500000</v>
      </c>
      <c r="D330">
        <v>278.89800000000002</v>
      </c>
      <c r="E330">
        <v>-583880</v>
      </c>
      <c r="F330" s="2">
        <v>2513160</v>
      </c>
      <c r="G330">
        <v>194.15299999999999</v>
      </c>
      <c r="I330">
        <f t="shared" si="49"/>
        <v>195.13096093747299</v>
      </c>
      <c r="J330">
        <f t="shared" si="50"/>
        <v>0.24566088117489987</v>
      </c>
      <c r="K330">
        <f t="shared" si="51"/>
        <v>0.99987666453150426</v>
      </c>
      <c r="L330">
        <f t="shared" si="52"/>
        <v>13</v>
      </c>
      <c r="M330">
        <f t="shared" si="54"/>
        <v>-3.8849999999999998</v>
      </c>
      <c r="O330">
        <v>184</v>
      </c>
      <c r="P330">
        <v>2500000</v>
      </c>
      <c r="Q330">
        <v>278.89800000000002</v>
      </c>
      <c r="R330">
        <v>-583880</v>
      </c>
      <c r="S330" s="2">
        <v>2513160</v>
      </c>
      <c r="T330">
        <v>194.15299999999999</v>
      </c>
      <c r="U330">
        <v>10720.6</v>
      </c>
      <c r="V330">
        <f t="shared" si="57"/>
        <v>1.07206</v>
      </c>
      <c r="X330">
        <v>2500000</v>
      </c>
      <c r="Y330">
        <v>53.260399999999997</v>
      </c>
      <c r="Z330">
        <v>83.478800000000007</v>
      </c>
      <c r="AA330">
        <v>30.218399999999999</v>
      </c>
      <c r="AC330">
        <f t="shared" si="55"/>
        <v>14440.85125393061</v>
      </c>
      <c r="AD330">
        <f t="shared" si="58"/>
        <v>1.1260069949319849</v>
      </c>
      <c r="AE330">
        <f t="shared" si="53"/>
        <v>1126.0069949319848</v>
      </c>
      <c r="AF330">
        <f t="shared" si="59"/>
        <v>47.26239470172289</v>
      </c>
      <c r="AG330">
        <f t="shared" si="60"/>
        <v>1.2741631138255622E-2</v>
      </c>
      <c r="AI330">
        <v>1.3236315502506684E-2</v>
      </c>
      <c r="AJ330">
        <v>13.236315502506685</v>
      </c>
      <c r="AK330">
        <v>669.3312471544192</v>
      </c>
    </row>
    <row r="331" spans="2:37" x14ac:dyDescent="0.2">
      <c r="B331">
        <f t="shared" si="56"/>
        <v>192</v>
      </c>
      <c r="C331">
        <v>2600000</v>
      </c>
      <c r="D331">
        <v>278.87900000000002</v>
      </c>
      <c r="E331">
        <v>-583875</v>
      </c>
      <c r="F331" s="2">
        <v>2513160</v>
      </c>
      <c r="G331">
        <v>238.53399999999999</v>
      </c>
      <c r="I331">
        <f t="shared" si="49"/>
        <v>200.13096093747299</v>
      </c>
      <c r="J331">
        <f t="shared" si="50"/>
        <v>0.25634178905206945</v>
      </c>
      <c r="K331">
        <f t="shared" si="51"/>
        <v>0.99987666453150426</v>
      </c>
      <c r="L331">
        <f t="shared" si="52"/>
        <v>18</v>
      </c>
      <c r="M331">
        <f t="shared" si="54"/>
        <v>-3.3849999999999998</v>
      </c>
      <c r="O331">
        <v>192</v>
      </c>
      <c r="P331">
        <v>2600000</v>
      </c>
      <c r="Q331">
        <v>278.87900000000002</v>
      </c>
      <c r="R331">
        <v>-583875</v>
      </c>
      <c r="S331" s="2">
        <v>2513160</v>
      </c>
      <c r="T331">
        <v>238.53399999999999</v>
      </c>
      <c r="U331">
        <v>11829.1</v>
      </c>
      <c r="V331">
        <f t="shared" si="57"/>
        <v>1.1829100000000001</v>
      </c>
      <c r="X331">
        <v>2600000</v>
      </c>
      <c r="Y331">
        <v>52.945900000000002</v>
      </c>
      <c r="Z331">
        <v>84.427599999999998</v>
      </c>
      <c r="AA331">
        <v>31.4817</v>
      </c>
      <c r="AC331">
        <f t="shared" si="55"/>
        <v>16328.749474027709</v>
      </c>
      <c r="AD331">
        <f t="shared" si="58"/>
        <v>1.0987871407968139</v>
      </c>
      <c r="AE331">
        <f t="shared" si="53"/>
        <v>1098.7871407968139</v>
      </c>
      <c r="AF331">
        <f t="shared" si="59"/>
        <v>51.214442360726487</v>
      </c>
      <c r="AG331">
        <f t="shared" si="60"/>
        <v>1.1758401971038421E-2</v>
      </c>
      <c r="AI331">
        <v>1.0273471882157124E-2</v>
      </c>
      <c r="AJ331">
        <v>10.273471882157125</v>
      </c>
      <c r="AK331">
        <v>711.90916034190695</v>
      </c>
    </row>
    <row r="332" spans="2:37" x14ac:dyDescent="0.2">
      <c r="B332">
        <f t="shared" si="56"/>
        <v>200</v>
      </c>
      <c r="C332">
        <v>2700000</v>
      </c>
      <c r="D332">
        <v>278.88600000000002</v>
      </c>
      <c r="E332">
        <v>-583870</v>
      </c>
      <c r="F332" s="2">
        <v>2513160</v>
      </c>
      <c r="G332">
        <v>298.70999999999998</v>
      </c>
      <c r="I332">
        <f t="shared" si="49"/>
        <v>205.13096093747299</v>
      </c>
      <c r="J332">
        <f t="shared" si="50"/>
        <v>0.26702269692923897</v>
      </c>
      <c r="K332">
        <f t="shared" si="51"/>
        <v>0.99987666453150426</v>
      </c>
      <c r="L332">
        <f t="shared" si="52"/>
        <v>23</v>
      </c>
      <c r="M332">
        <f t="shared" si="54"/>
        <v>-3.3849999999999998</v>
      </c>
      <c r="O332">
        <v>200</v>
      </c>
      <c r="P332">
        <v>2700000</v>
      </c>
      <c r="Q332">
        <v>278.88600000000002</v>
      </c>
      <c r="R332">
        <v>-583870</v>
      </c>
      <c r="S332" s="2">
        <v>2513160</v>
      </c>
      <c r="T332">
        <v>298.70999999999998</v>
      </c>
      <c r="U332">
        <v>13288.1</v>
      </c>
      <c r="V332">
        <f t="shared" si="57"/>
        <v>1.32881</v>
      </c>
      <c r="X332">
        <v>2700000</v>
      </c>
      <c r="Y332">
        <v>53.069400000000002</v>
      </c>
      <c r="Z332">
        <v>84.501300000000001</v>
      </c>
      <c r="AA332">
        <v>31.431899999999999</v>
      </c>
      <c r="AC332">
        <f t="shared" si="55"/>
        <v>16251.382044472764</v>
      </c>
      <c r="AD332">
        <f t="shared" si="58"/>
        <v>1.2401875824162967</v>
      </c>
      <c r="AE332">
        <f t="shared" si="53"/>
        <v>1240.1875824162967</v>
      </c>
      <c r="AF332">
        <f t="shared" si="59"/>
        <v>48.932911335907491</v>
      </c>
      <c r="AG332">
        <f t="shared" si="60"/>
        <v>1.2306645641133132E-2</v>
      </c>
      <c r="AI332">
        <v>1.539812203375512E-2</v>
      </c>
      <c r="AJ332">
        <v>15.39812203375512</v>
      </c>
      <c r="AK332">
        <v>742.0826209571585</v>
      </c>
    </row>
    <row r="333" spans="2:37" x14ac:dyDescent="0.2">
      <c r="B333">
        <f t="shared" si="56"/>
        <v>208</v>
      </c>
      <c r="C333">
        <v>2800000</v>
      </c>
      <c r="D333">
        <v>278.90800000000002</v>
      </c>
      <c r="E333">
        <v>-583860</v>
      </c>
      <c r="F333" s="2">
        <v>2513160</v>
      </c>
      <c r="G333">
        <v>306.93099999999998</v>
      </c>
      <c r="I333">
        <f t="shared" si="49"/>
        <v>215.13096093747299</v>
      </c>
      <c r="J333">
        <f t="shared" si="50"/>
        <v>0.27770360480640854</v>
      </c>
      <c r="K333">
        <f t="shared" si="51"/>
        <v>0.99987666453150426</v>
      </c>
      <c r="L333">
        <f t="shared" si="52"/>
        <v>33</v>
      </c>
      <c r="M333">
        <f t="shared" si="54"/>
        <v>-2.76</v>
      </c>
      <c r="O333">
        <v>208</v>
      </c>
      <c r="P333">
        <v>2800000</v>
      </c>
      <c r="Q333">
        <v>278.90800000000002</v>
      </c>
      <c r="R333">
        <v>-583860</v>
      </c>
      <c r="S333" s="2">
        <v>2513160</v>
      </c>
      <c r="T333">
        <v>306.93099999999998</v>
      </c>
      <c r="U333">
        <v>14689.8</v>
      </c>
      <c r="V333">
        <f t="shared" si="57"/>
        <v>1.46898</v>
      </c>
      <c r="X333">
        <v>2800000</v>
      </c>
      <c r="Y333">
        <v>53.083500000000001</v>
      </c>
      <c r="Z333">
        <v>84.277000000000001</v>
      </c>
      <c r="AA333">
        <v>31.1935</v>
      </c>
      <c r="AC333">
        <f t="shared" si="55"/>
        <v>15884.396434230279</v>
      </c>
      <c r="AD333">
        <f t="shared" si="58"/>
        <v>1.4026843657345442</v>
      </c>
      <c r="AE333">
        <f t="shared" si="53"/>
        <v>1402.6843657345441</v>
      </c>
      <c r="AF333">
        <f t="shared" si="59"/>
        <v>45.988382368718625</v>
      </c>
      <c r="AG333">
        <f t="shared" si="60"/>
        <v>1.309461148626131E-2</v>
      </c>
      <c r="AI333">
        <v>9.6445634890073156E-3</v>
      </c>
      <c r="AJ333">
        <v>9.6445634890073162</v>
      </c>
      <c r="AK333">
        <v>780.03673110811224</v>
      </c>
    </row>
    <row r="334" spans="2:37" x14ac:dyDescent="0.2">
      <c r="B334">
        <f t="shared" si="56"/>
        <v>216</v>
      </c>
      <c r="C334">
        <v>2900000</v>
      </c>
      <c r="D334">
        <v>278.89800000000002</v>
      </c>
      <c r="E334">
        <v>-583862</v>
      </c>
      <c r="F334" s="2">
        <v>2513160</v>
      </c>
      <c r="G334">
        <v>415.73399999999998</v>
      </c>
      <c r="I334">
        <f t="shared" si="49"/>
        <v>213.13096093747299</v>
      </c>
      <c r="J334">
        <f t="shared" si="50"/>
        <v>0.28838451268357812</v>
      </c>
      <c r="K334">
        <f t="shared" si="51"/>
        <v>0.99987666453150426</v>
      </c>
      <c r="L334">
        <f t="shared" si="52"/>
        <v>31</v>
      </c>
      <c r="M334">
        <f t="shared" si="54"/>
        <v>-4.26</v>
      </c>
      <c r="O334">
        <v>216</v>
      </c>
      <c r="P334">
        <v>2900000</v>
      </c>
      <c r="Q334">
        <v>278.89800000000002</v>
      </c>
      <c r="R334">
        <v>-583862</v>
      </c>
      <c r="S334" s="2">
        <v>2513160</v>
      </c>
      <c r="T334">
        <v>415.73399999999998</v>
      </c>
      <c r="U334">
        <v>16404.7</v>
      </c>
      <c r="V334">
        <f t="shared" si="57"/>
        <v>1.6404700000000001</v>
      </c>
      <c r="X334">
        <v>2900000</v>
      </c>
      <c r="Y334">
        <v>53.024299999999997</v>
      </c>
      <c r="Z334">
        <v>84.387200000000007</v>
      </c>
      <c r="AA334">
        <v>31.3629</v>
      </c>
      <c r="AC334">
        <f t="shared" si="55"/>
        <v>16144.590642082927</v>
      </c>
      <c r="AD334">
        <f t="shared" si="58"/>
        <v>1.5411895153556607</v>
      </c>
      <c r="AE334">
        <f t="shared" si="53"/>
        <v>1541.1895153556607</v>
      </c>
      <c r="AF334">
        <f t="shared" si="59"/>
        <v>45.01052076232564</v>
      </c>
      <c r="AG334">
        <f t="shared" si="60"/>
        <v>1.3379094260647808E-2</v>
      </c>
      <c r="AI334">
        <v>4.8044994979574568E-3</v>
      </c>
      <c r="AJ334">
        <v>4.8044994979574565</v>
      </c>
      <c r="AK334">
        <v>1109.0461541349869</v>
      </c>
    </row>
    <row r="335" spans="2:37" x14ac:dyDescent="0.2">
      <c r="B335">
        <f t="shared" si="56"/>
        <v>224</v>
      </c>
      <c r="C335">
        <v>3000000</v>
      </c>
      <c r="D335">
        <v>278.88299999999998</v>
      </c>
      <c r="E335">
        <v>-583859</v>
      </c>
      <c r="F335" s="2">
        <v>2513160</v>
      </c>
      <c r="G335">
        <v>472.67500000000001</v>
      </c>
      <c r="I335">
        <f t="shared" si="49"/>
        <v>216.13096093747299</v>
      </c>
      <c r="J335">
        <f t="shared" si="50"/>
        <v>0.29906542056074764</v>
      </c>
      <c r="K335">
        <f t="shared" si="51"/>
        <v>0.99987666453150426</v>
      </c>
      <c r="L335">
        <f t="shared" si="52"/>
        <v>34</v>
      </c>
      <c r="M335">
        <f t="shared" si="54"/>
        <v>-3.6349999999999998</v>
      </c>
      <c r="O335">
        <v>224</v>
      </c>
      <c r="P335">
        <v>3000000</v>
      </c>
      <c r="Q335">
        <v>278.88299999999998</v>
      </c>
      <c r="R335">
        <v>-583859</v>
      </c>
      <c r="S335" s="2">
        <v>2513160</v>
      </c>
      <c r="T335">
        <v>472.67500000000001</v>
      </c>
      <c r="U335">
        <v>17823</v>
      </c>
      <c r="V335">
        <f t="shared" si="57"/>
        <v>1.7823</v>
      </c>
      <c r="X335">
        <v>3000000</v>
      </c>
      <c r="Y335">
        <v>52.870100000000001</v>
      </c>
      <c r="Z335">
        <v>84.588499999999996</v>
      </c>
      <c r="AA335">
        <v>31.718399999999999</v>
      </c>
      <c r="AC335">
        <f t="shared" si="55"/>
        <v>16699.836252039411</v>
      </c>
      <c r="AD335">
        <f t="shared" si="58"/>
        <v>1.6187634323894222</v>
      </c>
      <c r="AE335">
        <f t="shared" si="53"/>
        <v>1618.7634323894222</v>
      </c>
      <c r="AF335">
        <f t="shared" si="59"/>
        <v>44.895720495438091</v>
      </c>
      <c r="AG335">
        <f t="shared" si="60"/>
        <v>1.3413305173734548E-2</v>
      </c>
      <c r="AI335">
        <v>5.1437917372505644E-3</v>
      </c>
      <c r="AJ335">
        <v>5.1437917372505648</v>
      </c>
      <c r="AK335">
        <v>1370.6877606754838</v>
      </c>
    </row>
    <row r="336" spans="2:37" x14ac:dyDescent="0.2">
      <c r="B336">
        <f t="shared" si="56"/>
        <v>232</v>
      </c>
      <c r="C336">
        <v>3100000</v>
      </c>
      <c r="D336">
        <v>278.89400000000001</v>
      </c>
      <c r="E336">
        <v>-583848</v>
      </c>
      <c r="F336" s="2">
        <v>2513160</v>
      </c>
      <c r="G336">
        <v>596.80799999999999</v>
      </c>
      <c r="I336">
        <f t="shared" si="49"/>
        <v>227.13096093747299</v>
      </c>
      <c r="J336">
        <f t="shared" si="50"/>
        <v>0.30974632843791722</v>
      </c>
      <c r="K336">
        <f t="shared" si="51"/>
        <v>0.99987666453150426</v>
      </c>
      <c r="L336">
        <f t="shared" si="52"/>
        <v>45</v>
      </c>
      <c r="M336">
        <f t="shared" si="54"/>
        <v>-2.6349999999999998</v>
      </c>
      <c r="O336">
        <v>232</v>
      </c>
      <c r="P336">
        <v>3100000</v>
      </c>
      <c r="Q336">
        <v>278.89400000000001</v>
      </c>
      <c r="R336">
        <v>-583848</v>
      </c>
      <c r="S336" s="2">
        <v>2513160</v>
      </c>
      <c r="T336">
        <v>596.80799999999999</v>
      </c>
      <c r="U336">
        <v>20040.2</v>
      </c>
      <c r="V336">
        <f t="shared" si="57"/>
        <v>2.0040200000000001</v>
      </c>
      <c r="X336">
        <v>3100000</v>
      </c>
      <c r="Y336">
        <v>52.6248</v>
      </c>
      <c r="Z336">
        <v>84.426100000000005</v>
      </c>
      <c r="AA336">
        <v>31.801300000000001</v>
      </c>
      <c r="AC336">
        <f t="shared" si="55"/>
        <v>16831.12010521609</v>
      </c>
      <c r="AD336">
        <f t="shared" si="58"/>
        <v>1.8059421035285057</v>
      </c>
      <c r="AE336">
        <f t="shared" si="53"/>
        <v>1805.9421035285056</v>
      </c>
      <c r="AF336">
        <f t="shared" si="59"/>
        <v>43.688364342073832</v>
      </c>
      <c r="AG336">
        <f t="shared" si="60"/>
        <v>1.3783990521706363E-2</v>
      </c>
      <c r="AI336">
        <v>5.436593854341515E-3</v>
      </c>
      <c r="AJ336">
        <v>5.4365938543415151</v>
      </c>
      <c r="AK336">
        <v>1429.4083987394329</v>
      </c>
    </row>
    <row r="337" spans="2:37" x14ac:dyDescent="0.2">
      <c r="B337">
        <f t="shared" si="56"/>
        <v>240</v>
      </c>
      <c r="C337">
        <v>3200000</v>
      </c>
      <c r="D337">
        <v>278.90699999999998</v>
      </c>
      <c r="E337">
        <v>-583849</v>
      </c>
      <c r="F337" s="2">
        <v>2513160</v>
      </c>
      <c r="G337">
        <v>626.94500000000005</v>
      </c>
      <c r="I337">
        <f t="shared" si="49"/>
        <v>226.13096093747299</v>
      </c>
      <c r="J337">
        <f t="shared" si="50"/>
        <v>0.32042723631508679</v>
      </c>
      <c r="K337">
        <f t="shared" si="51"/>
        <v>0.99987666453150426</v>
      </c>
      <c r="L337">
        <f t="shared" si="52"/>
        <v>44</v>
      </c>
      <c r="M337">
        <f t="shared" si="54"/>
        <v>-4.1349999999999998</v>
      </c>
      <c r="O337">
        <v>240</v>
      </c>
      <c r="P337">
        <v>3200000</v>
      </c>
      <c r="Q337">
        <v>278.90699999999998</v>
      </c>
      <c r="R337">
        <v>-583849</v>
      </c>
      <c r="S337" s="2">
        <v>2513160</v>
      </c>
      <c r="T337">
        <v>626.94500000000005</v>
      </c>
      <c r="U337">
        <v>21651.4</v>
      </c>
      <c r="V337">
        <f t="shared" si="57"/>
        <v>2.1651400000000001</v>
      </c>
      <c r="X337">
        <v>3200000</v>
      </c>
      <c r="Y337">
        <v>52.735799999999998</v>
      </c>
      <c r="Z337">
        <v>84.566299999999998</v>
      </c>
      <c r="AA337">
        <v>31.830500000000001</v>
      </c>
      <c r="AC337">
        <f t="shared" si="55"/>
        <v>16877.525765909839</v>
      </c>
      <c r="AD337">
        <f t="shared" si="58"/>
        <v>1.9457722022052408</v>
      </c>
      <c r="AE337">
        <f t="shared" si="53"/>
        <v>1945.7722022052408</v>
      </c>
      <c r="AF337">
        <f t="shared" si="59"/>
        <v>42.348525067628771</v>
      </c>
      <c r="AG337">
        <f t="shared" si="60"/>
        <v>1.4220093829438275E-2</v>
      </c>
      <c r="AI337">
        <v>7.195722029432596E-3</v>
      </c>
      <c r="AJ337">
        <v>7.1957220294325959</v>
      </c>
      <c r="AK337">
        <v>1496.6039916217071</v>
      </c>
    </row>
    <row r="338" spans="2:37" x14ac:dyDescent="0.2">
      <c r="B338">
        <f t="shared" si="56"/>
        <v>248</v>
      </c>
      <c r="C338">
        <v>3300000</v>
      </c>
      <c r="D338">
        <v>278.91199999999998</v>
      </c>
      <c r="E338">
        <v>-583845</v>
      </c>
      <c r="F338" s="2">
        <v>2513160</v>
      </c>
      <c r="G338">
        <v>669.02200000000005</v>
      </c>
      <c r="I338">
        <f t="shared" si="49"/>
        <v>230.13096093747299</v>
      </c>
      <c r="J338">
        <f t="shared" si="50"/>
        <v>0.33110814419225632</v>
      </c>
      <c r="K338">
        <f t="shared" si="51"/>
        <v>0.99987666453150426</v>
      </c>
      <c r="L338">
        <f t="shared" si="52"/>
        <v>48</v>
      </c>
      <c r="M338">
        <f t="shared" si="54"/>
        <v>-3.51</v>
      </c>
      <c r="O338">
        <v>248</v>
      </c>
      <c r="P338">
        <v>3300000</v>
      </c>
      <c r="Q338">
        <v>278.91199999999998</v>
      </c>
      <c r="R338">
        <v>-583845</v>
      </c>
      <c r="S338" s="2">
        <v>2513160</v>
      </c>
      <c r="T338">
        <v>669.02200000000005</v>
      </c>
      <c r="U338">
        <v>23097.200000000001</v>
      </c>
      <c r="V338">
        <f t="shared" si="57"/>
        <v>2.30972</v>
      </c>
      <c r="X338">
        <v>3300000</v>
      </c>
      <c r="Y338">
        <v>52.808</v>
      </c>
      <c r="Z338">
        <v>84.594999999999999</v>
      </c>
      <c r="AA338">
        <v>31.786999999999999</v>
      </c>
      <c r="AC338">
        <f t="shared" si="55"/>
        <v>16808.425107944237</v>
      </c>
      <c r="AD338">
        <f t="shared" si="58"/>
        <v>2.0842370047961767</v>
      </c>
      <c r="AE338">
        <f t="shared" si="53"/>
        <v>2084.2370047961767</v>
      </c>
      <c r="AF338">
        <f t="shared" si="59"/>
        <v>40.814651612919427</v>
      </c>
      <c r="AG338">
        <f t="shared" si="60"/>
        <v>1.4754505458264898E-2</v>
      </c>
      <c r="AI338">
        <v>4.589826302325138E-3</v>
      </c>
      <c r="AJ338">
        <v>4.5898263023251378</v>
      </c>
      <c r="AK338">
        <v>1545.1656656675837</v>
      </c>
    </row>
    <row r="339" spans="2:37" x14ac:dyDescent="0.2">
      <c r="B339">
        <f t="shared" si="56"/>
        <v>256</v>
      </c>
      <c r="C339">
        <v>3400000</v>
      </c>
      <c r="D339">
        <v>278.88400000000001</v>
      </c>
      <c r="E339">
        <v>-583828</v>
      </c>
      <c r="F339" s="2">
        <v>2513160</v>
      </c>
      <c r="G339">
        <v>708.92</v>
      </c>
      <c r="I339">
        <f t="shared" si="49"/>
        <v>247.13096093747299</v>
      </c>
      <c r="J339">
        <f t="shared" si="50"/>
        <v>0.34178905206942589</v>
      </c>
      <c r="K339">
        <f t="shared" si="51"/>
        <v>0.99987666453150426</v>
      </c>
      <c r="L339">
        <f t="shared" si="52"/>
        <v>65</v>
      </c>
      <c r="M339">
        <f t="shared" si="54"/>
        <v>-1.8849999999999998</v>
      </c>
      <c r="O339">
        <v>256</v>
      </c>
      <c r="P339">
        <v>3400000</v>
      </c>
      <c r="Q339">
        <v>278.88400000000001</v>
      </c>
      <c r="R339">
        <v>-583828</v>
      </c>
      <c r="S339" s="2">
        <v>2513160</v>
      </c>
      <c r="T339">
        <v>708.92</v>
      </c>
      <c r="U339">
        <v>25775.7</v>
      </c>
      <c r="V339">
        <f t="shared" si="57"/>
        <v>2.5775700000000001</v>
      </c>
      <c r="X339">
        <v>3400000</v>
      </c>
      <c r="Y339">
        <v>52.806199999999997</v>
      </c>
      <c r="Z339">
        <v>84.541899999999998</v>
      </c>
      <c r="AA339">
        <v>31.735700000000001</v>
      </c>
      <c r="AC339">
        <f t="shared" si="55"/>
        <v>16727.176670180776</v>
      </c>
      <c r="AD339">
        <f t="shared" si="58"/>
        <v>2.3372362600291798</v>
      </c>
      <c r="AE339">
        <f t="shared" si="53"/>
        <v>2337.2362600291799</v>
      </c>
      <c r="AF339">
        <f t="shared" si="59"/>
        <v>39.348069495245554</v>
      </c>
      <c r="AG339">
        <f t="shared" si="60"/>
        <v>1.53044357124754E-2</v>
      </c>
    </row>
    <row r="340" spans="2:37" x14ac:dyDescent="0.2">
      <c r="B340">
        <f t="shared" si="56"/>
        <v>264</v>
      </c>
      <c r="C340">
        <v>3500000</v>
      </c>
      <c r="D340">
        <v>278.89999999999998</v>
      </c>
      <c r="E340">
        <v>-583826</v>
      </c>
      <c r="F340" s="2">
        <v>2513160</v>
      </c>
      <c r="G340">
        <v>860.78300000000002</v>
      </c>
      <c r="I340">
        <f t="shared" si="49"/>
        <v>249.13096093747299</v>
      </c>
      <c r="J340">
        <f t="shared" si="50"/>
        <v>0.35246995994659547</v>
      </c>
      <c r="K340">
        <f t="shared" si="51"/>
        <v>0.99987666453150426</v>
      </c>
      <c r="L340">
        <f t="shared" si="52"/>
        <v>67</v>
      </c>
      <c r="M340">
        <f t="shared" si="54"/>
        <v>-3.76</v>
      </c>
      <c r="O340">
        <v>264</v>
      </c>
      <c r="P340">
        <v>3500000</v>
      </c>
      <c r="Q340">
        <v>278.89999999999998</v>
      </c>
      <c r="R340">
        <v>-583826</v>
      </c>
      <c r="S340" s="2">
        <v>2513160</v>
      </c>
      <c r="T340">
        <v>860.78300000000002</v>
      </c>
      <c r="U340">
        <v>27124.400000000001</v>
      </c>
      <c r="V340">
        <f t="shared" si="57"/>
        <v>2.7124400000000004</v>
      </c>
      <c r="X340">
        <v>3500000</v>
      </c>
      <c r="Y340">
        <v>52.758699999999997</v>
      </c>
      <c r="Z340">
        <v>84.964799999999997</v>
      </c>
      <c r="AA340">
        <v>32.206099999999999</v>
      </c>
      <c r="AC340">
        <f t="shared" si="55"/>
        <v>17482.068151246458</v>
      </c>
      <c r="AD340">
        <f t="shared" si="58"/>
        <v>2.353326157899561</v>
      </c>
      <c r="AE340">
        <f t="shared" si="53"/>
        <v>2353.3261578995612</v>
      </c>
      <c r="AF340">
        <f t="shared" si="59"/>
        <v>39.877656972275062</v>
      </c>
      <c r="AG340">
        <f t="shared" si="60"/>
        <v>1.5101188126942349E-2</v>
      </c>
    </row>
    <row r="341" spans="2:37" x14ac:dyDescent="0.2">
      <c r="B341">
        <f t="shared" si="56"/>
        <v>272</v>
      </c>
      <c r="C341">
        <v>3600000</v>
      </c>
      <c r="D341">
        <v>278.90499999999997</v>
      </c>
      <c r="E341">
        <v>-583820</v>
      </c>
      <c r="F341" s="2">
        <v>2513160</v>
      </c>
      <c r="G341">
        <v>869.41700000000003</v>
      </c>
      <c r="I341">
        <f t="shared" si="49"/>
        <v>255.13096093747299</v>
      </c>
      <c r="J341">
        <f t="shared" si="50"/>
        <v>0.36315086782376504</v>
      </c>
      <c r="K341">
        <f t="shared" si="51"/>
        <v>0.99987666453150426</v>
      </c>
      <c r="L341">
        <f t="shared" si="52"/>
        <v>73</v>
      </c>
      <c r="M341">
        <f t="shared" si="54"/>
        <v>-3.26</v>
      </c>
      <c r="O341">
        <v>272</v>
      </c>
      <c r="P341">
        <v>3600000</v>
      </c>
      <c r="Q341">
        <v>278.90499999999997</v>
      </c>
      <c r="R341">
        <v>-583820</v>
      </c>
      <c r="S341" s="2">
        <v>2513160</v>
      </c>
      <c r="T341">
        <v>869.41700000000003</v>
      </c>
      <c r="U341">
        <v>30008.3</v>
      </c>
      <c r="V341">
        <f t="shared" si="57"/>
        <v>3.0008300000000001</v>
      </c>
      <c r="X341">
        <v>3600000</v>
      </c>
      <c r="Y341">
        <v>52.921399999999998</v>
      </c>
      <c r="Z341">
        <v>84.724400000000003</v>
      </c>
      <c r="AA341">
        <v>31.803000000000001</v>
      </c>
      <c r="AC341">
        <f t="shared" si="55"/>
        <v>16833.81946974813</v>
      </c>
      <c r="AD341">
        <f t="shared" si="58"/>
        <v>2.7037934920331557</v>
      </c>
      <c r="AE341">
        <f t="shared" si="53"/>
        <v>2703.7934920331559</v>
      </c>
      <c r="AF341">
        <f t="shared" si="59"/>
        <v>37.269581193685013</v>
      </c>
      <c r="AG341">
        <f t="shared" si="60"/>
        <v>1.6157949209851523E-2</v>
      </c>
    </row>
    <row r="342" spans="2:37" x14ac:dyDescent="0.2">
      <c r="B342">
        <f t="shared" si="56"/>
        <v>280</v>
      </c>
      <c r="C342">
        <v>3700000</v>
      </c>
      <c r="D342">
        <v>278.88099999999997</v>
      </c>
      <c r="E342">
        <v>-583809</v>
      </c>
      <c r="F342" s="2">
        <v>2513160</v>
      </c>
      <c r="G342">
        <v>1005.1</v>
      </c>
      <c r="I342">
        <f t="shared" si="49"/>
        <v>266.13096093747299</v>
      </c>
      <c r="J342">
        <f t="shared" si="50"/>
        <v>0.37383177570093457</v>
      </c>
      <c r="K342">
        <f t="shared" si="51"/>
        <v>0.99987666453150426</v>
      </c>
      <c r="L342">
        <f t="shared" si="52"/>
        <v>84</v>
      </c>
      <c r="M342">
        <f t="shared" si="54"/>
        <v>-2.6349999999999998</v>
      </c>
      <c r="O342">
        <v>280</v>
      </c>
      <c r="P342">
        <v>3700000</v>
      </c>
      <c r="Q342">
        <v>278.88099999999997</v>
      </c>
      <c r="R342">
        <v>-583809</v>
      </c>
      <c r="S342" s="2">
        <v>2513160</v>
      </c>
      <c r="T342">
        <v>1005.1</v>
      </c>
      <c r="U342">
        <v>32185.5</v>
      </c>
      <c r="V342">
        <f t="shared" si="57"/>
        <v>3.21855</v>
      </c>
      <c r="X342">
        <v>3700000</v>
      </c>
      <c r="Y342">
        <v>52.697499999999998</v>
      </c>
      <c r="Z342">
        <v>84.650099999999995</v>
      </c>
      <c r="AA342">
        <v>31.9526</v>
      </c>
      <c r="AC342">
        <f t="shared" si="55"/>
        <v>17072.495456155939</v>
      </c>
      <c r="AD342">
        <f t="shared" si="58"/>
        <v>2.8594206242211531</v>
      </c>
      <c r="AE342">
        <f t="shared" si="53"/>
        <v>2859.420624221153</v>
      </c>
      <c r="AF342">
        <f t="shared" si="59"/>
        <v>36.718059870346806</v>
      </c>
      <c r="AG342">
        <f t="shared" si="60"/>
        <v>1.6400648676057408E-2</v>
      </c>
    </row>
    <row r="343" spans="2:37" x14ac:dyDescent="0.2">
      <c r="B343">
        <f t="shared" si="56"/>
        <v>288</v>
      </c>
      <c r="C343">
        <v>3800000</v>
      </c>
      <c r="D343">
        <v>278.91300000000001</v>
      </c>
      <c r="E343">
        <v>-583807</v>
      </c>
      <c r="F343" s="2">
        <v>2513160</v>
      </c>
      <c r="G343">
        <v>1082.52</v>
      </c>
      <c r="I343">
        <f t="shared" si="49"/>
        <v>268.13096093747299</v>
      </c>
      <c r="J343">
        <f t="shared" si="50"/>
        <v>0.38451268357810414</v>
      </c>
      <c r="K343">
        <f t="shared" si="51"/>
        <v>0.99987666453150426</v>
      </c>
      <c r="L343">
        <f t="shared" si="52"/>
        <v>86</v>
      </c>
      <c r="M343">
        <f t="shared" si="54"/>
        <v>-3.76</v>
      </c>
      <c r="O343">
        <v>288</v>
      </c>
      <c r="P343">
        <v>3800000</v>
      </c>
      <c r="Q343">
        <v>278.91300000000001</v>
      </c>
      <c r="R343">
        <v>-583807</v>
      </c>
      <c r="S343" s="2">
        <v>2513160</v>
      </c>
      <c r="T343">
        <v>1082.52</v>
      </c>
      <c r="U343">
        <v>33324.300000000003</v>
      </c>
      <c r="V343">
        <f t="shared" si="57"/>
        <v>3.3324300000000004</v>
      </c>
      <c r="X343">
        <v>3800000</v>
      </c>
      <c r="Y343">
        <v>52.554200000000002</v>
      </c>
      <c r="Z343">
        <v>85.186099999999996</v>
      </c>
      <c r="AA343">
        <v>32.631900000000002</v>
      </c>
      <c r="AC343">
        <f t="shared" si="55"/>
        <v>18184.672416050013</v>
      </c>
      <c r="AD343">
        <f t="shared" si="58"/>
        <v>2.7795234628809906</v>
      </c>
      <c r="AE343">
        <f t="shared" si="53"/>
        <v>2779.5234628809908</v>
      </c>
      <c r="AF343">
        <f t="shared" si="59"/>
        <v>38.023644892171234</v>
      </c>
      <c r="AG343">
        <f t="shared" si="60"/>
        <v>1.5837513781430987E-2</v>
      </c>
    </row>
    <row r="344" spans="2:37" x14ac:dyDescent="0.2">
      <c r="B344">
        <f t="shared" si="56"/>
        <v>296</v>
      </c>
      <c r="C344">
        <v>3900000</v>
      </c>
      <c r="D344">
        <v>278.87400000000002</v>
      </c>
      <c r="E344">
        <v>-583784</v>
      </c>
      <c r="F344" s="2">
        <v>2513160</v>
      </c>
      <c r="G344">
        <v>1179.71</v>
      </c>
      <c r="I344">
        <f t="shared" si="49"/>
        <v>291.13096093747299</v>
      </c>
      <c r="J344">
        <f t="shared" si="50"/>
        <v>0.39519359145527372</v>
      </c>
      <c r="K344">
        <f t="shared" si="51"/>
        <v>0.99987666453150426</v>
      </c>
      <c r="L344">
        <f t="shared" si="52"/>
        <v>109</v>
      </c>
      <c r="M344">
        <f t="shared" si="54"/>
        <v>-1.1349999999999998</v>
      </c>
      <c r="O344">
        <v>296</v>
      </c>
      <c r="P344">
        <v>3900000</v>
      </c>
      <c r="Q344">
        <v>278.87400000000002</v>
      </c>
      <c r="R344">
        <v>-583784</v>
      </c>
      <c r="S344" s="2">
        <v>2513160</v>
      </c>
      <c r="T344">
        <v>1179.71</v>
      </c>
      <c r="U344">
        <v>35081.699999999997</v>
      </c>
      <c r="V344">
        <f t="shared" si="57"/>
        <v>3.5081699999999998</v>
      </c>
      <c r="X344">
        <v>3900000</v>
      </c>
      <c r="Y344">
        <v>52.554000000000002</v>
      </c>
      <c r="Z344">
        <v>85.251000000000005</v>
      </c>
      <c r="AA344">
        <v>32.697000000000003</v>
      </c>
      <c r="AC344">
        <f t="shared" si="55"/>
        <v>18293.723876136872</v>
      </c>
      <c r="AD344">
        <f t="shared" si="58"/>
        <v>2.9086622979116865</v>
      </c>
      <c r="AE344">
        <f t="shared" si="53"/>
        <v>2908.6622979116864</v>
      </c>
      <c r="AF344">
        <f t="shared" si="59"/>
        <v>37.21783958854602</v>
      </c>
      <c r="AG344">
        <f t="shared" si="60"/>
        <v>1.6180412583252951E-2</v>
      </c>
    </row>
    <row r="345" spans="2:37" x14ac:dyDescent="0.2">
      <c r="B345">
        <f t="shared" si="56"/>
        <v>304</v>
      </c>
      <c r="C345">
        <v>4000000</v>
      </c>
      <c r="D345">
        <v>278.96800000000002</v>
      </c>
      <c r="E345">
        <v>-583786</v>
      </c>
      <c r="F345" s="2">
        <v>2513160</v>
      </c>
      <c r="G345">
        <v>1300.6300000000001</v>
      </c>
      <c r="I345">
        <f t="shared" si="49"/>
        <v>289.13096093747299</v>
      </c>
      <c r="J345">
        <f t="shared" si="50"/>
        <v>0.40587449933244324</v>
      </c>
      <c r="K345">
        <f t="shared" si="51"/>
        <v>0.99987666453150426</v>
      </c>
      <c r="L345">
        <f t="shared" si="52"/>
        <v>107</v>
      </c>
      <c r="M345">
        <f t="shared" si="54"/>
        <v>-4.26</v>
      </c>
      <c r="O345">
        <v>304</v>
      </c>
      <c r="P345">
        <v>4000000</v>
      </c>
      <c r="Q345">
        <v>278.96800000000002</v>
      </c>
      <c r="R345">
        <v>-583786</v>
      </c>
      <c r="S345" s="2">
        <v>2513160</v>
      </c>
      <c r="T345">
        <v>1300.6300000000001</v>
      </c>
      <c r="U345">
        <v>38341.599999999999</v>
      </c>
      <c r="V345">
        <f t="shared" si="57"/>
        <v>3.8341600000000002</v>
      </c>
      <c r="X345">
        <v>4000000</v>
      </c>
      <c r="Y345">
        <v>52.716000000000001</v>
      </c>
      <c r="Z345">
        <v>85.316000000000003</v>
      </c>
      <c r="AA345">
        <v>32.6</v>
      </c>
      <c r="AC345">
        <f t="shared" si="55"/>
        <v>18131.394106666667</v>
      </c>
      <c r="AD345">
        <f t="shared" si="58"/>
        <v>3.2074051709655667</v>
      </c>
      <c r="AE345">
        <f t="shared" si="53"/>
        <v>3207.4051709655669</v>
      </c>
      <c r="AF345">
        <f t="shared" si="59"/>
        <v>35.91686029945614</v>
      </c>
      <c r="AG345">
        <f t="shared" si="60"/>
        <v>1.676649893613108E-2</v>
      </c>
    </row>
    <row r="346" spans="2:37" x14ac:dyDescent="0.2">
      <c r="B346">
        <f t="shared" si="56"/>
        <v>312</v>
      </c>
      <c r="C346">
        <v>4100000</v>
      </c>
      <c r="D346">
        <v>278.89499999999998</v>
      </c>
      <c r="E346">
        <v>-583775</v>
      </c>
      <c r="F346" s="2">
        <v>2513160</v>
      </c>
      <c r="G346">
        <v>1407.36</v>
      </c>
      <c r="I346">
        <f t="shared" si="49"/>
        <v>300.13096093747299</v>
      </c>
      <c r="J346">
        <f t="shared" si="50"/>
        <v>0.41655540720961282</v>
      </c>
      <c r="K346">
        <f t="shared" si="51"/>
        <v>0.99987666453150426</v>
      </c>
      <c r="L346">
        <f t="shared" si="52"/>
        <v>118</v>
      </c>
      <c r="M346">
        <f t="shared" si="54"/>
        <v>-2.6349999999999998</v>
      </c>
      <c r="O346">
        <v>312</v>
      </c>
      <c r="P346">
        <v>4100000</v>
      </c>
      <c r="Q346">
        <v>278.89499999999998</v>
      </c>
      <c r="R346">
        <v>-583775</v>
      </c>
      <c r="S346" s="2">
        <v>2513160</v>
      </c>
      <c r="T346">
        <v>1407.36</v>
      </c>
      <c r="U346">
        <v>40195.5</v>
      </c>
      <c r="V346">
        <f t="shared" si="57"/>
        <v>4.0195500000000006</v>
      </c>
      <c r="X346">
        <v>4100000</v>
      </c>
      <c r="Y346">
        <v>52.527299999999997</v>
      </c>
      <c r="Z346">
        <v>85.287099999999995</v>
      </c>
      <c r="AA346">
        <v>32.759799999999998</v>
      </c>
      <c r="AC346">
        <f t="shared" si="55"/>
        <v>18399.33483317092</v>
      </c>
      <c r="AD346">
        <f t="shared" si="58"/>
        <v>3.3135238686263522</v>
      </c>
      <c r="AE346">
        <f t="shared" si="53"/>
        <v>3313.5238686263524</v>
      </c>
      <c r="AF346">
        <f t="shared" si="59"/>
        <v>35.513075117101053</v>
      </c>
      <c r="AG346">
        <f t="shared" si="60"/>
        <v>1.6957134745845065E-2</v>
      </c>
    </row>
    <row r="347" spans="2:37" x14ac:dyDescent="0.2">
      <c r="B347">
        <f t="shared" si="56"/>
        <v>320</v>
      </c>
      <c r="C347">
        <v>4200000</v>
      </c>
      <c r="D347">
        <v>278.911</v>
      </c>
      <c r="E347">
        <v>-583765</v>
      </c>
      <c r="F347" s="2">
        <v>2513160</v>
      </c>
      <c r="G347">
        <v>1483.21</v>
      </c>
      <c r="I347">
        <f t="shared" si="49"/>
        <v>310.13096093747299</v>
      </c>
      <c r="J347">
        <f t="shared" si="50"/>
        <v>0.42723631508678239</v>
      </c>
      <c r="K347">
        <f t="shared" si="51"/>
        <v>0.99987666453150426</v>
      </c>
      <c r="L347">
        <f t="shared" si="52"/>
        <v>128</v>
      </c>
      <c r="M347">
        <f t="shared" si="54"/>
        <v>-2.76</v>
      </c>
      <c r="O347">
        <v>320</v>
      </c>
      <c r="P347">
        <v>4200000</v>
      </c>
      <c r="Q347">
        <v>278.911</v>
      </c>
      <c r="R347">
        <v>-583765</v>
      </c>
      <c r="S347" s="2">
        <v>2513160</v>
      </c>
      <c r="T347">
        <v>1483.21</v>
      </c>
      <c r="U347">
        <v>42007.4</v>
      </c>
      <c r="V347">
        <f t="shared" si="57"/>
        <v>4.2007400000000006</v>
      </c>
      <c r="X347">
        <v>4200000</v>
      </c>
      <c r="Y347">
        <v>52.4283</v>
      </c>
      <c r="Z347">
        <v>85.499700000000004</v>
      </c>
      <c r="AA347">
        <v>33.071399999999997</v>
      </c>
      <c r="AC347">
        <f t="shared" si="55"/>
        <v>18929.369037797966</v>
      </c>
      <c r="AD347">
        <f t="shared" si="58"/>
        <v>3.3659251566116679</v>
      </c>
      <c r="AE347">
        <f t="shared" si="53"/>
        <v>3365.9251566116677</v>
      </c>
      <c r="AF347">
        <f t="shared" si="59"/>
        <v>35.622706358006042</v>
      </c>
      <c r="AG347">
        <f t="shared" si="60"/>
        <v>1.6904948039262555E-2</v>
      </c>
    </row>
    <row r="348" spans="2:37" x14ac:dyDescent="0.2">
      <c r="B348">
        <f t="shared" si="56"/>
        <v>328</v>
      </c>
      <c r="C348">
        <v>4300000</v>
      </c>
      <c r="D348">
        <v>278.91300000000001</v>
      </c>
      <c r="E348">
        <v>-583759</v>
      </c>
      <c r="F348" s="2">
        <v>2513160</v>
      </c>
      <c r="G348">
        <v>1623.57</v>
      </c>
      <c r="I348">
        <f t="shared" si="49"/>
        <v>316.13096093747299</v>
      </c>
      <c r="J348">
        <f t="shared" si="50"/>
        <v>0.43791722296395191</v>
      </c>
      <c r="K348">
        <f t="shared" si="51"/>
        <v>0.99987666453150426</v>
      </c>
      <c r="L348">
        <f t="shared" si="52"/>
        <v>134</v>
      </c>
      <c r="M348">
        <f t="shared" si="54"/>
        <v>-3.26</v>
      </c>
      <c r="O348">
        <v>328</v>
      </c>
      <c r="P348">
        <v>4300000</v>
      </c>
      <c r="Q348">
        <v>278.91300000000001</v>
      </c>
      <c r="R348">
        <v>-583759</v>
      </c>
      <c r="S348" s="2">
        <v>2513160</v>
      </c>
      <c r="T348">
        <v>1623.57</v>
      </c>
      <c r="U348">
        <v>43088.9</v>
      </c>
      <c r="V348">
        <f t="shared" si="57"/>
        <v>4.3088900000000008</v>
      </c>
      <c r="X348">
        <v>4300000</v>
      </c>
      <c r="Y348">
        <v>52.254399999999997</v>
      </c>
      <c r="Z348">
        <v>85.665800000000004</v>
      </c>
      <c r="AA348">
        <v>33.4114</v>
      </c>
      <c r="AC348">
        <f t="shared" si="55"/>
        <v>19519.218201831158</v>
      </c>
      <c r="AD348">
        <f t="shared" si="58"/>
        <v>3.3482492416321623</v>
      </c>
      <c r="AE348">
        <f t="shared" si="53"/>
        <v>3348.2492416321625</v>
      </c>
      <c r="AF348">
        <f t="shared" si="59"/>
        <v>35.836808540069278</v>
      </c>
      <c r="AG348">
        <f t="shared" si="60"/>
        <v>1.6803951705874641E-2</v>
      </c>
    </row>
    <row r="349" spans="2:37" x14ac:dyDescent="0.2">
      <c r="B349">
        <f t="shared" si="56"/>
        <v>336</v>
      </c>
      <c r="C349">
        <v>4400000</v>
      </c>
      <c r="D349">
        <v>278.91300000000001</v>
      </c>
      <c r="E349">
        <v>-583748</v>
      </c>
      <c r="F349" s="2">
        <v>2513160</v>
      </c>
      <c r="G349">
        <v>1715.04</v>
      </c>
      <c r="I349">
        <f t="shared" si="49"/>
        <v>327.13096093747299</v>
      </c>
      <c r="J349">
        <f t="shared" si="50"/>
        <v>0.44859813084112149</v>
      </c>
      <c r="K349">
        <f t="shared" si="51"/>
        <v>0.99987666453150426</v>
      </c>
      <c r="L349">
        <f t="shared" si="52"/>
        <v>145</v>
      </c>
      <c r="M349">
        <f t="shared" si="54"/>
        <v>-2.6349999999999998</v>
      </c>
      <c r="O349">
        <v>336</v>
      </c>
      <c r="P349">
        <v>4400000</v>
      </c>
      <c r="Q349">
        <v>278.91300000000001</v>
      </c>
      <c r="R349">
        <v>-583748</v>
      </c>
      <c r="S349" s="2">
        <v>2513160</v>
      </c>
      <c r="T349">
        <v>1715.04</v>
      </c>
      <c r="U349">
        <v>45804.800000000003</v>
      </c>
      <c r="V349">
        <f t="shared" si="57"/>
        <v>4.5804800000000006</v>
      </c>
      <c r="X349">
        <v>4400000</v>
      </c>
      <c r="Y349">
        <v>52.411900000000003</v>
      </c>
      <c r="Z349">
        <v>85.320800000000006</v>
      </c>
      <c r="AA349">
        <v>32.908900000000003</v>
      </c>
      <c r="AC349">
        <f t="shared" si="55"/>
        <v>18651.703183399732</v>
      </c>
      <c r="AD349">
        <f t="shared" si="58"/>
        <v>3.7248371181099982</v>
      </c>
      <c r="AE349">
        <f t="shared" si="53"/>
        <v>3724.8371181099983</v>
      </c>
      <c r="AF349">
        <f t="shared" si="59"/>
        <v>33.428737074533686</v>
      </c>
      <c r="AG349">
        <f t="shared" si="60"/>
        <v>1.8014440648993629E-2</v>
      </c>
    </row>
    <row r="350" spans="2:37" x14ac:dyDescent="0.2">
      <c r="B350">
        <f t="shared" si="56"/>
        <v>344</v>
      </c>
      <c r="C350">
        <v>4500000</v>
      </c>
      <c r="D350">
        <v>278.911</v>
      </c>
      <c r="E350">
        <v>-583740</v>
      </c>
      <c r="F350" s="2">
        <v>2513160</v>
      </c>
      <c r="G350">
        <v>1767.24</v>
      </c>
      <c r="I350">
        <f t="shared" si="49"/>
        <v>335.13096093747299</v>
      </c>
      <c r="J350">
        <f t="shared" si="50"/>
        <v>0.45927903871829107</v>
      </c>
      <c r="K350">
        <f t="shared" si="51"/>
        <v>0.99987666453150426</v>
      </c>
      <c r="L350">
        <f t="shared" si="52"/>
        <v>153</v>
      </c>
      <c r="M350">
        <f t="shared" si="54"/>
        <v>-3.01</v>
      </c>
      <c r="O350">
        <v>344</v>
      </c>
      <c r="P350">
        <v>4500000</v>
      </c>
      <c r="Q350">
        <v>278.911</v>
      </c>
      <c r="R350">
        <v>-583740</v>
      </c>
      <c r="S350" s="2">
        <v>2513160</v>
      </c>
      <c r="T350">
        <v>1767.24</v>
      </c>
      <c r="U350">
        <v>48664.9</v>
      </c>
      <c r="V350">
        <f t="shared" si="57"/>
        <v>4.8664900000000006</v>
      </c>
      <c r="X350">
        <v>4500000</v>
      </c>
      <c r="Y350">
        <v>52.332099999999997</v>
      </c>
      <c r="Z350">
        <v>85.746300000000005</v>
      </c>
      <c r="AA350">
        <v>33.414200000000001</v>
      </c>
      <c r="AC350">
        <f t="shared" si="55"/>
        <v>19524.12596307011</v>
      </c>
      <c r="AD350">
        <f t="shared" si="58"/>
        <v>3.7805851596908715</v>
      </c>
      <c r="AE350">
        <f t="shared" si="53"/>
        <v>3780.5851596908715</v>
      </c>
      <c r="AF350">
        <f t="shared" si="59"/>
        <v>34.178571671397727</v>
      </c>
      <c r="AG350">
        <f t="shared" si="60"/>
        <v>1.7619226625083043E-2</v>
      </c>
    </row>
    <row r="351" spans="2:37" x14ac:dyDescent="0.2">
      <c r="B351">
        <f t="shared" si="56"/>
        <v>352</v>
      </c>
      <c r="C351">
        <v>4600000</v>
      </c>
      <c r="D351">
        <v>278.89</v>
      </c>
      <c r="E351">
        <v>-583730</v>
      </c>
      <c r="F351" s="2">
        <v>2513160</v>
      </c>
      <c r="G351">
        <v>1879.75</v>
      </c>
      <c r="I351">
        <f t="shared" si="49"/>
        <v>345.13096093747299</v>
      </c>
      <c r="J351">
        <f t="shared" si="50"/>
        <v>0.46995994659546059</v>
      </c>
      <c r="K351">
        <f t="shared" si="51"/>
        <v>0.99987666453150426</v>
      </c>
      <c r="L351">
        <f t="shared" si="52"/>
        <v>163</v>
      </c>
      <c r="M351">
        <f t="shared" si="54"/>
        <v>-2.76</v>
      </c>
      <c r="O351">
        <v>352</v>
      </c>
      <c r="P351">
        <v>4600000</v>
      </c>
      <c r="Q351">
        <v>278.89</v>
      </c>
      <c r="R351">
        <v>-583730</v>
      </c>
      <c r="S351" s="2">
        <v>2513160</v>
      </c>
      <c r="T351">
        <v>1879.75</v>
      </c>
      <c r="U351">
        <v>49879.9</v>
      </c>
      <c r="V351">
        <f t="shared" si="57"/>
        <v>4.9879900000000008</v>
      </c>
      <c r="X351">
        <v>4600000</v>
      </c>
      <c r="Y351">
        <v>52.328899999999997</v>
      </c>
      <c r="Z351">
        <v>85.989400000000003</v>
      </c>
      <c r="AA351">
        <v>33.660499999999999</v>
      </c>
      <c r="AC351">
        <f t="shared" si="55"/>
        <v>19959.060106997615</v>
      </c>
      <c r="AD351">
        <f t="shared" si="58"/>
        <v>3.7905329738375575</v>
      </c>
      <c r="AE351">
        <f t="shared" si="53"/>
        <v>3790.5329738375576</v>
      </c>
      <c r="AF351">
        <f t="shared" si="59"/>
        <v>34.145869308051033</v>
      </c>
      <c r="AG351">
        <f t="shared" si="60"/>
        <v>1.7636101004404981E-2</v>
      </c>
    </row>
    <row r="352" spans="2:37" x14ac:dyDescent="0.2">
      <c r="B352">
        <f t="shared" si="56"/>
        <v>360</v>
      </c>
      <c r="C352">
        <v>4700000</v>
      </c>
      <c r="D352">
        <v>278.904</v>
      </c>
      <c r="E352">
        <v>-583729</v>
      </c>
      <c r="F352" s="2">
        <v>2513160</v>
      </c>
      <c r="G352">
        <v>2048.06</v>
      </c>
      <c r="I352">
        <f t="shared" si="49"/>
        <v>346.13096093747299</v>
      </c>
      <c r="J352">
        <f t="shared" si="50"/>
        <v>0.48064085447263016</v>
      </c>
      <c r="K352">
        <f t="shared" si="51"/>
        <v>0.99987666453150426</v>
      </c>
      <c r="L352">
        <f t="shared" si="52"/>
        <v>164</v>
      </c>
      <c r="M352">
        <f t="shared" si="54"/>
        <v>-3.8849999999999998</v>
      </c>
      <c r="O352">
        <v>360</v>
      </c>
      <c r="P352">
        <v>4700000</v>
      </c>
      <c r="Q352">
        <v>278.904</v>
      </c>
      <c r="R352">
        <v>-583729</v>
      </c>
      <c r="S352" s="2">
        <v>2513160</v>
      </c>
      <c r="T352">
        <v>2048.06</v>
      </c>
      <c r="U352">
        <v>51864.2</v>
      </c>
      <c r="V352">
        <f t="shared" si="57"/>
        <v>5.18642</v>
      </c>
      <c r="X352">
        <v>4700000</v>
      </c>
      <c r="Y352">
        <v>51.993499999999997</v>
      </c>
      <c r="Z352">
        <v>85.927400000000006</v>
      </c>
      <c r="AA352">
        <v>33.933900000000001</v>
      </c>
      <c r="AC352">
        <f t="shared" si="55"/>
        <v>20449.360198621966</v>
      </c>
      <c r="AD352">
        <f t="shared" si="58"/>
        <v>3.8468278312306103</v>
      </c>
      <c r="AE352">
        <f t="shared" si="53"/>
        <v>3846.8278312306102</v>
      </c>
      <c r="AF352">
        <f t="shared" si="59"/>
        <v>34.207235310028189</v>
      </c>
      <c r="AG352">
        <f t="shared" si="60"/>
        <v>1.7604462755967276E-2</v>
      </c>
    </row>
    <row r="353" spans="2:33" x14ac:dyDescent="0.2">
      <c r="B353">
        <f t="shared" si="56"/>
        <v>368</v>
      </c>
      <c r="C353">
        <v>4800000</v>
      </c>
      <c r="D353">
        <v>278.89100000000002</v>
      </c>
      <c r="E353">
        <v>-583719</v>
      </c>
      <c r="F353" s="2">
        <v>2513160</v>
      </c>
      <c r="G353">
        <v>2047.02</v>
      </c>
      <c r="I353">
        <f t="shared" si="49"/>
        <v>356.13096093747299</v>
      </c>
      <c r="J353">
        <f t="shared" si="50"/>
        <v>0.49132176234979974</v>
      </c>
      <c r="K353">
        <f t="shared" si="51"/>
        <v>0.99987666453150426</v>
      </c>
      <c r="L353">
        <f t="shared" si="52"/>
        <v>174</v>
      </c>
      <c r="M353">
        <f t="shared" si="54"/>
        <v>-2.76</v>
      </c>
      <c r="O353">
        <v>368</v>
      </c>
      <c r="P353">
        <v>4800000</v>
      </c>
      <c r="Q353">
        <v>278.89100000000002</v>
      </c>
      <c r="R353">
        <v>-583719</v>
      </c>
      <c r="S353" s="2">
        <v>2513160</v>
      </c>
      <c r="T353">
        <v>2047.02</v>
      </c>
      <c r="U353">
        <v>52518.3</v>
      </c>
      <c r="V353">
        <f t="shared" si="57"/>
        <v>5.2518300000000009</v>
      </c>
      <c r="X353">
        <v>4800000</v>
      </c>
      <c r="Y353">
        <v>51.936399999999999</v>
      </c>
      <c r="Z353">
        <v>85.952299999999994</v>
      </c>
      <c r="AA353">
        <v>34.015900000000002</v>
      </c>
      <c r="AC353">
        <f t="shared" si="55"/>
        <v>20597.964058434769</v>
      </c>
      <c r="AD353">
        <f t="shared" si="58"/>
        <v>3.8672402617214043</v>
      </c>
      <c r="AE353">
        <f t="shared" si="53"/>
        <v>3867.2402617214043</v>
      </c>
      <c r="AF353">
        <f t="shared" si="59"/>
        <v>33.706777054319069</v>
      </c>
      <c r="AG353">
        <f t="shared" si="60"/>
        <v>1.7865843388988036E-2</v>
      </c>
    </row>
    <row r="354" spans="2:33" x14ac:dyDescent="0.2">
      <c r="B354">
        <f t="shared" si="56"/>
        <v>376</v>
      </c>
      <c r="C354">
        <v>4900000</v>
      </c>
      <c r="D354">
        <v>278.90899999999999</v>
      </c>
      <c r="E354">
        <v>-583711</v>
      </c>
      <c r="F354" s="2">
        <v>2513160</v>
      </c>
      <c r="G354">
        <v>2145.08</v>
      </c>
      <c r="I354">
        <f t="shared" si="49"/>
        <v>364.13096093747299</v>
      </c>
      <c r="J354">
        <f t="shared" si="50"/>
        <v>0.50200267022696932</v>
      </c>
      <c r="K354">
        <f t="shared" si="51"/>
        <v>0.99987666453150426</v>
      </c>
      <c r="L354">
        <f t="shared" si="52"/>
        <v>182</v>
      </c>
      <c r="M354">
        <f t="shared" si="54"/>
        <v>-3.01</v>
      </c>
      <c r="O354">
        <v>376</v>
      </c>
      <c r="P354">
        <v>4900000</v>
      </c>
      <c r="Q354">
        <v>278.90899999999999</v>
      </c>
      <c r="R354">
        <v>-583711</v>
      </c>
      <c r="S354" s="2">
        <v>2513160</v>
      </c>
      <c r="T354">
        <v>2145.08</v>
      </c>
      <c r="U354">
        <v>54964</v>
      </c>
      <c r="V354">
        <f t="shared" si="57"/>
        <v>5.4964000000000004</v>
      </c>
      <c r="X354">
        <v>4900000</v>
      </c>
      <c r="Y354">
        <v>51.968299999999999</v>
      </c>
      <c r="Z354">
        <v>86.333200000000005</v>
      </c>
      <c r="AA354">
        <v>34.364899999999999</v>
      </c>
      <c r="AC354">
        <f t="shared" si="55"/>
        <v>21238.490722911949</v>
      </c>
      <c r="AD354">
        <f t="shared" si="58"/>
        <v>3.9252694178227481</v>
      </c>
      <c r="AE354">
        <f t="shared" si="53"/>
        <v>3925.269417822748</v>
      </c>
      <c r="AF354">
        <f t="shared" si="59"/>
        <v>34.015476365259509</v>
      </c>
      <c r="AG354">
        <f t="shared" si="60"/>
        <v>1.7703706205185927E-2</v>
      </c>
    </row>
    <row r="355" spans="2:33" x14ac:dyDescent="0.2">
      <c r="B355">
        <f t="shared" si="56"/>
        <v>384</v>
      </c>
      <c r="C355">
        <v>5000000</v>
      </c>
      <c r="D355">
        <v>278.88600000000002</v>
      </c>
      <c r="E355">
        <v>-583697</v>
      </c>
      <c r="F355" s="2">
        <v>2513160</v>
      </c>
      <c r="G355">
        <v>2318.4</v>
      </c>
      <c r="I355">
        <f t="shared" si="49"/>
        <v>378.13096093747299</v>
      </c>
      <c r="J355">
        <f t="shared" si="50"/>
        <v>0.51268357810413889</v>
      </c>
      <c r="K355">
        <f t="shared" si="51"/>
        <v>0.99987666453150426</v>
      </c>
      <c r="L355">
        <f t="shared" si="52"/>
        <v>196</v>
      </c>
      <c r="M355">
        <f t="shared" si="54"/>
        <v>-2.2599999999999998</v>
      </c>
      <c r="O355">
        <v>384</v>
      </c>
      <c r="P355">
        <v>5000000</v>
      </c>
      <c r="Q355">
        <v>278.88600000000002</v>
      </c>
      <c r="R355">
        <v>-583697</v>
      </c>
      <c r="S355" s="2">
        <v>2513160</v>
      </c>
      <c r="T355">
        <v>2318.4</v>
      </c>
      <c r="U355">
        <v>57330.9</v>
      </c>
      <c r="V355">
        <f t="shared" si="57"/>
        <v>5.7330900000000007</v>
      </c>
      <c r="X355">
        <v>5000000</v>
      </c>
      <c r="Y355">
        <v>51.7911</v>
      </c>
      <c r="Z355">
        <v>86.5685</v>
      </c>
      <c r="AA355">
        <v>34.7774</v>
      </c>
      <c r="AC355">
        <f t="shared" si="55"/>
        <v>22012.518258562428</v>
      </c>
      <c r="AD355">
        <f t="shared" si="58"/>
        <v>3.9503340406758851</v>
      </c>
      <c r="AE355">
        <f t="shared" si="53"/>
        <v>3950.3340406758853</v>
      </c>
      <c r="AF355">
        <f t="shared" si="59"/>
        <v>34.520673164860142</v>
      </c>
      <c r="AG355">
        <f t="shared" si="60"/>
        <v>1.7444619261162076E-2</v>
      </c>
    </row>
    <row r="356" spans="2:33" x14ac:dyDescent="0.2">
      <c r="B356">
        <f t="shared" si="56"/>
        <v>392</v>
      </c>
      <c r="C356">
        <v>5100000</v>
      </c>
      <c r="D356">
        <v>278.90499999999997</v>
      </c>
      <c r="E356">
        <v>-583686</v>
      </c>
      <c r="F356" s="2">
        <v>2513160</v>
      </c>
      <c r="G356">
        <v>2505.8000000000002</v>
      </c>
      <c r="I356">
        <f t="shared" si="49"/>
        <v>389.13096093747299</v>
      </c>
      <c r="J356">
        <f t="shared" si="50"/>
        <v>0.52336448598130836</v>
      </c>
      <c r="K356">
        <f t="shared" si="51"/>
        <v>0.99987666453150426</v>
      </c>
      <c r="L356">
        <f t="shared" si="52"/>
        <v>207</v>
      </c>
      <c r="M356">
        <f t="shared" si="54"/>
        <v>-2.6349999999999998</v>
      </c>
      <c r="O356">
        <v>392</v>
      </c>
      <c r="P356">
        <v>5100000</v>
      </c>
      <c r="Q356">
        <v>278.90499999999997</v>
      </c>
      <c r="R356">
        <v>-583686</v>
      </c>
      <c r="S356" s="2">
        <v>2513160</v>
      </c>
      <c r="T356">
        <v>2505.8000000000002</v>
      </c>
      <c r="U356">
        <v>58235.199999999997</v>
      </c>
      <c r="V356">
        <f t="shared" si="57"/>
        <v>5.8235200000000003</v>
      </c>
      <c r="X356">
        <v>5100000</v>
      </c>
      <c r="Y356">
        <v>51.867600000000003</v>
      </c>
      <c r="Z356">
        <v>86.132300000000001</v>
      </c>
      <c r="AA356">
        <v>34.264699999999998</v>
      </c>
      <c r="AC356">
        <f t="shared" si="55"/>
        <v>21053.25249121607</v>
      </c>
      <c r="AD356">
        <f t="shared" si="58"/>
        <v>4.1954752476316886</v>
      </c>
      <c r="AE356">
        <f t="shared" si="53"/>
        <v>4195.4752476316889</v>
      </c>
      <c r="AF356">
        <f t="shared" si="59"/>
        <v>32.342522066863054</v>
      </c>
      <c r="AG356">
        <f t="shared" si="60"/>
        <v>1.86194508503402E-2</v>
      </c>
    </row>
    <row r="357" spans="2:33" x14ac:dyDescent="0.2">
      <c r="B357">
        <f t="shared" si="56"/>
        <v>400</v>
      </c>
      <c r="C357">
        <v>5200000</v>
      </c>
      <c r="D357">
        <v>278.88400000000001</v>
      </c>
      <c r="E357">
        <v>-583681</v>
      </c>
      <c r="F357" s="2">
        <v>2513160</v>
      </c>
      <c r="G357">
        <v>2524.13</v>
      </c>
      <c r="I357">
        <f t="shared" si="49"/>
        <v>394.13096093747299</v>
      </c>
      <c r="J357">
        <f t="shared" si="50"/>
        <v>0.53404539385847793</v>
      </c>
      <c r="K357">
        <f t="shared" si="51"/>
        <v>0.99987666453150426</v>
      </c>
      <c r="L357">
        <f t="shared" si="52"/>
        <v>212</v>
      </c>
      <c r="M357">
        <f t="shared" si="54"/>
        <v>-3.3849999999999998</v>
      </c>
      <c r="O357">
        <v>400</v>
      </c>
      <c r="P357">
        <v>5200000</v>
      </c>
      <c r="Q357">
        <v>278.88400000000001</v>
      </c>
      <c r="R357">
        <v>-583681</v>
      </c>
      <c r="S357" s="2">
        <v>2513160</v>
      </c>
      <c r="T357">
        <v>2524.13</v>
      </c>
      <c r="U357">
        <v>61439.4</v>
      </c>
      <c r="V357">
        <f t="shared" si="57"/>
        <v>6.1439400000000006</v>
      </c>
      <c r="X357">
        <v>5200000</v>
      </c>
      <c r="Y357">
        <v>51.690300000000001</v>
      </c>
      <c r="Z357">
        <v>86.600399999999993</v>
      </c>
      <c r="AA357">
        <v>34.9101</v>
      </c>
      <c r="AC357">
        <f t="shared" si="55"/>
        <v>22265.460217876454</v>
      </c>
      <c r="AD357">
        <f t="shared" si="58"/>
        <v>4.1853336044538842</v>
      </c>
      <c r="AE357">
        <f t="shared" si="53"/>
        <v>4185.3336044538846</v>
      </c>
      <c r="AF357">
        <f t="shared" si="59"/>
        <v>33.520650358013</v>
      </c>
      <c r="AG357">
        <f t="shared" si="60"/>
        <v>1.7965045235348368E-2</v>
      </c>
    </row>
    <row r="358" spans="2:33" x14ac:dyDescent="0.2">
      <c r="B358">
        <f t="shared" si="56"/>
        <v>408</v>
      </c>
      <c r="C358">
        <v>5300000</v>
      </c>
      <c r="D358">
        <v>278.899</v>
      </c>
      <c r="E358">
        <v>-583680</v>
      </c>
      <c r="F358" s="2">
        <v>2513160</v>
      </c>
      <c r="G358">
        <v>2660.34</v>
      </c>
      <c r="I358">
        <f t="shared" si="49"/>
        <v>395.13096093747299</v>
      </c>
      <c r="J358">
        <f t="shared" si="50"/>
        <v>0.54472630173564751</v>
      </c>
      <c r="K358">
        <f t="shared" si="51"/>
        <v>0.99987666453150426</v>
      </c>
      <c r="L358">
        <f t="shared" si="52"/>
        <v>213</v>
      </c>
      <c r="M358">
        <f t="shared" si="54"/>
        <v>-3.8849999999999998</v>
      </c>
      <c r="O358">
        <v>408</v>
      </c>
      <c r="P358">
        <v>5300000</v>
      </c>
      <c r="Q358">
        <v>278.899</v>
      </c>
      <c r="R358">
        <v>-583680</v>
      </c>
      <c r="S358" s="2">
        <v>2513160</v>
      </c>
      <c r="T358">
        <v>2660.34</v>
      </c>
      <c r="U358">
        <v>62902.8</v>
      </c>
      <c r="V358">
        <f t="shared" si="57"/>
        <v>6.290280000000001</v>
      </c>
      <c r="X358">
        <v>5300000</v>
      </c>
      <c r="Y358">
        <v>51.988599999999998</v>
      </c>
      <c r="Z358">
        <v>86.786600000000007</v>
      </c>
      <c r="AA358">
        <v>34.798000000000002</v>
      </c>
      <c r="AC358">
        <f t="shared" si="55"/>
        <v>22051.658032939817</v>
      </c>
      <c r="AD358">
        <f t="shared" si="58"/>
        <v>4.3265678571377331</v>
      </c>
      <c r="AE358">
        <f t="shared" si="53"/>
        <v>4326.567857137733</v>
      </c>
      <c r="AF358">
        <f t="shared" si="59"/>
        <v>32.547814871167546</v>
      </c>
      <c r="AG358">
        <f t="shared" si="60"/>
        <v>1.8502010115998859E-2</v>
      </c>
    </row>
    <row r="359" spans="2:33" x14ac:dyDescent="0.2">
      <c r="B359">
        <f t="shared" si="56"/>
        <v>416</v>
      </c>
      <c r="C359">
        <v>5400000</v>
      </c>
      <c r="D359">
        <v>278.88400000000001</v>
      </c>
      <c r="E359">
        <v>-583664</v>
      </c>
      <c r="F359" s="2">
        <v>2513160</v>
      </c>
      <c r="G359">
        <v>2766.17</v>
      </c>
      <c r="I359">
        <f t="shared" si="49"/>
        <v>411.13096093747299</v>
      </c>
      <c r="J359">
        <f t="shared" si="50"/>
        <v>0.55540720961281709</v>
      </c>
      <c r="K359">
        <f t="shared" si="51"/>
        <v>0.99987666453150426</v>
      </c>
      <c r="L359">
        <f t="shared" si="52"/>
        <v>229</v>
      </c>
      <c r="M359">
        <f t="shared" si="54"/>
        <v>-2.0099999999999998</v>
      </c>
      <c r="O359">
        <v>416</v>
      </c>
      <c r="P359">
        <v>5400000</v>
      </c>
      <c r="Q359">
        <v>278.88400000000001</v>
      </c>
      <c r="R359">
        <v>-583664</v>
      </c>
      <c r="S359" s="2">
        <v>2513160</v>
      </c>
      <c r="T359">
        <v>2766.17</v>
      </c>
      <c r="U359">
        <v>65273.9</v>
      </c>
      <c r="V359">
        <f t="shared" si="57"/>
        <v>6.5273900000000005</v>
      </c>
      <c r="X359">
        <v>5400000</v>
      </c>
      <c r="Y359">
        <v>51.904400000000003</v>
      </c>
      <c r="Z359">
        <v>86.7624</v>
      </c>
      <c r="AA359">
        <v>34.857999999999997</v>
      </c>
      <c r="AC359">
        <f t="shared" si="55"/>
        <v>22165.921680012605</v>
      </c>
      <c r="AD359">
        <f t="shared" si="58"/>
        <v>4.466512546382039</v>
      </c>
      <c r="AE359">
        <f t="shared" si="53"/>
        <v>4466.5125463820386</v>
      </c>
      <c r="AF359">
        <f t="shared" si="59"/>
        <v>32.087302970441321</v>
      </c>
      <c r="AG359">
        <f t="shared" si="60"/>
        <v>1.8767548040879094E-2</v>
      </c>
    </row>
    <row r="360" spans="2:33" x14ac:dyDescent="0.2">
      <c r="B360">
        <f t="shared" si="56"/>
        <v>424</v>
      </c>
      <c r="C360">
        <v>5500000</v>
      </c>
      <c r="D360">
        <v>278.89499999999998</v>
      </c>
      <c r="E360">
        <v>-583655</v>
      </c>
      <c r="F360" s="2">
        <v>2513160</v>
      </c>
      <c r="G360">
        <v>2915.04</v>
      </c>
      <c r="I360">
        <f t="shared" si="49"/>
        <v>420.13096093747299</v>
      </c>
      <c r="J360">
        <f t="shared" si="50"/>
        <v>0.56608811748998666</v>
      </c>
      <c r="K360">
        <f t="shared" si="51"/>
        <v>0.99987666453150426</v>
      </c>
      <c r="L360">
        <f t="shared" si="52"/>
        <v>238</v>
      </c>
      <c r="M360">
        <f t="shared" si="54"/>
        <v>-2.8849999999999998</v>
      </c>
      <c r="O360">
        <v>424</v>
      </c>
      <c r="P360">
        <v>5500000</v>
      </c>
      <c r="Q360">
        <v>278.89499999999998</v>
      </c>
      <c r="R360">
        <v>-583655</v>
      </c>
      <c r="S360" s="2">
        <v>2513160</v>
      </c>
      <c r="T360">
        <v>2915.04</v>
      </c>
      <c r="U360">
        <v>68689.5</v>
      </c>
      <c r="V360">
        <f t="shared" si="57"/>
        <v>6.8689499999999999</v>
      </c>
      <c r="X360">
        <v>5500000</v>
      </c>
      <c r="Y360">
        <v>51.508299999999998</v>
      </c>
      <c r="Z360">
        <v>86.908100000000005</v>
      </c>
      <c r="AA360">
        <v>35.399799999999999</v>
      </c>
      <c r="AC360">
        <f t="shared" si="55"/>
        <v>23215.648669983111</v>
      </c>
      <c r="AD360">
        <f t="shared" si="58"/>
        <v>4.4877052309673351</v>
      </c>
      <c r="AE360">
        <f t="shared" si="53"/>
        <v>4487.7052309673354</v>
      </c>
      <c r="AF360">
        <f t="shared" si="59"/>
        <v>32.972791577980729</v>
      </c>
      <c r="AG360">
        <f t="shared" si="60"/>
        <v>1.8263543096610293E-2</v>
      </c>
    </row>
    <row r="361" spans="2:33" x14ac:dyDescent="0.2">
      <c r="B361">
        <f t="shared" si="56"/>
        <v>432</v>
      </c>
      <c r="C361">
        <v>5600000</v>
      </c>
      <c r="D361">
        <v>278.88400000000001</v>
      </c>
      <c r="E361">
        <v>-583646</v>
      </c>
      <c r="F361" s="2">
        <v>2513160</v>
      </c>
      <c r="G361">
        <v>3043.67</v>
      </c>
      <c r="I361">
        <f t="shared" si="49"/>
        <v>429.13096093747299</v>
      </c>
      <c r="J361">
        <f t="shared" si="50"/>
        <v>0.57676902536715624</v>
      </c>
      <c r="K361">
        <f t="shared" si="51"/>
        <v>0.99987666453150426</v>
      </c>
      <c r="L361">
        <f t="shared" si="52"/>
        <v>247</v>
      </c>
      <c r="M361">
        <f t="shared" si="54"/>
        <v>-2.8849999999999998</v>
      </c>
      <c r="O361">
        <v>432</v>
      </c>
      <c r="P361">
        <v>5600000</v>
      </c>
      <c r="Q361">
        <v>278.88400000000001</v>
      </c>
      <c r="R361">
        <v>-583646</v>
      </c>
      <c r="S361" s="2">
        <v>2513160</v>
      </c>
      <c r="T361">
        <v>3043.67</v>
      </c>
      <c r="U361">
        <v>70611.5</v>
      </c>
      <c r="V361">
        <f t="shared" si="57"/>
        <v>7.0611500000000005</v>
      </c>
      <c r="X361">
        <v>5600000</v>
      </c>
      <c r="Y361">
        <v>51.349400000000003</v>
      </c>
      <c r="Z361">
        <v>86.456699999999998</v>
      </c>
      <c r="AA361">
        <v>35.107300000000002</v>
      </c>
      <c r="AC361">
        <f t="shared" si="55"/>
        <v>22644.914693465624</v>
      </c>
      <c r="AD361">
        <f t="shared" si="58"/>
        <v>4.7295469296575181</v>
      </c>
      <c r="AE361">
        <f t="shared" si="53"/>
        <v>4729.5469296575184</v>
      </c>
      <c r="AF361">
        <f t="shared" si="59"/>
        <v>31.566591732418974</v>
      </c>
      <c r="AG361">
        <f t="shared" si="60"/>
        <v>1.907713081933831E-2</v>
      </c>
    </row>
    <row r="362" spans="2:33" x14ac:dyDescent="0.2">
      <c r="B362">
        <f t="shared" si="56"/>
        <v>440</v>
      </c>
      <c r="C362">
        <v>5700000</v>
      </c>
      <c r="D362">
        <v>278.89499999999998</v>
      </c>
      <c r="E362">
        <v>-583636</v>
      </c>
      <c r="F362" s="2">
        <v>2513160</v>
      </c>
      <c r="G362">
        <v>3041.1</v>
      </c>
      <c r="I362">
        <f t="shared" si="49"/>
        <v>439.13096093747299</v>
      </c>
      <c r="J362">
        <f t="shared" si="50"/>
        <v>0.58744993324432582</v>
      </c>
      <c r="K362">
        <f t="shared" si="51"/>
        <v>0.99987666453150426</v>
      </c>
      <c r="L362">
        <f t="shared" si="52"/>
        <v>257</v>
      </c>
      <c r="M362">
        <f t="shared" si="54"/>
        <v>-2.76</v>
      </c>
      <c r="O362">
        <v>440</v>
      </c>
      <c r="P362">
        <v>5700000</v>
      </c>
      <c r="Q362">
        <v>278.89499999999998</v>
      </c>
      <c r="R362">
        <v>-583636</v>
      </c>
      <c r="S362" s="2">
        <v>2513160</v>
      </c>
      <c r="T362">
        <v>3041.1</v>
      </c>
      <c r="U362">
        <v>71938.399999999994</v>
      </c>
      <c r="V362">
        <f t="shared" si="57"/>
        <v>7.1938399999999998</v>
      </c>
      <c r="X362">
        <v>5700000</v>
      </c>
      <c r="Y362">
        <v>51.209099999999999</v>
      </c>
      <c r="Z362">
        <v>87.054900000000004</v>
      </c>
      <c r="AA362">
        <v>35.845799999999997</v>
      </c>
      <c r="AC362">
        <f t="shared" si="55"/>
        <v>24104.2281694048</v>
      </c>
      <c r="AD362">
        <f t="shared" si="58"/>
        <v>4.5267064855636736</v>
      </c>
      <c r="AE362">
        <f t="shared" si="53"/>
        <v>4526.7064855636736</v>
      </c>
      <c r="AF362">
        <f t="shared" si="59"/>
        <v>32.989923190035384</v>
      </c>
      <c r="AG362">
        <f t="shared" si="60"/>
        <v>1.825405886916083E-2</v>
      </c>
    </row>
    <row r="363" spans="2:33" x14ac:dyDescent="0.2">
      <c r="B363">
        <f t="shared" si="56"/>
        <v>448</v>
      </c>
      <c r="C363">
        <v>5800000</v>
      </c>
      <c r="D363">
        <v>278.87900000000002</v>
      </c>
      <c r="E363">
        <v>-583634</v>
      </c>
      <c r="F363" s="2">
        <v>2513160</v>
      </c>
      <c r="G363">
        <v>3239.02</v>
      </c>
      <c r="I363">
        <f t="shared" si="49"/>
        <v>441.13096093747299</v>
      </c>
      <c r="J363">
        <f t="shared" si="50"/>
        <v>0.59813084112149528</v>
      </c>
      <c r="K363">
        <f t="shared" si="51"/>
        <v>0.99987666453150426</v>
      </c>
      <c r="L363">
        <f t="shared" si="52"/>
        <v>259</v>
      </c>
      <c r="M363">
        <f t="shared" si="54"/>
        <v>-3.76</v>
      </c>
      <c r="O363">
        <v>448</v>
      </c>
      <c r="P363">
        <v>5800000</v>
      </c>
      <c r="Q363">
        <v>278.87900000000002</v>
      </c>
      <c r="R363">
        <v>-583634</v>
      </c>
      <c r="S363" s="2">
        <v>2513160</v>
      </c>
      <c r="T363">
        <v>3239.02</v>
      </c>
      <c r="U363">
        <v>73687.5</v>
      </c>
      <c r="V363">
        <f t="shared" si="57"/>
        <v>7.3687500000000004</v>
      </c>
      <c r="X363">
        <v>5800000</v>
      </c>
      <c r="Y363">
        <v>51.428600000000003</v>
      </c>
      <c r="Z363">
        <v>87.056100000000001</v>
      </c>
      <c r="AA363">
        <v>35.627499999999998</v>
      </c>
      <c r="AC363">
        <f t="shared" si="55"/>
        <v>23666.522253875359</v>
      </c>
      <c r="AD363">
        <f t="shared" si="58"/>
        <v>4.7225239525651324</v>
      </c>
      <c r="AE363">
        <f t="shared" si="53"/>
        <v>4722.5239525651323</v>
      </c>
      <c r="AF363">
        <f t="shared" si="59"/>
        <v>31.812454690365492</v>
      </c>
      <c r="AG363">
        <f t="shared" si="60"/>
        <v>1.8929692972808485E-2</v>
      </c>
    </row>
    <row r="364" spans="2:33" x14ac:dyDescent="0.2">
      <c r="B364">
        <f t="shared" si="56"/>
        <v>456</v>
      </c>
      <c r="C364">
        <v>5900000</v>
      </c>
      <c r="D364">
        <v>278.904</v>
      </c>
      <c r="E364">
        <v>-583611</v>
      </c>
      <c r="F364" s="2">
        <v>2513160</v>
      </c>
      <c r="G364">
        <v>3330.33</v>
      </c>
      <c r="I364">
        <f t="shared" si="49"/>
        <v>464.13096093747299</v>
      </c>
      <c r="J364">
        <f t="shared" si="50"/>
        <v>0.60881174899866486</v>
      </c>
      <c r="K364">
        <f t="shared" si="51"/>
        <v>0.99987666453150426</v>
      </c>
      <c r="L364">
        <f t="shared" si="52"/>
        <v>282</v>
      </c>
      <c r="M364">
        <f t="shared" si="54"/>
        <v>-1.1349999999999998</v>
      </c>
      <c r="O364">
        <v>456</v>
      </c>
      <c r="P364">
        <v>5900000</v>
      </c>
      <c r="Q364">
        <v>278.904</v>
      </c>
      <c r="R364">
        <v>-583611</v>
      </c>
      <c r="S364" s="2">
        <v>2513160</v>
      </c>
      <c r="T364">
        <v>3330.33</v>
      </c>
      <c r="U364">
        <v>76801.8</v>
      </c>
      <c r="V364">
        <f t="shared" si="57"/>
        <v>7.6801800000000009</v>
      </c>
      <c r="X364">
        <v>5900000</v>
      </c>
      <c r="Y364">
        <v>51.378599999999999</v>
      </c>
      <c r="Z364">
        <v>87.821100000000001</v>
      </c>
      <c r="AA364">
        <v>36.442500000000003</v>
      </c>
      <c r="AC364">
        <f t="shared" si="55"/>
        <v>25328.115913082351</v>
      </c>
      <c r="AD364">
        <f t="shared" si="58"/>
        <v>4.5992106836884439</v>
      </c>
      <c r="AE364">
        <f t="shared" si="53"/>
        <v>4599.2106836884441</v>
      </c>
      <c r="AF364">
        <f t="shared" si="59"/>
        <v>33.448665357145153</v>
      </c>
      <c r="AG364">
        <f t="shared" si="60"/>
        <v>1.8003707878029299E-2</v>
      </c>
    </row>
    <row r="365" spans="2:33" x14ac:dyDescent="0.2">
      <c r="B365">
        <f t="shared" si="56"/>
        <v>464</v>
      </c>
      <c r="C365">
        <v>6000000</v>
      </c>
      <c r="D365">
        <v>278.89499999999998</v>
      </c>
      <c r="E365">
        <v>-583609</v>
      </c>
      <c r="F365" s="2">
        <v>2513160</v>
      </c>
      <c r="G365">
        <v>3499.69</v>
      </c>
      <c r="I365">
        <f t="shared" si="49"/>
        <v>466.13096093747299</v>
      </c>
      <c r="J365">
        <f t="shared" si="50"/>
        <v>0.61949265687583444</v>
      </c>
      <c r="K365">
        <f t="shared" si="51"/>
        <v>0.99987666453150426</v>
      </c>
      <c r="L365">
        <f t="shared" si="52"/>
        <v>284</v>
      </c>
      <c r="M365">
        <f t="shared" si="54"/>
        <v>-3.76</v>
      </c>
      <c r="O365">
        <v>464</v>
      </c>
      <c r="P365">
        <v>6000000</v>
      </c>
      <c r="Q365">
        <v>278.89499999999998</v>
      </c>
      <c r="R365">
        <v>-583609</v>
      </c>
      <c r="S365" s="2">
        <v>2513160</v>
      </c>
      <c r="T365">
        <v>3499.69</v>
      </c>
      <c r="U365">
        <v>79132.800000000003</v>
      </c>
      <c r="V365">
        <f t="shared" si="57"/>
        <v>7.9132800000000003</v>
      </c>
      <c r="X365">
        <v>6000000</v>
      </c>
      <c r="Y365">
        <v>51.139099999999999</v>
      </c>
      <c r="Z365">
        <v>87.321700000000007</v>
      </c>
      <c r="AA365">
        <v>36.182600000000001</v>
      </c>
      <c r="AC365">
        <f t="shared" si="55"/>
        <v>24790.067591051575</v>
      </c>
      <c r="AD365">
        <f t="shared" si="58"/>
        <v>4.841652469201466</v>
      </c>
      <c r="AE365">
        <f t="shared" si="53"/>
        <v>4841.6524692014664</v>
      </c>
      <c r="AF365">
        <f t="shared" si="59"/>
        <v>32.173660998558745</v>
      </c>
      <c r="AG365">
        <f t="shared" si="60"/>
        <v>1.8717173654156927E-2</v>
      </c>
    </row>
    <row r="366" spans="2:33" x14ac:dyDescent="0.2">
      <c r="B366">
        <f t="shared" si="56"/>
        <v>472</v>
      </c>
      <c r="C366">
        <v>6100000</v>
      </c>
      <c r="D366">
        <v>278.87700000000001</v>
      </c>
      <c r="E366">
        <v>-583599</v>
      </c>
      <c r="F366" s="2">
        <v>2513160</v>
      </c>
      <c r="G366">
        <v>3585.13</v>
      </c>
      <c r="I366">
        <f t="shared" si="49"/>
        <v>476.13096093747299</v>
      </c>
      <c r="J366">
        <f t="shared" si="50"/>
        <v>0.63017356475300401</v>
      </c>
      <c r="K366">
        <f t="shared" si="51"/>
        <v>0.99987666453150426</v>
      </c>
      <c r="L366">
        <f t="shared" si="52"/>
        <v>294</v>
      </c>
      <c r="M366">
        <f t="shared" si="54"/>
        <v>-2.76</v>
      </c>
      <c r="O366">
        <v>472</v>
      </c>
      <c r="P366">
        <v>6100000</v>
      </c>
      <c r="Q366">
        <v>278.87700000000001</v>
      </c>
      <c r="R366">
        <v>-583599</v>
      </c>
      <c r="S366" s="2">
        <v>2513160</v>
      </c>
      <c r="T366">
        <v>3585.13</v>
      </c>
      <c r="U366">
        <v>81226.3</v>
      </c>
      <c r="V366">
        <f t="shared" si="57"/>
        <v>8.1226300000000009</v>
      </c>
      <c r="X366">
        <v>6100000</v>
      </c>
      <c r="Y366">
        <v>50.826099999999997</v>
      </c>
      <c r="Z366">
        <v>87.271600000000007</v>
      </c>
      <c r="AA366">
        <v>36.445500000000003</v>
      </c>
      <c r="AC366">
        <f t="shared" si="55"/>
        <v>25334.371570876439</v>
      </c>
      <c r="AD366">
        <f t="shared" si="58"/>
        <v>4.8629670366988886</v>
      </c>
      <c r="AE366">
        <f t="shared" si="53"/>
        <v>4862.9670366988885</v>
      </c>
      <c r="AF366">
        <f t="shared" si="59"/>
        <v>32.322793559283454</v>
      </c>
      <c r="AG366">
        <f t="shared" si="60"/>
        <v>1.863081539952606E-2</v>
      </c>
    </row>
    <row r="367" spans="2:33" x14ac:dyDescent="0.2">
      <c r="B367">
        <f t="shared" si="56"/>
        <v>480</v>
      </c>
      <c r="C367">
        <v>6200000</v>
      </c>
      <c r="D367">
        <v>278.87700000000001</v>
      </c>
      <c r="E367">
        <v>-583588</v>
      </c>
      <c r="F367" s="2">
        <v>2513160</v>
      </c>
      <c r="G367">
        <v>3632.83</v>
      </c>
      <c r="I367">
        <f t="shared" si="49"/>
        <v>487.13096093747299</v>
      </c>
      <c r="J367">
        <f t="shared" si="50"/>
        <v>0.64085447263017359</v>
      </c>
      <c r="K367">
        <f t="shared" si="51"/>
        <v>0.99987666453150426</v>
      </c>
      <c r="L367">
        <f t="shared" si="52"/>
        <v>305</v>
      </c>
      <c r="M367">
        <f t="shared" si="54"/>
        <v>-2.6349999999999998</v>
      </c>
      <c r="O367">
        <v>480</v>
      </c>
      <c r="P367">
        <v>6200000</v>
      </c>
      <c r="Q367">
        <v>278.87700000000001</v>
      </c>
      <c r="R367">
        <v>-583588</v>
      </c>
      <c r="S367" s="2">
        <v>2513160</v>
      </c>
      <c r="T367">
        <v>3632.83</v>
      </c>
      <c r="U367">
        <v>82186.5</v>
      </c>
      <c r="V367">
        <f t="shared" si="57"/>
        <v>8.2186500000000002</v>
      </c>
      <c r="X367">
        <v>6200000</v>
      </c>
      <c r="Y367">
        <v>50.835099999999997</v>
      </c>
      <c r="Z367">
        <v>87.419799999999995</v>
      </c>
      <c r="AA367">
        <v>36.584699999999998</v>
      </c>
      <c r="AC367">
        <f t="shared" si="55"/>
        <v>25625.768118645217</v>
      </c>
      <c r="AD367">
        <f t="shared" si="58"/>
        <v>4.8645019832159182</v>
      </c>
      <c r="AE367">
        <f t="shared" si="53"/>
        <v>4864.5019832159178</v>
      </c>
      <c r="AF367">
        <f t="shared" si="59"/>
        <v>32.149661585516974</v>
      </c>
      <c r="AG367">
        <f t="shared" si="60"/>
        <v>1.8731145844200225E-2</v>
      </c>
    </row>
    <row r="368" spans="2:33" x14ac:dyDescent="0.2">
      <c r="B368">
        <f t="shared" si="56"/>
        <v>488</v>
      </c>
      <c r="C368">
        <v>6300000</v>
      </c>
      <c r="D368">
        <v>278.904</v>
      </c>
      <c r="E368">
        <v>-583570</v>
      </c>
      <c r="F368" s="2">
        <v>2513160</v>
      </c>
      <c r="G368">
        <v>3775.44</v>
      </c>
      <c r="I368">
        <f t="shared" si="49"/>
        <v>505.13096093747299</v>
      </c>
      <c r="J368">
        <f t="shared" si="50"/>
        <v>0.65153538050734316</v>
      </c>
      <c r="K368">
        <f t="shared" si="51"/>
        <v>0.99987666453150426</v>
      </c>
      <c r="L368">
        <f t="shared" si="52"/>
        <v>323</v>
      </c>
      <c r="M368">
        <f t="shared" si="54"/>
        <v>-1.7599999999999998</v>
      </c>
      <c r="O368">
        <v>488</v>
      </c>
      <c r="P368">
        <v>6300000</v>
      </c>
      <c r="Q368">
        <v>278.904</v>
      </c>
      <c r="R368">
        <v>-583570</v>
      </c>
      <c r="S368" s="2">
        <v>2513160</v>
      </c>
      <c r="T368">
        <v>3775.44</v>
      </c>
      <c r="U368">
        <v>83481.2</v>
      </c>
      <c r="V368">
        <f t="shared" si="57"/>
        <v>8.3481199999999998</v>
      </c>
      <c r="X368">
        <v>6300000</v>
      </c>
      <c r="Y368">
        <v>50.773099999999999</v>
      </c>
      <c r="Z368">
        <v>87.442899999999995</v>
      </c>
      <c r="AA368">
        <v>36.669800000000002</v>
      </c>
      <c r="AC368">
        <f t="shared" si="55"/>
        <v>25805.009397291607</v>
      </c>
      <c r="AD368">
        <f t="shared" si="58"/>
        <v>4.9068123816477245</v>
      </c>
      <c r="AE368">
        <f t="shared" si="53"/>
        <v>4906.8123816477246</v>
      </c>
      <c r="AF368">
        <f t="shared" si="59"/>
        <v>31.843804629198782</v>
      </c>
      <c r="AG368">
        <f t="shared" si="60"/>
        <v>1.8911056860580665E-2</v>
      </c>
    </row>
    <row r="369" spans="2:33" x14ac:dyDescent="0.2">
      <c r="B369">
        <f t="shared" si="56"/>
        <v>496</v>
      </c>
      <c r="C369">
        <v>6400000</v>
      </c>
      <c r="D369">
        <v>278.90600000000001</v>
      </c>
      <c r="E369">
        <v>-583570</v>
      </c>
      <c r="F369" s="2">
        <v>2513160</v>
      </c>
      <c r="G369">
        <v>4011.44</v>
      </c>
      <c r="I369">
        <f t="shared" si="49"/>
        <v>505.13096093747299</v>
      </c>
      <c r="J369">
        <f t="shared" si="50"/>
        <v>0.66221628838451263</v>
      </c>
      <c r="K369">
        <f t="shared" si="51"/>
        <v>0.99987666453150426</v>
      </c>
      <c r="L369">
        <f t="shared" si="52"/>
        <v>323</v>
      </c>
      <c r="M369">
        <f t="shared" si="54"/>
        <v>-4.01</v>
      </c>
      <c r="O369">
        <v>496</v>
      </c>
      <c r="P369">
        <v>6400000</v>
      </c>
      <c r="Q369">
        <v>278.90600000000001</v>
      </c>
      <c r="R369">
        <v>-583570</v>
      </c>
      <c r="S369" s="2">
        <v>2513160</v>
      </c>
      <c r="T369">
        <v>4011.44</v>
      </c>
      <c r="U369">
        <v>85873.7</v>
      </c>
      <c r="V369">
        <f t="shared" si="57"/>
        <v>8.5873699999999999</v>
      </c>
      <c r="X369">
        <v>6400000</v>
      </c>
      <c r="Y369">
        <v>50.961799999999997</v>
      </c>
      <c r="Z369">
        <v>87.627300000000005</v>
      </c>
      <c r="AA369">
        <v>36.665500000000002</v>
      </c>
      <c r="AC369">
        <f t="shared" si="55"/>
        <v>25795.932566008123</v>
      </c>
      <c r="AD369">
        <f t="shared" si="58"/>
        <v>5.049213485060128</v>
      </c>
      <c r="AE369">
        <f t="shared" si="53"/>
        <v>5049.2134850601278</v>
      </c>
      <c r="AF369">
        <f t="shared" si="59"/>
        <v>31.319174579133247</v>
      </c>
      <c r="AG369">
        <f t="shared" si="60"/>
        <v>1.9227837517825981E-2</v>
      </c>
    </row>
    <row r="370" spans="2:33" x14ac:dyDescent="0.2">
      <c r="B370">
        <f t="shared" si="56"/>
        <v>504</v>
      </c>
      <c r="C370">
        <v>6500000</v>
      </c>
      <c r="D370">
        <v>278.90300000000002</v>
      </c>
      <c r="E370">
        <v>-583565</v>
      </c>
      <c r="F370" s="2">
        <v>2513160</v>
      </c>
      <c r="G370">
        <v>4005.39</v>
      </c>
      <c r="I370">
        <f t="shared" si="49"/>
        <v>510.13096093747299</v>
      </c>
      <c r="J370">
        <f t="shared" si="50"/>
        <v>0.67289719626168221</v>
      </c>
      <c r="K370">
        <f t="shared" si="51"/>
        <v>0.99987666453150426</v>
      </c>
      <c r="L370">
        <f t="shared" si="52"/>
        <v>328</v>
      </c>
      <c r="M370">
        <f t="shared" si="54"/>
        <v>-3.3849999999999998</v>
      </c>
      <c r="O370">
        <v>504</v>
      </c>
      <c r="P370">
        <v>6500000</v>
      </c>
      <c r="Q370">
        <v>278.90300000000002</v>
      </c>
      <c r="R370">
        <v>-583565</v>
      </c>
      <c r="S370" s="2">
        <v>2513160</v>
      </c>
      <c r="T370">
        <v>4005.39</v>
      </c>
      <c r="U370">
        <v>86903</v>
      </c>
      <c r="V370">
        <f t="shared" si="57"/>
        <v>8.6903000000000006</v>
      </c>
      <c r="X370">
        <v>6500000</v>
      </c>
      <c r="Y370">
        <v>50.752099999999999</v>
      </c>
      <c r="Z370">
        <v>87.606300000000005</v>
      </c>
      <c r="AA370">
        <v>36.854199999999999</v>
      </c>
      <c r="AC370">
        <f t="shared" si="55"/>
        <v>26196.264253640486</v>
      </c>
      <c r="AD370">
        <f t="shared" si="58"/>
        <v>5.0316473715743584</v>
      </c>
      <c r="AE370">
        <f t="shared" si="53"/>
        <v>5031.6473715743587</v>
      </c>
      <c r="AF370">
        <f t="shared" si="59"/>
        <v>31.300377645917262</v>
      </c>
      <c r="AG370">
        <f t="shared" si="60"/>
        <v>1.9239384483226814E-2</v>
      </c>
    </row>
  </sheetData>
  <sortState ref="AI28:AK338">
    <sortCondition ref="AK28:AK3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D8F9-2FF6-6C41-932A-A1F4129891B9}">
  <dimension ref="A3:AV515"/>
  <sheetViews>
    <sheetView topLeftCell="E1" workbookViewId="0">
      <selection activeCell="M390" sqref="M390:M469"/>
    </sheetView>
  </sheetViews>
  <sheetFormatPr baseColWidth="10" defaultRowHeight="16" x14ac:dyDescent="0.2"/>
  <sheetData>
    <row r="3" spans="2:29" x14ac:dyDescent="0.2"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15</v>
      </c>
      <c r="Y3" t="s">
        <v>41</v>
      </c>
      <c r="Z3" t="s">
        <v>42</v>
      </c>
    </row>
    <row r="4" spans="2:29" x14ac:dyDescent="0.2">
      <c r="S4">
        <v>85.709900000000005</v>
      </c>
      <c r="T4">
        <f t="shared" ref="T4:T9" si="0">S4/2</f>
        <v>42.854950000000002</v>
      </c>
      <c r="U4">
        <f t="shared" ref="U4:U9" si="1">T4/10</f>
        <v>4.2854950000000001</v>
      </c>
      <c r="V4">
        <f t="shared" ref="V4:V9" si="2">U4*2</f>
        <v>8.5709900000000001</v>
      </c>
      <c r="W4">
        <f t="shared" ref="W4:W9" si="3">4*3.14*T4^2</f>
        <v>23067.027048151405</v>
      </c>
      <c r="X4" s="4">
        <v>1902.0042734374874</v>
      </c>
      <c r="Y4" s="4">
        <f t="shared" ref="Y4:Y9" si="4">X4/W4</f>
        <v>8.2455544421356816E-2</v>
      </c>
      <c r="Z4" s="4">
        <f t="shared" ref="Z4:Z9" si="5">Y4*16.02</f>
        <v>1.3209378216301362</v>
      </c>
    </row>
    <row r="5" spans="2:29" x14ac:dyDescent="0.2">
      <c r="S5">
        <v>70.598600000000005</v>
      </c>
      <c r="T5">
        <f t="shared" si="0"/>
        <v>35.299300000000002</v>
      </c>
      <c r="U5">
        <f t="shared" si="1"/>
        <v>3.5299300000000002</v>
      </c>
      <c r="V5">
        <f t="shared" si="2"/>
        <v>7.0598600000000005</v>
      </c>
      <c r="W5">
        <f t="shared" si="3"/>
        <v>15650.269690954403</v>
      </c>
      <c r="X5">
        <v>1330.8536484375363</v>
      </c>
      <c r="Y5" s="4">
        <f t="shared" si="4"/>
        <v>8.5037106370553325E-2</v>
      </c>
      <c r="Z5" s="4">
        <f t="shared" si="5"/>
        <v>1.3622944440562643</v>
      </c>
    </row>
    <row r="6" spans="2:29" x14ac:dyDescent="0.2">
      <c r="S6">
        <v>57.6952</v>
      </c>
      <c r="T6">
        <f t="shared" si="0"/>
        <v>28.8476</v>
      </c>
      <c r="U6">
        <f t="shared" si="1"/>
        <v>2.88476</v>
      </c>
      <c r="V6">
        <f t="shared" si="2"/>
        <v>5.76952</v>
      </c>
      <c r="W6">
        <f t="shared" si="3"/>
        <v>10452.231363545599</v>
      </c>
      <c r="X6">
        <v>850.52152343746275</v>
      </c>
      <c r="Y6" s="4">
        <f t="shared" si="4"/>
        <v>8.1372244246701156E-2</v>
      </c>
      <c r="Z6" s="4">
        <f t="shared" si="5"/>
        <v>1.3035833528321525</v>
      </c>
    </row>
    <row r="7" spans="2:29" x14ac:dyDescent="0.2">
      <c r="H7" t="s">
        <v>74</v>
      </c>
      <c r="S7">
        <v>43.858499999999999</v>
      </c>
      <c r="T7">
        <f t="shared" si="0"/>
        <v>21.92925</v>
      </c>
      <c r="U7">
        <f t="shared" si="1"/>
        <v>2.1929249999999998</v>
      </c>
      <c r="V7">
        <f t="shared" si="2"/>
        <v>4.3858499999999996</v>
      </c>
      <c r="W7">
        <f t="shared" si="3"/>
        <v>6040.0035898650003</v>
      </c>
      <c r="X7">
        <v>418.6500312499702</v>
      </c>
      <c r="Y7" s="4">
        <f t="shared" si="4"/>
        <v>6.9312877885115198E-2</v>
      </c>
      <c r="Z7" s="4">
        <f t="shared" si="5"/>
        <v>1.1103923037195453</v>
      </c>
    </row>
    <row r="8" spans="2:29" x14ac:dyDescent="0.2">
      <c r="H8">
        <v>0.91600000000000004</v>
      </c>
      <c r="S8">
        <v>30.486799999999999</v>
      </c>
      <c r="T8">
        <f t="shared" si="0"/>
        <v>15.243399999999999</v>
      </c>
      <c r="U8">
        <f t="shared" si="1"/>
        <v>1.52434</v>
      </c>
      <c r="V8">
        <f t="shared" si="2"/>
        <v>3.0486800000000001</v>
      </c>
      <c r="W8">
        <f t="shared" si="3"/>
        <v>2918.4572191135999</v>
      </c>
      <c r="X8">
        <v>171.62928125006147</v>
      </c>
      <c r="Y8" s="4">
        <f t="shared" si="4"/>
        <v>5.8808222414919988E-2</v>
      </c>
      <c r="Z8" s="4">
        <f t="shared" si="5"/>
        <v>0.94210772308701818</v>
      </c>
    </row>
    <row r="9" spans="2:29" x14ac:dyDescent="0.2">
      <c r="S9">
        <v>111.52760000000001</v>
      </c>
      <c r="T9">
        <f t="shared" si="0"/>
        <v>55.763800000000003</v>
      </c>
      <c r="U9">
        <f t="shared" si="1"/>
        <v>5.5763800000000003</v>
      </c>
      <c r="V9">
        <f t="shared" si="2"/>
        <v>11.152760000000001</v>
      </c>
      <c r="W9">
        <f t="shared" si="3"/>
        <v>39056.593463926401</v>
      </c>
      <c r="X9" s="4">
        <v>3240.5465972221</v>
      </c>
      <c r="Y9" s="4">
        <f t="shared" si="4"/>
        <v>8.2970538641961841E-2</v>
      </c>
      <c r="Z9" s="4">
        <f t="shared" si="5"/>
        <v>1.3291880290442286</v>
      </c>
    </row>
    <row r="10" spans="2:29" x14ac:dyDescent="0.2">
      <c r="B10" t="s">
        <v>115</v>
      </c>
    </row>
    <row r="11" spans="2:29" x14ac:dyDescent="0.2">
      <c r="B11">
        <v>5.17</v>
      </c>
    </row>
    <row r="12" spans="2:29" x14ac:dyDescent="0.2">
      <c r="E12" t="s">
        <v>12</v>
      </c>
      <c r="F12">
        <v>86151</v>
      </c>
      <c r="G12">
        <v>25488</v>
      </c>
      <c r="H12">
        <f>G12/(G12+F12)</f>
        <v>0.22830731196087389</v>
      </c>
      <c r="Q12" s="2"/>
      <c r="S12">
        <v>84.637799999999999</v>
      </c>
      <c r="T12">
        <f t="shared" ref="T12" si="6">S12/2</f>
        <v>42.318899999999999</v>
      </c>
      <c r="U12">
        <f t="shared" ref="U12" si="7">T12/10</f>
        <v>4.2318899999999999</v>
      </c>
      <c r="V12">
        <f t="shared" ref="V12" si="8">U12*2</f>
        <v>8.4637799999999999</v>
      </c>
      <c r="W12">
        <f t="shared" ref="W12" si="9">4*3.14*T12^2</f>
        <v>22493.5695729576</v>
      </c>
      <c r="X12">
        <v>1844.7560859374935</v>
      </c>
      <c r="Y12" s="4">
        <f t="shared" ref="Y12" si="10">X12/W12</f>
        <v>8.2012598309665841E-2</v>
      </c>
      <c r="Z12" s="4">
        <f t="shared" ref="Z12" si="11">Y12*16.02</f>
        <v>1.3138418249208468</v>
      </c>
      <c r="AB12" s="4">
        <f>AVERAGE(S4,S12)</f>
        <v>85.173850000000002</v>
      </c>
      <c r="AC12" s="4">
        <f>AVERAGE(Z4,Z12)</f>
        <v>1.3173898232754915</v>
      </c>
    </row>
    <row r="13" spans="2:29" x14ac:dyDescent="0.2">
      <c r="B13" t="s">
        <v>116</v>
      </c>
      <c r="C13" t="s">
        <v>117</v>
      </c>
      <c r="S13">
        <v>71.212699999999998</v>
      </c>
      <c r="T13">
        <f t="shared" ref="T13" si="12">S13/2</f>
        <v>35.606349999999999</v>
      </c>
      <c r="U13">
        <f t="shared" ref="U13" si="13">T13/10</f>
        <v>3.560635</v>
      </c>
      <c r="V13">
        <f t="shared" ref="V13" si="14">U13*2</f>
        <v>7.12127</v>
      </c>
      <c r="W13">
        <f t="shared" ref="W13" si="15">4*3.14*T13^2</f>
        <v>15923.7207336506</v>
      </c>
      <c r="X13">
        <v>1219.1704609374283</v>
      </c>
      <c r="Y13" s="4">
        <f t="shared" ref="Y13" si="16">X13/W13</f>
        <v>7.6563165187959609E-2</v>
      </c>
      <c r="Z13" s="4">
        <f t="shared" ref="Z13" si="17">Y13*16.02</f>
        <v>1.2265419063111129</v>
      </c>
      <c r="AB13" s="4">
        <f t="shared" ref="AB13:AB16" si="18">AVERAGE(S5,S13)</f>
        <v>70.905650000000009</v>
      </c>
      <c r="AC13" s="4">
        <f>AVERAGE(Z5,Z13)</f>
        <v>1.2944181751836887</v>
      </c>
    </row>
    <row r="14" spans="2:29" x14ac:dyDescent="0.2">
      <c r="B14">
        <v>6.1</v>
      </c>
      <c r="C14">
        <v>1.6</v>
      </c>
      <c r="E14" t="s">
        <v>77</v>
      </c>
      <c r="S14">
        <v>58.060699999999997</v>
      </c>
      <c r="T14">
        <f t="shared" ref="T14:T15" si="19">S14/2</f>
        <v>29.030349999999999</v>
      </c>
      <c r="U14">
        <f t="shared" ref="U14:U15" si="20">T14/10</f>
        <v>2.903035</v>
      </c>
      <c r="V14">
        <f t="shared" ref="V14:V15" si="21">U14*2</f>
        <v>5.8060700000000001</v>
      </c>
      <c r="W14">
        <f t="shared" ref="W14:W15" si="22">4*3.14*T14^2</f>
        <v>10585.0809372986</v>
      </c>
      <c r="X14">
        <v>733.03933593747206</v>
      </c>
      <c r="Y14" s="4">
        <f t="shared" ref="Y14:Y15" si="23">X14/W14</f>
        <v>6.9252123841062455E-2</v>
      </c>
      <c r="Z14" s="4">
        <f t="shared" ref="Z14:Z15" si="24">Y14*16.02</f>
        <v>1.1094190239338204</v>
      </c>
      <c r="AB14" s="4">
        <f t="shared" si="18"/>
        <v>57.877949999999998</v>
      </c>
      <c r="AC14" s="4">
        <f>AVERAGE(Z6,Z14)</f>
        <v>1.2065011883829864</v>
      </c>
    </row>
    <row r="15" spans="2:29" x14ac:dyDescent="0.2">
      <c r="B15">
        <f>B14-C14</f>
        <v>4.5</v>
      </c>
      <c r="D15">
        <v>12.5</v>
      </c>
      <c r="E15">
        <v>1</v>
      </c>
      <c r="F15">
        <v>86193</v>
      </c>
      <c r="G15">
        <v>25446</v>
      </c>
      <c r="H15">
        <f>G15/(G15+F15)</f>
        <v>0.2279310993470024</v>
      </c>
      <c r="S15">
        <v>43.8414</v>
      </c>
      <c r="T15">
        <f t="shared" si="19"/>
        <v>21.9207</v>
      </c>
      <c r="U15">
        <f t="shared" si="20"/>
        <v>2.1920700000000002</v>
      </c>
      <c r="V15">
        <f t="shared" si="21"/>
        <v>4.3841400000000004</v>
      </c>
      <c r="W15">
        <f t="shared" si="22"/>
        <v>6035.2946314343999</v>
      </c>
      <c r="X15">
        <v>437.75549218745437</v>
      </c>
      <c r="Y15" s="4">
        <f t="shared" si="23"/>
        <v>7.2532580250090239E-2</v>
      </c>
      <c r="Z15" s="4">
        <f t="shared" si="24"/>
        <v>1.1619719356064455</v>
      </c>
      <c r="AB15" s="4">
        <f t="shared" si="18"/>
        <v>43.84995</v>
      </c>
      <c r="AC15" s="4">
        <f>AVERAGE(Z7,Z15)</f>
        <v>1.1361821196629953</v>
      </c>
    </row>
    <row r="16" spans="2:29" x14ac:dyDescent="0.2">
      <c r="B16" t="s">
        <v>116</v>
      </c>
      <c r="S16">
        <v>30.798999999999999</v>
      </c>
      <c r="T16">
        <f t="shared" ref="T16" si="25">S16/2</f>
        <v>15.3995</v>
      </c>
      <c r="U16">
        <f t="shared" ref="U16" si="26">T16/10</f>
        <v>1.5399499999999999</v>
      </c>
      <c r="V16">
        <f t="shared" ref="V16" si="27">U16*2</f>
        <v>3.0798999999999999</v>
      </c>
      <c r="W16">
        <f t="shared" ref="W16" si="28">4*3.14*T16^2</f>
        <v>2978.5361791400001</v>
      </c>
      <c r="X16">
        <v>245.30867968755774</v>
      </c>
      <c r="Y16" s="4">
        <f t="shared" ref="Y16" si="29">X16/W16</f>
        <v>8.2358804773150787E-2</v>
      </c>
      <c r="Z16" s="4">
        <f t="shared" ref="Z16" si="30">Y16*16.02</f>
        <v>1.3193880524658756</v>
      </c>
      <c r="AB16" s="4">
        <f t="shared" si="18"/>
        <v>30.642899999999997</v>
      </c>
      <c r="AC16" s="4">
        <f>AVERAGE(Z8,Z16)</f>
        <v>1.130747887776447</v>
      </c>
    </row>
    <row r="17" spans="1:43" x14ac:dyDescent="0.2">
      <c r="B17">
        <v>5.6</v>
      </c>
    </row>
    <row r="21" spans="1:43" x14ac:dyDescent="0.2">
      <c r="B21" t="s">
        <v>0</v>
      </c>
    </row>
    <row r="23" spans="1:43" x14ac:dyDescent="0.2">
      <c r="B23" t="s">
        <v>1</v>
      </c>
      <c r="AD23" t="s">
        <v>2</v>
      </c>
    </row>
    <row r="24" spans="1:43" x14ac:dyDescent="0.2">
      <c r="D24" t="s">
        <v>3</v>
      </c>
      <c r="F24" t="s">
        <v>4</v>
      </c>
      <c r="X24" t="s">
        <v>5</v>
      </c>
      <c r="Y24" t="s">
        <v>6</v>
      </c>
      <c r="Z24" t="s">
        <v>7</v>
      </c>
      <c r="AA24" t="s">
        <v>8</v>
      </c>
      <c r="AC24">
        <f>(4/3)*3.14*((3.413*12.5)^3)</f>
        <v>325092.75320463529</v>
      </c>
      <c r="AD24" t="s">
        <v>9</v>
      </c>
    </row>
    <row r="25" spans="1:43" x14ac:dyDescent="0.2">
      <c r="B25">
        <v>16361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X25">
        <v>0</v>
      </c>
      <c r="Y25">
        <v>25.725000000000001</v>
      </c>
      <c r="Z25">
        <v>111.47499999999999</v>
      </c>
      <c r="AA25">
        <v>85.75</v>
      </c>
      <c r="AC25">
        <f t="shared" ref="AC25:AC30" si="31">(1/6)*3.14*(AA25)^3</f>
        <v>329974.80723958334</v>
      </c>
      <c r="AL25" t="s">
        <v>43</v>
      </c>
    </row>
    <row r="26" spans="1:43" x14ac:dyDescent="0.2">
      <c r="B26" t="s">
        <v>20</v>
      </c>
      <c r="C26">
        <v>100000</v>
      </c>
      <c r="D26">
        <v>347.01499999999999</v>
      </c>
      <c r="E26">
        <v>-585261</v>
      </c>
      <c r="F26" s="2">
        <v>2516320</v>
      </c>
      <c r="G26">
        <v>-5.7309800000000001E-3</v>
      </c>
      <c r="X26">
        <v>100000</v>
      </c>
      <c r="Y26">
        <v>26.0533</v>
      </c>
      <c r="Z26">
        <v>110.96899999999999</v>
      </c>
      <c r="AA26">
        <v>84.915700000000001</v>
      </c>
      <c r="AC26">
        <f t="shared" si="31"/>
        <v>320436.7954059068</v>
      </c>
      <c r="AI26">
        <v>1</v>
      </c>
      <c r="AL26" t="s">
        <v>24</v>
      </c>
      <c r="AM26" t="s">
        <v>45</v>
      </c>
      <c r="AN26" t="s">
        <v>25</v>
      </c>
      <c r="AP26" t="s">
        <v>45</v>
      </c>
      <c r="AQ26" t="s">
        <v>25</v>
      </c>
    </row>
    <row r="27" spans="1:43" x14ac:dyDescent="0.2">
      <c r="B27">
        <v>0</v>
      </c>
      <c r="C27">
        <v>200000</v>
      </c>
      <c r="D27">
        <v>347.024</v>
      </c>
      <c r="E27">
        <v>-508608</v>
      </c>
      <c r="F27" s="2">
        <v>2512590</v>
      </c>
      <c r="G27">
        <v>1.09748E-2</v>
      </c>
      <c r="I27">
        <f>E27-(128000-$B$25)/128000*E$26</f>
        <v>1844.7560859374935</v>
      </c>
      <c r="J27">
        <f>B27/$B$25</f>
        <v>0</v>
      </c>
      <c r="K27">
        <f>F27/$F$26</f>
        <v>0.99851767660710877</v>
      </c>
      <c r="L27">
        <f>E27-$E$27</f>
        <v>0</v>
      </c>
      <c r="O27" t="s">
        <v>21</v>
      </c>
      <c r="P27" t="s">
        <v>10</v>
      </c>
      <c r="Q27" t="s">
        <v>11</v>
      </c>
      <c r="R27" t="s">
        <v>12</v>
      </c>
      <c r="S27" t="s">
        <v>13</v>
      </c>
      <c r="T27" t="s">
        <v>14</v>
      </c>
      <c r="U27" t="s">
        <v>22</v>
      </c>
      <c r="V27" t="s">
        <v>23</v>
      </c>
      <c r="X27">
        <v>200000</v>
      </c>
      <c r="Y27">
        <v>26.325199999999999</v>
      </c>
      <c r="Z27">
        <v>110.96299999999999</v>
      </c>
      <c r="AA27">
        <v>84.637799999999999</v>
      </c>
      <c r="AC27">
        <f t="shared" si="31"/>
        <v>317301.0404670118</v>
      </c>
      <c r="AD27" t="s">
        <v>24</v>
      </c>
      <c r="AE27" t="s">
        <v>45</v>
      </c>
      <c r="AF27" t="s">
        <v>25</v>
      </c>
      <c r="AG27" t="s">
        <v>26</v>
      </c>
    </row>
    <row r="28" spans="1:43" x14ac:dyDescent="0.2">
      <c r="A28">
        <f>B28/B25</f>
        <v>7.6401197970784179E-3</v>
      </c>
      <c r="B28">
        <f>B27+(C28-C27)/800</f>
        <v>125</v>
      </c>
      <c r="C28">
        <v>300000</v>
      </c>
      <c r="D28">
        <v>371.70499999999998</v>
      </c>
      <c r="E28">
        <v>-508614</v>
      </c>
      <c r="F28" s="2">
        <v>2512060</v>
      </c>
      <c r="G28">
        <v>131.69200000000001</v>
      </c>
      <c r="I28">
        <f t="shared" ref="I28:I91" si="32">E28-(128000-$B$25)/128000*E$26</f>
        <v>1838.7560859374935</v>
      </c>
      <c r="J28">
        <f t="shared" ref="J28:J91" si="33">B28/$B$25</f>
        <v>7.6401197970784179E-3</v>
      </c>
      <c r="K28">
        <f t="shared" ref="K28:K91" si="34">F28/$F$26</f>
        <v>0.99830705156736821</v>
      </c>
      <c r="L28">
        <f>E28-$E$27</f>
        <v>-6</v>
      </c>
      <c r="M28">
        <f>((L28-L27)-(B28-B27)*$B$15)/(B28-B27)</f>
        <v>-4.548</v>
      </c>
      <c r="O28">
        <v>125</v>
      </c>
      <c r="P28">
        <v>300000</v>
      </c>
      <c r="Q28">
        <v>371.70499999999998</v>
      </c>
      <c r="R28">
        <v>-508614</v>
      </c>
      <c r="S28" s="2">
        <v>2512060</v>
      </c>
      <c r="T28">
        <v>131.69200000000001</v>
      </c>
      <c r="U28">
        <v>57.5548</v>
      </c>
      <c r="V28">
        <f>U28*10^-4</f>
        <v>5.7554800000000003E-3</v>
      </c>
      <c r="X28">
        <v>300000</v>
      </c>
      <c r="Y28">
        <v>26.104700000000001</v>
      </c>
      <c r="Z28">
        <v>110.76900000000001</v>
      </c>
      <c r="AA28">
        <v>84.664299999999997</v>
      </c>
      <c r="AC28">
        <f t="shared" si="31"/>
        <v>317599.17358951771</v>
      </c>
      <c r="AD28">
        <f t="shared" ref="AD28:AD59" si="35">V28*$AC$24/AC28</f>
        <v>5.8912774175932815E-3</v>
      </c>
      <c r="AE28">
        <f>AD28*1000</f>
        <v>5.8912774175932814</v>
      </c>
      <c r="AF28">
        <f t="shared" ref="AF28:AF59" si="36">AC28/O28*0.6022</f>
        <v>1530.0657786848603</v>
      </c>
      <c r="AG28">
        <f t="shared" ref="AG28:AG59" si="37">O28/AC28</f>
        <v>3.9357785030497822E-4</v>
      </c>
      <c r="AI28">
        <v>5.0607090545701787</v>
      </c>
      <c r="AJ28">
        <v>1575.4637926546006</v>
      </c>
      <c r="AL28">
        <v>3.8945016708868829</v>
      </c>
      <c r="AM28">
        <v>3894.5016708868829</v>
      </c>
      <c r="AN28">
        <v>30.653923140980154</v>
      </c>
      <c r="AP28">
        <v>3894.5016708868829</v>
      </c>
      <c r="AQ28">
        <v>30.653923140980154</v>
      </c>
    </row>
    <row r="29" spans="1:43" x14ac:dyDescent="0.2">
      <c r="B29">
        <f t="shared" ref="B29:B92" si="38">B28+(C29-C28)/800</f>
        <v>250</v>
      </c>
      <c r="C29">
        <v>400000</v>
      </c>
      <c r="D29">
        <v>371.78100000000001</v>
      </c>
      <c r="E29">
        <v>-508617</v>
      </c>
      <c r="F29" s="2">
        <v>2512060</v>
      </c>
      <c r="G29">
        <v>-91.871300000000005</v>
      </c>
      <c r="I29">
        <f t="shared" si="32"/>
        <v>1835.7560859374935</v>
      </c>
      <c r="J29">
        <f t="shared" si="33"/>
        <v>1.5280239594156836E-2</v>
      </c>
      <c r="K29">
        <f t="shared" si="34"/>
        <v>0.99830705156736821</v>
      </c>
      <c r="L29">
        <f t="shared" ref="L29:L91" si="39">E29-$E$27</f>
        <v>-9</v>
      </c>
      <c r="M29">
        <f t="shared" ref="M29:M92" si="40">((L29-L28)-(B29-B28)*$B$15)/(B29-B28)</f>
        <v>-4.524</v>
      </c>
      <c r="O29">
        <v>250</v>
      </c>
      <c r="P29">
        <v>400000</v>
      </c>
      <c r="Q29">
        <v>371.78100000000001</v>
      </c>
      <c r="R29">
        <v>-508617</v>
      </c>
      <c r="S29" s="2">
        <v>2512060</v>
      </c>
      <c r="T29">
        <v>-91.871300000000005</v>
      </c>
      <c r="U29">
        <v>109.45699999999999</v>
      </c>
      <c r="V29">
        <f>U29*10^-4</f>
        <v>1.0945699999999999E-2</v>
      </c>
      <c r="X29">
        <v>400000</v>
      </c>
      <c r="Y29">
        <v>26.331700000000001</v>
      </c>
      <c r="Z29">
        <v>111.074</v>
      </c>
      <c r="AA29">
        <v>84.7423</v>
      </c>
      <c r="AC29">
        <f t="shared" si="31"/>
        <v>318477.78117192781</v>
      </c>
      <c r="AD29">
        <f t="shared" si="35"/>
        <v>1.1173048668129907E-2</v>
      </c>
      <c r="AE29">
        <f t="shared" ref="AE29:AE92" si="41">AD29*1000</f>
        <v>11.173048668129907</v>
      </c>
      <c r="AF29">
        <f t="shared" si="36"/>
        <v>767.14927928693965</v>
      </c>
      <c r="AG29">
        <f t="shared" si="37"/>
        <v>7.849841175106636E-4</v>
      </c>
      <c r="AI29">
        <v>9.9817760092730321</v>
      </c>
      <c r="AJ29">
        <v>799.22274089970676</v>
      </c>
      <c r="AL29">
        <v>3.6105691693255091</v>
      </c>
      <c r="AM29">
        <v>3610.5691693255089</v>
      </c>
      <c r="AN29">
        <v>30.745582398775952</v>
      </c>
      <c r="AP29">
        <v>3610.5691693255089</v>
      </c>
      <c r="AQ29">
        <v>30.745582398775952</v>
      </c>
    </row>
    <row r="30" spans="1:43" x14ac:dyDescent="0.2">
      <c r="B30">
        <f t="shared" si="38"/>
        <v>375</v>
      </c>
      <c r="C30">
        <v>500000</v>
      </c>
      <c r="D30">
        <v>371.77199999999999</v>
      </c>
      <c r="E30">
        <v>-508614</v>
      </c>
      <c r="F30" s="2">
        <v>2512060</v>
      </c>
      <c r="G30">
        <v>-27.972300000000001</v>
      </c>
      <c r="I30">
        <f t="shared" si="32"/>
        <v>1838.7560859374935</v>
      </c>
      <c r="J30">
        <f t="shared" si="33"/>
        <v>2.2920359391235254E-2</v>
      </c>
      <c r="K30">
        <f t="shared" si="34"/>
        <v>0.99830705156736821</v>
      </c>
      <c r="L30">
        <f t="shared" si="39"/>
        <v>-6</v>
      </c>
      <c r="M30">
        <f t="shared" si="40"/>
        <v>-4.476</v>
      </c>
      <c r="O30">
        <v>375</v>
      </c>
      <c r="P30">
        <v>500000</v>
      </c>
      <c r="Q30">
        <v>371.77199999999999</v>
      </c>
      <c r="R30">
        <v>-508614</v>
      </c>
      <c r="S30" s="2">
        <v>2512060</v>
      </c>
      <c r="T30">
        <v>-27.972300000000001</v>
      </c>
      <c r="U30">
        <v>165.24</v>
      </c>
      <c r="V30">
        <f t="shared" ref="V30:V93" si="42">U30*10^-4</f>
        <v>1.6524E-2</v>
      </c>
      <c r="X30">
        <v>500000</v>
      </c>
      <c r="Y30">
        <v>26.067900000000002</v>
      </c>
      <c r="Z30">
        <v>110.31699999999999</v>
      </c>
      <c r="AA30">
        <v>84.249099999999999</v>
      </c>
      <c r="AC30">
        <f t="shared" si="31"/>
        <v>312949.46122191113</v>
      </c>
      <c r="AD30">
        <f t="shared" si="35"/>
        <v>1.7165176233181784E-2</v>
      </c>
      <c r="AE30">
        <f t="shared" si="41"/>
        <v>17.165176233181782</v>
      </c>
      <c r="AF30">
        <f t="shared" si="36"/>
        <v>502.55510812755966</v>
      </c>
      <c r="AG30">
        <f t="shared" si="37"/>
        <v>1.1982765477077755E-3</v>
      </c>
      <c r="AI30">
        <v>16.450299834004134</v>
      </c>
      <c r="AJ30">
        <v>525.72422481483522</v>
      </c>
      <c r="AL30">
        <v>3.72834019575919</v>
      </c>
      <c r="AM30">
        <v>3728.34019575919</v>
      </c>
      <c r="AN30">
        <v>30.796065444755914</v>
      </c>
      <c r="AP30">
        <v>3728.34019575919</v>
      </c>
      <c r="AQ30">
        <v>30.796065444755914</v>
      </c>
    </row>
    <row r="31" spans="1:43" x14ac:dyDescent="0.2">
      <c r="B31">
        <f t="shared" si="38"/>
        <v>500</v>
      </c>
      <c r="C31">
        <v>600000</v>
      </c>
      <c r="D31">
        <v>371.82900000000001</v>
      </c>
      <c r="E31">
        <v>-508618</v>
      </c>
      <c r="F31" s="2">
        <v>2512060</v>
      </c>
      <c r="G31">
        <v>-88.381699999999995</v>
      </c>
      <c r="I31">
        <f t="shared" si="32"/>
        <v>1834.7560859374935</v>
      </c>
      <c r="J31">
        <f t="shared" si="33"/>
        <v>3.0560479188313672E-2</v>
      </c>
      <c r="K31">
        <f t="shared" si="34"/>
        <v>0.99830705156736821</v>
      </c>
      <c r="L31">
        <f t="shared" si="39"/>
        <v>-10</v>
      </c>
      <c r="M31">
        <f t="shared" si="40"/>
        <v>-4.532</v>
      </c>
      <c r="O31">
        <v>500</v>
      </c>
      <c r="P31">
        <v>600000</v>
      </c>
      <c r="Q31">
        <v>371.82900000000001</v>
      </c>
      <c r="R31">
        <v>-508618</v>
      </c>
      <c r="S31" s="2">
        <v>2512060</v>
      </c>
      <c r="T31">
        <v>-88.381699999999995</v>
      </c>
      <c r="U31">
        <v>225.69499999999999</v>
      </c>
      <c r="V31">
        <f t="shared" si="42"/>
        <v>2.2569499999999999E-2</v>
      </c>
      <c r="X31">
        <v>600000</v>
      </c>
      <c r="Y31">
        <v>26.169899999999998</v>
      </c>
      <c r="Z31">
        <v>110.61799999999999</v>
      </c>
      <c r="AA31">
        <v>84.448099999999997</v>
      </c>
      <c r="AC31">
        <f t="shared" ref="AC31:AC92" si="43">(1/6)*3.14*(AA31)^3</f>
        <v>315172.30370052619</v>
      </c>
      <c r="AD31">
        <f t="shared" si="35"/>
        <v>2.3279903745678548E-2</v>
      </c>
      <c r="AE31">
        <f t="shared" si="41"/>
        <v>23.279903745678549</v>
      </c>
      <c r="AF31">
        <f t="shared" si="36"/>
        <v>379.5935225769137</v>
      </c>
      <c r="AG31">
        <f t="shared" si="37"/>
        <v>1.5864338145495658E-3</v>
      </c>
      <c r="AI31">
        <v>22.508662488028644</v>
      </c>
      <c r="AJ31">
        <v>391.38754759130887</v>
      </c>
      <c r="AL31">
        <v>3.4247300253969093</v>
      </c>
      <c r="AM31">
        <v>3424.7300253969092</v>
      </c>
      <c r="AN31">
        <v>31.112648447366954</v>
      </c>
      <c r="AP31">
        <v>3424.7300253969092</v>
      </c>
      <c r="AQ31">
        <v>31.112648447366954</v>
      </c>
    </row>
    <row r="32" spans="1:43" x14ac:dyDescent="0.2">
      <c r="B32">
        <f t="shared" si="38"/>
        <v>625</v>
      </c>
      <c r="C32">
        <v>700000</v>
      </c>
      <c r="D32">
        <v>371.74099999999999</v>
      </c>
      <c r="E32">
        <v>-508627</v>
      </c>
      <c r="F32" s="2">
        <v>2512060</v>
      </c>
      <c r="G32">
        <v>-68.9315</v>
      </c>
      <c r="I32">
        <f t="shared" si="32"/>
        <v>1825.7560859374935</v>
      </c>
      <c r="J32">
        <f t="shared" si="33"/>
        <v>3.820059898539209E-2</v>
      </c>
      <c r="K32">
        <f t="shared" si="34"/>
        <v>0.99830705156736821</v>
      </c>
      <c r="L32">
        <f t="shared" si="39"/>
        <v>-19</v>
      </c>
      <c r="M32">
        <f t="shared" si="40"/>
        <v>-4.5720000000000001</v>
      </c>
      <c r="O32">
        <v>625</v>
      </c>
      <c r="P32">
        <v>700000</v>
      </c>
      <c r="Q32">
        <v>371.74099999999999</v>
      </c>
      <c r="R32">
        <v>-508627</v>
      </c>
      <c r="S32" s="2">
        <v>2512060</v>
      </c>
      <c r="T32">
        <v>-68.9315</v>
      </c>
      <c r="U32">
        <v>300.14299999999997</v>
      </c>
      <c r="V32">
        <f t="shared" si="42"/>
        <v>3.0014299999999997E-2</v>
      </c>
      <c r="X32">
        <v>700000</v>
      </c>
      <c r="Y32">
        <v>26.081399999999999</v>
      </c>
      <c r="Z32">
        <v>110.51900000000001</v>
      </c>
      <c r="AA32">
        <v>84.437600000000003</v>
      </c>
      <c r="AC32">
        <f t="shared" si="43"/>
        <v>315054.75584318244</v>
      </c>
      <c r="AD32">
        <f t="shared" si="35"/>
        <v>3.0970589212011821E-2</v>
      </c>
      <c r="AE32">
        <f t="shared" si="41"/>
        <v>30.97058921201182</v>
      </c>
      <c r="AF32">
        <f t="shared" si="36"/>
        <v>303.56155835002312</v>
      </c>
      <c r="AG32">
        <f t="shared" si="37"/>
        <v>1.9837821470979219E-3</v>
      </c>
      <c r="AI32">
        <v>28.250599754129777</v>
      </c>
      <c r="AJ32">
        <v>319.26728312061323</v>
      </c>
      <c r="AL32">
        <v>3.8411668389139417</v>
      </c>
      <c r="AM32">
        <v>3841.1668389139418</v>
      </c>
      <c r="AN32">
        <v>31.613001530348367</v>
      </c>
      <c r="AP32">
        <v>3841.1668389139418</v>
      </c>
      <c r="AQ32">
        <v>31.613001530348367</v>
      </c>
    </row>
    <row r="33" spans="2:48" x14ac:dyDescent="0.2">
      <c r="B33">
        <f t="shared" si="38"/>
        <v>750</v>
      </c>
      <c r="C33">
        <v>800000</v>
      </c>
      <c r="D33">
        <v>371.76400000000001</v>
      </c>
      <c r="E33">
        <v>-508621</v>
      </c>
      <c r="F33" s="2">
        <v>2512060</v>
      </c>
      <c r="G33">
        <v>-126.732</v>
      </c>
      <c r="I33">
        <f t="shared" si="32"/>
        <v>1831.7560859374935</v>
      </c>
      <c r="J33">
        <f t="shared" si="33"/>
        <v>4.5840718782470508E-2</v>
      </c>
      <c r="K33">
        <f t="shared" si="34"/>
        <v>0.99830705156736821</v>
      </c>
      <c r="L33">
        <f t="shared" si="39"/>
        <v>-13</v>
      </c>
      <c r="M33">
        <f t="shared" si="40"/>
        <v>-4.452</v>
      </c>
      <c r="O33">
        <v>750</v>
      </c>
      <c r="P33">
        <v>800000</v>
      </c>
      <c r="Q33">
        <v>371.76400000000001</v>
      </c>
      <c r="R33">
        <v>-508621</v>
      </c>
      <c r="S33" s="2">
        <v>2512060</v>
      </c>
      <c r="T33">
        <v>-126.732</v>
      </c>
      <c r="U33">
        <v>372.036</v>
      </c>
      <c r="V33">
        <f t="shared" si="42"/>
        <v>3.7203600000000003E-2</v>
      </c>
      <c r="X33">
        <v>800000</v>
      </c>
      <c r="Y33">
        <v>26.171700000000001</v>
      </c>
      <c r="Z33">
        <v>110.658</v>
      </c>
      <c r="AA33">
        <v>84.4863</v>
      </c>
      <c r="AC33">
        <f t="shared" si="43"/>
        <v>315600.20067796489</v>
      </c>
      <c r="AD33">
        <f t="shared" si="35"/>
        <v>3.8322601592592757E-2</v>
      </c>
      <c r="AE33">
        <f t="shared" si="41"/>
        <v>38.322601592592754</v>
      </c>
      <c r="AF33">
        <f t="shared" si="36"/>
        <v>253.40592113102724</v>
      </c>
      <c r="AG33">
        <f t="shared" si="37"/>
        <v>2.3764243444359913E-3</v>
      </c>
      <c r="AI33">
        <v>36.421142456046034</v>
      </c>
      <c r="AJ33">
        <v>262.55334326283469</v>
      </c>
      <c r="AL33">
        <v>3.4515564925867932</v>
      </c>
      <c r="AM33">
        <v>3451.5564925867934</v>
      </c>
      <c r="AN33">
        <v>31.646576181369831</v>
      </c>
      <c r="AP33">
        <v>3451.5564925867934</v>
      </c>
      <c r="AQ33">
        <v>31.646576181369831</v>
      </c>
    </row>
    <row r="34" spans="2:48" x14ac:dyDescent="0.2">
      <c r="B34">
        <f t="shared" si="38"/>
        <v>875</v>
      </c>
      <c r="C34">
        <v>900000</v>
      </c>
      <c r="D34">
        <v>371.714</v>
      </c>
      <c r="E34">
        <v>-508621</v>
      </c>
      <c r="F34" s="2">
        <v>2512060</v>
      </c>
      <c r="G34">
        <v>-152.9</v>
      </c>
      <c r="I34">
        <f t="shared" si="32"/>
        <v>1831.7560859374935</v>
      </c>
      <c r="J34">
        <f t="shared" si="33"/>
        <v>5.3480838579548926E-2</v>
      </c>
      <c r="K34">
        <f t="shared" si="34"/>
        <v>0.99830705156736821</v>
      </c>
      <c r="L34">
        <f t="shared" si="39"/>
        <v>-13</v>
      </c>
      <c r="M34">
        <f t="shared" si="40"/>
        <v>-4.5</v>
      </c>
      <c r="O34">
        <v>875</v>
      </c>
      <c r="P34">
        <v>900000</v>
      </c>
      <c r="Q34">
        <v>371.714</v>
      </c>
      <c r="R34">
        <v>-508621</v>
      </c>
      <c r="S34" s="2">
        <v>2512060</v>
      </c>
      <c r="T34">
        <v>-152.9</v>
      </c>
      <c r="U34">
        <v>444.66</v>
      </c>
      <c r="V34">
        <f t="shared" si="42"/>
        <v>4.4466000000000006E-2</v>
      </c>
      <c r="X34">
        <v>900000</v>
      </c>
      <c r="Y34">
        <v>26.3142</v>
      </c>
      <c r="Z34">
        <v>110.663</v>
      </c>
      <c r="AA34">
        <v>84.348799999999997</v>
      </c>
      <c r="AC34">
        <f t="shared" si="43"/>
        <v>314061.80541462422</v>
      </c>
      <c r="AD34">
        <f t="shared" si="35"/>
        <v>4.602780126323567E-2</v>
      </c>
      <c r="AE34">
        <f t="shared" si="41"/>
        <v>46.027801263235666</v>
      </c>
      <c r="AF34">
        <f t="shared" si="36"/>
        <v>216.14630768078479</v>
      </c>
      <c r="AG34">
        <f t="shared" si="37"/>
        <v>2.7860758134687072E-3</v>
      </c>
      <c r="AI34">
        <v>45.909461582433664</v>
      </c>
      <c r="AJ34">
        <v>226.53762622867364</v>
      </c>
      <c r="AL34">
        <v>3.2218326370562016</v>
      </c>
      <c r="AM34">
        <v>3221.8326370562017</v>
      </c>
      <c r="AN34">
        <v>31.786860839836287</v>
      </c>
      <c r="AP34">
        <v>3221.8326370562017</v>
      </c>
      <c r="AQ34">
        <v>31.786860839836287</v>
      </c>
    </row>
    <row r="35" spans="2:48" x14ac:dyDescent="0.2">
      <c r="B35">
        <f t="shared" si="38"/>
        <v>1000</v>
      </c>
      <c r="C35">
        <v>1000000</v>
      </c>
      <c r="D35">
        <v>371.76799999999997</v>
      </c>
      <c r="E35">
        <v>-508633</v>
      </c>
      <c r="F35" s="2">
        <v>2512060</v>
      </c>
      <c r="G35">
        <v>21.851500000000001</v>
      </c>
      <c r="I35">
        <f t="shared" si="32"/>
        <v>1819.7560859374935</v>
      </c>
      <c r="J35">
        <f t="shared" si="33"/>
        <v>6.1120958376627343E-2</v>
      </c>
      <c r="K35">
        <f t="shared" si="34"/>
        <v>0.99830705156736821</v>
      </c>
      <c r="L35">
        <f t="shared" si="39"/>
        <v>-25</v>
      </c>
      <c r="M35">
        <f t="shared" si="40"/>
        <v>-4.5960000000000001</v>
      </c>
      <c r="O35">
        <v>1000</v>
      </c>
      <c r="P35">
        <v>1000000</v>
      </c>
      <c r="Q35">
        <v>371.76799999999997</v>
      </c>
      <c r="R35">
        <v>-508633</v>
      </c>
      <c r="S35" s="2">
        <v>2512060</v>
      </c>
      <c r="T35">
        <v>21.851500000000001</v>
      </c>
      <c r="U35">
        <v>536.37400000000002</v>
      </c>
      <c r="V35">
        <f t="shared" si="42"/>
        <v>5.3637400000000002E-2</v>
      </c>
      <c r="X35">
        <v>1000000</v>
      </c>
      <c r="Y35">
        <v>26.183499999999999</v>
      </c>
      <c r="Z35">
        <v>110.654</v>
      </c>
      <c r="AA35">
        <v>84.470500000000001</v>
      </c>
      <c r="AC35">
        <f t="shared" si="43"/>
        <v>315423.17017619772</v>
      </c>
      <c r="AD35">
        <f t="shared" si="35"/>
        <v>5.5281703087943085E-2</v>
      </c>
      <c r="AE35">
        <f t="shared" si="41"/>
        <v>55.281703087943086</v>
      </c>
      <c r="AF35">
        <f t="shared" si="36"/>
        <v>189.94783308010628</v>
      </c>
      <c r="AG35">
        <f t="shared" si="37"/>
        <v>3.1703441425732694E-3</v>
      </c>
      <c r="AI35">
        <v>54.173008042259518</v>
      </c>
      <c r="AJ35">
        <v>194.19882038740454</v>
      </c>
      <c r="AL35">
        <v>3.9673791686466267</v>
      </c>
      <c r="AM35">
        <v>3967.3791686466266</v>
      </c>
      <c r="AN35">
        <v>31.814757610522157</v>
      </c>
      <c r="AP35">
        <v>3791.2795541121436</v>
      </c>
      <c r="AQ35">
        <v>31.909997977374449</v>
      </c>
    </row>
    <row r="36" spans="2:48" x14ac:dyDescent="0.2">
      <c r="B36">
        <f t="shared" si="38"/>
        <v>1125</v>
      </c>
      <c r="C36">
        <v>1100000</v>
      </c>
      <c r="D36">
        <v>371.81599999999997</v>
      </c>
      <c r="E36">
        <v>-508630</v>
      </c>
      <c r="F36" s="2">
        <v>2512060</v>
      </c>
      <c r="G36">
        <v>113.53700000000001</v>
      </c>
      <c r="I36">
        <f t="shared" si="32"/>
        <v>1822.7560859374935</v>
      </c>
      <c r="J36">
        <f t="shared" si="33"/>
        <v>6.8761078173705761E-2</v>
      </c>
      <c r="K36">
        <f t="shared" si="34"/>
        <v>0.99830705156736821</v>
      </c>
      <c r="L36">
        <f t="shared" si="39"/>
        <v>-22</v>
      </c>
      <c r="M36">
        <f t="shared" si="40"/>
        <v>-4.476</v>
      </c>
      <c r="O36">
        <v>1125</v>
      </c>
      <c r="P36">
        <v>1100000</v>
      </c>
      <c r="Q36">
        <v>371.81599999999997</v>
      </c>
      <c r="R36">
        <v>-508630</v>
      </c>
      <c r="S36" s="2">
        <v>2512060</v>
      </c>
      <c r="T36">
        <v>113.53700000000001</v>
      </c>
      <c r="U36">
        <v>622.83600000000001</v>
      </c>
      <c r="V36">
        <f t="shared" si="42"/>
        <v>6.2283600000000001E-2</v>
      </c>
      <c r="X36">
        <v>1100000</v>
      </c>
      <c r="Y36">
        <v>26.2835</v>
      </c>
      <c r="Z36">
        <v>110.533</v>
      </c>
      <c r="AA36">
        <v>84.249499999999998</v>
      </c>
      <c r="AC36">
        <f t="shared" si="43"/>
        <v>312953.91873108881</v>
      </c>
      <c r="AD36">
        <f t="shared" si="35"/>
        <v>6.4699451873279232E-2</v>
      </c>
      <c r="AE36">
        <f t="shared" si="41"/>
        <v>64.69945187327923</v>
      </c>
      <c r="AF36">
        <f t="shared" si="36"/>
        <v>167.52075543098812</v>
      </c>
      <c r="AG36">
        <f t="shared" si="37"/>
        <v>3.5947784407412268E-3</v>
      </c>
      <c r="AI36">
        <v>64.326226174531499</v>
      </c>
      <c r="AJ36">
        <v>175.78229099505927</v>
      </c>
      <c r="AL36">
        <v>3.7912795541121436</v>
      </c>
      <c r="AM36">
        <v>3791.2795541121436</v>
      </c>
      <c r="AN36">
        <v>31.909997977374449</v>
      </c>
      <c r="AP36">
        <v>3579.4154970930126</v>
      </c>
      <c r="AQ36">
        <v>31.952759710061319</v>
      </c>
    </row>
    <row r="37" spans="2:48" x14ac:dyDescent="0.2">
      <c r="B37">
        <f t="shared" si="38"/>
        <v>1250</v>
      </c>
      <c r="C37">
        <v>1200000</v>
      </c>
      <c r="D37">
        <v>371.75599999999997</v>
      </c>
      <c r="E37">
        <v>-508628</v>
      </c>
      <c r="F37" s="2">
        <v>2512060</v>
      </c>
      <c r="G37">
        <v>93.721599999999995</v>
      </c>
      <c r="I37">
        <f t="shared" si="32"/>
        <v>1824.7560859374935</v>
      </c>
      <c r="J37">
        <f t="shared" si="33"/>
        <v>7.6401197970784179E-2</v>
      </c>
      <c r="K37">
        <f t="shared" si="34"/>
        <v>0.99830705156736821</v>
      </c>
      <c r="L37">
        <f t="shared" si="39"/>
        <v>-20</v>
      </c>
      <c r="M37">
        <f t="shared" si="40"/>
        <v>-4.484</v>
      </c>
      <c r="O37">
        <v>1250</v>
      </c>
      <c r="P37">
        <v>1200000</v>
      </c>
      <c r="Q37">
        <v>371.75599999999997</v>
      </c>
      <c r="R37">
        <v>-508628</v>
      </c>
      <c r="S37" s="2">
        <v>2512060</v>
      </c>
      <c r="T37">
        <v>93.721599999999995</v>
      </c>
      <c r="U37">
        <v>712.77300000000002</v>
      </c>
      <c r="V37">
        <f t="shared" si="42"/>
        <v>7.1277300000000002E-2</v>
      </c>
      <c r="X37">
        <v>1200000</v>
      </c>
      <c r="Y37">
        <v>26.044</v>
      </c>
      <c r="Z37">
        <v>110.71</v>
      </c>
      <c r="AA37">
        <v>84.665999999999997</v>
      </c>
      <c r="AC37">
        <f t="shared" si="43"/>
        <v>317618.30548228818</v>
      </c>
      <c r="AD37">
        <f t="shared" si="35"/>
        <v>7.2954654369834199E-2</v>
      </c>
      <c r="AE37">
        <f t="shared" si="41"/>
        <v>72.954654369834202</v>
      </c>
      <c r="AF37">
        <f t="shared" si="36"/>
        <v>153.01579484914714</v>
      </c>
      <c r="AG37">
        <f t="shared" si="37"/>
        <v>3.935541429521623E-3</v>
      </c>
      <c r="AI37">
        <v>74.124572640952181</v>
      </c>
      <c r="AJ37">
        <v>158.24176231023571</v>
      </c>
      <c r="AL37">
        <v>3.54207981132258</v>
      </c>
      <c r="AM37">
        <v>3542.0798113225801</v>
      </c>
      <c r="AN37">
        <v>31.923369511733327</v>
      </c>
      <c r="AP37">
        <v>3602.3600177802064</v>
      </c>
      <c r="AQ37">
        <v>32.044606799068404</v>
      </c>
    </row>
    <row r="38" spans="2:48" x14ac:dyDescent="0.2">
      <c r="B38">
        <f t="shared" si="38"/>
        <v>1375</v>
      </c>
      <c r="C38">
        <v>1300000</v>
      </c>
      <c r="D38">
        <v>371.77600000000001</v>
      </c>
      <c r="E38">
        <v>-508631</v>
      </c>
      <c r="F38" s="2">
        <v>2512060</v>
      </c>
      <c r="G38">
        <v>152.529</v>
      </c>
      <c r="I38">
        <f t="shared" si="32"/>
        <v>1821.7560859374935</v>
      </c>
      <c r="J38">
        <f t="shared" si="33"/>
        <v>8.4041317767862597E-2</v>
      </c>
      <c r="K38">
        <f t="shared" si="34"/>
        <v>0.99830705156736821</v>
      </c>
      <c r="L38">
        <f t="shared" si="39"/>
        <v>-23</v>
      </c>
      <c r="M38">
        <f t="shared" si="40"/>
        <v>-4.524</v>
      </c>
      <c r="O38">
        <v>1375</v>
      </c>
      <c r="P38">
        <v>1300000</v>
      </c>
      <c r="Q38">
        <v>371.77600000000001</v>
      </c>
      <c r="R38">
        <v>-508631</v>
      </c>
      <c r="S38" s="2">
        <v>2512060</v>
      </c>
      <c r="T38">
        <v>152.529</v>
      </c>
      <c r="U38">
        <v>836.84500000000003</v>
      </c>
      <c r="V38">
        <f t="shared" si="42"/>
        <v>8.3684500000000009E-2</v>
      </c>
      <c r="X38">
        <v>1300000</v>
      </c>
      <c r="Y38">
        <v>26.4299</v>
      </c>
      <c r="Z38">
        <v>110.959</v>
      </c>
      <c r="AA38">
        <v>84.5291</v>
      </c>
      <c r="AC38">
        <f t="shared" si="43"/>
        <v>316080.08437336137</v>
      </c>
      <c r="AD38">
        <f t="shared" si="35"/>
        <v>8.6070669588337118E-2</v>
      </c>
      <c r="AE38">
        <f t="shared" si="41"/>
        <v>86.070669588337111</v>
      </c>
      <c r="AF38">
        <f t="shared" si="36"/>
        <v>138.43158313428233</v>
      </c>
      <c r="AG38">
        <f t="shared" si="37"/>
        <v>4.3501633540942016E-3</v>
      </c>
      <c r="AI38">
        <v>84.953668584426168</v>
      </c>
      <c r="AJ38">
        <v>143.49906751505051</v>
      </c>
      <c r="AL38">
        <v>3.5794154970930125</v>
      </c>
      <c r="AM38">
        <v>3579.4154970930126</v>
      </c>
      <c r="AN38">
        <v>31.952759710061319</v>
      </c>
      <c r="AP38">
        <v>3484.8513617350509</v>
      </c>
      <c r="AQ38">
        <v>32.09118008886054</v>
      </c>
    </row>
    <row r="39" spans="2:48" x14ac:dyDescent="0.2">
      <c r="B39">
        <f t="shared" si="38"/>
        <v>1500</v>
      </c>
      <c r="C39">
        <v>1400000</v>
      </c>
      <c r="D39">
        <v>371.70100000000002</v>
      </c>
      <c r="E39">
        <v>-508636</v>
      </c>
      <c r="F39" s="2">
        <v>2512060</v>
      </c>
      <c r="G39">
        <v>-11.953099999999999</v>
      </c>
      <c r="I39">
        <f t="shared" si="32"/>
        <v>1816.7560859374935</v>
      </c>
      <c r="J39">
        <f t="shared" si="33"/>
        <v>9.1681437564941015E-2</v>
      </c>
      <c r="K39">
        <f t="shared" si="34"/>
        <v>0.99830705156736821</v>
      </c>
      <c r="L39">
        <f t="shared" si="39"/>
        <v>-28</v>
      </c>
      <c r="M39">
        <f t="shared" si="40"/>
        <v>-4.54</v>
      </c>
      <c r="O39">
        <v>1500</v>
      </c>
      <c r="P39">
        <v>1400000</v>
      </c>
      <c r="Q39">
        <v>371.70100000000002</v>
      </c>
      <c r="R39">
        <v>-508636</v>
      </c>
      <c r="S39" s="2">
        <v>2512060</v>
      </c>
      <c r="T39">
        <v>-11.953099999999999</v>
      </c>
      <c r="U39">
        <v>954.37800000000004</v>
      </c>
      <c r="V39">
        <f t="shared" si="42"/>
        <v>9.5437800000000003E-2</v>
      </c>
      <c r="X39">
        <v>1400000</v>
      </c>
      <c r="Y39">
        <v>26.175599999999999</v>
      </c>
      <c r="Z39">
        <v>110.456</v>
      </c>
      <c r="AA39">
        <v>84.2804</v>
      </c>
      <c r="AC39">
        <f t="shared" si="43"/>
        <v>313298.38925973972</v>
      </c>
      <c r="AD39">
        <f t="shared" si="35"/>
        <v>9.9030630942922457E-2</v>
      </c>
      <c r="AE39">
        <f t="shared" si="41"/>
        <v>99.030630942922457</v>
      </c>
      <c r="AF39">
        <f t="shared" si="36"/>
        <v>125.77886000814351</v>
      </c>
      <c r="AG39">
        <f t="shared" si="37"/>
        <v>4.7877679918629469E-3</v>
      </c>
      <c r="AI39">
        <v>95.647100928820336</v>
      </c>
      <c r="AJ39">
        <v>133.3876153474063</v>
      </c>
      <c r="AL39">
        <v>3.6023600177802062</v>
      </c>
      <c r="AM39">
        <v>3602.3600177802064</v>
      </c>
      <c r="AN39">
        <v>32.044606799068404</v>
      </c>
      <c r="AP39">
        <v>3897.0456035957004</v>
      </c>
      <c r="AQ39">
        <v>32.19785387266618</v>
      </c>
    </row>
    <row r="40" spans="2:48" x14ac:dyDescent="0.2">
      <c r="B40">
        <f t="shared" si="38"/>
        <v>1625</v>
      </c>
      <c r="C40">
        <v>1500000</v>
      </c>
      <c r="D40">
        <v>371.73599999999999</v>
      </c>
      <c r="E40">
        <v>-508632</v>
      </c>
      <c r="F40" s="2">
        <v>2512060</v>
      </c>
      <c r="G40">
        <v>40.438200000000002</v>
      </c>
      <c r="I40">
        <f t="shared" si="32"/>
        <v>1820.7560859374935</v>
      </c>
      <c r="J40">
        <f t="shared" si="33"/>
        <v>9.9321557362019433E-2</v>
      </c>
      <c r="K40">
        <f t="shared" si="34"/>
        <v>0.99830705156736821</v>
      </c>
      <c r="L40">
        <f t="shared" si="39"/>
        <v>-24</v>
      </c>
      <c r="M40">
        <f t="shared" si="40"/>
        <v>-4.468</v>
      </c>
      <c r="O40">
        <v>1625</v>
      </c>
      <c r="P40">
        <v>1500000</v>
      </c>
      <c r="Q40">
        <v>371.73599999999999</v>
      </c>
      <c r="R40">
        <v>-508632</v>
      </c>
      <c r="S40" s="2">
        <v>2512060</v>
      </c>
      <c r="T40">
        <v>40.438200000000002</v>
      </c>
      <c r="U40">
        <v>1092.3800000000001</v>
      </c>
      <c r="V40">
        <f t="shared" si="42"/>
        <v>0.10923800000000002</v>
      </c>
      <c r="X40">
        <v>1500000</v>
      </c>
      <c r="Y40">
        <v>26.1568</v>
      </c>
      <c r="Z40">
        <v>110.536</v>
      </c>
      <c r="AA40">
        <v>84.379199999999997</v>
      </c>
      <c r="AC40">
        <f t="shared" si="43"/>
        <v>314401.49917272502</v>
      </c>
      <c r="AD40">
        <f t="shared" si="35"/>
        <v>0.11295264897912653</v>
      </c>
      <c r="AE40">
        <f t="shared" si="41"/>
        <v>112.95264897912654</v>
      </c>
      <c r="AF40">
        <f t="shared" si="36"/>
        <v>116.51235864727077</v>
      </c>
      <c r="AG40">
        <f t="shared" si="37"/>
        <v>5.1685504180985541E-3</v>
      </c>
      <c r="AI40">
        <v>107.380247526145</v>
      </c>
      <c r="AJ40">
        <v>122.03135022162016</v>
      </c>
      <c r="AL40">
        <v>3.4848513617350507</v>
      </c>
      <c r="AM40">
        <v>3484.8513617350509</v>
      </c>
      <c r="AN40">
        <v>32.09118008886054</v>
      </c>
      <c r="AP40">
        <v>3668.5749376828007</v>
      </c>
      <c r="AQ40">
        <v>32.208578086205094</v>
      </c>
    </row>
    <row r="41" spans="2:48" x14ac:dyDescent="0.2">
      <c r="B41">
        <f t="shared" si="38"/>
        <v>1750</v>
      </c>
      <c r="C41">
        <v>1600000</v>
      </c>
      <c r="D41">
        <v>371.80399999999997</v>
      </c>
      <c r="E41">
        <v>-508626</v>
      </c>
      <c r="F41" s="2">
        <v>2512060</v>
      </c>
      <c r="G41">
        <v>40.554200000000002</v>
      </c>
      <c r="I41">
        <f t="shared" si="32"/>
        <v>1826.7560859374935</v>
      </c>
      <c r="J41">
        <f t="shared" si="33"/>
        <v>0.10696167715909785</v>
      </c>
      <c r="K41">
        <f t="shared" si="34"/>
        <v>0.99830705156736821</v>
      </c>
      <c r="L41">
        <f t="shared" si="39"/>
        <v>-18</v>
      </c>
      <c r="M41">
        <f t="shared" si="40"/>
        <v>-4.452</v>
      </c>
      <c r="O41">
        <v>1750</v>
      </c>
      <c r="P41">
        <v>1600000</v>
      </c>
      <c r="Q41">
        <v>371.80399999999997</v>
      </c>
      <c r="R41">
        <v>-508626</v>
      </c>
      <c r="S41" s="2">
        <v>2512060</v>
      </c>
      <c r="T41">
        <v>40.554200000000002</v>
      </c>
      <c r="U41">
        <v>1235.3599999999999</v>
      </c>
      <c r="V41">
        <f t="shared" si="42"/>
        <v>0.12353599999999999</v>
      </c>
      <c r="X41">
        <v>1600000</v>
      </c>
      <c r="Y41">
        <v>25.935700000000001</v>
      </c>
      <c r="Z41">
        <v>111.02</v>
      </c>
      <c r="AA41">
        <v>85.084299999999999</v>
      </c>
      <c r="AC41">
        <f t="shared" si="43"/>
        <v>322349.26798294083</v>
      </c>
      <c r="AD41">
        <f t="shared" si="35"/>
        <v>0.12458740362957231</v>
      </c>
      <c r="AE41">
        <f t="shared" si="41"/>
        <v>124.58740362957231</v>
      </c>
      <c r="AF41">
        <f t="shared" si="36"/>
        <v>110.92498810247255</v>
      </c>
      <c r="AG41">
        <f t="shared" si="37"/>
        <v>5.4288939787281052E-3</v>
      </c>
      <c r="AI41">
        <v>121.14267933326624</v>
      </c>
      <c r="AJ41">
        <v>113.63129696914848</v>
      </c>
      <c r="AL41">
        <v>3.4197103159791093</v>
      </c>
      <c r="AM41">
        <v>3419.7103159791095</v>
      </c>
      <c r="AN41">
        <v>32.148074211760722</v>
      </c>
      <c r="AP41">
        <v>3789.2988898626545</v>
      </c>
      <c r="AQ41">
        <v>32.365401221434404</v>
      </c>
    </row>
    <row r="42" spans="2:48" x14ac:dyDescent="0.2">
      <c r="B42">
        <f t="shared" si="38"/>
        <v>1875</v>
      </c>
      <c r="C42">
        <v>1700000</v>
      </c>
      <c r="D42">
        <v>371.87099999999998</v>
      </c>
      <c r="E42">
        <v>-508623</v>
      </c>
      <c r="F42" s="2">
        <v>2512060</v>
      </c>
      <c r="G42">
        <v>178.65899999999999</v>
      </c>
      <c r="I42">
        <f t="shared" si="32"/>
        <v>1829.7560859374935</v>
      </c>
      <c r="J42">
        <f t="shared" si="33"/>
        <v>0.11460179695617627</v>
      </c>
      <c r="K42">
        <f t="shared" si="34"/>
        <v>0.99830705156736821</v>
      </c>
      <c r="L42">
        <f t="shared" si="39"/>
        <v>-15</v>
      </c>
      <c r="M42">
        <f t="shared" si="40"/>
        <v>-4.476</v>
      </c>
      <c r="O42">
        <v>1875</v>
      </c>
      <c r="P42">
        <v>1700000</v>
      </c>
      <c r="Q42">
        <v>371.87099999999998</v>
      </c>
      <c r="R42">
        <v>-508623</v>
      </c>
      <c r="S42" s="2">
        <v>2512060</v>
      </c>
      <c r="T42">
        <v>178.65899999999999</v>
      </c>
      <c r="U42">
        <v>1388.36</v>
      </c>
      <c r="V42">
        <f t="shared" si="42"/>
        <v>0.13883599999999999</v>
      </c>
      <c r="X42">
        <v>1700000</v>
      </c>
      <c r="Y42">
        <v>26.115400000000001</v>
      </c>
      <c r="Z42">
        <v>110.78</v>
      </c>
      <c r="AA42">
        <v>84.664599999999993</v>
      </c>
      <c r="AC42">
        <f t="shared" si="43"/>
        <v>317602.54975006089</v>
      </c>
      <c r="AD42">
        <f t="shared" si="35"/>
        <v>0.14211024917601464</v>
      </c>
      <c r="AE42">
        <f t="shared" si="41"/>
        <v>142.11024917601463</v>
      </c>
      <c r="AF42">
        <f t="shared" si="36"/>
        <v>102.00546957839288</v>
      </c>
      <c r="AG42">
        <f t="shared" si="37"/>
        <v>5.9036049977418056E-3</v>
      </c>
      <c r="AI42">
        <v>137.720607733626</v>
      </c>
      <c r="AJ42">
        <v>105.42429195062013</v>
      </c>
      <c r="AL42">
        <v>3.8970456035957004</v>
      </c>
      <c r="AM42">
        <v>3897.0456035957004</v>
      </c>
      <c r="AN42">
        <v>32.19785387266618</v>
      </c>
      <c r="AP42">
        <v>3426.2485682034107</v>
      </c>
      <c r="AQ42">
        <v>32.458026794015993</v>
      </c>
      <c r="AS42" t="s">
        <v>112</v>
      </c>
      <c r="AT42" t="s">
        <v>68</v>
      </c>
      <c r="AU42" t="s">
        <v>111</v>
      </c>
      <c r="AV42" t="s">
        <v>25</v>
      </c>
    </row>
    <row r="43" spans="2:48" x14ac:dyDescent="0.2">
      <c r="B43">
        <f t="shared" si="38"/>
        <v>2000</v>
      </c>
      <c r="C43">
        <v>1800000</v>
      </c>
      <c r="D43">
        <v>371.78500000000003</v>
      </c>
      <c r="E43">
        <v>-508618</v>
      </c>
      <c r="F43" s="2">
        <v>2512060</v>
      </c>
      <c r="G43">
        <v>56.929299999999998</v>
      </c>
      <c r="I43">
        <f t="shared" si="32"/>
        <v>1834.7560859374935</v>
      </c>
      <c r="J43">
        <f t="shared" si="33"/>
        <v>0.12224191675325469</v>
      </c>
      <c r="K43">
        <f t="shared" si="34"/>
        <v>0.99830705156736821</v>
      </c>
      <c r="L43">
        <f t="shared" si="39"/>
        <v>-10</v>
      </c>
      <c r="M43">
        <f t="shared" si="40"/>
        <v>-4.46</v>
      </c>
      <c r="O43">
        <v>2000</v>
      </c>
      <c r="P43">
        <v>1800000</v>
      </c>
      <c r="Q43">
        <v>371.78500000000003</v>
      </c>
      <c r="R43">
        <v>-508618</v>
      </c>
      <c r="S43" s="2">
        <v>2512060</v>
      </c>
      <c r="T43">
        <v>56.929299999999998</v>
      </c>
      <c r="U43">
        <v>1559.7</v>
      </c>
      <c r="V43">
        <f t="shared" si="42"/>
        <v>0.15597000000000003</v>
      </c>
      <c r="X43">
        <v>1800000</v>
      </c>
      <c r="Y43">
        <v>26.311699999999998</v>
      </c>
      <c r="Z43">
        <v>110.809</v>
      </c>
      <c r="AA43">
        <v>84.497299999999996</v>
      </c>
      <c r="AC43">
        <f t="shared" si="43"/>
        <v>315723.48886403418</v>
      </c>
      <c r="AD43">
        <f t="shared" si="35"/>
        <v>0.16059849363682563</v>
      </c>
      <c r="AE43">
        <f t="shared" si="41"/>
        <v>160.59849363682562</v>
      </c>
      <c r="AF43">
        <f t="shared" si="36"/>
        <v>95.064342496960691</v>
      </c>
      <c r="AG43">
        <f t="shared" si="37"/>
        <v>6.3346569721370871E-3</v>
      </c>
      <c r="AI43">
        <v>154.47535093730914</v>
      </c>
      <c r="AJ43">
        <v>99.07585977355329</v>
      </c>
      <c r="AL43">
        <v>3.6685749376828007</v>
      </c>
      <c r="AM43">
        <v>3668.5749376828007</v>
      </c>
      <c r="AN43">
        <v>32.208578086205094</v>
      </c>
      <c r="AP43">
        <v>3015.9475876730867</v>
      </c>
      <c r="AQ43">
        <v>32.539431331767737</v>
      </c>
      <c r="AS43">
        <v>12.5</v>
      </c>
      <c r="AT43">
        <v>0.15280239594156836</v>
      </c>
      <c r="AU43">
        <v>0.25146506404047264</v>
      </c>
      <c r="AV43">
        <v>76.394094790886086</v>
      </c>
    </row>
    <row r="44" spans="2:48" x14ac:dyDescent="0.2">
      <c r="B44">
        <f t="shared" si="38"/>
        <v>2125</v>
      </c>
      <c r="C44">
        <v>1900000</v>
      </c>
      <c r="D44">
        <v>371.89699999999999</v>
      </c>
      <c r="E44">
        <v>-508614</v>
      </c>
      <c r="F44" s="2">
        <v>2512060</v>
      </c>
      <c r="G44">
        <v>276.17200000000003</v>
      </c>
      <c r="I44">
        <f t="shared" si="32"/>
        <v>1838.7560859374935</v>
      </c>
      <c r="J44">
        <f t="shared" si="33"/>
        <v>0.12988203655033312</v>
      </c>
      <c r="K44">
        <f t="shared" si="34"/>
        <v>0.99830705156736821</v>
      </c>
      <c r="L44">
        <f t="shared" si="39"/>
        <v>-6</v>
      </c>
      <c r="M44">
        <f t="shared" si="40"/>
        <v>-4.468</v>
      </c>
      <c r="O44">
        <v>2125</v>
      </c>
      <c r="P44">
        <v>1900000</v>
      </c>
      <c r="Q44">
        <v>371.89699999999999</v>
      </c>
      <c r="R44">
        <v>-508614</v>
      </c>
      <c r="S44" s="2">
        <v>2512060</v>
      </c>
      <c r="T44">
        <v>276.17200000000003</v>
      </c>
      <c r="U44">
        <v>1772.98</v>
      </c>
      <c r="V44">
        <f t="shared" si="42"/>
        <v>0.17729800000000001</v>
      </c>
      <c r="X44">
        <v>1900000</v>
      </c>
      <c r="Y44">
        <v>26.2014</v>
      </c>
      <c r="Z44">
        <v>110.797</v>
      </c>
      <c r="AA44">
        <v>84.595600000000005</v>
      </c>
      <c r="AC44">
        <f t="shared" si="43"/>
        <v>316826.66275010933</v>
      </c>
      <c r="AD44">
        <f t="shared" si="35"/>
        <v>0.18192375116843143</v>
      </c>
      <c r="AE44">
        <f t="shared" si="41"/>
        <v>181.92375116843144</v>
      </c>
      <c r="AF44">
        <f t="shared" si="36"/>
        <v>89.784948850878024</v>
      </c>
      <c r="AG44">
        <f t="shared" si="37"/>
        <v>6.7071375292553932E-3</v>
      </c>
      <c r="AI44">
        <v>176.09824490983894</v>
      </c>
      <c r="AJ44">
        <v>92.18383473168997</v>
      </c>
      <c r="AL44">
        <v>3.7892988898626547</v>
      </c>
      <c r="AM44">
        <v>3789.2988898626545</v>
      </c>
      <c r="AN44">
        <v>32.365401221434404</v>
      </c>
      <c r="AP44">
        <v>3602.2311469144202</v>
      </c>
      <c r="AQ44">
        <v>32.595808364224162</v>
      </c>
      <c r="AS44">
        <v>10.5</v>
      </c>
      <c r="AT44">
        <v>0.15636251414463531</v>
      </c>
      <c r="AU44">
        <v>0.27283345601943537</v>
      </c>
      <c r="AV44">
        <v>73.791419899625538</v>
      </c>
    </row>
    <row r="45" spans="2:48" x14ac:dyDescent="0.2">
      <c r="B45">
        <f t="shared" si="38"/>
        <v>2250</v>
      </c>
      <c r="C45">
        <v>2000000</v>
      </c>
      <c r="D45">
        <v>371.78899999999999</v>
      </c>
      <c r="E45">
        <v>-508611</v>
      </c>
      <c r="F45" s="2">
        <v>2512060</v>
      </c>
      <c r="G45">
        <v>486.10500000000002</v>
      </c>
      <c r="I45">
        <f t="shared" si="32"/>
        <v>1841.7560859374935</v>
      </c>
      <c r="J45">
        <f t="shared" si="33"/>
        <v>0.13752215634741152</v>
      </c>
      <c r="K45">
        <f t="shared" si="34"/>
        <v>0.99830705156736821</v>
      </c>
      <c r="L45">
        <f t="shared" si="39"/>
        <v>-3</v>
      </c>
      <c r="M45">
        <f t="shared" si="40"/>
        <v>-4.476</v>
      </c>
      <c r="O45">
        <v>2250</v>
      </c>
      <c r="P45">
        <v>2000000</v>
      </c>
      <c r="Q45">
        <v>371.78899999999999</v>
      </c>
      <c r="R45">
        <v>-508611</v>
      </c>
      <c r="S45" s="2">
        <v>2512060</v>
      </c>
      <c r="T45">
        <v>486.10500000000002</v>
      </c>
      <c r="U45">
        <v>1972.23</v>
      </c>
      <c r="V45">
        <f t="shared" si="42"/>
        <v>0.19722300000000001</v>
      </c>
      <c r="X45">
        <v>2000000</v>
      </c>
      <c r="Y45">
        <v>26.106200000000001</v>
      </c>
      <c r="Z45">
        <v>110.724</v>
      </c>
      <c r="AA45">
        <v>84.617800000000003</v>
      </c>
      <c r="AC45">
        <f t="shared" si="43"/>
        <v>317076.15791963396</v>
      </c>
      <c r="AD45">
        <f t="shared" si="35"/>
        <v>0.20220936347263471</v>
      </c>
      <c r="AE45">
        <f t="shared" si="41"/>
        <v>202.20936347263472</v>
      </c>
      <c r="AF45">
        <f t="shared" si="36"/>
        <v>84.86367213297936</v>
      </c>
      <c r="AG45">
        <f t="shared" si="37"/>
        <v>7.0960869929876103E-3</v>
      </c>
      <c r="AI45">
        <v>196.07053356230574</v>
      </c>
      <c r="AJ45">
        <v>87.636072701991324</v>
      </c>
      <c r="AL45">
        <v>3.4262485682034107</v>
      </c>
      <c r="AM45">
        <v>3426.2485682034107</v>
      </c>
      <c r="AN45">
        <v>32.458026794015993</v>
      </c>
      <c r="AP45">
        <v>3168.6454369926241</v>
      </c>
      <c r="AQ45">
        <v>32.658356819637028</v>
      </c>
      <c r="AS45">
        <v>8.5</v>
      </c>
      <c r="AT45">
        <v>0.15004935834155972</v>
      </c>
      <c r="AU45">
        <v>0.26333951693494206</v>
      </c>
      <c r="AV45">
        <v>81.146413269120828</v>
      </c>
    </row>
    <row r="46" spans="2:48" x14ac:dyDescent="0.2">
      <c r="B46">
        <f t="shared" si="38"/>
        <v>2375</v>
      </c>
      <c r="C46">
        <v>2100000</v>
      </c>
      <c r="D46">
        <v>371.83300000000003</v>
      </c>
      <c r="E46">
        <v>-508595</v>
      </c>
      <c r="F46" s="2">
        <v>2512060</v>
      </c>
      <c r="G46">
        <v>314.05099999999999</v>
      </c>
      <c r="I46">
        <f t="shared" si="32"/>
        <v>1857.7560859374935</v>
      </c>
      <c r="J46">
        <f t="shared" si="33"/>
        <v>0.14516227614448995</v>
      </c>
      <c r="K46">
        <f t="shared" si="34"/>
        <v>0.99830705156736821</v>
      </c>
      <c r="L46">
        <f t="shared" si="39"/>
        <v>13</v>
      </c>
      <c r="M46">
        <f t="shared" si="40"/>
        <v>-4.3719999999999999</v>
      </c>
      <c r="O46">
        <v>2375</v>
      </c>
      <c r="P46">
        <v>2100000</v>
      </c>
      <c r="Q46">
        <v>371.83300000000003</v>
      </c>
      <c r="R46">
        <v>-508595</v>
      </c>
      <c r="S46" s="2">
        <v>2512060</v>
      </c>
      <c r="T46">
        <v>314.05099999999999</v>
      </c>
      <c r="U46">
        <v>2224.62</v>
      </c>
      <c r="V46">
        <f t="shared" si="42"/>
        <v>0.22246199999999999</v>
      </c>
      <c r="X46">
        <v>2100000</v>
      </c>
      <c r="Y46">
        <v>25.9436</v>
      </c>
      <c r="Z46">
        <v>110.745</v>
      </c>
      <c r="AA46">
        <v>84.801400000000001</v>
      </c>
      <c r="AC46">
        <f t="shared" si="43"/>
        <v>319144.57331353461</v>
      </c>
      <c r="AD46">
        <f t="shared" si="35"/>
        <v>0.22660822119748236</v>
      </c>
      <c r="AE46">
        <f t="shared" si="41"/>
        <v>226.60822119748235</v>
      </c>
      <c r="AF46">
        <f t="shared" si="36"/>
        <v>80.921626126067594</v>
      </c>
      <c r="AG46">
        <f t="shared" si="37"/>
        <v>7.4417683977560482E-3</v>
      </c>
      <c r="AI46">
        <v>217.1778548019482</v>
      </c>
      <c r="AJ46">
        <v>82.656100949889279</v>
      </c>
      <c r="AL46">
        <v>3.0159475876730868</v>
      </c>
      <c r="AM46">
        <v>3015.9475876730867</v>
      </c>
      <c r="AN46">
        <v>32.539431331767737</v>
      </c>
      <c r="AP46">
        <v>3045.7521110796847</v>
      </c>
      <c r="AQ46">
        <v>32.881336209149339</v>
      </c>
      <c r="AS46">
        <v>6.5</v>
      </c>
      <c r="AT46">
        <v>0.15171477622070509</v>
      </c>
      <c r="AU46">
        <v>0.29571354619563123</v>
      </c>
      <c r="AV46">
        <v>80.189172630614237</v>
      </c>
    </row>
    <row r="47" spans="2:48" x14ac:dyDescent="0.2">
      <c r="B47">
        <f t="shared" si="38"/>
        <v>2500</v>
      </c>
      <c r="C47">
        <v>2200000</v>
      </c>
      <c r="D47">
        <v>371.80900000000003</v>
      </c>
      <c r="E47">
        <v>-508581</v>
      </c>
      <c r="F47" s="2">
        <v>2512060</v>
      </c>
      <c r="G47">
        <v>485.33100000000002</v>
      </c>
      <c r="I47">
        <f t="shared" si="32"/>
        <v>1871.7560859374935</v>
      </c>
      <c r="J47">
        <f t="shared" si="33"/>
        <v>0.15280239594156836</v>
      </c>
      <c r="K47">
        <f t="shared" si="34"/>
        <v>0.99830705156736821</v>
      </c>
      <c r="L47">
        <f t="shared" si="39"/>
        <v>27</v>
      </c>
      <c r="M47">
        <f t="shared" si="40"/>
        <v>-4.3879999999999999</v>
      </c>
      <c r="O47">
        <v>2500</v>
      </c>
      <c r="P47">
        <v>2200000</v>
      </c>
      <c r="Q47">
        <v>371.80900000000003</v>
      </c>
      <c r="R47">
        <v>-508581</v>
      </c>
      <c r="S47" s="2">
        <v>2512060</v>
      </c>
      <c r="T47">
        <v>485.33100000000002</v>
      </c>
      <c r="U47">
        <v>2453.1799999999998</v>
      </c>
      <c r="V47">
        <f t="shared" si="42"/>
        <v>0.24531800000000001</v>
      </c>
      <c r="X47">
        <v>2200000</v>
      </c>
      <c r="Y47">
        <v>26.138000000000002</v>
      </c>
      <c r="Z47">
        <v>110.762</v>
      </c>
      <c r="AA47">
        <v>84.623999999999995</v>
      </c>
      <c r="AC47">
        <f t="shared" si="43"/>
        <v>317145.86014150654</v>
      </c>
      <c r="AD47">
        <f t="shared" si="35"/>
        <v>0.25146506404047264</v>
      </c>
      <c r="AE47">
        <f t="shared" si="41"/>
        <v>251.46506404047264</v>
      </c>
      <c r="AF47">
        <f t="shared" si="36"/>
        <v>76.394094790886086</v>
      </c>
      <c r="AG47">
        <f t="shared" si="37"/>
        <v>7.8828082412443629E-3</v>
      </c>
      <c r="AI47">
        <v>239.95307871158712</v>
      </c>
      <c r="AJ47">
        <v>79.796466151171714</v>
      </c>
      <c r="AL47">
        <v>3.6022311469144204</v>
      </c>
      <c r="AM47">
        <v>3602.2311469144202</v>
      </c>
      <c r="AN47">
        <v>32.595808364224162</v>
      </c>
      <c r="AP47">
        <v>3286.3595698133045</v>
      </c>
      <c r="AQ47">
        <v>32.910949117279436</v>
      </c>
      <c r="AS47">
        <v>16.5</v>
      </c>
      <c r="AT47">
        <v>0.15329654216321417</v>
      </c>
      <c r="AU47">
        <v>0.26661968020134891</v>
      </c>
      <c r="AV47">
        <v>76.854393376313993</v>
      </c>
    </row>
    <row r="48" spans="2:48" x14ac:dyDescent="0.2">
      <c r="B48">
        <f t="shared" si="38"/>
        <v>2625</v>
      </c>
      <c r="C48">
        <v>2300000</v>
      </c>
      <c r="D48">
        <v>371.77</v>
      </c>
      <c r="E48">
        <v>-508582</v>
      </c>
      <c r="F48" s="2">
        <v>2512060</v>
      </c>
      <c r="G48">
        <v>761.404</v>
      </c>
      <c r="I48">
        <f t="shared" si="32"/>
        <v>1870.7560859374935</v>
      </c>
      <c r="J48">
        <f t="shared" si="33"/>
        <v>0.16044251573864679</v>
      </c>
      <c r="K48">
        <f t="shared" si="34"/>
        <v>0.99830705156736821</v>
      </c>
      <c r="L48">
        <f t="shared" si="39"/>
        <v>26</v>
      </c>
      <c r="M48">
        <f t="shared" si="40"/>
        <v>-4.508</v>
      </c>
      <c r="O48">
        <v>2625</v>
      </c>
      <c r="P48">
        <v>2300000</v>
      </c>
      <c r="Q48">
        <v>371.77</v>
      </c>
      <c r="R48">
        <v>-508582</v>
      </c>
      <c r="S48" s="2">
        <v>2512060</v>
      </c>
      <c r="T48">
        <v>761.404</v>
      </c>
      <c r="U48">
        <v>2729</v>
      </c>
      <c r="V48">
        <f t="shared" si="42"/>
        <v>0.27290000000000003</v>
      </c>
      <c r="X48">
        <v>2300000</v>
      </c>
      <c r="Y48">
        <v>26.053599999999999</v>
      </c>
      <c r="Z48">
        <v>110.95</v>
      </c>
      <c r="AA48">
        <v>84.8964</v>
      </c>
      <c r="AC48">
        <f t="shared" si="43"/>
        <v>320218.35436493286</v>
      </c>
      <c r="AD48">
        <f t="shared" si="35"/>
        <v>0.27705411367032018</v>
      </c>
      <c r="AE48">
        <f t="shared" si="41"/>
        <v>277.05411367032019</v>
      </c>
      <c r="AF48">
        <f t="shared" si="36"/>
        <v>73.461140189928585</v>
      </c>
      <c r="AG48">
        <f t="shared" si="37"/>
        <v>8.1975313538975077E-3</v>
      </c>
      <c r="AI48">
        <v>268.041712302885</v>
      </c>
      <c r="AJ48">
        <v>75.235260578040027</v>
      </c>
      <c r="AL48">
        <v>3.168645436992624</v>
      </c>
      <c r="AM48">
        <v>3168.6454369926241</v>
      </c>
      <c r="AN48">
        <v>32.658356819637028</v>
      </c>
      <c r="AP48">
        <v>2826.3152279499791</v>
      </c>
      <c r="AQ48">
        <v>33.248675981778121</v>
      </c>
    </row>
    <row r="49" spans="2:43" x14ac:dyDescent="0.2">
      <c r="B49">
        <f t="shared" si="38"/>
        <v>2750</v>
      </c>
      <c r="C49">
        <v>2400000</v>
      </c>
      <c r="D49">
        <v>371.77600000000001</v>
      </c>
      <c r="E49">
        <v>-508573</v>
      </c>
      <c r="F49" s="2">
        <v>2512060</v>
      </c>
      <c r="G49">
        <v>744.96400000000006</v>
      </c>
      <c r="I49">
        <f t="shared" si="32"/>
        <v>1879.7560859374935</v>
      </c>
      <c r="J49">
        <f t="shared" si="33"/>
        <v>0.16808263553572519</v>
      </c>
      <c r="K49">
        <f t="shared" si="34"/>
        <v>0.99830705156736821</v>
      </c>
      <c r="L49">
        <f t="shared" si="39"/>
        <v>35</v>
      </c>
      <c r="M49">
        <f t="shared" si="40"/>
        <v>-4.4279999999999999</v>
      </c>
      <c r="O49">
        <v>2750</v>
      </c>
      <c r="P49">
        <v>2400000</v>
      </c>
      <c r="Q49">
        <v>371.77600000000001</v>
      </c>
      <c r="R49">
        <v>-508573</v>
      </c>
      <c r="S49" s="2">
        <v>2512060</v>
      </c>
      <c r="T49">
        <v>744.96400000000006</v>
      </c>
      <c r="U49">
        <v>3001.64</v>
      </c>
      <c r="V49">
        <f t="shared" si="42"/>
        <v>0.30016399999999999</v>
      </c>
      <c r="X49">
        <v>2400000</v>
      </c>
      <c r="Y49">
        <v>26.242000000000001</v>
      </c>
      <c r="Z49">
        <v>110.92</v>
      </c>
      <c r="AA49">
        <v>84.677999999999997</v>
      </c>
      <c r="AC49">
        <f t="shared" si="43"/>
        <v>317753.37599099684</v>
      </c>
      <c r="AD49">
        <f t="shared" si="35"/>
        <v>0.30709710280365676</v>
      </c>
      <c r="AE49">
        <f t="shared" si="41"/>
        <v>307.09710280365675</v>
      </c>
      <c r="AF49">
        <f t="shared" si="36"/>
        <v>69.582212007919367</v>
      </c>
      <c r="AG49">
        <f t="shared" si="37"/>
        <v>8.6545107236812423E-3</v>
      </c>
      <c r="AI49">
        <v>289.72916939212138</v>
      </c>
      <c r="AJ49">
        <v>72.131904748147647</v>
      </c>
      <c r="AL49">
        <v>3.4928817820394826</v>
      </c>
      <c r="AM49">
        <v>3492.8817820394825</v>
      </c>
      <c r="AN49">
        <v>32.733116244105574</v>
      </c>
      <c r="AP49">
        <v>2696.9888059293103</v>
      </c>
      <c r="AQ49">
        <v>33.272095549578715</v>
      </c>
    </row>
    <row r="50" spans="2:43" x14ac:dyDescent="0.2">
      <c r="B50">
        <f t="shared" si="38"/>
        <v>2875</v>
      </c>
      <c r="C50">
        <v>2500000</v>
      </c>
      <c r="D50">
        <v>371.80900000000003</v>
      </c>
      <c r="E50">
        <v>-508553</v>
      </c>
      <c r="F50" s="2">
        <v>2512060</v>
      </c>
      <c r="G50">
        <v>835.35199999999998</v>
      </c>
      <c r="I50">
        <f t="shared" si="32"/>
        <v>1899.7560859374935</v>
      </c>
      <c r="J50">
        <f t="shared" si="33"/>
        <v>0.17572275533280363</v>
      </c>
      <c r="K50">
        <f t="shared" si="34"/>
        <v>0.99830705156736821</v>
      </c>
      <c r="L50">
        <f t="shared" si="39"/>
        <v>55</v>
      </c>
      <c r="M50">
        <f t="shared" si="40"/>
        <v>-4.34</v>
      </c>
      <c r="O50">
        <v>2875</v>
      </c>
      <c r="P50">
        <v>2500000</v>
      </c>
      <c r="Q50">
        <v>371.80900000000003</v>
      </c>
      <c r="R50">
        <v>-508553</v>
      </c>
      <c r="S50" s="2">
        <v>2512060</v>
      </c>
      <c r="T50">
        <v>835.35199999999998</v>
      </c>
      <c r="U50">
        <v>3327.66</v>
      </c>
      <c r="V50">
        <f t="shared" si="42"/>
        <v>0.33276600000000001</v>
      </c>
      <c r="X50">
        <v>2500000</v>
      </c>
      <c r="Y50">
        <v>25.9726</v>
      </c>
      <c r="Z50">
        <v>110.962</v>
      </c>
      <c r="AA50">
        <v>84.989400000000003</v>
      </c>
      <c r="AC50">
        <f t="shared" si="43"/>
        <v>321271.85987715208</v>
      </c>
      <c r="AD50">
        <f t="shared" si="35"/>
        <v>0.33672359338990804</v>
      </c>
      <c r="AE50">
        <f t="shared" si="41"/>
        <v>336.72359338990805</v>
      </c>
      <c r="AF50">
        <f t="shared" si="36"/>
        <v>67.293883136702945</v>
      </c>
      <c r="AG50">
        <f t="shared" si="37"/>
        <v>8.9488074090875638E-3</v>
      </c>
      <c r="AI50">
        <v>321.35607225821417</v>
      </c>
      <c r="AJ50">
        <v>69.595481809897677</v>
      </c>
      <c r="AL50">
        <v>3.0457521110796848</v>
      </c>
      <c r="AM50">
        <v>3045.7521110796847</v>
      </c>
      <c r="AN50">
        <v>32.881336209149339</v>
      </c>
      <c r="AP50">
        <v>3850.1928179083061</v>
      </c>
      <c r="AQ50">
        <v>33.277439370679033</v>
      </c>
    </row>
    <row r="51" spans="2:43" x14ac:dyDescent="0.2">
      <c r="B51">
        <f t="shared" si="38"/>
        <v>3000</v>
      </c>
      <c r="C51">
        <v>2600000</v>
      </c>
      <c r="D51">
        <v>371.85399999999998</v>
      </c>
      <c r="E51">
        <v>-508547</v>
      </c>
      <c r="F51" s="2">
        <v>2512060</v>
      </c>
      <c r="G51">
        <v>1140.25</v>
      </c>
      <c r="I51">
        <f t="shared" si="32"/>
        <v>1905.7560859374935</v>
      </c>
      <c r="J51">
        <f t="shared" si="33"/>
        <v>0.18336287512988203</v>
      </c>
      <c r="K51">
        <f t="shared" si="34"/>
        <v>0.99830705156736821</v>
      </c>
      <c r="L51">
        <f t="shared" si="39"/>
        <v>61</v>
      </c>
      <c r="M51">
        <f t="shared" si="40"/>
        <v>-4.452</v>
      </c>
      <c r="O51">
        <v>3000</v>
      </c>
      <c r="P51">
        <v>2600000</v>
      </c>
      <c r="Q51">
        <v>371.85399999999998</v>
      </c>
      <c r="R51">
        <v>-508547</v>
      </c>
      <c r="S51" s="2">
        <v>2512060</v>
      </c>
      <c r="T51">
        <v>1140.25</v>
      </c>
      <c r="U51">
        <v>3668.11</v>
      </c>
      <c r="V51">
        <f t="shared" si="42"/>
        <v>0.36681100000000005</v>
      </c>
      <c r="X51">
        <v>2600000</v>
      </c>
      <c r="Y51">
        <v>26.084399999999999</v>
      </c>
      <c r="Z51">
        <v>110.517</v>
      </c>
      <c r="AA51">
        <v>84.432599999999994</v>
      </c>
      <c r="AC51">
        <f t="shared" si="43"/>
        <v>314998.79094718676</v>
      </c>
      <c r="AD51">
        <f t="shared" si="35"/>
        <v>0.37856525587661305</v>
      </c>
      <c r="AE51">
        <f t="shared" si="41"/>
        <v>378.56525587661304</v>
      </c>
      <c r="AF51">
        <f t="shared" si="36"/>
        <v>63.230757302798615</v>
      </c>
      <c r="AG51">
        <f t="shared" si="37"/>
        <v>9.5238460788345854E-3</v>
      </c>
      <c r="AI51">
        <v>362.64069150912661</v>
      </c>
      <c r="AJ51">
        <v>65.48896220135201</v>
      </c>
      <c r="AL51">
        <v>3.2863595698133046</v>
      </c>
      <c r="AM51">
        <v>3286.3595698133045</v>
      </c>
      <c r="AN51">
        <v>32.910949117279436</v>
      </c>
      <c r="AP51">
        <v>3101.4017408767959</v>
      </c>
      <c r="AQ51">
        <v>33.320879672536151</v>
      </c>
    </row>
    <row r="52" spans="2:43" x14ac:dyDescent="0.2">
      <c r="B52">
        <f t="shared" si="38"/>
        <v>3125</v>
      </c>
      <c r="C52">
        <v>2700000</v>
      </c>
      <c r="D52">
        <v>371.82100000000003</v>
      </c>
      <c r="E52">
        <v>-508526</v>
      </c>
      <c r="F52" s="2">
        <v>2512060</v>
      </c>
      <c r="G52">
        <v>1105.33</v>
      </c>
      <c r="I52">
        <f t="shared" si="32"/>
        <v>1926.7560859374935</v>
      </c>
      <c r="J52">
        <f t="shared" si="33"/>
        <v>0.19100299492696046</v>
      </c>
      <c r="K52">
        <f t="shared" si="34"/>
        <v>0.99830705156736821</v>
      </c>
      <c r="L52">
        <f t="shared" si="39"/>
        <v>82</v>
      </c>
      <c r="M52">
        <f t="shared" si="40"/>
        <v>-4.3319999999999999</v>
      </c>
      <c r="O52">
        <v>3125</v>
      </c>
      <c r="P52">
        <v>2700000</v>
      </c>
      <c r="Q52">
        <v>371.82100000000003</v>
      </c>
      <c r="R52">
        <v>-508526</v>
      </c>
      <c r="S52" s="2">
        <v>2512060</v>
      </c>
      <c r="T52">
        <v>1105.33</v>
      </c>
      <c r="U52">
        <v>3980.51</v>
      </c>
      <c r="V52">
        <f t="shared" si="42"/>
        <v>0.39805100000000004</v>
      </c>
      <c r="X52">
        <v>2700000</v>
      </c>
      <c r="Y52">
        <v>25.902999999999999</v>
      </c>
      <c r="Z52">
        <v>110.86799999999999</v>
      </c>
      <c r="AA52">
        <v>84.965000000000003</v>
      </c>
      <c r="AC52">
        <f t="shared" si="43"/>
        <v>320995.2330371454</v>
      </c>
      <c r="AD52">
        <f t="shared" si="35"/>
        <v>0.40313214087787963</v>
      </c>
      <c r="AE52">
        <f t="shared" si="41"/>
        <v>403.13214087787964</v>
      </c>
      <c r="AF52">
        <f t="shared" si="36"/>
        <v>61.857065387190062</v>
      </c>
      <c r="AG52">
        <f t="shared" si="37"/>
        <v>9.7353470655384359E-3</v>
      </c>
      <c r="AI52">
        <v>394.383911496179</v>
      </c>
      <c r="AJ52">
        <v>63.389456220710692</v>
      </c>
      <c r="AL52">
        <v>3.6201561593950671</v>
      </c>
      <c r="AM52">
        <v>3620.1561593950669</v>
      </c>
      <c r="AN52">
        <v>33.11254748026267</v>
      </c>
      <c r="AP52">
        <v>3942.5772333676359</v>
      </c>
      <c r="AQ52">
        <v>33.447140723793837</v>
      </c>
    </row>
    <row r="53" spans="2:43" x14ac:dyDescent="0.2">
      <c r="B53">
        <f t="shared" si="38"/>
        <v>3250</v>
      </c>
      <c r="C53">
        <v>2800000</v>
      </c>
      <c r="D53">
        <v>371.892</v>
      </c>
      <c r="E53">
        <v>-508512</v>
      </c>
      <c r="F53" s="2">
        <v>2512060</v>
      </c>
      <c r="G53">
        <v>1422.65</v>
      </c>
      <c r="I53">
        <f t="shared" si="32"/>
        <v>1940.7560859374935</v>
      </c>
      <c r="J53">
        <f t="shared" si="33"/>
        <v>0.19864311472403887</v>
      </c>
      <c r="K53">
        <f t="shared" si="34"/>
        <v>0.99830705156736821</v>
      </c>
      <c r="L53">
        <f t="shared" si="39"/>
        <v>96</v>
      </c>
      <c r="M53">
        <f t="shared" si="40"/>
        <v>-4.3879999999999999</v>
      </c>
      <c r="O53">
        <v>3250</v>
      </c>
      <c r="P53">
        <v>2800000</v>
      </c>
      <c r="Q53">
        <v>371.892</v>
      </c>
      <c r="R53">
        <v>-508512</v>
      </c>
      <c r="S53" s="2">
        <v>2512060</v>
      </c>
      <c r="T53">
        <v>1422.65</v>
      </c>
      <c r="U53">
        <v>4355.97</v>
      </c>
      <c r="V53">
        <f t="shared" si="42"/>
        <v>0.43559700000000007</v>
      </c>
      <c r="X53">
        <v>2800000</v>
      </c>
      <c r="Y53">
        <v>25.870999999999999</v>
      </c>
      <c r="Z53">
        <v>111.059</v>
      </c>
      <c r="AA53">
        <v>85.188000000000002</v>
      </c>
      <c r="AC53">
        <f t="shared" si="43"/>
        <v>323529.33446751168</v>
      </c>
      <c r="AD53">
        <f t="shared" si="35"/>
        <v>0.43770197299342495</v>
      </c>
      <c r="AE53">
        <f t="shared" si="41"/>
        <v>437.70197299342493</v>
      </c>
      <c r="AF53">
        <f t="shared" si="36"/>
        <v>59.947496989641692</v>
      </c>
      <c r="AG53">
        <f t="shared" si="37"/>
        <v>1.0045456945501057E-2</v>
      </c>
      <c r="AI53">
        <v>429.68636653616352</v>
      </c>
      <c r="AJ53">
        <v>60.764384888407093</v>
      </c>
      <c r="AL53">
        <v>3.2502482241341855</v>
      </c>
      <c r="AM53">
        <v>3250.2482241341854</v>
      </c>
      <c r="AN53">
        <v>33.233043343637206</v>
      </c>
      <c r="AP53">
        <v>2624.0622534461381</v>
      </c>
      <c r="AQ53">
        <v>33.502240293503704</v>
      </c>
    </row>
    <row r="54" spans="2:43" x14ac:dyDescent="0.2">
      <c r="B54">
        <f t="shared" si="38"/>
        <v>3375</v>
      </c>
      <c r="C54">
        <v>2900000</v>
      </c>
      <c r="D54">
        <v>371.74200000000002</v>
      </c>
      <c r="E54">
        <v>-508495</v>
      </c>
      <c r="F54" s="2">
        <v>2512060</v>
      </c>
      <c r="G54">
        <v>1656.88</v>
      </c>
      <c r="I54">
        <f t="shared" si="32"/>
        <v>1957.7560859374935</v>
      </c>
      <c r="J54">
        <f t="shared" si="33"/>
        <v>0.2062832345211173</v>
      </c>
      <c r="K54">
        <f t="shared" si="34"/>
        <v>0.99830705156736821</v>
      </c>
      <c r="L54">
        <f t="shared" si="39"/>
        <v>113</v>
      </c>
      <c r="M54">
        <f t="shared" si="40"/>
        <v>-4.3639999999999999</v>
      </c>
      <c r="O54">
        <v>3375</v>
      </c>
      <c r="P54">
        <v>2900000</v>
      </c>
      <c r="Q54">
        <v>371.74200000000002</v>
      </c>
      <c r="R54">
        <v>-508495</v>
      </c>
      <c r="S54" s="2">
        <v>2512060</v>
      </c>
      <c r="T54">
        <v>1656.88</v>
      </c>
      <c r="U54">
        <v>4775.97</v>
      </c>
      <c r="V54">
        <f t="shared" si="42"/>
        <v>0.47759700000000005</v>
      </c>
      <c r="X54">
        <v>2900000</v>
      </c>
      <c r="Y54">
        <v>26.096299999999999</v>
      </c>
      <c r="Z54">
        <v>110.974</v>
      </c>
      <c r="AA54">
        <v>84.877700000000004</v>
      </c>
      <c r="AC54">
        <f t="shared" si="43"/>
        <v>320006.79895136243</v>
      </c>
      <c r="AD54">
        <f t="shared" si="35"/>
        <v>0.48518757776728533</v>
      </c>
      <c r="AE54">
        <f t="shared" si="41"/>
        <v>485.18757776728535</v>
      </c>
      <c r="AF54">
        <f t="shared" si="36"/>
        <v>57.098694615854946</v>
      </c>
      <c r="AG54">
        <f t="shared" si="37"/>
        <v>1.0546650918229282E-2</v>
      </c>
      <c r="AI54">
        <v>465.16170634286186</v>
      </c>
      <c r="AJ54">
        <v>59.040985951885482</v>
      </c>
      <c r="AL54">
        <v>2.826315227949979</v>
      </c>
      <c r="AM54">
        <v>2826.3152279499791</v>
      </c>
      <c r="AN54">
        <v>33.248675981778121</v>
      </c>
      <c r="AP54">
        <v>2987.3391292863698</v>
      </c>
      <c r="AQ54">
        <v>33.570965559278889</v>
      </c>
    </row>
    <row r="55" spans="2:43" x14ac:dyDescent="0.2">
      <c r="B55">
        <f t="shared" si="38"/>
        <v>3500</v>
      </c>
      <c r="C55">
        <v>3000000</v>
      </c>
      <c r="D55">
        <v>371.83199999999999</v>
      </c>
      <c r="E55">
        <v>-508462</v>
      </c>
      <c r="F55" s="2">
        <v>2512060</v>
      </c>
      <c r="G55">
        <v>1813.34</v>
      </c>
      <c r="I55">
        <f t="shared" si="32"/>
        <v>1990.7560859374935</v>
      </c>
      <c r="J55">
        <f t="shared" si="33"/>
        <v>0.2139233543181957</v>
      </c>
      <c r="K55">
        <f t="shared" si="34"/>
        <v>0.99830705156736821</v>
      </c>
      <c r="L55">
        <f t="shared" si="39"/>
        <v>146</v>
      </c>
      <c r="M55">
        <f t="shared" si="40"/>
        <v>-4.2359999999999998</v>
      </c>
      <c r="O55">
        <v>3500</v>
      </c>
      <c r="P55">
        <v>3000000</v>
      </c>
      <c r="Q55">
        <v>371.83199999999999</v>
      </c>
      <c r="R55">
        <v>-508462</v>
      </c>
      <c r="S55" s="2">
        <v>2512060</v>
      </c>
      <c r="T55">
        <v>1813.34</v>
      </c>
      <c r="U55">
        <v>5252.09</v>
      </c>
      <c r="V55">
        <f t="shared" si="42"/>
        <v>0.52520900000000004</v>
      </c>
      <c r="X55">
        <v>3000000</v>
      </c>
      <c r="Y55">
        <v>25.816700000000001</v>
      </c>
      <c r="Z55">
        <v>111.117</v>
      </c>
      <c r="AA55">
        <v>85.300299999999993</v>
      </c>
      <c r="AC55">
        <f t="shared" si="43"/>
        <v>324810.51001377613</v>
      </c>
      <c r="AD55">
        <f t="shared" si="35"/>
        <v>0.52566537890233811</v>
      </c>
      <c r="AE55">
        <f t="shared" si="41"/>
        <v>525.66537890233815</v>
      </c>
      <c r="AF55">
        <f t="shared" si="36"/>
        <v>55.885968322941707</v>
      </c>
      <c r="AG55">
        <f t="shared" si="37"/>
        <v>1.0775513390412014E-2</v>
      </c>
      <c r="AI55">
        <v>504.53530740074336</v>
      </c>
      <c r="AJ55">
        <v>57.23658754767056</v>
      </c>
      <c r="AL55">
        <v>2.6969888059293101</v>
      </c>
      <c r="AM55">
        <v>2696.9888059293103</v>
      </c>
      <c r="AN55">
        <v>33.272095549578715</v>
      </c>
      <c r="AP55">
        <v>2788.9562544374953</v>
      </c>
      <c r="AQ55">
        <v>33.580080315079961</v>
      </c>
    </row>
    <row r="56" spans="2:43" x14ac:dyDescent="0.2">
      <c r="B56">
        <f t="shared" si="38"/>
        <v>3625</v>
      </c>
      <c r="C56">
        <v>3100000</v>
      </c>
      <c r="D56">
        <v>371.86599999999999</v>
      </c>
      <c r="E56">
        <v>-508449</v>
      </c>
      <c r="F56" s="2">
        <v>2512060</v>
      </c>
      <c r="G56">
        <v>1952.16</v>
      </c>
      <c r="I56">
        <f t="shared" si="32"/>
        <v>2003.7560859374935</v>
      </c>
      <c r="J56">
        <f t="shared" si="33"/>
        <v>0.22156347411527413</v>
      </c>
      <c r="K56">
        <f t="shared" si="34"/>
        <v>0.99830705156736821</v>
      </c>
      <c r="L56">
        <f t="shared" si="39"/>
        <v>159</v>
      </c>
      <c r="M56">
        <f t="shared" si="40"/>
        <v>-4.3959999999999999</v>
      </c>
      <c r="O56">
        <v>3625</v>
      </c>
      <c r="P56">
        <v>3100000</v>
      </c>
      <c r="Q56">
        <v>371.86599999999999</v>
      </c>
      <c r="R56">
        <v>-508449</v>
      </c>
      <c r="S56" s="2">
        <v>2512060</v>
      </c>
      <c r="T56">
        <v>1952.16</v>
      </c>
      <c r="U56">
        <v>5620.25</v>
      </c>
      <c r="V56">
        <f t="shared" si="42"/>
        <v>0.562025</v>
      </c>
      <c r="X56">
        <v>3100000</v>
      </c>
      <c r="Y56">
        <v>26.255600000000001</v>
      </c>
      <c r="Z56">
        <v>110.977</v>
      </c>
      <c r="AA56">
        <v>84.721400000000003</v>
      </c>
      <c r="AC56">
        <f t="shared" si="43"/>
        <v>318242.20068334503</v>
      </c>
      <c r="AD56">
        <f t="shared" si="35"/>
        <v>0.57412327537803243</v>
      </c>
      <c r="AE56">
        <f t="shared" si="41"/>
        <v>574.12327537803242</v>
      </c>
      <c r="AF56">
        <f t="shared" si="36"/>
        <v>52.867711241795959</v>
      </c>
      <c r="AG56">
        <f t="shared" si="37"/>
        <v>1.139069548983832E-2</v>
      </c>
      <c r="AI56">
        <v>543.95547465915047</v>
      </c>
      <c r="AJ56">
        <v>55.22589933340295</v>
      </c>
      <c r="AL56">
        <v>3.8501928179083063</v>
      </c>
      <c r="AM56">
        <v>3850.1928179083061</v>
      </c>
      <c r="AN56">
        <v>33.277439370679033</v>
      </c>
      <c r="AP56">
        <v>2859.062137198352</v>
      </c>
      <c r="AQ56">
        <v>33.646404517363202</v>
      </c>
    </row>
    <row r="57" spans="2:43" x14ac:dyDescent="0.2">
      <c r="B57">
        <f t="shared" si="38"/>
        <v>3750</v>
      </c>
      <c r="C57">
        <v>3200000</v>
      </c>
      <c r="D57">
        <v>371.89</v>
      </c>
      <c r="E57">
        <v>-508418</v>
      </c>
      <c r="F57" s="2">
        <v>2512060</v>
      </c>
      <c r="G57">
        <v>2108.63</v>
      </c>
      <c r="I57">
        <f t="shared" si="32"/>
        <v>2034.7560859374935</v>
      </c>
      <c r="J57">
        <f t="shared" si="33"/>
        <v>0.22920359391235254</v>
      </c>
      <c r="K57">
        <f t="shared" si="34"/>
        <v>0.99830705156736821</v>
      </c>
      <c r="L57">
        <f t="shared" si="39"/>
        <v>190</v>
      </c>
      <c r="M57">
        <f t="shared" si="40"/>
        <v>-4.2519999999999998</v>
      </c>
      <c r="N57" s="1"/>
      <c r="O57" s="1">
        <v>3750</v>
      </c>
      <c r="P57" s="1">
        <v>3200000</v>
      </c>
      <c r="Q57" s="1">
        <v>371.89</v>
      </c>
      <c r="R57" s="1">
        <v>-508418</v>
      </c>
      <c r="S57" s="6">
        <v>2512060</v>
      </c>
      <c r="T57" s="1">
        <v>2108.63</v>
      </c>
      <c r="U57" s="1">
        <v>6206.07</v>
      </c>
      <c r="V57" s="1">
        <f t="shared" si="42"/>
        <v>0.62060700000000002</v>
      </c>
      <c r="W57" s="1"/>
      <c r="X57" s="1">
        <v>3200000</v>
      </c>
      <c r="Y57" s="1">
        <v>26.073699999999999</v>
      </c>
      <c r="Z57" s="1">
        <v>111.117</v>
      </c>
      <c r="AA57" s="1">
        <v>85.043300000000002</v>
      </c>
      <c r="AB57" s="1"/>
      <c r="AC57" s="1">
        <f t="shared" si="43"/>
        <v>321883.49630488944</v>
      </c>
      <c r="AD57">
        <f t="shared" si="35"/>
        <v>0.62679460302918433</v>
      </c>
      <c r="AE57">
        <f t="shared" si="41"/>
        <v>626.79460302918437</v>
      </c>
      <c r="AF57" s="1">
        <f t="shared" si="36"/>
        <v>51.690197726614507</v>
      </c>
      <c r="AG57" s="1">
        <f t="shared" si="37"/>
        <v>1.1650177915452937E-2</v>
      </c>
      <c r="AI57">
        <v>594.98567683440274</v>
      </c>
      <c r="AJ57">
        <v>53.195413677320381</v>
      </c>
      <c r="AL57">
        <v>3.101401740876796</v>
      </c>
      <c r="AM57">
        <v>3101.4017408767959</v>
      </c>
      <c r="AN57">
        <v>33.320879672536151</v>
      </c>
      <c r="AP57">
        <v>2872.8369587583188</v>
      </c>
      <c r="AQ57">
        <v>33.796781847687022</v>
      </c>
    </row>
    <row r="58" spans="2:43" x14ac:dyDescent="0.2">
      <c r="B58">
        <f t="shared" si="38"/>
        <v>3875</v>
      </c>
      <c r="C58">
        <v>3300000</v>
      </c>
      <c r="D58">
        <v>371.82900000000001</v>
      </c>
      <c r="E58">
        <v>-508403</v>
      </c>
      <c r="F58" s="2">
        <v>2512060</v>
      </c>
      <c r="G58">
        <v>2321.46</v>
      </c>
      <c r="I58">
        <f t="shared" si="32"/>
        <v>2049.7560859374935</v>
      </c>
      <c r="J58">
        <f t="shared" si="33"/>
        <v>0.23684371370943097</v>
      </c>
      <c r="K58">
        <f t="shared" si="34"/>
        <v>0.99830705156736821</v>
      </c>
      <c r="L58">
        <f t="shared" si="39"/>
        <v>205</v>
      </c>
      <c r="M58">
        <f t="shared" si="40"/>
        <v>-4.38</v>
      </c>
      <c r="O58">
        <v>3875</v>
      </c>
      <c r="P58">
        <v>3300000</v>
      </c>
      <c r="Q58">
        <v>371.82900000000001</v>
      </c>
      <c r="R58">
        <v>-508403</v>
      </c>
      <c r="S58" s="2">
        <v>2512060</v>
      </c>
      <c r="T58">
        <v>2321.46</v>
      </c>
      <c r="U58">
        <v>6656.23</v>
      </c>
      <c r="V58">
        <f t="shared" si="42"/>
        <v>0.66562299999999996</v>
      </c>
      <c r="X58">
        <v>3300000</v>
      </c>
      <c r="Y58">
        <v>25.9147</v>
      </c>
      <c r="Z58">
        <v>111.003</v>
      </c>
      <c r="AA58">
        <v>85.088300000000004</v>
      </c>
      <c r="AC58">
        <f t="shared" si="43"/>
        <v>322394.73316360079</v>
      </c>
      <c r="AD58">
        <f t="shared" si="35"/>
        <v>0.67119338936756501</v>
      </c>
      <c r="AE58">
        <f t="shared" si="41"/>
        <v>671.19338936756503</v>
      </c>
      <c r="AF58">
        <f t="shared" si="36"/>
        <v>50.102221499643967</v>
      </c>
      <c r="AG58">
        <f t="shared" si="37"/>
        <v>1.2019427122693138E-2</v>
      </c>
      <c r="AI58">
        <v>639.50806670480085</v>
      </c>
      <c r="AJ58">
        <v>51.669068444929628</v>
      </c>
      <c r="AL58">
        <v>3.6813400083371635</v>
      </c>
      <c r="AM58">
        <v>3681.3400083371635</v>
      </c>
      <c r="AN58">
        <v>33.340084001238154</v>
      </c>
      <c r="AP58">
        <v>2533.8259796114185</v>
      </c>
      <c r="AQ58">
        <v>33.803452750135051</v>
      </c>
    </row>
    <row r="59" spans="2:43" x14ac:dyDescent="0.2">
      <c r="B59">
        <f t="shared" si="38"/>
        <v>4000</v>
      </c>
      <c r="C59">
        <v>3400000</v>
      </c>
      <c r="D59">
        <v>371.76799999999997</v>
      </c>
      <c r="E59">
        <v>-508368</v>
      </c>
      <c r="F59" s="2">
        <v>2512060</v>
      </c>
      <c r="G59">
        <v>2513.0100000000002</v>
      </c>
      <c r="I59">
        <f t="shared" si="32"/>
        <v>2084.7560859374935</v>
      </c>
      <c r="J59">
        <f t="shared" si="33"/>
        <v>0.24448383350650937</v>
      </c>
      <c r="K59">
        <f t="shared" si="34"/>
        <v>0.99830705156736821</v>
      </c>
      <c r="L59">
        <f t="shared" si="39"/>
        <v>240</v>
      </c>
      <c r="M59">
        <f t="shared" si="40"/>
        <v>-4.22</v>
      </c>
      <c r="O59">
        <v>4000</v>
      </c>
      <c r="P59">
        <v>3400000</v>
      </c>
      <c r="Q59">
        <v>371.76799999999997</v>
      </c>
      <c r="R59">
        <v>-508368</v>
      </c>
      <c r="S59" s="2">
        <v>2512060</v>
      </c>
      <c r="T59">
        <v>2513.0100000000002</v>
      </c>
      <c r="U59">
        <v>7156.78</v>
      </c>
      <c r="V59">
        <f t="shared" si="42"/>
        <v>0.71567800000000004</v>
      </c>
      <c r="X59">
        <v>3400000</v>
      </c>
      <c r="Y59">
        <v>26.073799999999999</v>
      </c>
      <c r="Z59">
        <v>110.96899999999999</v>
      </c>
      <c r="AA59">
        <v>84.895200000000003</v>
      </c>
      <c r="AC59">
        <f t="shared" si="43"/>
        <v>320204.77581765287</v>
      </c>
      <c r="AD59">
        <f t="shared" si="35"/>
        <v>0.72660293974028967</v>
      </c>
      <c r="AE59">
        <f t="shared" si="41"/>
        <v>726.60293974028968</v>
      </c>
      <c r="AF59">
        <f t="shared" si="36"/>
        <v>48.206828999347636</v>
      </c>
      <c r="AG59">
        <f t="shared" si="37"/>
        <v>1.2492006060140344E-2</v>
      </c>
      <c r="AI59">
        <v>713.38391053959072</v>
      </c>
      <c r="AJ59">
        <v>49.363620500358529</v>
      </c>
      <c r="AL59">
        <v>3.9425772333676359</v>
      </c>
      <c r="AM59">
        <v>3942.5772333676359</v>
      </c>
      <c r="AN59">
        <v>33.447140723793837</v>
      </c>
      <c r="AP59">
        <v>2715.7368199547991</v>
      </c>
      <c r="AQ59">
        <v>33.882184634411239</v>
      </c>
    </row>
    <row r="60" spans="2:43" x14ac:dyDescent="0.2">
      <c r="B60">
        <f t="shared" si="38"/>
        <v>4125</v>
      </c>
      <c r="C60">
        <v>3500000</v>
      </c>
      <c r="D60">
        <v>371.78100000000001</v>
      </c>
      <c r="E60">
        <v>-508339</v>
      </c>
      <c r="F60" s="2">
        <v>2512060</v>
      </c>
      <c r="G60">
        <v>2795.07</v>
      </c>
      <c r="I60">
        <f t="shared" si="32"/>
        <v>2113.7560859374935</v>
      </c>
      <c r="J60">
        <f t="shared" si="33"/>
        <v>0.25212395330358778</v>
      </c>
      <c r="K60">
        <f t="shared" si="34"/>
        <v>0.99830705156736821</v>
      </c>
      <c r="L60">
        <f t="shared" si="39"/>
        <v>269</v>
      </c>
      <c r="M60">
        <f t="shared" si="40"/>
        <v>-4.2679999999999998</v>
      </c>
      <c r="O60">
        <v>4125</v>
      </c>
      <c r="P60">
        <v>3500000</v>
      </c>
      <c r="Q60">
        <v>371.78100000000001</v>
      </c>
      <c r="R60">
        <v>-508339</v>
      </c>
      <c r="S60" s="2">
        <v>2512060</v>
      </c>
      <c r="T60">
        <v>2795.07</v>
      </c>
      <c r="U60">
        <v>7736.25</v>
      </c>
      <c r="V60">
        <f t="shared" si="42"/>
        <v>0.77362500000000001</v>
      </c>
      <c r="X60">
        <v>3500000</v>
      </c>
      <c r="Y60">
        <v>25.959499999999998</v>
      </c>
      <c r="Z60">
        <v>111.03100000000001</v>
      </c>
      <c r="AA60">
        <v>85.0715</v>
      </c>
      <c r="AC60">
        <f t="shared" si="43"/>
        <v>322203.80812938773</v>
      </c>
      <c r="AD60">
        <f t="shared" ref="AD60:AD91" si="44">V60*$AC$24/AC60</f>
        <v>0.78056147957426036</v>
      </c>
      <c r="AE60">
        <f t="shared" si="41"/>
        <v>780.56147957426037</v>
      </c>
      <c r="AF60">
        <f t="shared" ref="AF60:AF93" si="45">AC60/O60*0.6022</f>
        <v>47.037850486186009</v>
      </c>
      <c r="AG60">
        <f t="shared" ref="AG60:AG93" si="46">O60/AC60</f>
        <v>1.2802455762234564E-2</v>
      </c>
      <c r="AI60">
        <v>751.17752537816364</v>
      </c>
      <c r="AJ60">
        <v>48.822050852689479</v>
      </c>
      <c r="AL60">
        <v>2.6240622534461382</v>
      </c>
      <c r="AM60">
        <v>2624.0622534461381</v>
      </c>
      <c r="AN60">
        <v>33.502240293503704</v>
      </c>
      <c r="AP60">
        <v>2649.5357520109037</v>
      </c>
      <c r="AQ60">
        <v>33.989976626695615</v>
      </c>
    </row>
    <row r="61" spans="2:43" x14ac:dyDescent="0.2">
      <c r="B61">
        <f t="shared" si="38"/>
        <v>4250</v>
      </c>
      <c r="C61">
        <v>3600000</v>
      </c>
      <c r="D61">
        <v>371.82299999999998</v>
      </c>
      <c r="E61">
        <v>-508310</v>
      </c>
      <c r="F61" s="2">
        <v>2512060</v>
      </c>
      <c r="G61">
        <v>3086.39</v>
      </c>
      <c r="I61">
        <f t="shared" si="32"/>
        <v>2142.7560859374935</v>
      </c>
      <c r="J61">
        <f t="shared" si="33"/>
        <v>0.25976407310066624</v>
      </c>
      <c r="K61">
        <f t="shared" si="34"/>
        <v>0.99830705156736821</v>
      </c>
      <c r="L61">
        <f t="shared" si="39"/>
        <v>298</v>
      </c>
      <c r="M61">
        <f t="shared" si="40"/>
        <v>-4.2679999999999998</v>
      </c>
      <c r="O61">
        <v>4250</v>
      </c>
      <c r="P61">
        <v>3600000</v>
      </c>
      <c r="Q61">
        <v>371.82299999999998</v>
      </c>
      <c r="R61">
        <v>-508310</v>
      </c>
      <c r="S61" s="2">
        <v>2512060</v>
      </c>
      <c r="T61">
        <v>3086.39</v>
      </c>
      <c r="U61">
        <v>8361.15</v>
      </c>
      <c r="V61">
        <f t="shared" si="42"/>
        <v>0.83611500000000005</v>
      </c>
      <c r="X61">
        <v>3600000</v>
      </c>
      <c r="Y61">
        <v>25.941600000000001</v>
      </c>
      <c r="Z61">
        <v>110.878</v>
      </c>
      <c r="AA61">
        <v>84.936400000000006</v>
      </c>
      <c r="AC61">
        <f t="shared" si="43"/>
        <v>320671.19229861291</v>
      </c>
      <c r="AD61">
        <f t="shared" si="44"/>
        <v>0.84764373561993145</v>
      </c>
      <c r="AE61">
        <f t="shared" si="41"/>
        <v>847.64373561993148</v>
      </c>
      <c r="AF61">
        <f t="shared" si="45"/>
        <v>45.437221647582277</v>
      </c>
      <c r="AG61">
        <f t="shared" si="46"/>
        <v>1.3253451205065993E-2</v>
      </c>
      <c r="AI61">
        <v>810.72883059655692</v>
      </c>
      <c r="AJ61">
        <v>47.254525369835278</v>
      </c>
      <c r="AL61">
        <v>3.5166056123083531</v>
      </c>
      <c r="AM61">
        <v>3516.6056123083531</v>
      </c>
      <c r="AN61">
        <v>33.503510500516789</v>
      </c>
      <c r="AP61">
        <v>2468.5580611968835</v>
      </c>
      <c r="AQ61">
        <v>33.997292950587351</v>
      </c>
    </row>
    <row r="62" spans="2:43" x14ac:dyDescent="0.2">
      <c r="B62">
        <f t="shared" si="38"/>
        <v>4375</v>
      </c>
      <c r="C62">
        <v>3700000</v>
      </c>
      <c r="D62">
        <v>371.791</v>
      </c>
      <c r="E62">
        <v>-508270</v>
      </c>
      <c r="F62" s="2">
        <v>2512060</v>
      </c>
      <c r="G62">
        <v>3352.68</v>
      </c>
      <c r="I62">
        <f t="shared" si="32"/>
        <v>2182.7560859374935</v>
      </c>
      <c r="J62">
        <f t="shared" si="33"/>
        <v>0.26740419289774464</v>
      </c>
      <c r="K62">
        <f t="shared" si="34"/>
        <v>0.99830705156736821</v>
      </c>
      <c r="L62">
        <f t="shared" si="39"/>
        <v>338</v>
      </c>
      <c r="M62">
        <f t="shared" si="40"/>
        <v>-4.18</v>
      </c>
      <c r="O62">
        <v>4375</v>
      </c>
      <c r="P62">
        <v>3700000</v>
      </c>
      <c r="Q62">
        <v>371.791</v>
      </c>
      <c r="R62">
        <v>-508270</v>
      </c>
      <c r="S62" s="2">
        <v>2512060</v>
      </c>
      <c r="T62">
        <v>3352.68</v>
      </c>
      <c r="U62">
        <v>9035.51</v>
      </c>
      <c r="V62">
        <f t="shared" si="42"/>
        <v>0.9035510000000001</v>
      </c>
      <c r="X62">
        <v>3700000</v>
      </c>
      <c r="Y62">
        <v>25.790900000000001</v>
      </c>
      <c r="Z62">
        <v>110.94499999999999</v>
      </c>
      <c r="AA62">
        <v>85.1541</v>
      </c>
      <c r="AC62">
        <f t="shared" si="43"/>
        <v>323143.24908520514</v>
      </c>
      <c r="AD62">
        <f t="shared" si="44"/>
        <v>0.90900206977045583</v>
      </c>
      <c r="AE62">
        <f t="shared" si="41"/>
        <v>909.00206977045582</v>
      </c>
      <c r="AF62">
        <f t="shared" si="45"/>
        <v>44.479283336939545</v>
      </c>
      <c r="AG62">
        <f t="shared" si="46"/>
        <v>1.353888720369466E-2</v>
      </c>
      <c r="AI62">
        <v>879.32911599319903</v>
      </c>
      <c r="AJ62">
        <v>45.864719789976931</v>
      </c>
      <c r="AL62">
        <v>2.98733912928637</v>
      </c>
      <c r="AM62">
        <v>2987.3391292863698</v>
      </c>
      <c r="AN62">
        <v>33.570965559278889</v>
      </c>
      <c r="AP62">
        <v>3149.2678014492139</v>
      </c>
      <c r="AQ62">
        <v>34.025547275295054</v>
      </c>
    </row>
    <row r="63" spans="2:43" x14ac:dyDescent="0.2">
      <c r="B63">
        <f t="shared" si="38"/>
        <v>4500</v>
      </c>
      <c r="C63">
        <v>3800000</v>
      </c>
      <c r="D63">
        <v>371.81200000000001</v>
      </c>
      <c r="E63">
        <v>-508238</v>
      </c>
      <c r="F63" s="2">
        <v>2512060</v>
      </c>
      <c r="G63">
        <v>3611.31</v>
      </c>
      <c r="I63">
        <f t="shared" si="32"/>
        <v>2214.7560859374935</v>
      </c>
      <c r="J63">
        <f t="shared" si="33"/>
        <v>0.27504431269482305</v>
      </c>
      <c r="K63">
        <f t="shared" si="34"/>
        <v>0.99830705156736821</v>
      </c>
      <c r="L63">
        <f t="shared" si="39"/>
        <v>370</v>
      </c>
      <c r="M63">
        <f t="shared" si="40"/>
        <v>-4.2439999999999998</v>
      </c>
      <c r="O63">
        <v>4500</v>
      </c>
      <c r="P63">
        <v>3800000</v>
      </c>
      <c r="Q63">
        <v>371.81200000000001</v>
      </c>
      <c r="R63">
        <v>-508238</v>
      </c>
      <c r="S63" s="2">
        <v>2512060</v>
      </c>
      <c r="T63">
        <v>3611.31</v>
      </c>
      <c r="U63">
        <v>9770.9599999999991</v>
      </c>
      <c r="V63">
        <f t="shared" si="42"/>
        <v>0.97709599999999996</v>
      </c>
      <c r="X63">
        <v>3800000</v>
      </c>
      <c r="Y63">
        <v>25.687799999999999</v>
      </c>
      <c r="Z63">
        <v>111.128</v>
      </c>
      <c r="AA63">
        <v>85.440200000000004</v>
      </c>
      <c r="AC63">
        <f t="shared" si="43"/>
        <v>326411.28603631607</v>
      </c>
      <c r="AD63">
        <f t="shared" si="44"/>
        <v>0.97314903734638436</v>
      </c>
      <c r="AE63">
        <f t="shared" si="41"/>
        <v>973.14903734638438</v>
      </c>
      <c r="AF63">
        <f t="shared" si="45"/>
        <v>43.681083655793223</v>
      </c>
      <c r="AG63">
        <f t="shared" si="46"/>
        <v>1.3786288013029476E-2</v>
      </c>
      <c r="AI63">
        <v>952.61086501437092</v>
      </c>
      <c r="AJ63">
        <v>44.569866556197034</v>
      </c>
      <c r="AL63">
        <v>2.7889562544374953</v>
      </c>
      <c r="AM63">
        <v>2788.9562544374953</v>
      </c>
      <c r="AN63">
        <v>33.580080315079961</v>
      </c>
      <c r="AP63">
        <v>2544.7245306015097</v>
      </c>
      <c r="AQ63">
        <v>34.224199426128344</v>
      </c>
    </row>
    <row r="64" spans="2:43" x14ac:dyDescent="0.2">
      <c r="B64">
        <f t="shared" si="38"/>
        <v>4625</v>
      </c>
      <c r="C64">
        <v>3900000</v>
      </c>
      <c r="D64">
        <v>371.81200000000001</v>
      </c>
      <c r="E64">
        <v>-508188</v>
      </c>
      <c r="F64" s="2">
        <v>2512060</v>
      </c>
      <c r="G64">
        <v>4086.08</v>
      </c>
      <c r="I64">
        <f t="shared" si="32"/>
        <v>2264.7560859374935</v>
      </c>
      <c r="J64">
        <f t="shared" si="33"/>
        <v>0.28268443249190145</v>
      </c>
      <c r="K64">
        <f t="shared" si="34"/>
        <v>0.99830705156736821</v>
      </c>
      <c r="L64">
        <f t="shared" si="39"/>
        <v>420</v>
      </c>
      <c r="M64">
        <f t="shared" si="40"/>
        <v>-4.0999999999999996</v>
      </c>
      <c r="O64">
        <v>4625</v>
      </c>
      <c r="P64">
        <v>3900000</v>
      </c>
      <c r="Q64">
        <v>371.81200000000001</v>
      </c>
      <c r="R64">
        <v>-508188</v>
      </c>
      <c r="S64" s="2">
        <v>2512060</v>
      </c>
      <c r="T64">
        <v>4086.08</v>
      </c>
      <c r="U64">
        <v>10520.5</v>
      </c>
      <c r="V64">
        <f t="shared" si="42"/>
        <v>1.0520500000000002</v>
      </c>
      <c r="X64">
        <v>3900000</v>
      </c>
      <c r="Y64">
        <v>25.472100000000001</v>
      </c>
      <c r="Z64">
        <v>111.417</v>
      </c>
      <c r="AA64">
        <v>85.944900000000004</v>
      </c>
      <c r="AC64">
        <f t="shared" si="43"/>
        <v>332229.91072919156</v>
      </c>
      <c r="AD64">
        <f t="shared" si="44"/>
        <v>1.0294492457294737</v>
      </c>
      <c r="AE64">
        <f t="shared" si="41"/>
        <v>1029.4492457294737</v>
      </c>
      <c r="AF64">
        <f t="shared" si="45"/>
        <v>43.258130214296031</v>
      </c>
      <c r="AG64">
        <f t="shared" si="46"/>
        <v>1.3921082511351443E-2</v>
      </c>
      <c r="AI64">
        <v>1029.7424024055495</v>
      </c>
      <c r="AJ64">
        <v>43.213752222415813</v>
      </c>
      <c r="AL64">
        <v>2.859062137198352</v>
      </c>
      <c r="AM64">
        <v>2859.062137198352</v>
      </c>
      <c r="AN64">
        <v>33.646404517363202</v>
      </c>
      <c r="AP64">
        <v>2348.5863572495596</v>
      </c>
      <c r="AQ64">
        <v>34.782190800772007</v>
      </c>
    </row>
    <row r="65" spans="2:43" x14ac:dyDescent="0.2">
      <c r="B65">
        <f t="shared" si="38"/>
        <v>4750</v>
      </c>
      <c r="C65">
        <v>4000000</v>
      </c>
      <c r="D65">
        <v>371.94</v>
      </c>
      <c r="E65">
        <v>-508159</v>
      </c>
      <c r="F65" s="2">
        <v>2512060</v>
      </c>
      <c r="G65">
        <v>4540.6099999999997</v>
      </c>
      <c r="I65">
        <f t="shared" si="32"/>
        <v>2293.7560859374935</v>
      </c>
      <c r="J65">
        <f t="shared" si="33"/>
        <v>0.29032455228897991</v>
      </c>
      <c r="K65">
        <f t="shared" si="34"/>
        <v>0.99830705156736821</v>
      </c>
      <c r="L65">
        <f t="shared" si="39"/>
        <v>449</v>
      </c>
      <c r="M65">
        <f t="shared" si="40"/>
        <v>-4.2679999999999998</v>
      </c>
      <c r="O65">
        <v>4750</v>
      </c>
      <c r="P65">
        <v>4000000</v>
      </c>
      <c r="Q65">
        <v>371.94</v>
      </c>
      <c r="R65">
        <v>-508159</v>
      </c>
      <c r="S65" s="2">
        <v>2512060</v>
      </c>
      <c r="T65">
        <v>4540.6099999999997</v>
      </c>
      <c r="U65">
        <v>11434.3</v>
      </c>
      <c r="V65">
        <f t="shared" si="42"/>
        <v>1.1434299999999999</v>
      </c>
      <c r="X65">
        <v>4000000</v>
      </c>
      <c r="Y65">
        <v>25.932500000000001</v>
      </c>
      <c r="Z65">
        <v>111.149</v>
      </c>
      <c r="AA65">
        <v>85.216499999999996</v>
      </c>
      <c r="AC65">
        <f t="shared" si="43"/>
        <v>323854.1573707998</v>
      </c>
      <c r="AD65">
        <f t="shared" si="44"/>
        <v>1.1478031031455032</v>
      </c>
      <c r="AE65">
        <f t="shared" si="41"/>
        <v>1147.8031031455032</v>
      </c>
      <c r="AF65">
        <f t="shared" si="45"/>
        <v>41.05788917235698</v>
      </c>
      <c r="AG65">
        <f t="shared" si="46"/>
        <v>1.4667095950111406E-2</v>
      </c>
      <c r="AI65">
        <v>1109.0446118400616</v>
      </c>
      <c r="AJ65">
        <v>42.401345629077426</v>
      </c>
      <c r="AL65">
        <v>3.0018581811490841</v>
      </c>
      <c r="AM65">
        <v>3001.858181149084</v>
      </c>
      <c r="AN65">
        <v>33.768440872229881</v>
      </c>
      <c r="AP65">
        <v>2149.3342789832573</v>
      </c>
      <c r="AQ65">
        <v>35.036820183365904</v>
      </c>
    </row>
    <row r="66" spans="2:43" x14ac:dyDescent="0.2">
      <c r="B66">
        <f t="shared" si="38"/>
        <v>4875</v>
      </c>
      <c r="C66">
        <v>4100000</v>
      </c>
      <c r="D66">
        <v>371.786</v>
      </c>
      <c r="E66">
        <v>-508110</v>
      </c>
      <c r="F66" s="2">
        <v>2512060</v>
      </c>
      <c r="G66">
        <v>4866.87</v>
      </c>
      <c r="I66">
        <f t="shared" si="32"/>
        <v>2342.7560859374935</v>
      </c>
      <c r="J66">
        <f t="shared" si="33"/>
        <v>0.29796467208605831</v>
      </c>
      <c r="K66">
        <f t="shared" si="34"/>
        <v>0.99830705156736821</v>
      </c>
      <c r="L66">
        <f t="shared" si="39"/>
        <v>498</v>
      </c>
      <c r="M66">
        <f t="shared" si="40"/>
        <v>-4.1079999999999997</v>
      </c>
      <c r="O66">
        <v>4875</v>
      </c>
      <c r="P66">
        <v>4100000</v>
      </c>
      <c r="Q66">
        <v>371.786</v>
      </c>
      <c r="R66">
        <v>-508110</v>
      </c>
      <c r="S66" s="2">
        <v>2512060</v>
      </c>
      <c r="T66">
        <v>4866.87</v>
      </c>
      <c r="U66">
        <v>12401.6</v>
      </c>
      <c r="V66">
        <f t="shared" si="42"/>
        <v>1.2401600000000002</v>
      </c>
      <c r="X66">
        <v>4100000</v>
      </c>
      <c r="Y66">
        <v>25.795500000000001</v>
      </c>
      <c r="Z66">
        <v>111.121</v>
      </c>
      <c r="AA66">
        <v>85.325500000000005</v>
      </c>
      <c r="AC66">
        <f t="shared" si="43"/>
        <v>325098.46831729123</v>
      </c>
      <c r="AD66">
        <f t="shared" si="44"/>
        <v>1.2401381984389284</v>
      </c>
      <c r="AE66">
        <f t="shared" si="41"/>
        <v>1240.1381984389284</v>
      </c>
      <c r="AF66">
        <f t="shared" si="45"/>
        <v>40.158830281163645</v>
      </c>
      <c r="AG66">
        <f t="shared" si="46"/>
        <v>1.4995456684963748E-2</v>
      </c>
      <c r="AI66">
        <v>1205.588105772257</v>
      </c>
      <c r="AJ66">
        <v>40.889674717926802</v>
      </c>
      <c r="AL66">
        <v>2.8728369587583189</v>
      </c>
      <c r="AM66">
        <v>2872.8369587583188</v>
      </c>
      <c r="AN66">
        <v>33.796781847687022</v>
      </c>
      <c r="AP66">
        <v>2199.5301448498431</v>
      </c>
      <c r="AQ66">
        <v>35.117507349607067</v>
      </c>
    </row>
    <row r="67" spans="2:43" x14ac:dyDescent="0.2">
      <c r="B67">
        <f t="shared" si="38"/>
        <v>5000</v>
      </c>
      <c r="C67">
        <v>4200000</v>
      </c>
      <c r="D67">
        <v>371.79399999999998</v>
      </c>
      <c r="E67">
        <v>-508063</v>
      </c>
      <c r="F67" s="2">
        <v>2512060</v>
      </c>
      <c r="G67">
        <v>5301.02</v>
      </c>
      <c r="I67">
        <f t="shared" si="32"/>
        <v>2389.7560859374935</v>
      </c>
      <c r="J67">
        <f t="shared" si="33"/>
        <v>0.30560479188313672</v>
      </c>
      <c r="K67">
        <f t="shared" si="34"/>
        <v>0.99830705156736821</v>
      </c>
      <c r="L67">
        <f t="shared" si="39"/>
        <v>545</v>
      </c>
      <c r="M67">
        <f t="shared" si="40"/>
        <v>-4.1239999999999997</v>
      </c>
      <c r="O67">
        <v>5000</v>
      </c>
      <c r="P67">
        <v>4200000</v>
      </c>
      <c r="Q67">
        <v>371.79399999999998</v>
      </c>
      <c r="R67">
        <v>-508063</v>
      </c>
      <c r="S67" s="2">
        <v>2512060</v>
      </c>
      <c r="T67">
        <v>5301.02</v>
      </c>
      <c r="U67">
        <v>13461.3</v>
      </c>
      <c r="V67">
        <f t="shared" si="42"/>
        <v>1.34613</v>
      </c>
      <c r="X67">
        <v>4200000</v>
      </c>
      <c r="Y67">
        <v>25.729500000000002</v>
      </c>
      <c r="Z67">
        <v>111.2</v>
      </c>
      <c r="AA67">
        <v>85.470500000000001</v>
      </c>
      <c r="AC67">
        <f t="shared" si="43"/>
        <v>326758.67882582353</v>
      </c>
      <c r="AD67">
        <f t="shared" si="44"/>
        <v>1.3392669766076037</v>
      </c>
      <c r="AE67">
        <f t="shared" si="41"/>
        <v>1339.2669766076037</v>
      </c>
      <c r="AF67">
        <f t="shared" si="45"/>
        <v>39.35481527778218</v>
      </c>
      <c r="AG67">
        <f t="shared" si="46"/>
        <v>1.5301812389397056E-2</v>
      </c>
      <c r="AI67">
        <v>1291.9270351400298</v>
      </c>
      <c r="AJ67">
        <v>40.246214969686505</v>
      </c>
      <c r="AL67">
        <v>2.5338259796114184</v>
      </c>
      <c r="AM67">
        <v>2533.8259796114185</v>
      </c>
      <c r="AN67">
        <v>33.803452750135051</v>
      </c>
      <c r="AP67">
        <v>2358.1999850691109</v>
      </c>
      <c r="AQ67">
        <v>35.221618854107142</v>
      </c>
    </row>
    <row r="68" spans="2:43" x14ac:dyDescent="0.2">
      <c r="B68">
        <f t="shared" si="38"/>
        <v>5125</v>
      </c>
      <c r="C68">
        <v>4300000</v>
      </c>
      <c r="D68">
        <v>371.84100000000001</v>
      </c>
      <c r="E68">
        <v>-508000</v>
      </c>
      <c r="F68" s="2">
        <v>2512060</v>
      </c>
      <c r="G68">
        <v>5915.83</v>
      </c>
      <c r="I68">
        <f t="shared" si="32"/>
        <v>2452.7560859374935</v>
      </c>
      <c r="J68">
        <f t="shared" si="33"/>
        <v>0.31324491168021512</v>
      </c>
      <c r="K68">
        <f t="shared" si="34"/>
        <v>0.99830705156736821</v>
      </c>
      <c r="L68">
        <f t="shared" si="39"/>
        <v>608</v>
      </c>
      <c r="M68">
        <f t="shared" si="40"/>
        <v>-3.996</v>
      </c>
      <c r="O68">
        <v>5125</v>
      </c>
      <c r="P68">
        <v>4300000</v>
      </c>
      <c r="Q68">
        <v>371.84100000000001</v>
      </c>
      <c r="R68">
        <v>-508000</v>
      </c>
      <c r="S68" s="2">
        <v>2512060</v>
      </c>
      <c r="T68">
        <v>5915.83</v>
      </c>
      <c r="U68">
        <v>14558.9</v>
      </c>
      <c r="V68">
        <f t="shared" si="42"/>
        <v>1.4558900000000001</v>
      </c>
      <c r="X68">
        <v>4300000</v>
      </c>
      <c r="Y68">
        <v>25.958600000000001</v>
      </c>
      <c r="Z68">
        <v>111.298</v>
      </c>
      <c r="AA68">
        <v>85.339399999999998</v>
      </c>
      <c r="AC68">
        <f t="shared" si="43"/>
        <v>325257.37526416546</v>
      </c>
      <c r="AD68">
        <f t="shared" si="44"/>
        <v>1.455153132434569</v>
      </c>
      <c r="AE68">
        <f t="shared" si="41"/>
        <v>1455.153132434569</v>
      </c>
      <c r="AF68">
        <f t="shared" si="45"/>
        <v>38.218534904210813</v>
      </c>
      <c r="AG68">
        <f t="shared" si="46"/>
        <v>1.5756752620405948E-2</v>
      </c>
      <c r="AI68">
        <v>1399.6391510190506</v>
      </c>
      <c r="AJ68">
        <v>39.135881898848154</v>
      </c>
      <c r="AL68">
        <v>2.7157368199547989</v>
      </c>
      <c r="AM68">
        <v>2715.7368199547991</v>
      </c>
      <c r="AN68">
        <v>33.882184634411239</v>
      </c>
      <c r="AP68">
        <v>2258.7222792399079</v>
      </c>
      <c r="AQ68">
        <v>35.270791203847978</v>
      </c>
    </row>
    <row r="69" spans="2:43" x14ac:dyDescent="0.2">
      <c r="B69">
        <f t="shared" si="38"/>
        <v>5250</v>
      </c>
      <c r="C69">
        <v>4400000</v>
      </c>
      <c r="D69">
        <v>371.84</v>
      </c>
      <c r="E69">
        <v>-507958</v>
      </c>
      <c r="F69" s="2">
        <v>2512060</v>
      </c>
      <c r="G69">
        <v>6507.21</v>
      </c>
      <c r="I69">
        <f t="shared" si="32"/>
        <v>2494.7560859374935</v>
      </c>
      <c r="J69">
        <f t="shared" si="33"/>
        <v>0.32088503147729358</v>
      </c>
      <c r="K69">
        <f t="shared" si="34"/>
        <v>0.99830705156736821</v>
      </c>
      <c r="L69">
        <f t="shared" si="39"/>
        <v>650</v>
      </c>
      <c r="M69">
        <f t="shared" si="40"/>
        <v>-4.1639999999999997</v>
      </c>
      <c r="O69">
        <v>5250</v>
      </c>
      <c r="P69">
        <v>4400000</v>
      </c>
      <c r="Q69">
        <v>371.84</v>
      </c>
      <c r="R69">
        <v>-507958</v>
      </c>
      <c r="S69" s="2">
        <v>2512060</v>
      </c>
      <c r="T69">
        <v>6507.21</v>
      </c>
      <c r="U69">
        <v>15778</v>
      </c>
      <c r="V69">
        <f t="shared" si="42"/>
        <v>1.5778000000000001</v>
      </c>
      <c r="X69">
        <v>4400000</v>
      </c>
      <c r="Y69">
        <v>25.962900000000001</v>
      </c>
      <c r="Z69">
        <v>111.372</v>
      </c>
      <c r="AA69">
        <v>85.409099999999995</v>
      </c>
      <c r="AC69">
        <f t="shared" si="43"/>
        <v>326054.97730698017</v>
      </c>
      <c r="AD69">
        <f t="shared" si="44"/>
        <v>1.5731437386503984</v>
      </c>
      <c r="AE69">
        <f t="shared" si="41"/>
        <v>1573.1437386503983</v>
      </c>
      <c r="AF69">
        <f t="shared" si="45"/>
        <v>37.400058539859707</v>
      </c>
      <c r="AG69">
        <f t="shared" si="46"/>
        <v>1.61015790752893E-2</v>
      </c>
      <c r="AI69">
        <v>1511.3972417823647</v>
      </c>
      <c r="AJ69">
        <v>38.355105981298607</v>
      </c>
      <c r="AL69">
        <v>2.6495357520109035</v>
      </c>
      <c r="AM69">
        <v>2649.5357520109037</v>
      </c>
      <c r="AN69">
        <v>33.989976626695615</v>
      </c>
      <c r="AP69">
        <v>2239.6109587441665</v>
      </c>
      <c r="AQ69">
        <v>35.464658213223416</v>
      </c>
    </row>
    <row r="70" spans="2:43" x14ac:dyDescent="0.2">
      <c r="B70">
        <f t="shared" si="38"/>
        <v>5375</v>
      </c>
      <c r="C70">
        <v>4500000</v>
      </c>
      <c r="D70">
        <v>371.87700000000001</v>
      </c>
      <c r="E70">
        <v>-507887</v>
      </c>
      <c r="F70" s="2">
        <v>2512060</v>
      </c>
      <c r="G70">
        <v>7050.55</v>
      </c>
      <c r="I70">
        <f t="shared" si="32"/>
        <v>2565.7560859374935</v>
      </c>
      <c r="J70">
        <f t="shared" si="33"/>
        <v>0.32852515127437198</v>
      </c>
      <c r="K70">
        <f t="shared" si="34"/>
        <v>0.99830705156736821</v>
      </c>
      <c r="L70">
        <f t="shared" si="39"/>
        <v>721</v>
      </c>
      <c r="M70">
        <f t="shared" si="40"/>
        <v>-3.9319999999999999</v>
      </c>
      <c r="O70">
        <v>5375</v>
      </c>
      <c r="P70">
        <v>4500000</v>
      </c>
      <c r="Q70">
        <v>371.87700000000001</v>
      </c>
      <c r="R70">
        <v>-507887</v>
      </c>
      <c r="S70" s="2">
        <v>2512060</v>
      </c>
      <c r="T70">
        <v>7050.55</v>
      </c>
      <c r="U70">
        <v>17094.099999999999</v>
      </c>
      <c r="V70">
        <f t="shared" si="42"/>
        <v>1.7094099999999999</v>
      </c>
      <c r="X70">
        <v>4500000</v>
      </c>
      <c r="Y70">
        <v>25.809899999999999</v>
      </c>
      <c r="Z70">
        <v>111.258</v>
      </c>
      <c r="AA70">
        <v>85.448099999999997</v>
      </c>
      <c r="AC70">
        <f t="shared" si="43"/>
        <v>326501.83665282716</v>
      </c>
      <c r="AD70">
        <f t="shared" si="44"/>
        <v>1.7020327020286721</v>
      </c>
      <c r="AE70">
        <f t="shared" si="41"/>
        <v>1702.032702028672</v>
      </c>
      <c r="AF70">
        <f t="shared" si="45"/>
        <v>36.580354610666511</v>
      </c>
      <c r="AG70">
        <f t="shared" si="46"/>
        <v>1.6462388252092112E-2</v>
      </c>
      <c r="AI70">
        <v>1630.3290945831129</v>
      </c>
      <c r="AJ70">
        <v>37.900780722900699</v>
      </c>
      <c r="AL70">
        <v>2.4685580611968834</v>
      </c>
      <c r="AM70">
        <v>2468.5580611968835</v>
      </c>
      <c r="AN70">
        <v>33.997292950587351</v>
      </c>
      <c r="AP70">
        <v>2046.3813446168429</v>
      </c>
      <c r="AQ70">
        <v>35.691221809675433</v>
      </c>
    </row>
    <row r="71" spans="2:43" x14ac:dyDescent="0.2">
      <c r="B71">
        <f t="shared" si="38"/>
        <v>5500</v>
      </c>
      <c r="C71">
        <v>4600000</v>
      </c>
      <c r="D71">
        <v>371.90800000000002</v>
      </c>
      <c r="E71">
        <v>-507820</v>
      </c>
      <c r="F71" s="2">
        <v>2512060</v>
      </c>
      <c r="G71">
        <v>7505.57</v>
      </c>
      <c r="I71">
        <f t="shared" si="32"/>
        <v>2632.7560859374935</v>
      </c>
      <c r="J71">
        <f t="shared" si="33"/>
        <v>0.33616527107145039</v>
      </c>
      <c r="K71">
        <f t="shared" si="34"/>
        <v>0.99830705156736821</v>
      </c>
      <c r="L71">
        <f t="shared" si="39"/>
        <v>788</v>
      </c>
      <c r="M71">
        <f t="shared" si="40"/>
        <v>-3.964</v>
      </c>
      <c r="O71">
        <v>5500</v>
      </c>
      <c r="P71">
        <v>4600000</v>
      </c>
      <c r="Q71">
        <v>371.90800000000002</v>
      </c>
      <c r="R71">
        <v>-507820</v>
      </c>
      <c r="S71" s="2">
        <v>2512060</v>
      </c>
      <c r="T71">
        <v>7505.57</v>
      </c>
      <c r="U71">
        <v>18536.2</v>
      </c>
      <c r="V71">
        <f t="shared" si="42"/>
        <v>1.8536200000000003</v>
      </c>
      <c r="X71">
        <v>4600000</v>
      </c>
      <c r="Y71">
        <v>25.6448</v>
      </c>
      <c r="Z71">
        <v>111.983</v>
      </c>
      <c r="AA71">
        <v>86.338200000000001</v>
      </c>
      <c r="AC71">
        <f t="shared" si="43"/>
        <v>336811.85409978568</v>
      </c>
      <c r="AD71">
        <f t="shared" si="44"/>
        <v>1.7891247646427761</v>
      </c>
      <c r="AE71">
        <f t="shared" si="41"/>
        <v>1789.1247646427762</v>
      </c>
      <c r="AF71">
        <f t="shared" si="45"/>
        <v>36.877836097980172</v>
      </c>
      <c r="AG71">
        <f t="shared" si="46"/>
        <v>1.632959153026289E-2</v>
      </c>
      <c r="AI71">
        <v>1747.6140745105768</v>
      </c>
      <c r="AJ71">
        <v>37.407130653337575</v>
      </c>
      <c r="AL71">
        <v>3.1492678014492141</v>
      </c>
      <c r="AM71">
        <v>3149.2678014492139</v>
      </c>
      <c r="AN71">
        <v>34.025547275295054</v>
      </c>
      <c r="AP71">
        <v>1919.2976221094905</v>
      </c>
      <c r="AQ71">
        <v>35.972821769641683</v>
      </c>
    </row>
    <row r="72" spans="2:43" x14ac:dyDescent="0.2">
      <c r="B72">
        <f t="shared" si="38"/>
        <v>5625</v>
      </c>
      <c r="C72">
        <v>4700000</v>
      </c>
      <c r="D72">
        <v>371.851</v>
      </c>
      <c r="E72">
        <v>-507753</v>
      </c>
      <c r="F72" s="2">
        <v>2512060</v>
      </c>
      <c r="G72">
        <v>8297.4699999999993</v>
      </c>
      <c r="I72">
        <f t="shared" si="32"/>
        <v>2699.7560859374935</v>
      </c>
      <c r="J72">
        <f t="shared" si="33"/>
        <v>0.34380539086852879</v>
      </c>
      <c r="K72">
        <f t="shared" si="34"/>
        <v>0.99830705156736821</v>
      </c>
      <c r="L72">
        <f t="shared" si="39"/>
        <v>855</v>
      </c>
      <c r="M72">
        <f t="shared" si="40"/>
        <v>-3.964</v>
      </c>
      <c r="O72">
        <v>5625</v>
      </c>
      <c r="P72">
        <v>4700000</v>
      </c>
      <c r="Q72">
        <v>371.851</v>
      </c>
      <c r="R72">
        <v>-507753</v>
      </c>
      <c r="S72" s="2">
        <v>2512060</v>
      </c>
      <c r="T72">
        <v>8297.4699999999993</v>
      </c>
      <c r="U72">
        <v>20030.2</v>
      </c>
      <c r="V72">
        <f t="shared" si="42"/>
        <v>2.0030200000000002</v>
      </c>
      <c r="X72">
        <v>4700000</v>
      </c>
      <c r="Y72">
        <v>25.417999999999999</v>
      </c>
      <c r="Z72">
        <v>111.711</v>
      </c>
      <c r="AA72">
        <v>86.293000000000006</v>
      </c>
      <c r="AC72">
        <f t="shared" si="43"/>
        <v>336283.14512244618</v>
      </c>
      <c r="AD72">
        <f t="shared" si="44"/>
        <v>1.9363661128090379</v>
      </c>
      <c r="AE72">
        <f t="shared" si="41"/>
        <v>1936.366112809038</v>
      </c>
      <c r="AF72">
        <f t="shared" si="45"/>
        <v>36.001726220931033</v>
      </c>
      <c r="AG72">
        <f t="shared" si="46"/>
        <v>1.6726975709567143E-2</v>
      </c>
      <c r="AI72">
        <v>1919.2976221094905</v>
      </c>
      <c r="AJ72">
        <v>35.972821769641683</v>
      </c>
      <c r="AL72">
        <v>3.0717858744253861</v>
      </c>
      <c r="AM72">
        <v>3071.7858744253863</v>
      </c>
      <c r="AN72">
        <v>34.07663739875985</v>
      </c>
      <c r="AP72">
        <v>2000.764015590574</v>
      </c>
      <c r="AQ72">
        <v>35.986199394481879</v>
      </c>
    </row>
    <row r="73" spans="2:43" x14ac:dyDescent="0.2">
      <c r="B73">
        <f t="shared" si="38"/>
        <v>5750</v>
      </c>
      <c r="C73">
        <v>4800000</v>
      </c>
      <c r="D73">
        <v>371.791</v>
      </c>
      <c r="E73">
        <v>-507667</v>
      </c>
      <c r="F73" s="2">
        <v>2512060</v>
      </c>
      <c r="G73">
        <v>8937.2800000000007</v>
      </c>
      <c r="I73">
        <f t="shared" si="32"/>
        <v>2785.7560859374935</v>
      </c>
      <c r="J73">
        <f t="shared" si="33"/>
        <v>0.35144551066560725</v>
      </c>
      <c r="K73">
        <f t="shared" si="34"/>
        <v>0.99830705156736821</v>
      </c>
      <c r="L73">
        <f t="shared" si="39"/>
        <v>941</v>
      </c>
      <c r="M73">
        <f t="shared" si="40"/>
        <v>-3.8119999999999998</v>
      </c>
      <c r="O73">
        <v>5750</v>
      </c>
      <c r="P73">
        <v>4800000</v>
      </c>
      <c r="Q73">
        <v>371.791</v>
      </c>
      <c r="R73">
        <v>-507667</v>
      </c>
      <c r="S73" s="2">
        <v>2512060</v>
      </c>
      <c r="T73">
        <v>8937.2800000000007</v>
      </c>
      <c r="U73">
        <v>21797.599999999999</v>
      </c>
      <c r="V73">
        <f t="shared" si="42"/>
        <v>2.1797599999999999</v>
      </c>
      <c r="X73">
        <v>4800000</v>
      </c>
      <c r="Y73">
        <v>25.4754</v>
      </c>
      <c r="Z73">
        <v>111.84699999999999</v>
      </c>
      <c r="AA73">
        <v>86.371600000000001</v>
      </c>
      <c r="AC73">
        <f t="shared" si="43"/>
        <v>337202.8931197832</v>
      </c>
      <c r="AD73">
        <f t="shared" si="44"/>
        <v>2.1014771645912722</v>
      </c>
      <c r="AE73">
        <f t="shared" si="41"/>
        <v>2101.4771645912724</v>
      </c>
      <c r="AF73">
        <f t="shared" si="45"/>
        <v>35.315405606388424</v>
      </c>
      <c r="AG73">
        <f t="shared" si="46"/>
        <v>1.7052048239566707E-2</v>
      </c>
      <c r="AI73">
        <v>2046.3813446168429</v>
      </c>
      <c r="AJ73">
        <v>35.691221809675433</v>
      </c>
      <c r="AL73">
        <v>2.5447245306015098</v>
      </c>
      <c r="AM73">
        <v>2544.7245306015097</v>
      </c>
      <c r="AN73">
        <v>34.224199426128344</v>
      </c>
      <c r="AP73">
        <v>2123.3816674752479</v>
      </c>
      <c r="AQ73">
        <v>36.025715544353339</v>
      </c>
    </row>
    <row r="74" spans="2:43" x14ac:dyDescent="0.2">
      <c r="B74">
        <f t="shared" si="38"/>
        <v>5875</v>
      </c>
      <c r="C74">
        <v>4900000</v>
      </c>
      <c r="D74">
        <v>371.8</v>
      </c>
      <c r="E74">
        <v>-507581</v>
      </c>
      <c r="F74" s="2">
        <v>2512060</v>
      </c>
      <c r="G74">
        <v>9745.5</v>
      </c>
      <c r="I74">
        <f t="shared" si="32"/>
        <v>2871.7560859374935</v>
      </c>
      <c r="J74">
        <f t="shared" si="33"/>
        <v>0.35908563046268566</v>
      </c>
      <c r="K74">
        <f t="shared" si="34"/>
        <v>0.99830705156736821</v>
      </c>
      <c r="L74">
        <f t="shared" si="39"/>
        <v>1027</v>
      </c>
      <c r="M74">
        <f t="shared" si="40"/>
        <v>-3.8119999999999998</v>
      </c>
      <c r="O74">
        <v>5875</v>
      </c>
      <c r="P74">
        <v>4900000</v>
      </c>
      <c r="Q74">
        <v>371.8</v>
      </c>
      <c r="R74">
        <v>-507581</v>
      </c>
      <c r="S74" s="2">
        <v>2512060</v>
      </c>
      <c r="T74">
        <v>9745.5</v>
      </c>
      <c r="U74">
        <v>23490.9</v>
      </c>
      <c r="V74">
        <f t="shared" si="42"/>
        <v>2.3490900000000003</v>
      </c>
      <c r="X74">
        <v>4900000</v>
      </c>
      <c r="Y74">
        <v>25.463899999999999</v>
      </c>
      <c r="Z74">
        <v>111.996</v>
      </c>
      <c r="AA74">
        <v>86.5321</v>
      </c>
      <c r="AC74">
        <f t="shared" si="43"/>
        <v>339086.20998872322</v>
      </c>
      <c r="AD74">
        <f t="shared" si="44"/>
        <v>2.2521474277909261</v>
      </c>
      <c r="AE74">
        <f t="shared" si="41"/>
        <v>2252.147427790926</v>
      </c>
      <c r="AF74">
        <f t="shared" si="45"/>
        <v>34.75705798386538</v>
      </c>
      <c r="AG74">
        <f t="shared" si="46"/>
        <v>1.7325977367806791E-2</v>
      </c>
      <c r="AI74">
        <v>2199.5301448498431</v>
      </c>
      <c r="AJ74">
        <v>35.117507349607067</v>
      </c>
      <c r="AL74">
        <v>2.8602649934326458</v>
      </c>
      <c r="AM74">
        <v>2860.264993432646</v>
      </c>
      <c r="AN74">
        <v>34.719090143502633</v>
      </c>
      <c r="AP74">
        <v>1869.4695738670769</v>
      </c>
      <c r="AQ74">
        <v>36.432002304859871</v>
      </c>
    </row>
    <row r="75" spans="2:43" x14ac:dyDescent="0.2">
      <c r="B75">
        <f t="shared" si="38"/>
        <v>6000</v>
      </c>
      <c r="C75">
        <v>5000000</v>
      </c>
      <c r="D75">
        <v>371.81400000000002</v>
      </c>
      <c r="E75">
        <v>-507505</v>
      </c>
      <c r="F75" s="2">
        <v>2512060</v>
      </c>
      <c r="G75">
        <v>10724.5</v>
      </c>
      <c r="I75">
        <f t="shared" si="32"/>
        <v>2947.7560859374935</v>
      </c>
      <c r="J75">
        <f t="shared" si="33"/>
        <v>0.36672575025976406</v>
      </c>
      <c r="K75">
        <f t="shared" si="34"/>
        <v>0.99830705156736821</v>
      </c>
      <c r="L75">
        <f t="shared" si="39"/>
        <v>1103</v>
      </c>
      <c r="M75">
        <f t="shared" si="40"/>
        <v>-3.8919999999999999</v>
      </c>
      <c r="O75">
        <v>6000</v>
      </c>
      <c r="P75">
        <v>5000000</v>
      </c>
      <c r="Q75">
        <v>371.81400000000002</v>
      </c>
      <c r="R75">
        <v>-507505</v>
      </c>
      <c r="S75" s="2">
        <v>2512060</v>
      </c>
      <c r="T75">
        <v>10724.5</v>
      </c>
      <c r="U75">
        <v>25085</v>
      </c>
      <c r="V75">
        <f t="shared" si="42"/>
        <v>2.5085000000000002</v>
      </c>
      <c r="X75">
        <v>5000000</v>
      </c>
      <c r="Y75">
        <v>25.459499999999998</v>
      </c>
      <c r="Z75">
        <v>112.084</v>
      </c>
      <c r="AA75">
        <v>86.624499999999998</v>
      </c>
      <c r="AC75">
        <f t="shared" si="43"/>
        <v>340173.61110095331</v>
      </c>
      <c r="AD75">
        <f t="shared" si="44"/>
        <v>2.3972911031356081</v>
      </c>
      <c r="AE75">
        <f t="shared" si="41"/>
        <v>2397.291103135608</v>
      </c>
      <c r="AF75">
        <f t="shared" si="45"/>
        <v>34.142091434165678</v>
      </c>
      <c r="AG75">
        <f t="shared" si="46"/>
        <v>1.7638052465567003E-2</v>
      </c>
      <c r="AI75">
        <v>2348.5863572495596</v>
      </c>
      <c r="AJ75">
        <v>34.782190800772007</v>
      </c>
      <c r="AL75">
        <v>2.3485863572495598</v>
      </c>
      <c r="AM75">
        <v>2348.5863572495596</v>
      </c>
      <c r="AN75">
        <v>34.782190800772007</v>
      </c>
      <c r="AP75">
        <v>1724.5522009877125</v>
      </c>
      <c r="AQ75">
        <v>37.199659128668621</v>
      </c>
    </row>
    <row r="76" spans="2:43" x14ac:dyDescent="0.2">
      <c r="B76">
        <f t="shared" si="38"/>
        <v>6125</v>
      </c>
      <c r="C76">
        <v>5100000</v>
      </c>
      <c r="D76">
        <v>371.84699999999998</v>
      </c>
      <c r="E76">
        <v>-507407</v>
      </c>
      <c r="F76" s="2">
        <v>2512060</v>
      </c>
      <c r="G76">
        <v>11543.4</v>
      </c>
      <c r="I76">
        <f t="shared" si="32"/>
        <v>3045.7560859374935</v>
      </c>
      <c r="J76">
        <f t="shared" si="33"/>
        <v>0.37436587005684246</v>
      </c>
      <c r="K76">
        <f t="shared" si="34"/>
        <v>0.99830705156736821</v>
      </c>
      <c r="L76">
        <f t="shared" si="39"/>
        <v>1201</v>
      </c>
      <c r="M76">
        <f t="shared" si="40"/>
        <v>-3.7160000000000002</v>
      </c>
      <c r="O76">
        <v>6125</v>
      </c>
      <c r="P76">
        <v>5100000</v>
      </c>
      <c r="Q76">
        <v>371.84699999999998</v>
      </c>
      <c r="R76">
        <v>-507407</v>
      </c>
      <c r="S76" s="2">
        <v>2512060</v>
      </c>
      <c r="T76">
        <v>11543.4</v>
      </c>
      <c r="U76">
        <v>27149.7</v>
      </c>
      <c r="V76">
        <f t="shared" si="42"/>
        <v>2.7149700000000001</v>
      </c>
      <c r="X76">
        <v>5100000</v>
      </c>
      <c r="Y76">
        <v>25.386700000000001</v>
      </c>
      <c r="Z76">
        <v>112.15</v>
      </c>
      <c r="AA76">
        <v>86.763300000000001</v>
      </c>
      <c r="AC76">
        <f t="shared" si="43"/>
        <v>341811.43156168621</v>
      </c>
      <c r="AD76">
        <f t="shared" si="44"/>
        <v>2.582175406291829</v>
      </c>
      <c r="AE76">
        <f t="shared" si="41"/>
        <v>2582.1754062918289</v>
      </c>
      <c r="AF76">
        <f t="shared" si="45"/>
        <v>33.606341891664883</v>
      </c>
      <c r="AG76">
        <f t="shared" si="46"/>
        <v>1.7919236849439982E-2</v>
      </c>
      <c r="AI76">
        <v>2533.8259796114185</v>
      </c>
      <c r="AJ76">
        <v>33.803452750135051</v>
      </c>
      <c r="AL76">
        <v>2.1493342789832575</v>
      </c>
      <c r="AM76">
        <v>2149.3342789832573</v>
      </c>
      <c r="AN76">
        <v>35.036820183365904</v>
      </c>
      <c r="AP76">
        <v>1747.6140745105768</v>
      </c>
      <c r="AQ76">
        <v>37.407130653337575</v>
      </c>
    </row>
    <row r="77" spans="2:43" x14ac:dyDescent="0.2">
      <c r="B77">
        <f t="shared" si="38"/>
        <v>6250</v>
      </c>
      <c r="C77">
        <v>5200000</v>
      </c>
      <c r="D77">
        <v>371.89400000000001</v>
      </c>
      <c r="E77">
        <v>-507315</v>
      </c>
      <c r="F77" s="2">
        <v>2512060</v>
      </c>
      <c r="G77">
        <v>12436.5</v>
      </c>
      <c r="I77">
        <f t="shared" si="32"/>
        <v>3137.7560859374935</v>
      </c>
      <c r="J77">
        <f t="shared" si="33"/>
        <v>0.38200598985392092</v>
      </c>
      <c r="K77">
        <f t="shared" si="34"/>
        <v>0.99830705156736821</v>
      </c>
      <c r="L77">
        <f t="shared" si="39"/>
        <v>1293</v>
      </c>
      <c r="M77">
        <f t="shared" si="40"/>
        <v>-3.7639999999999998</v>
      </c>
      <c r="O77">
        <v>6250</v>
      </c>
      <c r="P77">
        <v>5200000</v>
      </c>
      <c r="Q77">
        <v>371.89400000000001</v>
      </c>
      <c r="R77">
        <v>-507315</v>
      </c>
      <c r="S77" s="2">
        <v>2512060</v>
      </c>
      <c r="T77">
        <v>12436.5</v>
      </c>
      <c r="U77">
        <v>29085.9</v>
      </c>
      <c r="V77">
        <f t="shared" si="42"/>
        <v>2.9085900000000002</v>
      </c>
      <c r="X77">
        <v>5200000</v>
      </c>
      <c r="Y77">
        <v>25.752400000000002</v>
      </c>
      <c r="Z77">
        <v>112.16500000000001</v>
      </c>
      <c r="AA77">
        <v>86.412599999999998</v>
      </c>
      <c r="AC77">
        <f t="shared" si="43"/>
        <v>337683.32473524328</v>
      </c>
      <c r="AD77">
        <f t="shared" si="44"/>
        <v>2.8001428017946308</v>
      </c>
      <c r="AE77">
        <f t="shared" si="41"/>
        <v>2800.1428017946309</v>
      </c>
      <c r="AF77">
        <f t="shared" si="45"/>
        <v>32.53646370489016</v>
      </c>
      <c r="AG77">
        <f t="shared" si="46"/>
        <v>1.8508465009044319E-2</v>
      </c>
      <c r="AI77">
        <v>2696.9888059293103</v>
      </c>
      <c r="AJ77">
        <v>33.272095549578715</v>
      </c>
      <c r="AL77">
        <v>2.199530144849843</v>
      </c>
      <c r="AM77">
        <v>2199.5301448498431</v>
      </c>
      <c r="AN77">
        <v>35.117507349607067</v>
      </c>
      <c r="AP77">
        <v>1919.6023610865448</v>
      </c>
      <c r="AQ77">
        <v>37.469057670829372</v>
      </c>
    </row>
    <row r="78" spans="2:43" x14ac:dyDescent="0.2">
      <c r="B78">
        <f t="shared" si="38"/>
        <v>6375</v>
      </c>
      <c r="C78">
        <v>5300000</v>
      </c>
      <c r="D78">
        <v>371.95400000000001</v>
      </c>
      <c r="E78">
        <v>-507198</v>
      </c>
      <c r="F78" s="2">
        <v>2512060</v>
      </c>
      <c r="G78">
        <v>13566.7</v>
      </c>
      <c r="I78">
        <f t="shared" si="32"/>
        <v>3254.7560859374935</v>
      </c>
      <c r="J78">
        <f t="shared" si="33"/>
        <v>0.38964610965099933</v>
      </c>
      <c r="K78">
        <f t="shared" si="34"/>
        <v>0.99830705156736821</v>
      </c>
      <c r="L78">
        <f t="shared" si="39"/>
        <v>1410</v>
      </c>
      <c r="M78">
        <f t="shared" si="40"/>
        <v>-3.5640000000000001</v>
      </c>
      <c r="O78">
        <v>6375</v>
      </c>
      <c r="P78">
        <v>5300000</v>
      </c>
      <c r="Q78">
        <v>371.95400000000001</v>
      </c>
      <c r="R78">
        <v>-507198</v>
      </c>
      <c r="S78" s="2">
        <v>2512060</v>
      </c>
      <c r="T78">
        <v>13566.7</v>
      </c>
      <c r="U78">
        <v>30855.599999999999</v>
      </c>
      <c r="V78">
        <f t="shared" si="42"/>
        <v>3.0855600000000001</v>
      </c>
      <c r="X78">
        <v>5300000</v>
      </c>
      <c r="Y78">
        <v>25.325500000000002</v>
      </c>
      <c r="Z78">
        <v>111.741</v>
      </c>
      <c r="AA78">
        <v>86.415499999999994</v>
      </c>
      <c r="AC78">
        <f t="shared" si="43"/>
        <v>337717.32375298074</v>
      </c>
      <c r="AD78">
        <f t="shared" si="44"/>
        <v>2.9702153991715119</v>
      </c>
      <c r="AE78">
        <f t="shared" si="41"/>
        <v>2970.2153991715118</v>
      </c>
      <c r="AF78">
        <f t="shared" si="45"/>
        <v>31.901705468869803</v>
      </c>
      <c r="AG78">
        <f t="shared" si="46"/>
        <v>1.8876733740383768E-2</v>
      </c>
      <c r="AI78">
        <v>2826.3152279499791</v>
      </c>
      <c r="AJ78">
        <v>33.248675981778121</v>
      </c>
      <c r="AL78">
        <v>2.3581999850691111</v>
      </c>
      <c r="AM78">
        <v>2358.1999850691109</v>
      </c>
      <c r="AN78">
        <v>35.221618854107142</v>
      </c>
      <c r="AP78">
        <v>1607.1654729364827</v>
      </c>
      <c r="AQ78">
        <v>37.522839703459397</v>
      </c>
    </row>
    <row r="79" spans="2:43" x14ac:dyDescent="0.2">
      <c r="B79">
        <f t="shared" si="38"/>
        <v>6500</v>
      </c>
      <c r="C79">
        <v>5400000</v>
      </c>
      <c r="D79">
        <v>371.85199999999998</v>
      </c>
      <c r="E79">
        <v>-507084</v>
      </c>
      <c r="F79" s="2">
        <v>2512060</v>
      </c>
      <c r="G79">
        <v>14520.5</v>
      </c>
      <c r="I79">
        <f t="shared" si="32"/>
        <v>3368.7560859374935</v>
      </c>
      <c r="J79">
        <f t="shared" si="33"/>
        <v>0.39728622944807773</v>
      </c>
      <c r="K79">
        <f t="shared" si="34"/>
        <v>0.99830705156736821</v>
      </c>
      <c r="L79">
        <f t="shared" si="39"/>
        <v>1524</v>
      </c>
      <c r="M79">
        <f t="shared" si="40"/>
        <v>-3.5880000000000001</v>
      </c>
      <c r="O79">
        <v>6500</v>
      </c>
      <c r="P79">
        <v>5400000</v>
      </c>
      <c r="Q79">
        <v>371.85199999999998</v>
      </c>
      <c r="R79">
        <v>-507084</v>
      </c>
      <c r="S79" s="2">
        <v>2512060</v>
      </c>
      <c r="T79">
        <v>14520.5</v>
      </c>
      <c r="U79">
        <v>33003.1</v>
      </c>
      <c r="V79">
        <f t="shared" si="42"/>
        <v>3.3003100000000001</v>
      </c>
      <c r="X79">
        <v>5400000</v>
      </c>
      <c r="Y79">
        <v>25.1341</v>
      </c>
      <c r="Z79">
        <v>111.91800000000001</v>
      </c>
      <c r="AA79">
        <v>86.783900000000003</v>
      </c>
      <c r="AC79">
        <f t="shared" si="43"/>
        <v>342054.95575077127</v>
      </c>
      <c r="AD79">
        <f t="shared" si="44"/>
        <v>3.1366505477866351</v>
      </c>
      <c r="AE79">
        <f t="shared" si="41"/>
        <v>3136.6505477866349</v>
      </c>
      <c r="AF79">
        <f t="shared" si="45"/>
        <v>31.690076054325299</v>
      </c>
      <c r="AG79">
        <f t="shared" si="46"/>
        <v>1.9002794406919928E-2</v>
      </c>
      <c r="AI79">
        <v>3015.9475876730867</v>
      </c>
      <c r="AJ79">
        <v>32.539431331767737</v>
      </c>
      <c r="AL79">
        <v>2.2587222792399078</v>
      </c>
      <c r="AM79">
        <v>2258.7222792399079</v>
      </c>
      <c r="AN79">
        <v>35.270791203847978</v>
      </c>
      <c r="AP79">
        <v>1630.3290945831129</v>
      </c>
      <c r="AQ79">
        <v>37.900780722900699</v>
      </c>
    </row>
    <row r="80" spans="2:43" x14ac:dyDescent="0.2">
      <c r="B80">
        <f t="shared" si="38"/>
        <v>6625</v>
      </c>
      <c r="C80">
        <v>5500000</v>
      </c>
      <c r="D80">
        <v>371.83800000000002</v>
      </c>
      <c r="E80">
        <v>-506979</v>
      </c>
      <c r="F80" s="2">
        <v>2512060</v>
      </c>
      <c r="G80">
        <v>15695.8</v>
      </c>
      <c r="I80">
        <f t="shared" si="32"/>
        <v>3473.7560859374935</v>
      </c>
      <c r="J80">
        <f t="shared" si="33"/>
        <v>0.40492634924515614</v>
      </c>
      <c r="K80">
        <f t="shared" si="34"/>
        <v>0.99830705156736821</v>
      </c>
      <c r="L80">
        <f t="shared" si="39"/>
        <v>1629</v>
      </c>
      <c r="M80">
        <f t="shared" si="40"/>
        <v>-3.66</v>
      </c>
      <c r="O80">
        <v>6625</v>
      </c>
      <c r="P80">
        <v>5500000</v>
      </c>
      <c r="Q80">
        <v>371.83800000000002</v>
      </c>
      <c r="R80">
        <v>-506979</v>
      </c>
      <c r="S80" s="2">
        <v>2512060</v>
      </c>
      <c r="T80">
        <v>15695.8</v>
      </c>
      <c r="U80">
        <v>34948.6</v>
      </c>
      <c r="V80">
        <f t="shared" si="42"/>
        <v>3.4948600000000001</v>
      </c>
      <c r="X80">
        <v>5500000</v>
      </c>
      <c r="Y80">
        <v>24.8401</v>
      </c>
      <c r="Z80">
        <v>112.331</v>
      </c>
      <c r="AA80">
        <v>87.490899999999996</v>
      </c>
      <c r="AC80">
        <f t="shared" si="43"/>
        <v>350483.07444854599</v>
      </c>
      <c r="AD80">
        <f t="shared" si="44"/>
        <v>3.2416791060520929</v>
      </c>
      <c r="AE80">
        <f t="shared" si="41"/>
        <v>3241.6791060520927</v>
      </c>
      <c r="AF80">
        <f t="shared" si="45"/>
        <v>31.858250178553114</v>
      </c>
      <c r="AG80">
        <f t="shared" si="46"/>
        <v>1.8902481982685897E-2</v>
      </c>
      <c r="AI80">
        <v>3221.8326370562017</v>
      </c>
      <c r="AJ80">
        <v>31.786860839836287</v>
      </c>
      <c r="AL80">
        <v>2.2396109587441666</v>
      </c>
      <c r="AM80">
        <v>2239.6109587441665</v>
      </c>
      <c r="AN80">
        <v>35.464658213223416</v>
      </c>
      <c r="AP80">
        <v>1511.3972417823647</v>
      </c>
      <c r="AQ80">
        <v>38.355105981298607</v>
      </c>
    </row>
    <row r="81" spans="2:43" x14ac:dyDescent="0.2">
      <c r="B81">
        <f t="shared" si="38"/>
        <v>6750</v>
      </c>
      <c r="C81">
        <v>5600000</v>
      </c>
      <c r="D81">
        <v>371.88</v>
      </c>
      <c r="E81">
        <v>-506852</v>
      </c>
      <c r="F81" s="2">
        <v>2512060</v>
      </c>
      <c r="G81">
        <v>16847.5</v>
      </c>
      <c r="I81">
        <f t="shared" si="32"/>
        <v>3600.7560859374935</v>
      </c>
      <c r="J81">
        <f t="shared" si="33"/>
        <v>0.4125664690422346</v>
      </c>
      <c r="K81">
        <f t="shared" si="34"/>
        <v>0.99830705156736821</v>
      </c>
      <c r="L81">
        <f t="shared" si="39"/>
        <v>1756</v>
      </c>
      <c r="M81">
        <f t="shared" si="40"/>
        <v>-3.484</v>
      </c>
      <c r="O81">
        <v>6750</v>
      </c>
      <c r="P81">
        <v>5600000</v>
      </c>
      <c r="Q81">
        <v>371.88</v>
      </c>
      <c r="R81">
        <v>-506852</v>
      </c>
      <c r="S81" s="2">
        <v>2512060</v>
      </c>
      <c r="T81">
        <v>16847.5</v>
      </c>
      <c r="U81">
        <v>37127.800000000003</v>
      </c>
      <c r="V81">
        <f t="shared" si="42"/>
        <v>3.7127800000000004</v>
      </c>
      <c r="X81">
        <v>5600000</v>
      </c>
      <c r="Y81">
        <v>24.991800000000001</v>
      </c>
      <c r="Z81">
        <v>112.224</v>
      </c>
      <c r="AA81">
        <v>87.232200000000006</v>
      </c>
      <c r="AC81">
        <f t="shared" si="43"/>
        <v>347383.25027904223</v>
      </c>
      <c r="AD81">
        <f t="shared" si="44"/>
        <v>3.474542515430902</v>
      </c>
      <c r="AE81">
        <f t="shared" si="41"/>
        <v>3474.5425154309019</v>
      </c>
      <c r="AF81">
        <f t="shared" si="45"/>
        <v>30.991732343413219</v>
      </c>
      <c r="AG81">
        <f t="shared" si="46"/>
        <v>1.9430988669079278E-2</v>
      </c>
      <c r="AI81">
        <v>3424.7300253969092</v>
      </c>
      <c r="AJ81">
        <v>31.112648447366954</v>
      </c>
      <c r="AL81">
        <v>2.4822829444295835</v>
      </c>
      <c r="AM81">
        <v>2482.2829444295835</v>
      </c>
      <c r="AN81">
        <v>35.611865879916493</v>
      </c>
      <c r="AP81">
        <v>1466.4472041478716</v>
      </c>
      <c r="AQ81">
        <v>38.880300734623923</v>
      </c>
    </row>
    <row r="82" spans="2:43" x14ac:dyDescent="0.2">
      <c r="B82">
        <f t="shared" si="38"/>
        <v>6875</v>
      </c>
      <c r="C82">
        <v>5700000</v>
      </c>
      <c r="D82">
        <v>371.87200000000001</v>
      </c>
      <c r="E82">
        <v>-506725</v>
      </c>
      <c r="F82" s="2">
        <v>2512060</v>
      </c>
      <c r="G82">
        <v>17929.599999999999</v>
      </c>
      <c r="I82">
        <f t="shared" si="32"/>
        <v>3727.7560859374935</v>
      </c>
      <c r="J82">
        <f t="shared" si="33"/>
        <v>0.420206588839313</v>
      </c>
      <c r="K82">
        <f t="shared" si="34"/>
        <v>0.99830705156736821</v>
      </c>
      <c r="L82">
        <f t="shared" si="39"/>
        <v>1883</v>
      </c>
      <c r="M82">
        <f t="shared" si="40"/>
        <v>-3.484</v>
      </c>
      <c r="O82">
        <v>6875</v>
      </c>
      <c r="P82">
        <v>5700000</v>
      </c>
      <c r="Q82">
        <v>371.87200000000001</v>
      </c>
      <c r="R82">
        <v>-506725</v>
      </c>
      <c r="S82" s="2">
        <v>2512060</v>
      </c>
      <c r="T82">
        <v>17929.599999999999</v>
      </c>
      <c r="U82">
        <v>39460</v>
      </c>
      <c r="V82">
        <f t="shared" si="42"/>
        <v>3.9460000000000002</v>
      </c>
      <c r="X82">
        <v>5700000</v>
      </c>
      <c r="Y82">
        <v>24.7653</v>
      </c>
      <c r="Z82">
        <v>112.423</v>
      </c>
      <c r="AA82">
        <v>87.657700000000006</v>
      </c>
      <c r="AC82">
        <f t="shared" si="43"/>
        <v>352491.46966908465</v>
      </c>
      <c r="AD82">
        <f t="shared" si="44"/>
        <v>3.6392824068899747</v>
      </c>
      <c r="AE82">
        <f t="shared" si="41"/>
        <v>3639.2824068899749</v>
      </c>
      <c r="AF82">
        <f t="shared" si="45"/>
        <v>30.875689168686947</v>
      </c>
      <c r="AG82">
        <f t="shared" si="46"/>
        <v>1.9504018087172944E-2</v>
      </c>
      <c r="AI82">
        <v>3610.5691693255089</v>
      </c>
      <c r="AJ82">
        <v>30.745582398775952</v>
      </c>
      <c r="AL82">
        <v>2.0463813446168428</v>
      </c>
      <c r="AM82">
        <v>2046.3813446168429</v>
      </c>
      <c r="AN82">
        <v>35.691221809675433</v>
      </c>
      <c r="AP82">
        <v>1660.0998017164957</v>
      </c>
      <c r="AQ82">
        <v>38.924806601724626</v>
      </c>
    </row>
    <row r="83" spans="2:43" x14ac:dyDescent="0.2">
      <c r="B83">
        <f t="shared" si="38"/>
        <v>7000</v>
      </c>
      <c r="C83">
        <v>5800000</v>
      </c>
      <c r="D83">
        <v>371.83800000000002</v>
      </c>
      <c r="E83">
        <v>-506599</v>
      </c>
      <c r="F83" s="2">
        <v>2512060</v>
      </c>
      <c r="G83">
        <v>19304.8</v>
      </c>
      <c r="I83">
        <f t="shared" si="32"/>
        <v>3853.7560859374935</v>
      </c>
      <c r="J83">
        <f t="shared" si="33"/>
        <v>0.4278467086363914</v>
      </c>
      <c r="K83">
        <f t="shared" si="34"/>
        <v>0.99830705156736821</v>
      </c>
      <c r="L83">
        <f t="shared" si="39"/>
        <v>2009</v>
      </c>
      <c r="M83">
        <f t="shared" si="40"/>
        <v>-3.492</v>
      </c>
      <c r="O83">
        <v>7000</v>
      </c>
      <c r="P83">
        <v>5800000</v>
      </c>
      <c r="Q83">
        <v>371.83800000000002</v>
      </c>
      <c r="R83">
        <v>-506599</v>
      </c>
      <c r="S83" s="2">
        <v>2512060</v>
      </c>
      <c r="T83">
        <v>19304.8</v>
      </c>
      <c r="U83">
        <v>41257.800000000003</v>
      </c>
      <c r="V83">
        <f t="shared" si="42"/>
        <v>4.1257800000000007</v>
      </c>
      <c r="X83">
        <v>5800000</v>
      </c>
      <c r="Y83">
        <v>24.539200000000001</v>
      </c>
      <c r="Z83">
        <v>112.491</v>
      </c>
      <c r="AA83">
        <v>87.951800000000006</v>
      </c>
      <c r="AC83">
        <f t="shared" si="43"/>
        <v>356051.31479756889</v>
      </c>
      <c r="AD83">
        <f t="shared" si="44"/>
        <v>3.7670445904101979</v>
      </c>
      <c r="AE83">
        <f t="shared" si="41"/>
        <v>3767.044590410198</v>
      </c>
      <c r="AF83">
        <f t="shared" si="45"/>
        <v>30.630585967299425</v>
      </c>
      <c r="AG83">
        <f t="shared" si="46"/>
        <v>1.9660087490422029E-2</v>
      </c>
      <c r="AI83">
        <v>3728.34019575919</v>
      </c>
      <c r="AJ83">
        <v>30.796065444755914</v>
      </c>
      <c r="AL83">
        <v>2.5256048906584332</v>
      </c>
      <c r="AM83">
        <v>2525.6048906584333</v>
      </c>
      <c r="AN83">
        <v>35.934879227283041</v>
      </c>
      <c r="AP83">
        <v>1562.8783963182111</v>
      </c>
      <c r="AQ83">
        <v>39.11739296544161</v>
      </c>
    </row>
    <row r="84" spans="2:43" x14ac:dyDescent="0.2">
      <c r="B84">
        <f t="shared" si="38"/>
        <v>7125</v>
      </c>
      <c r="C84">
        <v>5900000</v>
      </c>
      <c r="D84">
        <v>371.87</v>
      </c>
      <c r="E84">
        <v>-506469</v>
      </c>
      <c r="F84" s="2">
        <v>2512060</v>
      </c>
      <c r="G84">
        <v>20530.2</v>
      </c>
      <c r="I84">
        <f t="shared" si="32"/>
        <v>3983.7560859374935</v>
      </c>
      <c r="J84">
        <f t="shared" si="33"/>
        <v>0.43548682843346986</v>
      </c>
      <c r="K84">
        <f t="shared" si="34"/>
        <v>0.99830705156736821</v>
      </c>
      <c r="L84">
        <f t="shared" si="39"/>
        <v>2139</v>
      </c>
      <c r="M84">
        <f t="shared" si="40"/>
        <v>-3.46</v>
      </c>
      <c r="O84">
        <v>7125</v>
      </c>
      <c r="P84">
        <v>5900000</v>
      </c>
      <c r="Q84">
        <v>371.87</v>
      </c>
      <c r="R84">
        <v>-506469</v>
      </c>
      <c r="S84" s="2">
        <v>2512060</v>
      </c>
      <c r="T84">
        <v>20530.2</v>
      </c>
      <c r="U84">
        <v>43661.4</v>
      </c>
      <c r="V84">
        <f t="shared" si="42"/>
        <v>4.3661400000000006</v>
      </c>
      <c r="X84">
        <v>5900000</v>
      </c>
      <c r="Y84">
        <v>24.816199999999998</v>
      </c>
      <c r="Z84">
        <v>112.54</v>
      </c>
      <c r="AA84">
        <v>87.723799999999997</v>
      </c>
      <c r="AC84">
        <f t="shared" si="43"/>
        <v>353289.48034508567</v>
      </c>
      <c r="AD84">
        <f t="shared" si="44"/>
        <v>4.0176697933107048</v>
      </c>
      <c r="AE84">
        <f t="shared" si="41"/>
        <v>4017.6697933107048</v>
      </c>
      <c r="AF84">
        <f t="shared" si="45"/>
        <v>29.859778956324291</v>
      </c>
      <c r="AG84">
        <f t="shared" si="46"/>
        <v>2.0167597385125791E-2</v>
      </c>
      <c r="AI84">
        <v>3894.5016708868829</v>
      </c>
      <c r="AJ84">
        <v>30.653923140980154</v>
      </c>
      <c r="AL84">
        <v>2.5906482693239878</v>
      </c>
      <c r="AM84">
        <v>2590.6482693239877</v>
      </c>
      <c r="AN84">
        <v>35.956440737591798</v>
      </c>
      <c r="AP84">
        <v>1399.6391510190506</v>
      </c>
      <c r="AQ84">
        <v>39.135881898848154</v>
      </c>
    </row>
    <row r="85" spans="2:43" x14ac:dyDescent="0.2">
      <c r="B85">
        <f t="shared" si="38"/>
        <v>7250</v>
      </c>
      <c r="C85">
        <v>6000000</v>
      </c>
      <c r="D85">
        <v>371.92099999999999</v>
      </c>
      <c r="E85">
        <v>-506334</v>
      </c>
      <c r="F85" s="2">
        <v>2512060</v>
      </c>
      <c r="G85">
        <v>21765.5</v>
      </c>
      <c r="I85">
        <f t="shared" si="32"/>
        <v>4118.7560859374935</v>
      </c>
      <c r="J85">
        <f t="shared" si="33"/>
        <v>0.44312694823054827</v>
      </c>
      <c r="K85">
        <f t="shared" si="34"/>
        <v>0.99830705156736821</v>
      </c>
      <c r="L85">
        <f t="shared" si="39"/>
        <v>2274</v>
      </c>
      <c r="M85">
        <f t="shared" si="40"/>
        <v>-3.42</v>
      </c>
      <c r="O85">
        <v>7250</v>
      </c>
      <c r="P85">
        <v>6000000</v>
      </c>
      <c r="Q85">
        <v>371.92099999999999</v>
      </c>
      <c r="R85">
        <v>-506334</v>
      </c>
      <c r="S85" s="2">
        <v>2512060</v>
      </c>
      <c r="T85">
        <v>21765.5</v>
      </c>
      <c r="U85">
        <v>45927.5</v>
      </c>
      <c r="V85">
        <f t="shared" si="42"/>
        <v>4.5927500000000006</v>
      </c>
      <c r="X85">
        <v>6000000</v>
      </c>
      <c r="Y85">
        <v>24.7577</v>
      </c>
      <c r="Z85">
        <v>112.815</v>
      </c>
      <c r="AA85">
        <v>88.057299999999998</v>
      </c>
      <c r="AC85">
        <f t="shared" si="43"/>
        <v>357334.12503513572</v>
      </c>
      <c r="AD85">
        <f t="shared" si="44"/>
        <v>4.1783575585840822</v>
      </c>
      <c r="AE85">
        <f t="shared" si="41"/>
        <v>4178.3575585840827</v>
      </c>
      <c r="AF85">
        <f t="shared" si="45"/>
        <v>29.680911737401203</v>
      </c>
      <c r="AG85">
        <f t="shared" si="46"/>
        <v>2.0289134152208739E-2</v>
      </c>
      <c r="AI85">
        <v>4132.0668529951563</v>
      </c>
      <c r="AJ85">
        <v>29.722288655183352</v>
      </c>
      <c r="AL85">
        <v>1.9192976221094904</v>
      </c>
      <c r="AM85">
        <v>1919.2976221094905</v>
      </c>
      <c r="AN85">
        <v>35.972821769641683</v>
      </c>
      <c r="AP85">
        <v>1366.9058799491313</v>
      </c>
      <c r="AQ85">
        <v>39.266237920664878</v>
      </c>
    </row>
    <row r="86" spans="2:43" x14ac:dyDescent="0.2">
      <c r="B86">
        <f t="shared" si="38"/>
        <v>7375</v>
      </c>
      <c r="C86">
        <v>6100000</v>
      </c>
      <c r="D86">
        <v>371.935</v>
      </c>
      <c r="E86">
        <v>-506195</v>
      </c>
      <c r="F86" s="2">
        <v>2512060</v>
      </c>
      <c r="G86">
        <v>22929.1</v>
      </c>
      <c r="I86">
        <f t="shared" si="32"/>
        <v>4257.7560859374935</v>
      </c>
      <c r="J86">
        <f t="shared" si="33"/>
        <v>0.45076706802762667</v>
      </c>
      <c r="K86">
        <f t="shared" si="34"/>
        <v>0.99830705156736821</v>
      </c>
      <c r="L86">
        <f t="shared" si="39"/>
        <v>2413</v>
      </c>
      <c r="M86">
        <f t="shared" si="40"/>
        <v>-3.3879999999999999</v>
      </c>
      <c r="O86">
        <v>7375</v>
      </c>
      <c r="P86">
        <v>6100000</v>
      </c>
      <c r="Q86">
        <v>371.935</v>
      </c>
      <c r="R86">
        <v>-506195</v>
      </c>
      <c r="S86" s="2">
        <v>2512060</v>
      </c>
      <c r="T86">
        <v>22929.1</v>
      </c>
      <c r="U86">
        <v>48193.599999999999</v>
      </c>
      <c r="V86">
        <f t="shared" si="42"/>
        <v>4.8193599999999996</v>
      </c>
      <c r="X86">
        <v>6100000</v>
      </c>
      <c r="Y86">
        <v>24.482500000000002</v>
      </c>
      <c r="Z86">
        <v>112.937</v>
      </c>
      <c r="AA86">
        <v>88.454499999999996</v>
      </c>
      <c r="AC86">
        <f t="shared" si="43"/>
        <v>362191.44957284007</v>
      </c>
      <c r="AD86">
        <f t="shared" si="44"/>
        <v>4.3257205904006444</v>
      </c>
      <c r="AE86">
        <f t="shared" si="41"/>
        <v>4325.7205904006441</v>
      </c>
      <c r="AF86">
        <f t="shared" si="45"/>
        <v>29.574466567154477</v>
      </c>
      <c r="AG86">
        <f t="shared" si="46"/>
        <v>2.0362159318498267E-2</v>
      </c>
      <c r="AI86">
        <v>4275.8990485539362</v>
      </c>
      <c r="AJ86">
        <v>29.77552848914117</v>
      </c>
      <c r="AL86">
        <v>2.0007640155905739</v>
      </c>
      <c r="AM86">
        <v>2000.764015590574</v>
      </c>
      <c r="AN86">
        <v>35.986199394481879</v>
      </c>
      <c r="AP86">
        <v>1755.2481559228754</v>
      </c>
      <c r="AQ86">
        <v>39.461517957040861</v>
      </c>
    </row>
    <row r="87" spans="2:43" x14ac:dyDescent="0.2">
      <c r="B87">
        <f t="shared" si="38"/>
        <v>7500</v>
      </c>
      <c r="C87">
        <v>6200000</v>
      </c>
      <c r="D87">
        <v>371.84199999999998</v>
      </c>
      <c r="E87">
        <v>-506052</v>
      </c>
      <c r="F87" s="2">
        <v>2512060</v>
      </c>
      <c r="G87">
        <v>24351.3</v>
      </c>
      <c r="I87">
        <f t="shared" si="32"/>
        <v>4400.7560859374935</v>
      </c>
      <c r="J87">
        <f t="shared" si="33"/>
        <v>0.45840718782470508</v>
      </c>
      <c r="K87">
        <f t="shared" si="34"/>
        <v>0.99830705156736821</v>
      </c>
      <c r="L87">
        <f t="shared" si="39"/>
        <v>2556</v>
      </c>
      <c r="M87">
        <f t="shared" si="40"/>
        <v>-3.3559999999999999</v>
      </c>
      <c r="O87">
        <v>7500</v>
      </c>
      <c r="P87">
        <v>6200000</v>
      </c>
      <c r="Q87">
        <v>371.84199999999998</v>
      </c>
      <c r="R87">
        <v>-506052</v>
      </c>
      <c r="S87" s="2">
        <v>2512060</v>
      </c>
      <c r="T87">
        <v>24351.3</v>
      </c>
      <c r="U87">
        <v>50384.6</v>
      </c>
      <c r="V87">
        <f t="shared" si="42"/>
        <v>5.0384599999999997</v>
      </c>
      <c r="X87">
        <v>6200000</v>
      </c>
      <c r="Y87">
        <v>24.508800000000001</v>
      </c>
      <c r="Z87">
        <v>112.771</v>
      </c>
      <c r="AA87">
        <v>88.262200000000007</v>
      </c>
      <c r="AC87">
        <f t="shared" si="43"/>
        <v>359834.36968264612</v>
      </c>
      <c r="AD87">
        <f t="shared" si="44"/>
        <v>4.5520021746561401</v>
      </c>
      <c r="AE87">
        <f t="shared" si="41"/>
        <v>4552.0021746561397</v>
      </c>
      <c r="AF87">
        <f t="shared" si="45"/>
        <v>28.892300989718599</v>
      </c>
      <c r="AG87">
        <f t="shared" si="46"/>
        <v>2.0842922833120645E-2</v>
      </c>
      <c r="AI87">
        <v>4500.6493329954255</v>
      </c>
      <c r="AJ87">
        <v>29.079290307938777</v>
      </c>
      <c r="AL87">
        <v>2.1233816674752477</v>
      </c>
      <c r="AM87">
        <v>2123.3816674752479</v>
      </c>
      <c r="AN87">
        <v>36.025715544353339</v>
      </c>
      <c r="AP87">
        <v>1291.9270351400298</v>
      </c>
      <c r="AQ87">
        <v>40.246214969686505</v>
      </c>
    </row>
    <row r="88" spans="2:43" x14ac:dyDescent="0.2">
      <c r="B88">
        <f t="shared" si="38"/>
        <v>7625</v>
      </c>
      <c r="C88">
        <v>6300000</v>
      </c>
      <c r="D88">
        <v>371.84300000000002</v>
      </c>
      <c r="E88">
        <v>-505900</v>
      </c>
      <c r="F88" s="2">
        <v>2512060</v>
      </c>
      <c r="G88">
        <v>25635.1</v>
      </c>
      <c r="I88">
        <f t="shared" si="32"/>
        <v>4552.7560859374935</v>
      </c>
      <c r="J88">
        <f t="shared" si="33"/>
        <v>0.46604730762178354</v>
      </c>
      <c r="K88">
        <f t="shared" si="34"/>
        <v>0.99830705156736821</v>
      </c>
      <c r="L88">
        <f t="shared" si="39"/>
        <v>2708</v>
      </c>
      <c r="M88">
        <f t="shared" si="40"/>
        <v>-3.2839999999999998</v>
      </c>
      <c r="O88">
        <v>7625</v>
      </c>
      <c r="P88">
        <v>6300000</v>
      </c>
      <c r="Q88">
        <v>371.84300000000002</v>
      </c>
      <c r="R88">
        <v>-505900</v>
      </c>
      <c r="S88" s="2">
        <v>2512060</v>
      </c>
      <c r="T88">
        <v>25635.1</v>
      </c>
      <c r="U88">
        <v>53019.5</v>
      </c>
      <c r="V88">
        <f t="shared" si="42"/>
        <v>5.3019500000000006</v>
      </c>
      <c r="X88">
        <v>6300000</v>
      </c>
      <c r="Y88">
        <v>24.404299999999999</v>
      </c>
      <c r="Z88">
        <v>112.923</v>
      </c>
      <c r="AA88">
        <v>88.518699999999995</v>
      </c>
      <c r="AC88">
        <f t="shared" si="43"/>
        <v>362980.65436884912</v>
      </c>
      <c r="AD88">
        <f t="shared" si="44"/>
        <v>4.7485327443975134</v>
      </c>
      <c r="AE88">
        <f t="shared" si="41"/>
        <v>4748.5327443975129</v>
      </c>
      <c r="AF88">
        <f t="shared" si="45"/>
        <v>28.667140991596185</v>
      </c>
      <c r="AG88">
        <f t="shared" si="46"/>
        <v>2.1006629163910547E-2</v>
      </c>
      <c r="AI88">
        <v>4697.3587265751203</v>
      </c>
      <c r="AJ88">
        <v>28.71506568957814</v>
      </c>
      <c r="AL88">
        <v>1.8694695738670768</v>
      </c>
      <c r="AM88">
        <v>1869.4695738670769</v>
      </c>
      <c r="AN88">
        <v>36.432002304859871</v>
      </c>
      <c r="AP88">
        <v>1267.5228471081448</v>
      </c>
      <c r="AQ88">
        <v>40.307351893213763</v>
      </c>
    </row>
    <row r="89" spans="2:43" x14ac:dyDescent="0.2">
      <c r="B89">
        <f t="shared" si="38"/>
        <v>7750</v>
      </c>
      <c r="C89">
        <v>6400000</v>
      </c>
      <c r="D89">
        <v>371.83499999999998</v>
      </c>
      <c r="E89">
        <v>-505731</v>
      </c>
      <c r="F89" s="2">
        <v>2512060</v>
      </c>
      <c r="G89">
        <v>26852.400000000001</v>
      </c>
      <c r="I89">
        <f t="shared" si="32"/>
        <v>4721.7560859374935</v>
      </c>
      <c r="J89">
        <f t="shared" si="33"/>
        <v>0.47368742741886194</v>
      </c>
      <c r="K89">
        <f t="shared" si="34"/>
        <v>0.99830705156736821</v>
      </c>
      <c r="L89">
        <f t="shared" si="39"/>
        <v>2877</v>
      </c>
      <c r="M89">
        <f t="shared" si="40"/>
        <v>-3.1480000000000001</v>
      </c>
      <c r="O89">
        <v>7750</v>
      </c>
      <c r="P89">
        <v>6400000</v>
      </c>
      <c r="Q89">
        <v>371.83499999999998</v>
      </c>
      <c r="R89">
        <v>-505731</v>
      </c>
      <c r="S89" s="2">
        <v>2512060</v>
      </c>
      <c r="T89">
        <v>26852.400000000001</v>
      </c>
      <c r="U89">
        <v>55581.8</v>
      </c>
      <c r="V89">
        <f t="shared" si="42"/>
        <v>5.5581800000000001</v>
      </c>
      <c r="X89">
        <v>6400000</v>
      </c>
      <c r="Y89">
        <v>24.357600000000001</v>
      </c>
      <c r="Z89">
        <v>113.163</v>
      </c>
      <c r="AA89">
        <v>88.805400000000006</v>
      </c>
      <c r="AC89">
        <f t="shared" si="43"/>
        <v>366519.02450577304</v>
      </c>
      <c r="AD89">
        <f t="shared" si="44"/>
        <v>4.9299597515939562</v>
      </c>
      <c r="AE89">
        <f t="shared" si="41"/>
        <v>4929.9597515939558</v>
      </c>
      <c r="AF89">
        <f t="shared" si="45"/>
        <v>28.479710523532454</v>
      </c>
      <c r="AG89">
        <f t="shared" si="46"/>
        <v>2.1144877842153947E-2</v>
      </c>
      <c r="AI89">
        <v>4847.9007630590531</v>
      </c>
      <c r="AJ89">
        <v>28.736781959806805</v>
      </c>
      <c r="AL89">
        <v>2.6127276253421434</v>
      </c>
      <c r="AM89">
        <v>2612.7276253421433</v>
      </c>
      <c r="AN89">
        <v>36.562743451852214</v>
      </c>
      <c r="AP89">
        <v>1355.5199078711498</v>
      </c>
      <c r="AQ89">
        <v>40.777122670197095</v>
      </c>
    </row>
    <row r="90" spans="2:43" x14ac:dyDescent="0.2">
      <c r="B90">
        <f t="shared" si="38"/>
        <v>7875</v>
      </c>
      <c r="C90">
        <v>6500000</v>
      </c>
      <c r="D90">
        <v>371.90699999999998</v>
      </c>
      <c r="E90">
        <v>-505582</v>
      </c>
      <c r="F90" s="2">
        <v>2512060</v>
      </c>
      <c r="G90">
        <v>28190.1</v>
      </c>
      <c r="I90">
        <f t="shared" si="32"/>
        <v>4870.7560859374935</v>
      </c>
      <c r="J90">
        <f t="shared" si="33"/>
        <v>0.48132754721594034</v>
      </c>
      <c r="K90">
        <f t="shared" si="34"/>
        <v>0.99830705156736821</v>
      </c>
      <c r="L90">
        <f t="shared" si="39"/>
        <v>3026</v>
      </c>
      <c r="M90">
        <f t="shared" si="40"/>
        <v>-3.3079999999999998</v>
      </c>
      <c r="O90">
        <v>7875</v>
      </c>
      <c r="P90">
        <v>6500000</v>
      </c>
      <c r="Q90">
        <v>371.90699999999998</v>
      </c>
      <c r="R90">
        <v>-505582</v>
      </c>
      <c r="S90" s="2">
        <v>2512060</v>
      </c>
      <c r="T90">
        <v>28190.1</v>
      </c>
      <c r="U90">
        <v>58072.6</v>
      </c>
      <c r="V90">
        <f t="shared" si="42"/>
        <v>5.8072600000000003</v>
      </c>
      <c r="X90">
        <v>6500000</v>
      </c>
      <c r="Y90">
        <v>24.404399999999999</v>
      </c>
      <c r="Z90">
        <v>113.1</v>
      </c>
      <c r="AA90">
        <v>88.695599999999999</v>
      </c>
      <c r="AC90">
        <f t="shared" si="43"/>
        <v>365161.19993015629</v>
      </c>
      <c r="AD90">
        <f t="shared" si="44"/>
        <v>5.1700403611781462</v>
      </c>
      <c r="AE90">
        <f t="shared" si="41"/>
        <v>5170.0403611781467</v>
      </c>
      <c r="AF90">
        <f t="shared" si="45"/>
        <v>27.923818996563821</v>
      </c>
      <c r="AG90">
        <f t="shared" si="46"/>
        <v>2.1565818059274197E-2</v>
      </c>
      <c r="AI90">
        <v>5058.8936703180889</v>
      </c>
      <c r="AJ90">
        <v>28.351568641043709</v>
      </c>
      <c r="AL90">
        <v>2.2804620867401084</v>
      </c>
      <c r="AM90">
        <v>2280.4620867401086</v>
      </c>
      <c r="AN90">
        <v>36.572944415411868</v>
      </c>
      <c r="AP90">
        <v>1205.588105772257</v>
      </c>
      <c r="AQ90">
        <v>40.889674717926802</v>
      </c>
    </row>
    <row r="91" spans="2:43" x14ac:dyDescent="0.2">
      <c r="B91">
        <f t="shared" si="38"/>
        <v>8000</v>
      </c>
      <c r="C91">
        <v>6600000</v>
      </c>
      <c r="D91">
        <v>371.83499999999998</v>
      </c>
      <c r="E91">
        <v>-505418</v>
      </c>
      <c r="F91" s="2">
        <v>2512060</v>
      </c>
      <c r="G91">
        <v>29607.599999999999</v>
      </c>
      <c r="I91">
        <f t="shared" si="32"/>
        <v>5034.7560859374935</v>
      </c>
      <c r="J91">
        <f t="shared" si="33"/>
        <v>0.48896766701301875</v>
      </c>
      <c r="K91">
        <f t="shared" si="34"/>
        <v>0.99830705156736821</v>
      </c>
      <c r="L91">
        <f t="shared" si="39"/>
        <v>3190</v>
      </c>
      <c r="M91">
        <f t="shared" si="40"/>
        <v>-3.1880000000000002</v>
      </c>
      <c r="O91">
        <v>8000</v>
      </c>
      <c r="P91">
        <v>6600000</v>
      </c>
      <c r="Q91">
        <v>371.83499999999998</v>
      </c>
      <c r="R91">
        <v>-505418</v>
      </c>
      <c r="S91" s="2">
        <v>2512060</v>
      </c>
      <c r="T91">
        <v>29607.599999999999</v>
      </c>
      <c r="U91">
        <v>60499.5</v>
      </c>
      <c r="V91">
        <f t="shared" si="42"/>
        <v>6.0499499999999999</v>
      </c>
      <c r="X91">
        <v>6600000</v>
      </c>
      <c r="Y91">
        <v>24.167899999999999</v>
      </c>
      <c r="Z91">
        <v>113.41800000000001</v>
      </c>
      <c r="AA91">
        <v>89.250100000000003</v>
      </c>
      <c r="AC91">
        <f t="shared" si="43"/>
        <v>372052.76106346381</v>
      </c>
      <c r="AD91">
        <f t="shared" si="44"/>
        <v>5.2863333056004187</v>
      </c>
      <c r="AE91">
        <f t="shared" si="41"/>
        <v>5286.3333056004185</v>
      </c>
      <c r="AF91">
        <f t="shared" si="45"/>
        <v>28.00627158905224</v>
      </c>
      <c r="AG91">
        <f t="shared" si="46"/>
        <v>2.1502326651556231E-2</v>
      </c>
      <c r="AI91">
        <v>5271.581386200507</v>
      </c>
      <c r="AJ91">
        <v>27.861079048948721</v>
      </c>
      <c r="AL91">
        <v>2.2103120093753339</v>
      </c>
      <c r="AM91">
        <v>2210.3120093753337</v>
      </c>
      <c r="AN91">
        <v>36.829350893058603</v>
      </c>
      <c r="AP91">
        <v>1431.6100820930526</v>
      </c>
      <c r="AQ91">
        <v>41.042309926789883</v>
      </c>
    </row>
    <row r="92" spans="2:43" x14ac:dyDescent="0.2">
      <c r="B92">
        <f t="shared" si="38"/>
        <v>8125</v>
      </c>
      <c r="C92">
        <v>6700000</v>
      </c>
      <c r="D92">
        <v>371.86700000000002</v>
      </c>
      <c r="E92">
        <v>-505242</v>
      </c>
      <c r="F92" s="2">
        <v>2512060</v>
      </c>
      <c r="G92">
        <v>30845.8</v>
      </c>
      <c r="I92">
        <f>E92-(128000-$B$25)/128000*E$26</f>
        <v>5210.7560859374935</v>
      </c>
      <c r="J92">
        <f>B92/$B$25</f>
        <v>0.49660778681009721</v>
      </c>
      <c r="K92">
        <f>F92/$F$26</f>
        <v>0.99830705156736821</v>
      </c>
      <c r="L92">
        <f>E92-$E$27</f>
        <v>3366</v>
      </c>
      <c r="M92">
        <f t="shared" si="40"/>
        <v>-3.0920000000000001</v>
      </c>
      <c r="O92">
        <v>8125</v>
      </c>
      <c r="P92">
        <v>6700000</v>
      </c>
      <c r="Q92">
        <v>371.86700000000002</v>
      </c>
      <c r="R92">
        <v>-505242</v>
      </c>
      <c r="S92" s="2">
        <v>2512060</v>
      </c>
      <c r="T92">
        <v>30845.8</v>
      </c>
      <c r="U92">
        <v>63333.4</v>
      </c>
      <c r="V92">
        <f t="shared" si="42"/>
        <v>6.3333400000000006</v>
      </c>
      <c r="X92">
        <v>6700000</v>
      </c>
      <c r="Y92">
        <v>24.338899999999999</v>
      </c>
      <c r="Z92">
        <v>113.127</v>
      </c>
      <c r="AA92">
        <v>88.7881</v>
      </c>
      <c r="AC92">
        <f t="shared" si="43"/>
        <v>366304.86374629784</v>
      </c>
      <c r="AD92">
        <f t="shared" ref="AD92:AD93" si="47">V92*$AC$24/AC92</f>
        <v>5.6207906073752048</v>
      </c>
      <c r="AE92">
        <f t="shared" si="41"/>
        <v>5620.7906073752047</v>
      </c>
      <c r="AF92">
        <f t="shared" si="45"/>
        <v>27.14938940898714</v>
      </c>
      <c r="AG92">
        <f t="shared" si="46"/>
        <v>2.2180977661348668E-2</v>
      </c>
      <c r="AI92">
        <v>5592.7269520046239</v>
      </c>
      <c r="AJ92">
        <v>27.046686265894543</v>
      </c>
      <c r="AL92">
        <v>1.7245522009877126</v>
      </c>
      <c r="AM92">
        <v>1724.5522009877125</v>
      </c>
      <c r="AN92">
        <v>37.199659128668621</v>
      </c>
      <c r="AP92">
        <v>1254.7026254174177</v>
      </c>
      <c r="AQ92">
        <v>41.652556421613312</v>
      </c>
    </row>
    <row r="93" spans="2:43" x14ac:dyDescent="0.2">
      <c r="B93">
        <f>B92+(C93-C92)/800</f>
        <v>8250</v>
      </c>
      <c r="C93">
        <v>6800000</v>
      </c>
      <c r="D93">
        <v>371.87700000000001</v>
      </c>
      <c r="E93">
        <v>-505079</v>
      </c>
      <c r="F93" s="2">
        <v>2512060</v>
      </c>
      <c r="G93">
        <v>32332.799999999999</v>
      </c>
      <c r="I93">
        <f>E93-(128000-$B$25)/128000*E$26</f>
        <v>5373.7560859374935</v>
      </c>
      <c r="J93">
        <f>B93/$B$25</f>
        <v>0.50424790660717556</v>
      </c>
      <c r="K93">
        <f>F93/$F$26</f>
        <v>0.99830705156736821</v>
      </c>
      <c r="L93">
        <f>E93-$E$27</f>
        <v>3529</v>
      </c>
      <c r="M93">
        <f t="shared" ref="M93" si="48">((L93-L92)-(B93-B92)*$B$15)/(B93-B92)</f>
        <v>-3.1960000000000002</v>
      </c>
      <c r="O93">
        <v>8250</v>
      </c>
      <c r="P93">
        <v>6800000</v>
      </c>
      <c r="Q93">
        <v>371.87700000000001</v>
      </c>
      <c r="R93">
        <v>-505079</v>
      </c>
      <c r="S93" s="2">
        <v>2512060</v>
      </c>
      <c r="T93">
        <v>32332.799999999999</v>
      </c>
      <c r="U93">
        <v>65759.199999999997</v>
      </c>
      <c r="V93">
        <f t="shared" si="42"/>
        <v>6.57592</v>
      </c>
      <c r="X93">
        <v>6800000</v>
      </c>
      <c r="Y93">
        <v>24.215199999999999</v>
      </c>
      <c r="Z93">
        <v>113.749</v>
      </c>
      <c r="AA93">
        <v>89.533799999999999</v>
      </c>
      <c r="AC93">
        <f>(1/6)*3.14*(AA93)^3</f>
        <v>375611.99205999816</v>
      </c>
      <c r="AD93">
        <f t="shared" si="47"/>
        <v>5.6914688104844844</v>
      </c>
      <c r="AE93">
        <f>AD93*1000</f>
        <v>5691.4688104844845</v>
      </c>
      <c r="AF93">
        <f t="shared" si="45"/>
        <v>27.417398984064349</v>
      </c>
      <c r="AG93">
        <f t="shared" si="46"/>
        <v>2.1964154964152986E-2</v>
      </c>
      <c r="AI93">
        <v>5617.0040153393529</v>
      </c>
      <c r="AJ93">
        <v>27.589918712259689</v>
      </c>
      <c r="AL93">
        <v>1.7476140745105768</v>
      </c>
      <c r="AM93">
        <v>1747.6140745105768</v>
      </c>
      <c r="AN93">
        <v>37.407130653337575</v>
      </c>
      <c r="AP93">
        <v>1109.0446118400616</v>
      </c>
      <c r="AQ93">
        <v>42.401345629077426</v>
      </c>
    </row>
    <row r="94" spans="2:43" x14ac:dyDescent="0.2">
      <c r="AL94">
        <v>1.9196023610865447</v>
      </c>
      <c r="AM94">
        <v>1919.6023610865448</v>
      </c>
      <c r="AN94">
        <v>37.469057670829372</v>
      </c>
      <c r="AP94">
        <v>1120.965884934478</v>
      </c>
      <c r="AQ94">
        <v>42.481968611912933</v>
      </c>
    </row>
    <row r="95" spans="2:43" x14ac:dyDescent="0.2">
      <c r="B95" t="s">
        <v>0</v>
      </c>
      <c r="AL95">
        <v>1.6071654729364828</v>
      </c>
      <c r="AM95">
        <v>1607.1654729364827</v>
      </c>
      <c r="AN95">
        <v>37.522839703459397</v>
      </c>
      <c r="AP95">
        <v>1169.5184701153387</v>
      </c>
      <c r="AQ95">
        <v>42.716275648892506</v>
      </c>
    </row>
    <row r="96" spans="2:43" x14ac:dyDescent="0.2">
      <c r="AL96">
        <v>1.6303290945831128</v>
      </c>
      <c r="AM96">
        <v>1630.3290945831129</v>
      </c>
      <c r="AN96">
        <v>37.900780722900699</v>
      </c>
      <c r="AP96">
        <v>1054.3254515546369</v>
      </c>
      <c r="AQ96">
        <v>43.129158898793513</v>
      </c>
    </row>
    <row r="97" spans="1:43" x14ac:dyDescent="0.2">
      <c r="B97" t="s">
        <v>1</v>
      </c>
      <c r="AD97" t="s">
        <v>2</v>
      </c>
      <c r="AL97">
        <v>1.5113972417823647</v>
      </c>
      <c r="AM97">
        <v>1511.3972417823647</v>
      </c>
      <c r="AN97">
        <v>38.355105981298607</v>
      </c>
      <c r="AP97">
        <v>1029.7424024055495</v>
      </c>
      <c r="AQ97">
        <v>43.213752222415813</v>
      </c>
    </row>
    <row r="98" spans="1:43" x14ac:dyDescent="0.2">
      <c r="D98" t="s">
        <v>3</v>
      </c>
      <c r="F98" t="s">
        <v>29</v>
      </c>
      <c r="X98" t="s">
        <v>5</v>
      </c>
      <c r="Y98" t="s">
        <v>6</v>
      </c>
      <c r="Z98" t="s">
        <v>7</v>
      </c>
      <c r="AA98" t="s">
        <v>8</v>
      </c>
      <c r="AC98">
        <f>(4/3)*3.14*((3.413*10.5)^3)</f>
        <v>192683.77519540023</v>
      </c>
      <c r="AD98" t="s">
        <v>9</v>
      </c>
      <c r="AL98">
        <v>1.9836676538928706</v>
      </c>
      <c r="AM98">
        <v>1983.6676538928705</v>
      </c>
      <c r="AN98">
        <v>38.428858507942863</v>
      </c>
      <c r="AP98">
        <v>981.57524646969659</v>
      </c>
      <c r="AQ98">
        <v>43.535314419569069</v>
      </c>
    </row>
    <row r="99" spans="1:43" x14ac:dyDescent="0.2">
      <c r="B99">
        <v>9721</v>
      </c>
      <c r="C99" t="s">
        <v>10</v>
      </c>
      <c r="D99" t="s">
        <v>11</v>
      </c>
      <c r="E99" t="s">
        <v>12</v>
      </c>
      <c r="F99" t="s">
        <v>13</v>
      </c>
      <c r="G99" t="s">
        <v>14</v>
      </c>
      <c r="I99" t="s">
        <v>15</v>
      </c>
      <c r="J99" t="s">
        <v>16</v>
      </c>
      <c r="K99" t="s">
        <v>17</v>
      </c>
      <c r="L99" t="s">
        <v>18</v>
      </c>
      <c r="M99" t="s">
        <v>19</v>
      </c>
      <c r="X99">
        <v>0</v>
      </c>
      <c r="Y99">
        <v>32.585000000000001</v>
      </c>
      <c r="Z99">
        <v>104.61499999999999</v>
      </c>
      <c r="AA99">
        <v>72.03</v>
      </c>
      <c r="AC99">
        <f>(1/6)*3.14*(AA99)^3</f>
        <v>195577.38815012999</v>
      </c>
      <c r="AL99">
        <v>1.4664472041478716</v>
      </c>
      <c r="AM99">
        <v>1466.4472041478716</v>
      </c>
      <c r="AN99">
        <v>38.880300734623923</v>
      </c>
      <c r="AP99">
        <v>952.61086501437092</v>
      </c>
      <c r="AQ99">
        <v>44.569866556197034</v>
      </c>
    </row>
    <row r="100" spans="1:43" x14ac:dyDescent="0.2">
      <c r="B100" t="s">
        <v>20</v>
      </c>
      <c r="C100">
        <v>100000</v>
      </c>
      <c r="D100">
        <v>347.01499999999999</v>
      </c>
      <c r="E100">
        <v>-585261</v>
      </c>
      <c r="F100" s="2">
        <v>2516320</v>
      </c>
      <c r="G100">
        <v>-5.7309800000000001E-3</v>
      </c>
      <c r="X100">
        <v>100000</v>
      </c>
      <c r="Y100">
        <v>32.707700000000003</v>
      </c>
      <c r="Z100">
        <v>104.054</v>
      </c>
      <c r="AA100">
        <v>71.346299999999999</v>
      </c>
      <c r="AC100">
        <f>(1/6)*3.14*(AA100)^3</f>
        <v>190060.89262520126</v>
      </c>
      <c r="AL100">
        <v>1.6600998017164956</v>
      </c>
      <c r="AM100">
        <v>1660.0998017164957</v>
      </c>
      <c r="AN100">
        <v>38.924806601724626</v>
      </c>
      <c r="AP100">
        <v>1044.3621589029103</v>
      </c>
      <c r="AQ100">
        <v>45.054296455402401</v>
      </c>
    </row>
    <row r="101" spans="1:43" x14ac:dyDescent="0.2">
      <c r="B101">
        <v>0</v>
      </c>
      <c r="C101">
        <v>200000</v>
      </c>
      <c r="D101">
        <v>347.01799999999997</v>
      </c>
      <c r="E101">
        <v>-539594</v>
      </c>
      <c r="F101" s="2">
        <v>2514200</v>
      </c>
      <c r="G101">
        <v>1.10419E-2</v>
      </c>
      <c r="I101">
        <f>E101-(128000-$B$99)/128000*E$100</f>
        <v>1219.1704609374283</v>
      </c>
      <c r="J101">
        <f>B101/$B$99</f>
        <v>0</v>
      </c>
      <c r="K101">
        <f>F101/$F$100</f>
        <v>0.99915749984103774</v>
      </c>
      <c r="L101">
        <f>E101-$E$101</f>
        <v>0</v>
      </c>
      <c r="O101" t="s">
        <v>21</v>
      </c>
      <c r="P101" t="s">
        <v>10</v>
      </c>
      <c r="Q101" t="s">
        <v>11</v>
      </c>
      <c r="R101" t="s">
        <v>12</v>
      </c>
      <c r="S101" t="s">
        <v>13</v>
      </c>
      <c r="T101" t="s">
        <v>14</v>
      </c>
      <c r="U101" t="s">
        <v>22</v>
      </c>
      <c r="V101" t="s">
        <v>23</v>
      </c>
      <c r="X101">
        <v>200000</v>
      </c>
      <c r="Y101">
        <v>32.8123</v>
      </c>
      <c r="Z101">
        <v>104.02500000000001</v>
      </c>
      <c r="AA101">
        <v>71.212699999999998</v>
      </c>
      <c r="AC101">
        <f>(1/6)*3.14*(AA101)^3</f>
        <v>188995.19124820665</v>
      </c>
      <c r="AD101" t="s">
        <v>24</v>
      </c>
      <c r="AE101" t="s">
        <v>45</v>
      </c>
      <c r="AF101" t="s">
        <v>25</v>
      </c>
      <c r="AG101" t="s">
        <v>26</v>
      </c>
      <c r="AL101">
        <v>1.8707335859907033</v>
      </c>
      <c r="AM101">
        <v>1870.7335859907032</v>
      </c>
      <c r="AN101">
        <v>39.062082449369349</v>
      </c>
      <c r="AP101">
        <v>929.10040029384254</v>
      </c>
      <c r="AQ101">
        <v>45.681182213182367</v>
      </c>
    </row>
    <row r="102" spans="1:43" x14ac:dyDescent="0.2">
      <c r="A102">
        <f>B102/B99</f>
        <v>8.2296060076123851E-3</v>
      </c>
      <c r="B102">
        <f>B101+(C102-C101)/1250</f>
        <v>80</v>
      </c>
      <c r="C102">
        <v>300000</v>
      </c>
      <c r="D102">
        <v>371.75900000000001</v>
      </c>
      <c r="E102">
        <v>-539600</v>
      </c>
      <c r="F102" s="2">
        <v>2514120</v>
      </c>
      <c r="G102">
        <v>46.905099999999997</v>
      </c>
      <c r="I102">
        <f t="shared" ref="I102:I162" si="49">E102-(128000-$B$99)/128000*E$100</f>
        <v>1213.1704609374283</v>
      </c>
      <c r="J102">
        <f t="shared" ref="J102:J162" si="50">B102/$B$99</f>
        <v>8.2296060076123851E-3</v>
      </c>
      <c r="K102">
        <f t="shared" ref="K102:K162" si="51">F102/$F$100</f>
        <v>0.99912570738220896</v>
      </c>
      <c r="L102">
        <f t="shared" ref="L102:L162" si="52">E102-$E$101</f>
        <v>-6</v>
      </c>
      <c r="M102">
        <f>((L102-L101)-(B102-B101)*$B$15)/(B102-B101)</f>
        <v>-4.5750000000000002</v>
      </c>
      <c r="O102">
        <v>80</v>
      </c>
      <c r="P102">
        <v>300000</v>
      </c>
      <c r="Q102">
        <v>371.75900000000001</v>
      </c>
      <c r="R102">
        <v>-539600</v>
      </c>
      <c r="S102" s="2">
        <v>2514120</v>
      </c>
      <c r="T102">
        <v>46.905099999999997</v>
      </c>
      <c r="U102">
        <v>56.857399999999998</v>
      </c>
      <c r="V102">
        <f>U102*10^-4</f>
        <v>5.6857399999999999E-3</v>
      </c>
      <c r="X102">
        <v>300000</v>
      </c>
      <c r="Y102">
        <v>32.663499999999999</v>
      </c>
      <c r="Z102">
        <v>103.94</v>
      </c>
      <c r="AA102">
        <v>71.276499999999999</v>
      </c>
      <c r="AC102">
        <f>(1/6)*3.14*(AA102)^3</f>
        <v>189503.61316674217</v>
      </c>
      <c r="AD102">
        <f t="shared" ref="AD102:AD133" si="53">V102*$AC$98/AC102</f>
        <v>5.7811554601628224E-3</v>
      </c>
      <c r="AE102">
        <f>AD102*1000</f>
        <v>5.7811554601628226</v>
      </c>
      <c r="AF102">
        <f t="shared" ref="AF102:AF133" si="54">AC102/O102*0.6022</f>
        <v>1426.4884481126517</v>
      </c>
      <c r="AG102">
        <f t="shared" ref="AG102:AG133" si="55">O102/AC102</f>
        <v>4.2215553921712756E-4</v>
      </c>
      <c r="AI102">
        <v>5.1095162324989474</v>
      </c>
      <c r="AJ102">
        <v>1401.9123420325939</v>
      </c>
      <c r="AL102">
        <v>1.5628783963182111</v>
      </c>
      <c r="AM102">
        <v>1562.8783963182111</v>
      </c>
      <c r="AN102">
        <v>39.11739296544161</v>
      </c>
      <c r="AP102">
        <v>893.75407043790312</v>
      </c>
      <c r="AQ102">
        <v>45.748139369175149</v>
      </c>
    </row>
    <row r="103" spans="1:43" x14ac:dyDescent="0.2">
      <c r="B103">
        <f>B102+(C103-C102)/1250</f>
        <v>160</v>
      </c>
      <c r="C103">
        <v>400000</v>
      </c>
      <c r="D103">
        <v>371.74900000000002</v>
      </c>
      <c r="E103">
        <v>-539600</v>
      </c>
      <c r="F103" s="2">
        <v>2514120</v>
      </c>
      <c r="G103">
        <v>-80.025899999999993</v>
      </c>
      <c r="I103">
        <f t="shared" si="49"/>
        <v>1213.1704609374283</v>
      </c>
      <c r="J103">
        <f t="shared" si="50"/>
        <v>1.645921201522477E-2</v>
      </c>
      <c r="K103">
        <f t="shared" si="51"/>
        <v>0.99912570738220896</v>
      </c>
      <c r="L103">
        <f t="shared" si="52"/>
        <v>-6</v>
      </c>
      <c r="M103">
        <f t="shared" ref="M103:M162" si="56">((L103-L102)-(B103-B102)*$B$15)/(B103-B102)</f>
        <v>-4.5</v>
      </c>
      <c r="O103">
        <v>160</v>
      </c>
      <c r="P103">
        <v>400000</v>
      </c>
      <c r="Q103">
        <v>371.74900000000002</v>
      </c>
      <c r="R103">
        <v>-539600</v>
      </c>
      <c r="S103" s="2">
        <v>2514120</v>
      </c>
      <c r="T103">
        <v>-80.025899999999993</v>
      </c>
      <c r="U103">
        <v>107.271</v>
      </c>
      <c r="V103">
        <f>U103*10^-4</f>
        <v>1.07271E-2</v>
      </c>
      <c r="X103">
        <v>400000</v>
      </c>
      <c r="Y103">
        <v>33.363100000000003</v>
      </c>
      <c r="Z103">
        <v>103.669</v>
      </c>
      <c r="AA103">
        <v>70.305899999999994</v>
      </c>
      <c r="AC103">
        <f t="shared" ref="AC103:AC162" si="57">(1/6)*3.14*(AA103)^3</f>
        <v>181866.92088512529</v>
      </c>
      <c r="AD103">
        <f t="shared" si="53"/>
        <v>1.1365113099397233E-2</v>
      </c>
      <c r="AE103">
        <f t="shared" ref="AE103:AE162" si="58">AD103*1000</f>
        <v>11.365113099397233</v>
      </c>
      <c r="AF103">
        <f t="shared" si="54"/>
        <v>684.50162348139031</v>
      </c>
      <c r="AG103">
        <f t="shared" si="55"/>
        <v>8.7976416613476762E-4</v>
      </c>
      <c r="AI103">
        <v>11.83297172489068</v>
      </c>
      <c r="AJ103">
        <v>704.78815948187253</v>
      </c>
      <c r="AL103">
        <v>1.3996391510190507</v>
      </c>
      <c r="AM103">
        <v>1399.6391510190506</v>
      </c>
      <c r="AN103">
        <v>39.135881898848154</v>
      </c>
      <c r="AP103">
        <v>879.32911599319903</v>
      </c>
      <c r="AQ103">
        <v>45.864719789976931</v>
      </c>
    </row>
    <row r="104" spans="1:43" x14ac:dyDescent="0.2">
      <c r="B104">
        <f t="shared" ref="B104:B162" si="59">B103+(C104-C103)/1250</f>
        <v>240</v>
      </c>
      <c r="C104">
        <v>500000</v>
      </c>
      <c r="D104">
        <v>371.79399999999998</v>
      </c>
      <c r="E104">
        <v>-539610</v>
      </c>
      <c r="F104" s="2">
        <v>2514120</v>
      </c>
      <c r="G104">
        <v>-8.9161199999999994</v>
      </c>
      <c r="I104">
        <f t="shared" si="49"/>
        <v>1203.1704609374283</v>
      </c>
      <c r="J104">
        <f t="shared" si="50"/>
        <v>2.4688818022837157E-2</v>
      </c>
      <c r="K104">
        <f t="shared" si="51"/>
        <v>0.99912570738220896</v>
      </c>
      <c r="L104">
        <f t="shared" si="52"/>
        <v>-16</v>
      </c>
      <c r="M104">
        <f t="shared" si="56"/>
        <v>-4.625</v>
      </c>
      <c r="O104">
        <v>240</v>
      </c>
      <c r="P104">
        <v>500000</v>
      </c>
      <c r="Q104">
        <v>371.79399999999998</v>
      </c>
      <c r="R104">
        <v>-539610</v>
      </c>
      <c r="S104" s="2">
        <v>2514120</v>
      </c>
      <c r="T104">
        <v>-8.9161199999999994</v>
      </c>
      <c r="U104">
        <v>171.83600000000001</v>
      </c>
      <c r="V104">
        <f t="shared" ref="V104:V162" si="60">U104*10^-4</f>
        <v>1.7183600000000004E-2</v>
      </c>
      <c r="X104">
        <v>500000</v>
      </c>
      <c r="Y104">
        <v>33.374499999999998</v>
      </c>
      <c r="Z104">
        <v>103.985</v>
      </c>
      <c r="AA104">
        <v>70.610500000000002</v>
      </c>
      <c r="AC104">
        <f t="shared" si="57"/>
        <v>184240.98976886965</v>
      </c>
      <c r="AD104">
        <f t="shared" si="53"/>
        <v>1.7971033067078784E-2</v>
      </c>
      <c r="AE104">
        <f t="shared" si="58"/>
        <v>17.971033067078785</v>
      </c>
      <c r="AF104">
        <f t="shared" si="54"/>
        <v>462.29135016172205</v>
      </c>
      <c r="AG104">
        <f t="shared" si="55"/>
        <v>1.3026417210474175E-3</v>
      </c>
      <c r="AI104">
        <v>18.808814934391563</v>
      </c>
      <c r="AJ104">
        <v>477.45013088330825</v>
      </c>
      <c r="AL104">
        <v>1.3669058799491314</v>
      </c>
      <c r="AM104">
        <v>1366.9058799491313</v>
      </c>
      <c r="AN104">
        <v>39.266237920664878</v>
      </c>
      <c r="AP104">
        <v>982.61273544029052</v>
      </c>
      <c r="AQ104">
        <v>46.19579562163598</v>
      </c>
    </row>
    <row r="105" spans="1:43" x14ac:dyDescent="0.2">
      <c r="B105">
        <f t="shared" si="59"/>
        <v>320</v>
      </c>
      <c r="C105">
        <v>600000</v>
      </c>
      <c r="D105">
        <v>371.81099999999998</v>
      </c>
      <c r="E105">
        <v>-539607</v>
      </c>
      <c r="F105" s="2">
        <v>2514120</v>
      </c>
      <c r="G105">
        <v>-38.568199999999997</v>
      </c>
      <c r="I105">
        <f t="shared" si="49"/>
        <v>1206.1704609374283</v>
      </c>
      <c r="J105">
        <f t="shared" si="50"/>
        <v>3.291842403044954E-2</v>
      </c>
      <c r="K105">
        <f t="shared" si="51"/>
        <v>0.99912570738220896</v>
      </c>
      <c r="L105">
        <f t="shared" si="52"/>
        <v>-13</v>
      </c>
      <c r="M105">
        <f t="shared" si="56"/>
        <v>-4.4625000000000004</v>
      </c>
      <c r="O105">
        <v>320</v>
      </c>
      <c r="P105">
        <v>600000</v>
      </c>
      <c r="Q105">
        <v>371.81099999999998</v>
      </c>
      <c r="R105">
        <v>-539607</v>
      </c>
      <c r="S105" s="2">
        <v>2514120</v>
      </c>
      <c r="T105">
        <v>-38.568199999999997</v>
      </c>
      <c r="U105">
        <v>246.06200000000001</v>
      </c>
      <c r="V105">
        <f t="shared" si="60"/>
        <v>2.4606200000000002E-2</v>
      </c>
      <c r="X105">
        <v>600000</v>
      </c>
      <c r="Y105">
        <v>33.303899999999999</v>
      </c>
      <c r="Z105">
        <v>104.017</v>
      </c>
      <c r="AA105">
        <v>70.713099999999997</v>
      </c>
      <c r="AC105">
        <f t="shared" si="57"/>
        <v>185045.28683021152</v>
      </c>
      <c r="AD105">
        <f t="shared" si="53"/>
        <v>2.562191985772307E-2</v>
      </c>
      <c r="AE105">
        <f t="shared" si="58"/>
        <v>25.621919857723071</v>
      </c>
      <c r="AF105">
        <f t="shared" si="54"/>
        <v>348.23209915360428</v>
      </c>
      <c r="AG105">
        <f t="shared" si="55"/>
        <v>1.7293064064561466E-3</v>
      </c>
      <c r="AI105">
        <v>25.693526431035068</v>
      </c>
      <c r="AJ105">
        <v>349.94866474794719</v>
      </c>
      <c r="AL105">
        <v>1.7552481559228754</v>
      </c>
      <c r="AM105">
        <v>1755.2481559228754</v>
      </c>
      <c r="AN105">
        <v>39.461517957040861</v>
      </c>
      <c r="AP105">
        <v>831.52286770434932</v>
      </c>
      <c r="AQ105">
        <v>46.978389257725347</v>
      </c>
    </row>
    <row r="106" spans="1:43" x14ac:dyDescent="0.2">
      <c r="B106">
        <f t="shared" si="59"/>
        <v>400</v>
      </c>
      <c r="C106">
        <v>700000</v>
      </c>
      <c r="D106">
        <v>371.73700000000002</v>
      </c>
      <c r="E106">
        <v>-539603</v>
      </c>
      <c r="F106" s="2">
        <v>2514120</v>
      </c>
      <c r="G106">
        <v>-11.3756</v>
      </c>
      <c r="I106">
        <f t="shared" si="49"/>
        <v>1210.1704609374283</v>
      </c>
      <c r="J106">
        <f t="shared" si="50"/>
        <v>4.1148030038061931E-2</v>
      </c>
      <c r="K106">
        <f t="shared" si="51"/>
        <v>0.99912570738220896</v>
      </c>
      <c r="L106">
        <f t="shared" si="52"/>
        <v>-9</v>
      </c>
      <c r="M106">
        <f t="shared" si="56"/>
        <v>-4.45</v>
      </c>
      <c r="O106">
        <v>400</v>
      </c>
      <c r="P106">
        <v>700000</v>
      </c>
      <c r="Q106">
        <v>371.73700000000002</v>
      </c>
      <c r="R106">
        <v>-539603</v>
      </c>
      <c r="S106" s="2">
        <v>2514120</v>
      </c>
      <c r="T106">
        <v>-11.3756</v>
      </c>
      <c r="U106">
        <v>288.26600000000002</v>
      </c>
      <c r="V106">
        <f t="shared" si="60"/>
        <v>2.8826600000000004E-2</v>
      </c>
      <c r="X106">
        <v>700000</v>
      </c>
      <c r="Y106">
        <v>33.375500000000002</v>
      </c>
      <c r="Z106">
        <v>103.988</v>
      </c>
      <c r="AA106">
        <v>70.612499999999997</v>
      </c>
      <c r="AC106">
        <f t="shared" si="57"/>
        <v>184256.64575841793</v>
      </c>
      <c r="AD106">
        <f t="shared" si="53"/>
        <v>3.0145008290936862E-2</v>
      </c>
      <c r="AE106">
        <f t="shared" si="58"/>
        <v>30.145008290936861</v>
      </c>
      <c r="AF106">
        <f t="shared" si="54"/>
        <v>277.39838018929817</v>
      </c>
      <c r="AG106">
        <f t="shared" si="55"/>
        <v>2.1708850628077044E-3</v>
      </c>
      <c r="AI106">
        <v>33.038420663784336</v>
      </c>
      <c r="AJ106">
        <v>285.72058239855238</v>
      </c>
      <c r="AL106">
        <v>1.726404085447339</v>
      </c>
      <c r="AM106">
        <v>1726.404085447339</v>
      </c>
      <c r="AN106">
        <v>39.661477068947043</v>
      </c>
      <c r="AP106">
        <v>810.72883059655692</v>
      </c>
      <c r="AQ106">
        <v>47.254525369835278</v>
      </c>
    </row>
    <row r="107" spans="1:43" x14ac:dyDescent="0.2">
      <c r="B107">
        <f t="shared" si="59"/>
        <v>480</v>
      </c>
      <c r="C107">
        <v>800000</v>
      </c>
      <c r="D107">
        <v>371.779</v>
      </c>
      <c r="E107">
        <v>-539610</v>
      </c>
      <c r="F107" s="2">
        <v>2514120</v>
      </c>
      <c r="G107">
        <v>-50.7986</v>
      </c>
      <c r="I107">
        <f t="shared" si="49"/>
        <v>1203.1704609374283</v>
      </c>
      <c r="J107">
        <f t="shared" si="50"/>
        <v>4.9377636045674314E-2</v>
      </c>
      <c r="K107">
        <f t="shared" si="51"/>
        <v>0.99912570738220896</v>
      </c>
      <c r="L107">
        <f t="shared" si="52"/>
        <v>-16</v>
      </c>
      <c r="M107">
        <f t="shared" si="56"/>
        <v>-4.5875000000000004</v>
      </c>
      <c r="O107">
        <v>480</v>
      </c>
      <c r="P107">
        <v>800000</v>
      </c>
      <c r="Q107">
        <v>371.779</v>
      </c>
      <c r="R107">
        <v>-539610</v>
      </c>
      <c r="S107" s="2">
        <v>2514120</v>
      </c>
      <c r="T107">
        <v>-50.7986</v>
      </c>
      <c r="U107">
        <v>381.80200000000002</v>
      </c>
      <c r="V107">
        <f t="shared" si="60"/>
        <v>3.8180200000000004E-2</v>
      </c>
      <c r="X107">
        <v>800000</v>
      </c>
      <c r="Y107">
        <v>33.404200000000003</v>
      </c>
      <c r="Z107">
        <v>103.901</v>
      </c>
      <c r="AA107">
        <v>70.496799999999993</v>
      </c>
      <c r="AC107">
        <f t="shared" si="57"/>
        <v>183352.40434739718</v>
      </c>
      <c r="AD107">
        <f t="shared" si="53"/>
        <v>4.012330844474063E-2</v>
      </c>
      <c r="AE107">
        <f t="shared" si="58"/>
        <v>40.12330844474063</v>
      </c>
      <c r="AF107">
        <f t="shared" si="54"/>
        <v>230.03087062083873</v>
      </c>
      <c r="AG107">
        <f t="shared" si="55"/>
        <v>2.6179094935158071E-3</v>
      </c>
      <c r="AI107">
        <v>37.671678128084899</v>
      </c>
      <c r="AJ107">
        <v>236.97339654797406</v>
      </c>
      <c r="AL107">
        <v>1.2919270351400298</v>
      </c>
      <c r="AM107">
        <v>1291.9270351400298</v>
      </c>
      <c r="AN107">
        <v>40.246214969686505</v>
      </c>
      <c r="AP107">
        <v>840.35503506491068</v>
      </c>
      <c r="AQ107">
        <v>47.997427945308552</v>
      </c>
    </row>
    <row r="108" spans="1:43" x14ac:dyDescent="0.2">
      <c r="B108">
        <f t="shared" si="59"/>
        <v>560</v>
      </c>
      <c r="C108">
        <v>900000</v>
      </c>
      <c r="D108">
        <v>371.77699999999999</v>
      </c>
      <c r="E108">
        <v>-539613</v>
      </c>
      <c r="F108" s="2">
        <v>2514120</v>
      </c>
      <c r="G108">
        <v>-54.936399999999999</v>
      </c>
      <c r="I108">
        <f t="shared" si="49"/>
        <v>1200.1704609374283</v>
      </c>
      <c r="J108">
        <f t="shared" si="50"/>
        <v>5.7607242053286697E-2</v>
      </c>
      <c r="K108">
        <f t="shared" si="51"/>
        <v>0.99912570738220896</v>
      </c>
      <c r="L108">
        <f t="shared" si="52"/>
        <v>-19</v>
      </c>
      <c r="M108">
        <f t="shared" si="56"/>
        <v>-4.5374999999999996</v>
      </c>
      <c r="O108">
        <v>560</v>
      </c>
      <c r="P108">
        <v>900000</v>
      </c>
      <c r="Q108">
        <v>371.77699999999999</v>
      </c>
      <c r="R108">
        <v>-539613</v>
      </c>
      <c r="S108" s="2">
        <v>2514120</v>
      </c>
      <c r="T108">
        <v>-54.936399999999999</v>
      </c>
      <c r="U108">
        <v>464.63400000000001</v>
      </c>
      <c r="V108">
        <f t="shared" si="60"/>
        <v>4.6463400000000002E-2</v>
      </c>
      <c r="X108">
        <v>900000</v>
      </c>
      <c r="Y108">
        <v>33.363399999999999</v>
      </c>
      <c r="Z108">
        <v>104.083</v>
      </c>
      <c r="AA108">
        <v>70.7196</v>
      </c>
      <c r="AC108">
        <f t="shared" si="57"/>
        <v>185096.32001626297</v>
      </c>
      <c r="AD108">
        <f t="shared" si="53"/>
        <v>4.8368024386586141E-2</v>
      </c>
      <c r="AE108">
        <f t="shared" si="58"/>
        <v>48.368024386586143</v>
      </c>
      <c r="AF108">
        <f t="shared" si="54"/>
        <v>199.04464984605991</v>
      </c>
      <c r="AG108">
        <f t="shared" si="55"/>
        <v>3.0254518293545609E-3</v>
      </c>
      <c r="AI108">
        <v>45.770829432081491</v>
      </c>
      <c r="AJ108">
        <v>200.37070905395646</v>
      </c>
      <c r="AL108">
        <v>1.2675228471081448</v>
      </c>
      <c r="AM108">
        <v>1267.5228471081448</v>
      </c>
      <c r="AN108">
        <v>40.307351893213763</v>
      </c>
      <c r="AP108">
        <v>769.27129622194764</v>
      </c>
      <c r="AQ108">
        <v>48.188482344741189</v>
      </c>
    </row>
    <row r="109" spans="1:43" x14ac:dyDescent="0.2">
      <c r="B109">
        <f t="shared" si="59"/>
        <v>640</v>
      </c>
      <c r="C109">
        <v>1000000</v>
      </c>
      <c r="D109">
        <v>371.96300000000002</v>
      </c>
      <c r="E109">
        <v>-539613</v>
      </c>
      <c r="F109" s="2">
        <v>2514120</v>
      </c>
      <c r="G109">
        <v>-47.113500000000002</v>
      </c>
      <c r="I109">
        <f t="shared" si="49"/>
        <v>1200.1704609374283</v>
      </c>
      <c r="J109">
        <f t="shared" si="50"/>
        <v>6.5836848060899081E-2</v>
      </c>
      <c r="K109">
        <f t="shared" si="51"/>
        <v>0.99912570738220896</v>
      </c>
      <c r="L109">
        <f t="shared" si="52"/>
        <v>-19</v>
      </c>
      <c r="M109">
        <f t="shared" si="56"/>
        <v>-4.5</v>
      </c>
      <c r="O109">
        <v>640</v>
      </c>
      <c r="P109">
        <v>1000000</v>
      </c>
      <c r="Q109">
        <v>371.96300000000002</v>
      </c>
      <c r="R109">
        <v>-539613</v>
      </c>
      <c r="S109" s="2">
        <v>2514120</v>
      </c>
      <c r="T109">
        <v>-47.113500000000002</v>
      </c>
      <c r="U109">
        <v>576.35299999999995</v>
      </c>
      <c r="V109">
        <f t="shared" si="60"/>
        <v>5.76353E-2</v>
      </c>
      <c r="X109">
        <v>1000000</v>
      </c>
      <c r="Y109">
        <v>33.165799999999997</v>
      </c>
      <c r="Z109">
        <v>103.89</v>
      </c>
      <c r="AA109">
        <v>70.724199999999996</v>
      </c>
      <c r="AC109">
        <f t="shared" si="57"/>
        <v>185132.4414785979</v>
      </c>
      <c r="AD109">
        <f t="shared" si="53"/>
        <v>5.99861758415976E-2</v>
      </c>
      <c r="AE109">
        <f t="shared" si="58"/>
        <v>59.9861758415976</v>
      </c>
      <c r="AF109">
        <f t="shared" si="54"/>
        <v>174.19805665376819</v>
      </c>
      <c r="AG109">
        <f t="shared" si="55"/>
        <v>3.4569846045809684E-3</v>
      </c>
      <c r="AI109">
        <v>53.316909683407964</v>
      </c>
      <c r="AJ109">
        <v>173.36220250541916</v>
      </c>
      <c r="AL109">
        <v>1.3555199078711497</v>
      </c>
      <c r="AM109">
        <v>1355.5199078711498</v>
      </c>
      <c r="AN109">
        <v>40.777122670197095</v>
      </c>
      <c r="AP109">
        <v>718.16934351252382</v>
      </c>
      <c r="AQ109">
        <v>48.782111041532509</v>
      </c>
    </row>
    <row r="110" spans="1:43" x14ac:dyDescent="0.2">
      <c r="B110">
        <f t="shared" si="59"/>
        <v>720</v>
      </c>
      <c r="C110">
        <v>1100000</v>
      </c>
      <c r="D110">
        <v>371.79500000000002</v>
      </c>
      <c r="E110">
        <v>-539615</v>
      </c>
      <c r="F110" s="2">
        <v>2514120</v>
      </c>
      <c r="G110">
        <v>19.617000000000001</v>
      </c>
      <c r="I110">
        <f t="shared" si="49"/>
        <v>1198.1704609374283</v>
      </c>
      <c r="J110">
        <f t="shared" si="50"/>
        <v>7.4066454068511464E-2</v>
      </c>
      <c r="K110">
        <f t="shared" si="51"/>
        <v>0.99912570738220896</v>
      </c>
      <c r="L110">
        <f t="shared" si="52"/>
        <v>-21</v>
      </c>
      <c r="M110">
        <f t="shared" si="56"/>
        <v>-4.5250000000000004</v>
      </c>
      <c r="O110">
        <v>720</v>
      </c>
      <c r="P110">
        <v>1100000</v>
      </c>
      <c r="Q110">
        <v>371.79500000000002</v>
      </c>
      <c r="R110">
        <v>-539615</v>
      </c>
      <c r="S110" s="2">
        <v>2514120</v>
      </c>
      <c r="T110">
        <v>19.617000000000001</v>
      </c>
      <c r="U110">
        <v>680.76099999999997</v>
      </c>
      <c r="V110">
        <f t="shared" si="60"/>
        <v>6.8076100000000001E-2</v>
      </c>
      <c r="X110">
        <v>1100000</v>
      </c>
      <c r="Y110">
        <v>33.270000000000003</v>
      </c>
      <c r="Z110">
        <v>103.892</v>
      </c>
      <c r="AA110">
        <v>70.622</v>
      </c>
      <c r="AC110">
        <f t="shared" si="57"/>
        <v>184331.0238208338</v>
      </c>
      <c r="AD110">
        <f t="shared" si="53"/>
        <v>7.116089129591778E-2</v>
      </c>
      <c r="AE110">
        <f t="shared" si="58"/>
        <v>71.160891295917779</v>
      </c>
      <c r="AF110">
        <f t="shared" si="54"/>
        <v>154.17242020125849</v>
      </c>
      <c r="AG110">
        <f t="shared" si="55"/>
        <v>3.9060163887541044E-3</v>
      </c>
      <c r="AI110">
        <v>67.824517373735233</v>
      </c>
      <c r="AJ110">
        <v>157.3560372378559</v>
      </c>
      <c r="AL110">
        <v>1.5831744448438636</v>
      </c>
      <c r="AM110">
        <v>1583.1744448438635</v>
      </c>
      <c r="AN110">
        <v>40.777899793100218</v>
      </c>
      <c r="AP110">
        <v>751.17752537816364</v>
      </c>
      <c r="AQ110">
        <v>48.822050852689479</v>
      </c>
    </row>
    <row r="111" spans="1:43" x14ac:dyDescent="0.2">
      <c r="B111">
        <f t="shared" si="59"/>
        <v>800</v>
      </c>
      <c r="C111">
        <v>1200000</v>
      </c>
      <c r="D111">
        <v>371.899</v>
      </c>
      <c r="E111">
        <v>-539606</v>
      </c>
      <c r="F111" s="2">
        <v>2514120</v>
      </c>
      <c r="G111">
        <v>-6.49383</v>
      </c>
      <c r="I111">
        <f t="shared" si="49"/>
        <v>1207.1704609374283</v>
      </c>
      <c r="J111">
        <f t="shared" si="50"/>
        <v>8.2296060076123861E-2</v>
      </c>
      <c r="K111">
        <f t="shared" si="51"/>
        <v>0.99912570738220896</v>
      </c>
      <c r="L111">
        <f t="shared" si="52"/>
        <v>-12</v>
      </c>
      <c r="M111">
        <f t="shared" si="56"/>
        <v>-4.3875000000000002</v>
      </c>
      <c r="O111">
        <v>800</v>
      </c>
      <c r="P111">
        <v>1200000</v>
      </c>
      <c r="Q111">
        <v>371.899</v>
      </c>
      <c r="R111">
        <v>-539606</v>
      </c>
      <c r="S111" s="2">
        <v>2514120</v>
      </c>
      <c r="T111">
        <v>-6.49383</v>
      </c>
      <c r="U111">
        <v>783.68499999999995</v>
      </c>
      <c r="V111">
        <f t="shared" si="60"/>
        <v>7.8368499999999994E-2</v>
      </c>
      <c r="X111">
        <v>1200000</v>
      </c>
      <c r="Y111">
        <v>33.005099999999999</v>
      </c>
      <c r="Z111">
        <v>103.911</v>
      </c>
      <c r="AA111">
        <v>70.905900000000003</v>
      </c>
      <c r="AC111">
        <f t="shared" si="57"/>
        <v>186563.00105927637</v>
      </c>
      <c r="AD111">
        <f t="shared" si="53"/>
        <v>8.0939620131876597E-2</v>
      </c>
      <c r="AE111">
        <f t="shared" si="58"/>
        <v>80.939620131876595</v>
      </c>
      <c r="AF111">
        <f t="shared" si="54"/>
        <v>140.43529904737028</v>
      </c>
      <c r="AG111">
        <f t="shared" si="55"/>
        <v>4.2880956859490983E-3</v>
      </c>
      <c r="AI111">
        <v>78.884798918860767</v>
      </c>
      <c r="AJ111">
        <v>139.97057274288269</v>
      </c>
      <c r="AL111">
        <v>1.5553569798116953</v>
      </c>
      <c r="AM111">
        <v>1555.3569798116953</v>
      </c>
      <c r="AN111">
        <v>40.81357494286371</v>
      </c>
      <c r="AP111">
        <v>713.38391053959072</v>
      </c>
      <c r="AQ111">
        <v>49.363620500358529</v>
      </c>
    </row>
    <row r="112" spans="1:43" x14ac:dyDescent="0.2">
      <c r="B112">
        <f t="shared" si="59"/>
        <v>880</v>
      </c>
      <c r="C112">
        <v>1300000</v>
      </c>
      <c r="D112">
        <v>371.798</v>
      </c>
      <c r="E112">
        <v>-539615</v>
      </c>
      <c r="F112" s="2">
        <v>2514120</v>
      </c>
      <c r="G112">
        <v>177.18600000000001</v>
      </c>
      <c r="I112">
        <f t="shared" si="49"/>
        <v>1198.1704609374283</v>
      </c>
      <c r="J112">
        <f t="shared" si="50"/>
        <v>9.0525666083736245E-2</v>
      </c>
      <c r="K112">
        <f t="shared" si="51"/>
        <v>0.99912570738220896</v>
      </c>
      <c r="L112">
        <f t="shared" si="52"/>
        <v>-21</v>
      </c>
      <c r="M112">
        <f t="shared" si="56"/>
        <v>-4.6124999999999998</v>
      </c>
      <c r="O112">
        <v>880</v>
      </c>
      <c r="P112">
        <v>1300000</v>
      </c>
      <c r="Q112">
        <v>371.798</v>
      </c>
      <c r="R112">
        <v>-539615</v>
      </c>
      <c r="S112" s="2">
        <v>2514120</v>
      </c>
      <c r="T112">
        <v>177.18600000000001</v>
      </c>
      <c r="U112">
        <v>929.67899999999997</v>
      </c>
      <c r="V112">
        <f t="shared" si="60"/>
        <v>9.2967900000000006E-2</v>
      </c>
      <c r="X112">
        <v>1300000</v>
      </c>
      <c r="Y112">
        <v>33.491599999999998</v>
      </c>
      <c r="Z112">
        <v>103.979</v>
      </c>
      <c r="AA112">
        <v>70.487399999999994</v>
      </c>
      <c r="AC112">
        <f t="shared" si="57"/>
        <v>183279.06983580368</v>
      </c>
      <c r="AD112">
        <f t="shared" si="53"/>
        <v>9.773841584877499E-2</v>
      </c>
      <c r="AE112">
        <f t="shared" si="58"/>
        <v>97.738415848774991</v>
      </c>
      <c r="AF112">
        <f t="shared" si="54"/>
        <v>125.42119983536473</v>
      </c>
      <c r="AG112">
        <f t="shared" si="55"/>
        <v>4.8014211376584117E-3</v>
      </c>
      <c r="AI112">
        <v>92.311886273726046</v>
      </c>
      <c r="AJ112">
        <v>127.30419261460221</v>
      </c>
      <c r="AL112">
        <v>1.2055881057722571</v>
      </c>
      <c r="AM112">
        <v>1205.588105772257</v>
      </c>
      <c r="AN112">
        <v>40.889674717926802</v>
      </c>
      <c r="AP112">
        <v>772.21387718692154</v>
      </c>
      <c r="AQ112">
        <v>49.79274517247061</v>
      </c>
    </row>
    <row r="113" spans="2:43" x14ac:dyDescent="0.2">
      <c r="B113">
        <f t="shared" si="59"/>
        <v>960</v>
      </c>
      <c r="C113">
        <v>1400000</v>
      </c>
      <c r="D113">
        <v>371.80399999999997</v>
      </c>
      <c r="E113">
        <v>-539607</v>
      </c>
      <c r="F113" s="2">
        <v>2514120</v>
      </c>
      <c r="G113">
        <v>135.73599999999999</v>
      </c>
      <c r="I113">
        <f t="shared" si="49"/>
        <v>1206.1704609374283</v>
      </c>
      <c r="J113">
        <f t="shared" si="50"/>
        <v>9.8755272091348628E-2</v>
      </c>
      <c r="K113">
        <f t="shared" si="51"/>
        <v>0.99912570738220896</v>
      </c>
      <c r="L113">
        <f t="shared" si="52"/>
        <v>-13</v>
      </c>
      <c r="M113">
        <f t="shared" si="56"/>
        <v>-4.4000000000000004</v>
      </c>
      <c r="O113">
        <v>960</v>
      </c>
      <c r="P113">
        <v>1400000</v>
      </c>
      <c r="Q113">
        <v>371.80399999999997</v>
      </c>
      <c r="R113">
        <v>-539607</v>
      </c>
      <c r="S113" s="2">
        <v>2514120</v>
      </c>
      <c r="T113">
        <v>135.73599999999999</v>
      </c>
      <c r="U113">
        <v>1041.99</v>
      </c>
      <c r="V113">
        <f t="shared" si="60"/>
        <v>0.104199</v>
      </c>
      <c r="X113">
        <v>1400000</v>
      </c>
      <c r="Y113">
        <v>33.2119</v>
      </c>
      <c r="Z113">
        <v>103.96599999999999</v>
      </c>
      <c r="AA113">
        <v>70.754099999999994</v>
      </c>
      <c r="AC113">
        <f t="shared" si="57"/>
        <v>185367.34553764464</v>
      </c>
      <c r="AD113">
        <f t="shared" si="53"/>
        <v>0.10831172358514544</v>
      </c>
      <c r="AE113">
        <f t="shared" si="58"/>
        <v>108.31172358514544</v>
      </c>
      <c r="AF113">
        <f t="shared" si="54"/>
        <v>116.27939112788499</v>
      </c>
      <c r="AG113">
        <f t="shared" si="55"/>
        <v>5.1789056870593314E-3</v>
      </c>
      <c r="AI113">
        <v>106.65059769206943</v>
      </c>
      <c r="AJ113">
        <v>118.52114977406801</v>
      </c>
      <c r="AL113">
        <v>1.4316100820930526</v>
      </c>
      <c r="AM113">
        <v>1431.6100820930526</v>
      </c>
      <c r="AN113">
        <v>41.042309926789883</v>
      </c>
      <c r="AP113">
        <v>737.15275284306779</v>
      </c>
      <c r="AQ113">
        <v>49.86389242416012</v>
      </c>
    </row>
    <row r="114" spans="2:43" x14ac:dyDescent="0.2">
      <c r="B114">
        <f t="shared" si="59"/>
        <v>1040</v>
      </c>
      <c r="C114">
        <v>1500000</v>
      </c>
      <c r="D114">
        <v>371.80700000000002</v>
      </c>
      <c r="E114">
        <v>-539610</v>
      </c>
      <c r="F114" s="2">
        <v>2514120</v>
      </c>
      <c r="G114">
        <v>221.58600000000001</v>
      </c>
      <c r="I114">
        <f t="shared" si="49"/>
        <v>1203.1704609374283</v>
      </c>
      <c r="J114">
        <f t="shared" si="50"/>
        <v>0.10698487809896101</v>
      </c>
      <c r="K114">
        <f t="shared" si="51"/>
        <v>0.99912570738220896</v>
      </c>
      <c r="L114">
        <f t="shared" si="52"/>
        <v>-16</v>
      </c>
      <c r="M114">
        <f t="shared" si="56"/>
        <v>-4.5374999999999996</v>
      </c>
      <c r="O114">
        <v>1040</v>
      </c>
      <c r="P114">
        <v>1500000</v>
      </c>
      <c r="Q114">
        <v>371.80700000000002</v>
      </c>
      <c r="R114">
        <v>-539610</v>
      </c>
      <c r="S114" s="2">
        <v>2514120</v>
      </c>
      <c r="T114">
        <v>221.58600000000001</v>
      </c>
      <c r="U114">
        <v>1233.5999999999999</v>
      </c>
      <c r="V114">
        <f t="shared" si="60"/>
        <v>0.12336</v>
      </c>
      <c r="X114">
        <v>1500000</v>
      </c>
      <c r="Y114">
        <v>32.831699999999998</v>
      </c>
      <c r="Z114">
        <v>104.07299999999999</v>
      </c>
      <c r="AA114">
        <v>71.241299999999995</v>
      </c>
      <c r="AC114">
        <f t="shared" si="57"/>
        <v>189222.99191809047</v>
      </c>
      <c r="AD114">
        <f t="shared" si="53"/>
        <v>0.12561618578779124</v>
      </c>
      <c r="AE114">
        <f t="shared" si="58"/>
        <v>125.61618578779124</v>
      </c>
      <c r="AF114">
        <f t="shared" si="54"/>
        <v>109.56739012795583</v>
      </c>
      <c r="AG114">
        <f t="shared" si="55"/>
        <v>5.4961608494711253E-3</v>
      </c>
      <c r="AI114">
        <v>126.40493793845273</v>
      </c>
      <c r="AJ114">
        <v>107.58532419259809</v>
      </c>
      <c r="AL114">
        <v>1.2547026254174176</v>
      </c>
      <c r="AM114">
        <v>1254.7026254174177</v>
      </c>
      <c r="AN114">
        <v>41.652556421613312</v>
      </c>
      <c r="AP114">
        <v>664.11210679869646</v>
      </c>
      <c r="AQ114">
        <v>50.06490664938287</v>
      </c>
    </row>
    <row r="115" spans="2:43" x14ac:dyDescent="0.2">
      <c r="B115">
        <f t="shared" si="59"/>
        <v>1120</v>
      </c>
      <c r="C115">
        <v>1600000</v>
      </c>
      <c r="D115">
        <v>371.78100000000001</v>
      </c>
      <c r="E115">
        <v>-539599</v>
      </c>
      <c r="F115" s="2">
        <v>2514120</v>
      </c>
      <c r="G115">
        <v>158.72300000000001</v>
      </c>
      <c r="I115">
        <f t="shared" si="49"/>
        <v>1214.1704609374283</v>
      </c>
      <c r="J115">
        <f t="shared" si="50"/>
        <v>0.11521448410657339</v>
      </c>
      <c r="K115">
        <f t="shared" si="51"/>
        <v>0.99912570738220896</v>
      </c>
      <c r="L115">
        <f t="shared" si="52"/>
        <v>-5</v>
      </c>
      <c r="M115">
        <f t="shared" si="56"/>
        <v>-4.3624999999999998</v>
      </c>
      <c r="O115">
        <v>1120</v>
      </c>
      <c r="P115">
        <v>1600000</v>
      </c>
      <c r="Q115">
        <v>371.78100000000001</v>
      </c>
      <c r="R115">
        <v>-539599</v>
      </c>
      <c r="S115" s="2">
        <v>2514120</v>
      </c>
      <c r="T115">
        <v>158.72300000000001</v>
      </c>
      <c r="U115">
        <v>1423.78</v>
      </c>
      <c r="V115">
        <f t="shared" si="60"/>
        <v>0.142378</v>
      </c>
      <c r="X115">
        <v>1600000</v>
      </c>
      <c r="Y115">
        <v>33.311300000000003</v>
      </c>
      <c r="Z115">
        <v>104.143</v>
      </c>
      <c r="AA115">
        <v>70.831699999999998</v>
      </c>
      <c r="AC115">
        <f t="shared" si="57"/>
        <v>185977.92307638362</v>
      </c>
      <c r="AD115">
        <f t="shared" si="53"/>
        <v>0.14751175887421439</v>
      </c>
      <c r="AE115">
        <f t="shared" si="58"/>
        <v>147.51175887421439</v>
      </c>
      <c r="AF115">
        <f t="shared" si="54"/>
        <v>99.996343996962693</v>
      </c>
      <c r="AG115">
        <f t="shared" si="55"/>
        <v>6.022220172552422E-3</v>
      </c>
      <c r="AI115">
        <v>150.77784257687256</v>
      </c>
      <c r="AJ115">
        <v>97.449604396629624</v>
      </c>
      <c r="AL115">
        <v>1.1090446118400616</v>
      </c>
      <c r="AM115">
        <v>1109.0446118400616</v>
      </c>
      <c r="AN115">
        <v>42.401345629077426</v>
      </c>
      <c r="AP115">
        <v>639.50806670480085</v>
      </c>
      <c r="AQ115">
        <v>51.669068444929628</v>
      </c>
    </row>
    <row r="116" spans="2:43" x14ac:dyDescent="0.2">
      <c r="B116">
        <f t="shared" si="59"/>
        <v>1200</v>
      </c>
      <c r="C116">
        <v>1700000</v>
      </c>
      <c r="D116">
        <v>371.76100000000002</v>
      </c>
      <c r="E116">
        <v>-539599</v>
      </c>
      <c r="F116" s="2">
        <v>2514120</v>
      </c>
      <c r="G116">
        <v>142.24600000000001</v>
      </c>
      <c r="I116">
        <f t="shared" si="49"/>
        <v>1214.1704609374283</v>
      </c>
      <c r="J116">
        <f t="shared" si="50"/>
        <v>0.12344409011418578</v>
      </c>
      <c r="K116">
        <f t="shared" si="51"/>
        <v>0.99912570738220896</v>
      </c>
      <c r="L116">
        <f t="shared" si="52"/>
        <v>-5</v>
      </c>
      <c r="M116">
        <f t="shared" si="56"/>
        <v>-4.5</v>
      </c>
      <c r="O116">
        <v>1200</v>
      </c>
      <c r="P116">
        <v>1700000</v>
      </c>
      <c r="Q116">
        <v>371.76100000000002</v>
      </c>
      <c r="R116">
        <v>-539599</v>
      </c>
      <c r="S116" s="2">
        <v>2514120</v>
      </c>
      <c r="T116">
        <v>142.24600000000001</v>
      </c>
      <c r="U116">
        <v>1629.01</v>
      </c>
      <c r="V116">
        <f t="shared" si="60"/>
        <v>0.16290100000000002</v>
      </c>
      <c r="X116">
        <v>1700000</v>
      </c>
      <c r="Y116">
        <v>33.261000000000003</v>
      </c>
      <c r="Z116">
        <v>103.941</v>
      </c>
      <c r="AA116">
        <v>70.680000000000007</v>
      </c>
      <c r="AC116">
        <f t="shared" si="57"/>
        <v>184785.55564608003</v>
      </c>
      <c r="AD116">
        <f t="shared" si="53"/>
        <v>0.16986381621312488</v>
      </c>
      <c r="AE116">
        <f t="shared" si="58"/>
        <v>169.86381621312489</v>
      </c>
      <c r="AF116">
        <f t="shared" si="54"/>
        <v>92.731551341724483</v>
      </c>
      <c r="AG116">
        <f t="shared" si="55"/>
        <v>6.494014079208449E-3</v>
      </c>
      <c r="AI116">
        <v>170.54829605750962</v>
      </c>
      <c r="AJ116">
        <v>93.540372681171107</v>
      </c>
      <c r="AL116">
        <v>1.1209658849344781</v>
      </c>
      <c r="AM116">
        <v>1120.965884934478</v>
      </c>
      <c r="AN116">
        <v>42.481968611912933</v>
      </c>
      <c r="AP116">
        <v>663.40185886042843</v>
      </c>
      <c r="AQ116">
        <v>52.067059305868298</v>
      </c>
    </row>
    <row r="117" spans="2:43" x14ac:dyDescent="0.2">
      <c r="B117">
        <f t="shared" si="59"/>
        <v>1280</v>
      </c>
      <c r="C117">
        <v>1800000</v>
      </c>
      <c r="D117">
        <v>371.77800000000002</v>
      </c>
      <c r="E117">
        <v>-539598</v>
      </c>
      <c r="F117" s="2">
        <v>2514120</v>
      </c>
      <c r="G117">
        <v>277.08</v>
      </c>
      <c r="I117">
        <f t="shared" si="49"/>
        <v>1215.1704609374283</v>
      </c>
      <c r="J117">
        <f t="shared" si="50"/>
        <v>0.13167369612179816</v>
      </c>
      <c r="K117">
        <f t="shared" si="51"/>
        <v>0.99912570738220896</v>
      </c>
      <c r="L117">
        <f t="shared" si="52"/>
        <v>-4</v>
      </c>
      <c r="M117">
        <f t="shared" si="56"/>
        <v>-4.4874999999999998</v>
      </c>
      <c r="O117">
        <v>1280</v>
      </c>
      <c r="P117">
        <v>1800000</v>
      </c>
      <c r="Q117">
        <v>371.77800000000002</v>
      </c>
      <c r="R117">
        <v>-539598</v>
      </c>
      <c r="S117" s="2">
        <v>2514120</v>
      </c>
      <c r="T117">
        <v>277.08</v>
      </c>
      <c r="U117">
        <v>1859.76</v>
      </c>
      <c r="V117">
        <f t="shared" si="60"/>
        <v>0.185976</v>
      </c>
      <c r="X117">
        <v>1800000</v>
      </c>
      <c r="Y117">
        <v>33.331699999999998</v>
      </c>
      <c r="Z117">
        <v>104.167</v>
      </c>
      <c r="AA117">
        <v>70.835300000000004</v>
      </c>
      <c r="AC117">
        <f t="shared" si="57"/>
        <v>186006.28133483991</v>
      </c>
      <c r="AD117">
        <f t="shared" si="53"/>
        <v>0.19265240678207013</v>
      </c>
      <c r="AE117">
        <f t="shared" si="58"/>
        <v>192.65240678207013</v>
      </c>
      <c r="AF117">
        <f t="shared" si="54"/>
        <v>87.510142671750458</v>
      </c>
      <c r="AG117">
        <f t="shared" si="55"/>
        <v>6.8814880380077227E-3</v>
      </c>
      <c r="AI117">
        <v>186.58718174809414</v>
      </c>
      <c r="AJ117">
        <v>87.354203988651889</v>
      </c>
      <c r="AL117">
        <v>1.1695184701153387</v>
      </c>
      <c r="AM117">
        <v>1169.5184701153387</v>
      </c>
      <c r="AN117">
        <v>42.716275648892506</v>
      </c>
      <c r="AP117">
        <v>594.98567683440274</v>
      </c>
      <c r="AQ117">
        <v>53.195413677320381</v>
      </c>
    </row>
    <row r="118" spans="2:43" x14ac:dyDescent="0.2">
      <c r="B118">
        <f t="shared" si="59"/>
        <v>1360</v>
      </c>
      <c r="C118">
        <v>1900000</v>
      </c>
      <c r="D118">
        <v>371.80200000000002</v>
      </c>
      <c r="E118">
        <v>-539596</v>
      </c>
      <c r="F118" s="2">
        <v>2514120</v>
      </c>
      <c r="G118">
        <v>350.20499999999998</v>
      </c>
      <c r="I118">
        <f t="shared" si="49"/>
        <v>1217.1704609374283</v>
      </c>
      <c r="J118">
        <f t="shared" si="50"/>
        <v>0.13990330212941054</v>
      </c>
      <c r="K118">
        <f t="shared" si="51"/>
        <v>0.99912570738220896</v>
      </c>
      <c r="L118">
        <f t="shared" si="52"/>
        <v>-2</v>
      </c>
      <c r="M118">
        <f t="shared" si="56"/>
        <v>-4.4749999999999996</v>
      </c>
      <c r="O118">
        <v>1360</v>
      </c>
      <c r="P118">
        <v>1900000</v>
      </c>
      <c r="Q118">
        <v>371.80200000000002</v>
      </c>
      <c r="R118">
        <v>-539596</v>
      </c>
      <c r="S118" s="2">
        <v>2514120</v>
      </c>
      <c r="T118">
        <v>350.20499999999998</v>
      </c>
      <c r="U118">
        <v>2115.5</v>
      </c>
      <c r="V118">
        <f t="shared" si="60"/>
        <v>0.21155000000000002</v>
      </c>
      <c r="X118">
        <v>1900000</v>
      </c>
      <c r="Y118">
        <v>33.466700000000003</v>
      </c>
      <c r="Z118">
        <v>104.074</v>
      </c>
      <c r="AA118">
        <v>70.607299999999995</v>
      </c>
      <c r="AC118">
        <f t="shared" si="57"/>
        <v>184215.94203026709</v>
      </c>
      <c r="AD118">
        <f t="shared" si="53"/>
        <v>0.22127429468557935</v>
      </c>
      <c r="AE118">
        <f t="shared" si="58"/>
        <v>221.27429468557935</v>
      </c>
      <c r="AF118">
        <f t="shared" si="54"/>
        <v>81.569735507813846</v>
      </c>
      <c r="AG118">
        <f t="shared" si="55"/>
        <v>7.3826400962439444E-3</v>
      </c>
      <c r="AI118">
        <v>213.66461315871834</v>
      </c>
      <c r="AJ118">
        <v>81.319070406802055</v>
      </c>
      <c r="AL118">
        <v>1.4061661534962271</v>
      </c>
      <c r="AM118">
        <v>1406.166153496227</v>
      </c>
      <c r="AN118">
        <v>42.941240578744157</v>
      </c>
      <c r="AP118">
        <v>590.95531543507298</v>
      </c>
      <c r="AQ118">
        <v>53.44387676322912</v>
      </c>
    </row>
    <row r="119" spans="2:43" x14ac:dyDescent="0.2">
      <c r="B119">
        <f t="shared" si="59"/>
        <v>1440</v>
      </c>
      <c r="C119">
        <v>2000000</v>
      </c>
      <c r="D119">
        <v>371.80399999999997</v>
      </c>
      <c r="E119">
        <v>-539591</v>
      </c>
      <c r="F119" s="2">
        <v>2514120</v>
      </c>
      <c r="G119">
        <v>428.56700000000001</v>
      </c>
      <c r="I119">
        <f t="shared" si="49"/>
        <v>1222.1704609374283</v>
      </c>
      <c r="J119">
        <f t="shared" si="50"/>
        <v>0.14813290813702293</v>
      </c>
      <c r="K119">
        <f t="shared" si="51"/>
        <v>0.99912570738220896</v>
      </c>
      <c r="L119">
        <f t="shared" si="52"/>
        <v>3</v>
      </c>
      <c r="M119">
        <f t="shared" si="56"/>
        <v>-4.4375</v>
      </c>
      <c r="O119">
        <v>1440</v>
      </c>
      <c r="P119">
        <v>2000000</v>
      </c>
      <c r="Q119">
        <v>371.80399999999997</v>
      </c>
      <c r="R119">
        <v>-539591</v>
      </c>
      <c r="S119" s="2">
        <v>2514120</v>
      </c>
      <c r="T119">
        <v>428.56700000000001</v>
      </c>
      <c r="U119">
        <v>2406.81</v>
      </c>
      <c r="V119">
        <f t="shared" si="60"/>
        <v>0.24068100000000001</v>
      </c>
      <c r="X119">
        <v>2000000</v>
      </c>
      <c r="Y119">
        <v>33.073700000000002</v>
      </c>
      <c r="Z119">
        <v>104.012</v>
      </c>
      <c r="AA119">
        <v>70.938299999999998</v>
      </c>
      <c r="AC119">
        <f t="shared" si="57"/>
        <v>186818.86426877175</v>
      </c>
      <c r="AD119">
        <f t="shared" si="53"/>
        <v>0.24823683560716372</v>
      </c>
      <c r="AE119">
        <f t="shared" si="58"/>
        <v>248.23683560716373</v>
      </c>
      <c r="AF119">
        <f t="shared" si="54"/>
        <v>78.126611154621074</v>
      </c>
      <c r="AG119">
        <f t="shared" si="55"/>
        <v>7.7080010395968743E-3</v>
      </c>
      <c r="AI119">
        <v>237.50795517479722</v>
      </c>
      <c r="AJ119">
        <v>78.886003791941775</v>
      </c>
      <c r="AL119">
        <v>1.0543254515546368</v>
      </c>
      <c r="AM119">
        <v>1054.3254515546369</v>
      </c>
      <c r="AN119">
        <v>43.129158898793513</v>
      </c>
      <c r="AP119">
        <v>626.74358921377177</v>
      </c>
      <c r="AQ119">
        <v>54.080513075904726</v>
      </c>
    </row>
    <row r="120" spans="2:43" x14ac:dyDescent="0.2">
      <c r="B120">
        <f t="shared" si="59"/>
        <v>1520</v>
      </c>
      <c r="C120">
        <v>2100000</v>
      </c>
      <c r="D120">
        <v>371.822</v>
      </c>
      <c r="E120">
        <v>-539589</v>
      </c>
      <c r="F120" s="2">
        <v>2514120</v>
      </c>
      <c r="G120">
        <v>548.08299999999997</v>
      </c>
      <c r="I120">
        <f t="shared" si="49"/>
        <v>1224.1704609374283</v>
      </c>
      <c r="J120">
        <f t="shared" si="50"/>
        <v>0.15636251414463531</v>
      </c>
      <c r="K120">
        <f t="shared" si="51"/>
        <v>0.99912570738220896</v>
      </c>
      <c r="L120">
        <f t="shared" si="52"/>
        <v>5</v>
      </c>
      <c r="M120">
        <f t="shared" si="56"/>
        <v>-4.4749999999999996</v>
      </c>
      <c r="O120">
        <v>1520</v>
      </c>
      <c r="P120">
        <v>2100000</v>
      </c>
      <c r="Q120">
        <v>371.822</v>
      </c>
      <c r="R120">
        <v>-539589</v>
      </c>
      <c r="S120" s="2">
        <v>2514120</v>
      </c>
      <c r="T120">
        <v>548.08299999999997</v>
      </c>
      <c r="U120">
        <v>2637.31</v>
      </c>
      <c r="V120">
        <f t="shared" si="60"/>
        <v>0.26373099999999999</v>
      </c>
      <c r="X120">
        <v>2100000</v>
      </c>
      <c r="Y120">
        <v>33.247100000000003</v>
      </c>
      <c r="Z120">
        <v>104.114</v>
      </c>
      <c r="AA120">
        <v>70.866900000000001</v>
      </c>
      <c r="AC120">
        <f t="shared" si="57"/>
        <v>186255.32754472073</v>
      </c>
      <c r="AD120">
        <f t="shared" si="53"/>
        <v>0.27283345601943537</v>
      </c>
      <c r="AE120">
        <f t="shared" si="58"/>
        <v>272.83345601943535</v>
      </c>
      <c r="AF120">
        <f t="shared" si="54"/>
        <v>73.791419899625538</v>
      </c>
      <c r="AG120">
        <f t="shared" si="55"/>
        <v>8.160840390646228E-3</v>
      </c>
      <c r="AI120">
        <v>276.1489695051626</v>
      </c>
      <c r="AJ120">
        <v>73.782048886285565</v>
      </c>
      <c r="AL120">
        <v>1.0297424024055495</v>
      </c>
      <c r="AM120">
        <v>1029.7424024055495</v>
      </c>
      <c r="AN120">
        <v>43.213752222415813</v>
      </c>
      <c r="AP120">
        <v>543.56851229333165</v>
      </c>
      <c r="AQ120">
        <v>54.902589595744551</v>
      </c>
    </row>
    <row r="121" spans="2:43" x14ac:dyDescent="0.2">
      <c r="B121">
        <f t="shared" si="59"/>
        <v>1600</v>
      </c>
      <c r="C121">
        <v>2200000</v>
      </c>
      <c r="D121">
        <v>371.76400000000001</v>
      </c>
      <c r="E121">
        <v>-539568</v>
      </c>
      <c r="F121" s="2">
        <v>2514120</v>
      </c>
      <c r="G121">
        <v>537.33299999999997</v>
      </c>
      <c r="I121">
        <f t="shared" si="49"/>
        <v>1245.1704609374283</v>
      </c>
      <c r="J121">
        <f t="shared" si="50"/>
        <v>0.16459212015224772</v>
      </c>
      <c r="K121">
        <f t="shared" si="51"/>
        <v>0.99912570738220896</v>
      </c>
      <c r="L121">
        <f t="shared" si="52"/>
        <v>26</v>
      </c>
      <c r="M121">
        <f t="shared" si="56"/>
        <v>-4.2374999999999998</v>
      </c>
      <c r="O121">
        <v>1600</v>
      </c>
      <c r="P121">
        <v>2200000</v>
      </c>
      <c r="Q121">
        <v>371.76400000000001</v>
      </c>
      <c r="R121">
        <v>-539568</v>
      </c>
      <c r="S121" s="2">
        <v>2514120</v>
      </c>
      <c r="T121">
        <v>537.33299999999997</v>
      </c>
      <c r="U121">
        <v>2937.74</v>
      </c>
      <c r="V121">
        <f t="shared" si="60"/>
        <v>0.29377399999999998</v>
      </c>
      <c r="X121">
        <v>2200000</v>
      </c>
      <c r="Y121">
        <v>33.404200000000003</v>
      </c>
      <c r="Z121">
        <v>104.128</v>
      </c>
      <c r="AA121">
        <v>70.723799999999997</v>
      </c>
      <c r="AC121">
        <f t="shared" si="57"/>
        <v>185129.30029533539</v>
      </c>
      <c r="AD121">
        <f t="shared" si="53"/>
        <v>0.30576188255425368</v>
      </c>
      <c r="AE121">
        <f t="shared" si="58"/>
        <v>305.7618825542537</v>
      </c>
      <c r="AF121">
        <f t="shared" si="54"/>
        <v>69.678040398656847</v>
      </c>
      <c r="AG121">
        <f t="shared" si="55"/>
        <v>8.6426081525049353E-3</v>
      </c>
      <c r="AI121">
        <v>307.60615217178861</v>
      </c>
      <c r="AJ121">
        <v>69.957425436442662</v>
      </c>
      <c r="AL121">
        <v>1.3469802243468885</v>
      </c>
      <c r="AM121">
        <v>1346.9802243468885</v>
      </c>
      <c r="AN121">
        <v>43.218687311358771</v>
      </c>
      <c r="AP121">
        <v>543.95547465915047</v>
      </c>
      <c r="AQ121">
        <v>55.22589933340295</v>
      </c>
    </row>
    <row r="122" spans="2:43" x14ac:dyDescent="0.2">
      <c r="B122">
        <f t="shared" si="59"/>
        <v>1680</v>
      </c>
      <c r="C122">
        <v>2300000</v>
      </c>
      <c r="D122">
        <v>371.81</v>
      </c>
      <c r="E122">
        <v>-539571</v>
      </c>
      <c r="F122" s="2">
        <v>2514120</v>
      </c>
      <c r="G122">
        <v>729.49800000000005</v>
      </c>
      <c r="I122">
        <f t="shared" si="49"/>
        <v>1242.1704609374283</v>
      </c>
      <c r="J122">
        <f t="shared" si="50"/>
        <v>0.17282172615986011</v>
      </c>
      <c r="K122">
        <f t="shared" si="51"/>
        <v>0.99912570738220896</v>
      </c>
      <c r="L122">
        <f t="shared" si="52"/>
        <v>23</v>
      </c>
      <c r="M122">
        <f t="shared" si="56"/>
        <v>-4.5374999999999996</v>
      </c>
      <c r="O122">
        <v>1680</v>
      </c>
      <c r="P122">
        <v>2300000</v>
      </c>
      <c r="Q122">
        <v>371.81</v>
      </c>
      <c r="R122">
        <v>-539571</v>
      </c>
      <c r="S122" s="2">
        <v>2514120</v>
      </c>
      <c r="T122">
        <v>729.49800000000005</v>
      </c>
      <c r="U122">
        <v>3240.91</v>
      </c>
      <c r="V122">
        <f t="shared" si="60"/>
        <v>0.32409100000000002</v>
      </c>
      <c r="X122">
        <v>2300000</v>
      </c>
      <c r="Y122">
        <v>33.270400000000002</v>
      </c>
      <c r="Z122">
        <v>103.771</v>
      </c>
      <c r="AA122">
        <v>70.500600000000006</v>
      </c>
      <c r="AC122">
        <f t="shared" si="57"/>
        <v>183382.05576534677</v>
      </c>
      <c r="AD122">
        <f t="shared" si="53"/>
        <v>0.34052992331353787</v>
      </c>
      <c r="AE122">
        <f t="shared" si="58"/>
        <v>340.52992331353789</v>
      </c>
      <c r="AF122">
        <f t="shared" si="54"/>
        <v>65.733734513030853</v>
      </c>
      <c r="AG122">
        <f t="shared" si="55"/>
        <v>9.161201694399726E-3</v>
      </c>
      <c r="AI122">
        <v>332.49048871581908</v>
      </c>
      <c r="AJ122">
        <v>67.445699739145141</v>
      </c>
      <c r="AL122">
        <v>0.98157524646969663</v>
      </c>
      <c r="AM122">
        <v>981.57524646969659</v>
      </c>
      <c r="AN122">
        <v>43.535314419569069</v>
      </c>
      <c r="AP122">
        <v>567.46726742618443</v>
      </c>
      <c r="AQ122">
        <v>56.536022728338104</v>
      </c>
    </row>
    <row r="123" spans="2:43" x14ac:dyDescent="0.2">
      <c r="B123">
        <f t="shared" si="59"/>
        <v>1760</v>
      </c>
      <c r="C123">
        <v>2400000</v>
      </c>
      <c r="D123">
        <v>371.77499999999998</v>
      </c>
      <c r="E123">
        <v>-539554</v>
      </c>
      <c r="F123" s="2">
        <v>2514120</v>
      </c>
      <c r="G123">
        <v>800.38400000000001</v>
      </c>
      <c r="I123">
        <f t="shared" si="49"/>
        <v>1259.1704609374283</v>
      </c>
      <c r="J123">
        <f t="shared" si="50"/>
        <v>0.18105133216747249</v>
      </c>
      <c r="K123">
        <f t="shared" si="51"/>
        <v>0.99912570738220896</v>
      </c>
      <c r="L123">
        <f t="shared" si="52"/>
        <v>40</v>
      </c>
      <c r="M123">
        <f t="shared" si="56"/>
        <v>-4.2874999999999996</v>
      </c>
      <c r="O123">
        <v>1760</v>
      </c>
      <c r="P123">
        <v>2400000</v>
      </c>
      <c r="Q123">
        <v>371.77499999999998</v>
      </c>
      <c r="R123">
        <v>-539554</v>
      </c>
      <c r="S123" s="2">
        <v>2514120</v>
      </c>
      <c r="T123">
        <v>800.38400000000001</v>
      </c>
      <c r="U123">
        <v>3618.7</v>
      </c>
      <c r="V123">
        <f t="shared" si="60"/>
        <v>0.36187000000000002</v>
      </c>
      <c r="X123">
        <v>2400000</v>
      </c>
      <c r="Y123">
        <v>33.354199999999999</v>
      </c>
      <c r="Z123">
        <v>104.101</v>
      </c>
      <c r="AA123">
        <v>70.746799999999993</v>
      </c>
      <c r="AC123">
        <f t="shared" si="57"/>
        <v>185309.97605599972</v>
      </c>
      <c r="AD123">
        <f t="shared" si="53"/>
        <v>0.37626942280154685</v>
      </c>
      <c r="AE123">
        <f t="shared" si="58"/>
        <v>376.26942280154685</v>
      </c>
      <c r="AF123">
        <f t="shared" si="54"/>
        <v>63.405492943706264</v>
      </c>
      <c r="AG123">
        <f t="shared" si="55"/>
        <v>9.4975998457208638E-3</v>
      </c>
      <c r="AI123">
        <v>374.73688548156065</v>
      </c>
      <c r="AJ123">
        <v>63.950161290538233</v>
      </c>
      <c r="AL123">
        <v>1.252691540936119</v>
      </c>
      <c r="AM123">
        <v>1252.6915409361191</v>
      </c>
      <c r="AN123">
        <v>43.756933691444388</v>
      </c>
      <c r="AP123">
        <v>502.33090128497213</v>
      </c>
      <c r="AQ123">
        <v>56.891590018678031</v>
      </c>
    </row>
    <row r="124" spans="2:43" x14ac:dyDescent="0.2">
      <c r="B124">
        <f t="shared" si="59"/>
        <v>1840</v>
      </c>
      <c r="C124">
        <v>2500000</v>
      </c>
      <c r="D124">
        <v>371.86</v>
      </c>
      <c r="E124">
        <v>-539550</v>
      </c>
      <c r="F124" s="2">
        <v>2514120</v>
      </c>
      <c r="G124">
        <v>912.74900000000002</v>
      </c>
      <c r="I124">
        <f t="shared" si="49"/>
        <v>1263.1704609374283</v>
      </c>
      <c r="J124">
        <f t="shared" si="50"/>
        <v>0.18928093817508487</v>
      </c>
      <c r="K124">
        <f t="shared" si="51"/>
        <v>0.99912570738220896</v>
      </c>
      <c r="L124">
        <f t="shared" si="52"/>
        <v>44</v>
      </c>
      <c r="M124">
        <f t="shared" si="56"/>
        <v>-4.45</v>
      </c>
      <c r="O124">
        <v>1840</v>
      </c>
      <c r="P124">
        <v>2500000</v>
      </c>
      <c r="Q124">
        <v>371.86</v>
      </c>
      <c r="R124">
        <v>-539550</v>
      </c>
      <c r="S124" s="2">
        <v>2514120</v>
      </c>
      <c r="T124">
        <v>912.74900000000002</v>
      </c>
      <c r="U124">
        <v>4093.94</v>
      </c>
      <c r="V124">
        <f t="shared" si="60"/>
        <v>0.40939400000000004</v>
      </c>
      <c r="X124">
        <v>2500000</v>
      </c>
      <c r="Y124">
        <v>33.320399999999999</v>
      </c>
      <c r="Z124">
        <v>104.006</v>
      </c>
      <c r="AA124">
        <v>70.685599999999994</v>
      </c>
      <c r="AC124">
        <f t="shared" si="57"/>
        <v>184829.48098993659</v>
      </c>
      <c r="AD124">
        <f t="shared" si="53"/>
        <v>0.42679112141553138</v>
      </c>
      <c r="AE124">
        <f t="shared" si="58"/>
        <v>426.79112141553139</v>
      </c>
      <c r="AF124">
        <f t="shared" si="54"/>
        <v>60.491474702249903</v>
      </c>
      <c r="AG124">
        <f t="shared" si="55"/>
        <v>9.9551218244246561E-3</v>
      </c>
      <c r="AI124">
        <v>410.42072678951524</v>
      </c>
      <c r="AJ124">
        <v>62.823468708276629</v>
      </c>
      <c r="AL124">
        <v>0.95261086501437087</v>
      </c>
      <c r="AM124">
        <v>952.61086501437092</v>
      </c>
      <c r="AN124">
        <v>44.569866556197034</v>
      </c>
      <c r="AP124">
        <v>504.53530740074336</v>
      </c>
      <c r="AQ124">
        <v>57.23658754767056</v>
      </c>
    </row>
    <row r="125" spans="2:43" x14ac:dyDescent="0.2">
      <c r="B125">
        <f t="shared" si="59"/>
        <v>1920</v>
      </c>
      <c r="C125">
        <v>2600000</v>
      </c>
      <c r="D125">
        <v>371.86399999999998</v>
      </c>
      <c r="E125">
        <v>-539543</v>
      </c>
      <c r="F125" s="2">
        <v>2514120</v>
      </c>
      <c r="G125">
        <v>1056.02</v>
      </c>
      <c r="I125">
        <f t="shared" si="49"/>
        <v>1270.1704609374283</v>
      </c>
      <c r="J125">
        <f t="shared" si="50"/>
        <v>0.19751054418269726</v>
      </c>
      <c r="K125">
        <f t="shared" si="51"/>
        <v>0.99912570738220896</v>
      </c>
      <c r="L125">
        <f t="shared" si="52"/>
        <v>51</v>
      </c>
      <c r="M125">
        <f t="shared" si="56"/>
        <v>-4.4124999999999996</v>
      </c>
      <c r="O125">
        <v>1920</v>
      </c>
      <c r="P125">
        <v>2600000</v>
      </c>
      <c r="Q125">
        <v>371.86399999999998</v>
      </c>
      <c r="R125">
        <v>-539543</v>
      </c>
      <c r="S125" s="2">
        <v>2514120</v>
      </c>
      <c r="T125">
        <v>1056.02</v>
      </c>
      <c r="U125">
        <v>4448.47</v>
      </c>
      <c r="V125">
        <f t="shared" si="60"/>
        <v>0.44484700000000005</v>
      </c>
      <c r="X125">
        <v>2600000</v>
      </c>
      <c r="Y125">
        <v>33.194499999999998</v>
      </c>
      <c r="Z125">
        <v>104.319</v>
      </c>
      <c r="AA125">
        <v>71.124499999999998</v>
      </c>
      <c r="AC125">
        <f t="shared" si="57"/>
        <v>188293.82455445293</v>
      </c>
      <c r="AD125">
        <f t="shared" si="53"/>
        <v>0.45521832459014205</v>
      </c>
      <c r="AE125">
        <f t="shared" si="58"/>
        <v>455.21832459014206</v>
      </c>
      <c r="AF125">
        <f t="shared" si="54"/>
        <v>59.057573513901851</v>
      </c>
      <c r="AG125">
        <f t="shared" si="55"/>
        <v>1.0196829367841284E-2</v>
      </c>
      <c r="AI125">
        <v>455.85036816055799</v>
      </c>
      <c r="AJ125">
        <v>58.827205029441764</v>
      </c>
      <c r="AL125">
        <v>1.16113603854861</v>
      </c>
      <c r="AM125">
        <v>1161.13603854861</v>
      </c>
      <c r="AN125">
        <v>44.775625962892377</v>
      </c>
      <c r="AP125">
        <v>455.85036816055799</v>
      </c>
      <c r="AQ125">
        <v>58.827205029441764</v>
      </c>
    </row>
    <row r="126" spans="2:43" x14ac:dyDescent="0.2">
      <c r="B126">
        <f t="shared" si="59"/>
        <v>2000</v>
      </c>
      <c r="C126">
        <v>2700000</v>
      </c>
      <c r="D126">
        <v>371.83499999999998</v>
      </c>
      <c r="E126">
        <v>-539518</v>
      </c>
      <c r="F126" s="2">
        <v>2514120</v>
      </c>
      <c r="G126">
        <v>1192.81</v>
      </c>
      <c r="I126">
        <f t="shared" si="49"/>
        <v>1295.1704609374283</v>
      </c>
      <c r="J126">
        <f t="shared" si="50"/>
        <v>0.20574015019030964</v>
      </c>
      <c r="K126">
        <f t="shared" si="51"/>
        <v>0.99912570738220896</v>
      </c>
      <c r="L126">
        <f t="shared" si="52"/>
        <v>76</v>
      </c>
      <c r="M126">
        <f t="shared" si="56"/>
        <v>-4.1875</v>
      </c>
      <c r="O126">
        <v>2000</v>
      </c>
      <c r="P126">
        <v>2700000</v>
      </c>
      <c r="Q126">
        <v>371.83499999999998</v>
      </c>
      <c r="R126">
        <v>-539518</v>
      </c>
      <c r="S126" s="2">
        <v>2514120</v>
      </c>
      <c r="T126">
        <v>1192.81</v>
      </c>
      <c r="U126">
        <v>4917.74</v>
      </c>
      <c r="V126">
        <f t="shared" si="60"/>
        <v>0.49177399999999999</v>
      </c>
      <c r="X126">
        <v>2700000</v>
      </c>
      <c r="Y126">
        <v>33.208100000000002</v>
      </c>
      <c r="Z126">
        <v>104.096</v>
      </c>
      <c r="AA126">
        <v>70.887900000000002</v>
      </c>
      <c r="AC126">
        <f t="shared" si="57"/>
        <v>186420.95583017255</v>
      </c>
      <c r="AD126">
        <f t="shared" si="53"/>
        <v>0.50829516692997345</v>
      </c>
      <c r="AE126">
        <f t="shared" si="58"/>
        <v>508.29516692997345</v>
      </c>
      <c r="AF126">
        <f t="shared" si="54"/>
        <v>56.131349800464946</v>
      </c>
      <c r="AG126">
        <f t="shared" si="55"/>
        <v>1.0728407603606421E-2</v>
      </c>
      <c r="AI126">
        <v>502.33090128497213</v>
      </c>
      <c r="AJ126">
        <v>56.891590018678031</v>
      </c>
      <c r="AL126">
        <v>1.0443621589029104</v>
      </c>
      <c r="AM126">
        <v>1044.3621589029103</v>
      </c>
      <c r="AN126">
        <v>45.054296455402401</v>
      </c>
      <c r="AP126">
        <v>465.16170634286186</v>
      </c>
      <c r="AQ126">
        <v>59.040985951885482</v>
      </c>
    </row>
    <row r="127" spans="2:43" x14ac:dyDescent="0.2">
      <c r="B127">
        <f t="shared" si="59"/>
        <v>2080</v>
      </c>
      <c r="C127">
        <v>2800000</v>
      </c>
      <c r="D127">
        <v>371.77600000000001</v>
      </c>
      <c r="E127">
        <v>-539498</v>
      </c>
      <c r="F127" s="2">
        <v>2514120</v>
      </c>
      <c r="G127">
        <v>1163.83</v>
      </c>
      <c r="I127">
        <f t="shared" si="49"/>
        <v>1315.1704609374283</v>
      </c>
      <c r="J127">
        <f t="shared" si="50"/>
        <v>0.21396975619792202</v>
      </c>
      <c r="K127">
        <f t="shared" si="51"/>
        <v>0.99912570738220896</v>
      </c>
      <c r="L127">
        <f t="shared" si="52"/>
        <v>96</v>
      </c>
      <c r="M127">
        <f t="shared" si="56"/>
        <v>-4.25</v>
      </c>
      <c r="O127">
        <v>2080</v>
      </c>
      <c r="P127">
        <v>2800000</v>
      </c>
      <c r="Q127">
        <v>371.77600000000001</v>
      </c>
      <c r="R127">
        <v>-539498</v>
      </c>
      <c r="S127" s="2">
        <v>2514120</v>
      </c>
      <c r="T127">
        <v>1163.83</v>
      </c>
      <c r="U127">
        <v>5376.25</v>
      </c>
      <c r="V127">
        <f t="shared" si="60"/>
        <v>0.53762500000000002</v>
      </c>
      <c r="X127">
        <v>2800000</v>
      </c>
      <c r="Y127">
        <v>33.044699999999999</v>
      </c>
      <c r="Z127">
        <v>104.194</v>
      </c>
      <c r="AA127">
        <v>71.149299999999997</v>
      </c>
      <c r="AC127">
        <f t="shared" si="57"/>
        <v>188490.85857022466</v>
      </c>
      <c r="AD127">
        <f t="shared" si="53"/>
        <v>0.54958428979107588</v>
      </c>
      <c r="AE127">
        <f t="shared" si="58"/>
        <v>549.58428979107589</v>
      </c>
      <c r="AF127">
        <f t="shared" si="54"/>
        <v>54.571728380283304</v>
      </c>
      <c r="AG127">
        <f t="shared" si="55"/>
        <v>1.1035017908972331E-2</v>
      </c>
      <c r="AI127">
        <v>543.56851229333165</v>
      </c>
      <c r="AJ127">
        <v>54.902589595744551</v>
      </c>
      <c r="AL127">
        <v>0.92910040029384255</v>
      </c>
      <c r="AM127">
        <v>929.10040029384254</v>
      </c>
      <c r="AN127">
        <v>45.681182213182367</v>
      </c>
      <c r="AP127">
        <v>511.23408181518681</v>
      </c>
      <c r="AQ127">
        <v>59.249369665130146</v>
      </c>
    </row>
    <row r="128" spans="2:43" x14ac:dyDescent="0.2">
      <c r="B128">
        <f t="shared" si="59"/>
        <v>2160</v>
      </c>
      <c r="C128">
        <v>2900000</v>
      </c>
      <c r="D128">
        <v>371.79899999999998</v>
      </c>
      <c r="E128">
        <v>-539498</v>
      </c>
      <c r="F128" s="2">
        <v>2514120</v>
      </c>
      <c r="G128">
        <v>1497.13</v>
      </c>
      <c r="I128">
        <f t="shared" si="49"/>
        <v>1315.1704609374283</v>
      </c>
      <c r="J128">
        <f t="shared" si="50"/>
        <v>0.22219936220553441</v>
      </c>
      <c r="K128">
        <f t="shared" si="51"/>
        <v>0.99912570738220896</v>
      </c>
      <c r="L128">
        <f t="shared" si="52"/>
        <v>96</v>
      </c>
      <c r="M128">
        <f t="shared" si="56"/>
        <v>-4.5</v>
      </c>
      <c r="O128">
        <v>2160</v>
      </c>
      <c r="P128">
        <v>2900000</v>
      </c>
      <c r="Q128">
        <v>371.79899999999998</v>
      </c>
      <c r="R128">
        <v>-539498</v>
      </c>
      <c r="S128" s="2">
        <v>2514120</v>
      </c>
      <c r="T128">
        <v>1497.13</v>
      </c>
      <c r="U128">
        <v>5787.19</v>
      </c>
      <c r="V128">
        <f t="shared" si="60"/>
        <v>0.57871899999999998</v>
      </c>
      <c r="X128">
        <v>2900000</v>
      </c>
      <c r="Y128">
        <v>33.368499999999997</v>
      </c>
      <c r="Z128">
        <v>104.126</v>
      </c>
      <c r="AA128">
        <v>70.757499999999993</v>
      </c>
      <c r="AC128">
        <f t="shared" si="57"/>
        <v>185394.06961135092</v>
      </c>
      <c r="AD128">
        <f t="shared" si="53"/>
        <v>0.60147426468963783</v>
      </c>
      <c r="AE128">
        <f t="shared" si="58"/>
        <v>601.47426468963783</v>
      </c>
      <c r="AF128">
        <f t="shared" si="54"/>
        <v>51.687179962942366</v>
      </c>
      <c r="AG128">
        <f t="shared" si="55"/>
        <v>1.1650858112819334E-2</v>
      </c>
      <c r="AI128">
        <v>590.95531543507298</v>
      </c>
      <c r="AJ128">
        <v>53.44387676322912</v>
      </c>
      <c r="AL128">
        <v>0.89375407043790311</v>
      </c>
      <c r="AM128">
        <v>893.75407043790312</v>
      </c>
      <c r="AN128">
        <v>45.748139369175149</v>
      </c>
      <c r="AP128">
        <v>429.68636653616352</v>
      </c>
      <c r="AQ128">
        <v>60.764384888407093</v>
      </c>
    </row>
    <row r="129" spans="2:43" x14ac:dyDescent="0.2">
      <c r="B129">
        <f t="shared" si="59"/>
        <v>2240</v>
      </c>
      <c r="C129">
        <v>3000000</v>
      </c>
      <c r="D129">
        <v>371.80200000000002</v>
      </c>
      <c r="E129">
        <v>-539473</v>
      </c>
      <c r="F129" s="2">
        <v>2514120</v>
      </c>
      <c r="G129">
        <v>1621.72</v>
      </c>
      <c r="I129">
        <f t="shared" si="49"/>
        <v>1340.1704609374283</v>
      </c>
      <c r="J129">
        <f t="shared" si="50"/>
        <v>0.23042896821314679</v>
      </c>
      <c r="K129">
        <f t="shared" si="51"/>
        <v>0.99912570738220896</v>
      </c>
      <c r="L129">
        <f t="shared" si="52"/>
        <v>121</v>
      </c>
      <c r="M129">
        <f t="shared" si="56"/>
        <v>-4.1875</v>
      </c>
      <c r="O129">
        <v>2240</v>
      </c>
      <c r="P129">
        <v>3000000</v>
      </c>
      <c r="Q129">
        <v>371.80200000000002</v>
      </c>
      <c r="R129">
        <v>-539473</v>
      </c>
      <c r="S129" s="2">
        <v>2514120</v>
      </c>
      <c r="T129">
        <v>1621.72</v>
      </c>
      <c r="U129">
        <v>6303.61</v>
      </c>
      <c r="V129">
        <f t="shared" si="60"/>
        <v>0.63036099999999995</v>
      </c>
      <c r="X129">
        <v>3000000</v>
      </c>
      <c r="Y129">
        <v>33.262999999999998</v>
      </c>
      <c r="Z129">
        <v>104.264</v>
      </c>
      <c r="AA129">
        <v>71.001000000000005</v>
      </c>
      <c r="AC129">
        <f t="shared" si="57"/>
        <v>187314.67114813725</v>
      </c>
      <c r="AD129">
        <f t="shared" si="53"/>
        <v>0.64842938607777889</v>
      </c>
      <c r="AE129">
        <f t="shared" si="58"/>
        <v>648.42938607777887</v>
      </c>
      <c r="AF129">
        <f t="shared" si="54"/>
        <v>50.357542395271537</v>
      </c>
      <c r="AG129">
        <f t="shared" si="55"/>
        <v>1.1958486680568137E-2</v>
      </c>
      <c r="AI129">
        <v>664.11210679869646</v>
      </c>
      <c r="AJ129">
        <v>50.06490664938287</v>
      </c>
      <c r="AL129">
        <v>0.87932911599319907</v>
      </c>
      <c r="AM129">
        <v>879.32911599319903</v>
      </c>
      <c r="AN129">
        <v>45.864719789976931</v>
      </c>
      <c r="AP129">
        <v>470.32522268630908</v>
      </c>
      <c r="AQ129">
        <v>61.316949584318444</v>
      </c>
    </row>
    <row r="130" spans="2:43" x14ac:dyDescent="0.2">
      <c r="B130">
        <f t="shared" si="59"/>
        <v>2320</v>
      </c>
      <c r="C130">
        <v>3100000</v>
      </c>
      <c r="D130">
        <v>371.83199999999999</v>
      </c>
      <c r="E130">
        <v>-539448</v>
      </c>
      <c r="F130" s="2">
        <v>2514120</v>
      </c>
      <c r="G130">
        <v>1801.71</v>
      </c>
      <c r="I130">
        <f t="shared" si="49"/>
        <v>1365.1704609374283</v>
      </c>
      <c r="J130">
        <f t="shared" si="50"/>
        <v>0.23865857422075917</v>
      </c>
      <c r="K130">
        <f t="shared" si="51"/>
        <v>0.99912570738220896</v>
      </c>
      <c r="L130">
        <f t="shared" si="52"/>
        <v>146</v>
      </c>
      <c r="M130">
        <f t="shared" si="56"/>
        <v>-4.1875</v>
      </c>
      <c r="O130">
        <v>2320</v>
      </c>
      <c r="P130">
        <v>3100000</v>
      </c>
      <c r="Q130">
        <v>371.83199999999999</v>
      </c>
      <c r="R130">
        <v>-539448</v>
      </c>
      <c r="S130" s="2">
        <v>2514120</v>
      </c>
      <c r="T130">
        <v>1801.71</v>
      </c>
      <c r="U130">
        <v>6978.42</v>
      </c>
      <c r="V130">
        <f t="shared" si="60"/>
        <v>0.69784200000000007</v>
      </c>
      <c r="X130">
        <v>3100000</v>
      </c>
      <c r="Y130">
        <v>33.021500000000003</v>
      </c>
      <c r="Z130">
        <v>104.34399999999999</v>
      </c>
      <c r="AA130">
        <v>71.322500000000005</v>
      </c>
      <c r="AC130">
        <f t="shared" si="57"/>
        <v>189870.75212200906</v>
      </c>
      <c r="AD130">
        <f t="shared" si="53"/>
        <v>0.70818085222258997</v>
      </c>
      <c r="AE130">
        <f t="shared" si="58"/>
        <v>708.18085222258992</v>
      </c>
      <c r="AF130">
        <f t="shared" si="54"/>
        <v>49.28455471029045</v>
      </c>
      <c r="AG130">
        <f t="shared" si="55"/>
        <v>1.2218838204786754E-2</v>
      </c>
      <c r="AI130">
        <v>718.16934351252382</v>
      </c>
      <c r="AJ130">
        <v>48.782111041532509</v>
      </c>
      <c r="AL130">
        <v>0.98261273544029049</v>
      </c>
      <c r="AM130">
        <v>982.61273544029052</v>
      </c>
      <c r="AN130">
        <v>46.19579562163598</v>
      </c>
      <c r="AP130">
        <v>410.42072678951524</v>
      </c>
      <c r="AQ130">
        <v>62.823468708276629</v>
      </c>
    </row>
    <row r="131" spans="2:43" x14ac:dyDescent="0.2">
      <c r="B131">
        <f t="shared" si="59"/>
        <v>2400</v>
      </c>
      <c r="C131">
        <v>3200000</v>
      </c>
      <c r="D131">
        <v>371.89699999999999</v>
      </c>
      <c r="E131">
        <v>-539446</v>
      </c>
      <c r="F131" s="2">
        <v>2514120</v>
      </c>
      <c r="G131">
        <v>1954.68</v>
      </c>
      <c r="I131">
        <f t="shared" si="49"/>
        <v>1367.1704609374283</v>
      </c>
      <c r="J131">
        <f t="shared" si="50"/>
        <v>0.24688818022837156</v>
      </c>
      <c r="K131">
        <f t="shared" si="51"/>
        <v>0.99912570738220896</v>
      </c>
      <c r="L131">
        <f t="shared" si="52"/>
        <v>148</v>
      </c>
      <c r="M131">
        <f t="shared" si="56"/>
        <v>-4.4749999999999996</v>
      </c>
      <c r="O131">
        <v>2400</v>
      </c>
      <c r="P131">
        <v>3200000</v>
      </c>
      <c r="Q131">
        <v>371.89699999999999</v>
      </c>
      <c r="R131">
        <v>-539446</v>
      </c>
      <c r="S131" s="2">
        <v>2514120</v>
      </c>
      <c r="T131">
        <v>1954.68</v>
      </c>
      <c r="U131">
        <v>7514.77</v>
      </c>
      <c r="V131">
        <f t="shared" si="60"/>
        <v>0.75147700000000006</v>
      </c>
      <c r="X131">
        <v>3200000</v>
      </c>
      <c r="Y131">
        <v>33.028100000000002</v>
      </c>
      <c r="Z131">
        <v>103.908</v>
      </c>
      <c r="AA131">
        <v>70.879900000000006</v>
      </c>
      <c r="AC131">
        <f t="shared" si="57"/>
        <v>186357.84776747873</v>
      </c>
      <c r="AD131">
        <f t="shared" si="53"/>
        <v>0.77698592824048673</v>
      </c>
      <c r="AE131">
        <f t="shared" si="58"/>
        <v>776.98592824048671</v>
      </c>
      <c r="AF131">
        <f t="shared" si="54"/>
        <v>46.760289968989873</v>
      </c>
      <c r="AG131">
        <f t="shared" si="55"/>
        <v>1.2878448794893324E-2</v>
      </c>
      <c r="AI131">
        <v>769.27129622194764</v>
      </c>
      <c r="AJ131">
        <v>48.188482344741189</v>
      </c>
      <c r="AL131">
        <v>1.0766714022558064</v>
      </c>
      <c r="AM131">
        <v>1076.6714022558065</v>
      </c>
      <c r="AN131">
        <v>46.364807544459993</v>
      </c>
      <c r="AP131">
        <v>394.383911496179</v>
      </c>
      <c r="AQ131">
        <v>63.389456220710692</v>
      </c>
    </row>
    <row r="132" spans="2:43" x14ac:dyDescent="0.2">
      <c r="B132">
        <f t="shared" si="59"/>
        <v>2480</v>
      </c>
      <c r="C132">
        <v>3300000</v>
      </c>
      <c r="D132">
        <v>371.83699999999999</v>
      </c>
      <c r="E132">
        <v>-539420</v>
      </c>
      <c r="F132" s="2">
        <v>2514120</v>
      </c>
      <c r="G132">
        <v>2051.1</v>
      </c>
      <c r="I132">
        <f t="shared" si="49"/>
        <v>1393.1704609374283</v>
      </c>
      <c r="J132">
        <f t="shared" si="50"/>
        <v>0.25511778623598397</v>
      </c>
      <c r="K132">
        <f t="shared" si="51"/>
        <v>0.99912570738220896</v>
      </c>
      <c r="L132">
        <f t="shared" si="52"/>
        <v>174</v>
      </c>
      <c r="M132">
        <f t="shared" si="56"/>
        <v>-4.1749999999999998</v>
      </c>
      <c r="O132">
        <v>2480</v>
      </c>
      <c r="P132">
        <v>3300000</v>
      </c>
      <c r="Q132">
        <v>371.83699999999999</v>
      </c>
      <c r="R132">
        <v>-539420</v>
      </c>
      <c r="S132" s="2">
        <v>2514120</v>
      </c>
      <c r="T132">
        <v>2051.1</v>
      </c>
      <c r="U132">
        <v>8196.9500000000007</v>
      </c>
      <c r="V132">
        <f t="shared" si="60"/>
        <v>0.81969500000000006</v>
      </c>
      <c r="X132">
        <v>3300000</v>
      </c>
      <c r="Y132">
        <v>33.088799999999999</v>
      </c>
      <c r="Z132">
        <v>104.23399999999999</v>
      </c>
      <c r="AA132">
        <v>71.145200000000003</v>
      </c>
      <c r="AC132">
        <f t="shared" si="57"/>
        <v>188458.27491919353</v>
      </c>
      <c r="AD132">
        <f t="shared" si="53"/>
        <v>0.83807371778456208</v>
      </c>
      <c r="AE132">
        <f t="shared" si="58"/>
        <v>838.07371778456206</v>
      </c>
      <c r="AF132">
        <f t="shared" si="54"/>
        <v>45.761924659813843</v>
      </c>
      <c r="AG132">
        <f t="shared" si="55"/>
        <v>1.3159411551779117E-2</v>
      </c>
      <c r="AI132">
        <v>831.52286770434932</v>
      </c>
      <c r="AJ132">
        <v>46.978389257725347</v>
      </c>
      <c r="AL132">
        <v>0.83152286770434936</v>
      </c>
      <c r="AM132">
        <v>831.52286770434932</v>
      </c>
      <c r="AN132">
        <v>46.978389257725347</v>
      </c>
      <c r="AP132">
        <v>430.89247614134331</v>
      </c>
      <c r="AQ132">
        <v>63.44685053378042</v>
      </c>
    </row>
    <row r="133" spans="2:43" x14ac:dyDescent="0.2">
      <c r="B133">
        <f t="shared" si="59"/>
        <v>2560</v>
      </c>
      <c r="C133">
        <v>3400000</v>
      </c>
      <c r="D133">
        <v>371.82100000000003</v>
      </c>
      <c r="E133">
        <v>-539392</v>
      </c>
      <c r="F133" s="2">
        <v>2514120</v>
      </c>
      <c r="G133">
        <v>2302.44</v>
      </c>
      <c r="I133">
        <f t="shared" si="49"/>
        <v>1421.1704609374283</v>
      </c>
      <c r="J133">
        <f t="shared" si="50"/>
        <v>0.26334739224359632</v>
      </c>
      <c r="K133">
        <f t="shared" si="51"/>
        <v>0.99912570738220896</v>
      </c>
      <c r="L133">
        <f t="shared" si="52"/>
        <v>202</v>
      </c>
      <c r="M133">
        <f t="shared" si="56"/>
        <v>-4.1500000000000004</v>
      </c>
      <c r="O133">
        <v>2560</v>
      </c>
      <c r="P133">
        <v>3400000</v>
      </c>
      <c r="Q133">
        <v>371.82100000000003</v>
      </c>
      <c r="R133">
        <v>-539392</v>
      </c>
      <c r="S133" s="2">
        <v>2514120</v>
      </c>
      <c r="T133">
        <v>2302.44</v>
      </c>
      <c r="U133">
        <v>8973.99</v>
      </c>
      <c r="V133">
        <f t="shared" si="60"/>
        <v>0.89739900000000006</v>
      </c>
      <c r="X133">
        <v>3400000</v>
      </c>
      <c r="Y133">
        <v>32.737499999999997</v>
      </c>
      <c r="Z133">
        <v>104.34</v>
      </c>
      <c r="AA133">
        <v>71.602500000000006</v>
      </c>
      <c r="AC133">
        <f t="shared" si="57"/>
        <v>192115.74335724988</v>
      </c>
      <c r="AD133">
        <f t="shared" si="53"/>
        <v>0.90005235466326861</v>
      </c>
      <c r="AE133">
        <f t="shared" si="58"/>
        <v>900.0523546632686</v>
      </c>
      <c r="AF133">
        <f t="shared" si="54"/>
        <v>45.192226816303076</v>
      </c>
      <c r="AG133">
        <f t="shared" si="55"/>
        <v>1.3325300442658351E-2</v>
      </c>
      <c r="AI133">
        <v>893.75407043790312</v>
      </c>
      <c r="AJ133">
        <v>45.748139369175149</v>
      </c>
      <c r="AL133">
        <v>0.81072883059655687</v>
      </c>
      <c r="AM133">
        <v>810.72883059655692</v>
      </c>
      <c r="AN133">
        <v>47.254525369835278</v>
      </c>
      <c r="AP133">
        <v>374.73688548156065</v>
      </c>
      <c r="AQ133">
        <v>63.950161290538233</v>
      </c>
    </row>
    <row r="134" spans="2:43" x14ac:dyDescent="0.2">
      <c r="B134">
        <f t="shared" si="59"/>
        <v>2640</v>
      </c>
      <c r="C134">
        <v>3500000</v>
      </c>
      <c r="D134">
        <v>371.89</v>
      </c>
      <c r="E134">
        <v>-539373</v>
      </c>
      <c r="F134" s="2">
        <v>2514120</v>
      </c>
      <c r="G134">
        <v>2536.9899999999998</v>
      </c>
      <c r="I134">
        <f t="shared" si="49"/>
        <v>1440.1704609374283</v>
      </c>
      <c r="J134">
        <f t="shared" si="50"/>
        <v>0.27157699825120873</v>
      </c>
      <c r="K134">
        <f t="shared" si="51"/>
        <v>0.99912570738220896</v>
      </c>
      <c r="L134">
        <f t="shared" si="52"/>
        <v>221</v>
      </c>
      <c r="M134">
        <f t="shared" si="56"/>
        <v>-4.2625000000000002</v>
      </c>
      <c r="O134">
        <v>2640</v>
      </c>
      <c r="P134">
        <v>3500000</v>
      </c>
      <c r="Q134">
        <v>371.89</v>
      </c>
      <c r="R134">
        <v>-539373</v>
      </c>
      <c r="S134" s="2">
        <v>2514120</v>
      </c>
      <c r="T134">
        <v>2536.9899999999998</v>
      </c>
      <c r="U134">
        <v>9651.81</v>
      </c>
      <c r="V134">
        <f t="shared" si="60"/>
        <v>0.96518099999999996</v>
      </c>
      <c r="X134">
        <v>3500000</v>
      </c>
      <c r="Y134">
        <v>32.634599999999999</v>
      </c>
      <c r="Z134">
        <v>104.038</v>
      </c>
      <c r="AA134">
        <v>71.403400000000005</v>
      </c>
      <c r="AC134">
        <f t="shared" si="57"/>
        <v>190517.5875663535</v>
      </c>
      <c r="AD134">
        <f t="shared" ref="AD134:AD162" si="61">V134*$AC$98/AC134</f>
        <v>0.9761551214378057</v>
      </c>
      <c r="AE134">
        <f t="shared" si="58"/>
        <v>976.15512143780575</v>
      </c>
      <c r="AF134">
        <f t="shared" ref="AF134:AF162" si="62">AC134/O134*0.6022</f>
        <v>43.458216375931087</v>
      </c>
      <c r="AG134">
        <f t="shared" ref="AG134:AG162" si="63">O134/AC134</f>
        <v>1.3856988395260571E-2</v>
      </c>
      <c r="AI134">
        <v>981.57524646969659</v>
      </c>
      <c r="AJ134">
        <v>43.535314419569069</v>
      </c>
      <c r="AL134">
        <v>0.84035503506491072</v>
      </c>
      <c r="AM134">
        <v>840.35503506491068</v>
      </c>
      <c r="AN134">
        <v>47.997427945308552</v>
      </c>
      <c r="AP134">
        <v>362.64069150912661</v>
      </c>
      <c r="AQ134">
        <v>65.48896220135201</v>
      </c>
    </row>
    <row r="135" spans="2:43" x14ac:dyDescent="0.2">
      <c r="B135">
        <f t="shared" si="59"/>
        <v>2720</v>
      </c>
      <c r="C135">
        <v>3600000</v>
      </c>
      <c r="D135">
        <v>371.79199999999997</v>
      </c>
      <c r="E135">
        <v>-539349</v>
      </c>
      <c r="F135" s="2">
        <v>2514120</v>
      </c>
      <c r="G135">
        <v>2850.99</v>
      </c>
      <c r="I135">
        <f t="shared" si="49"/>
        <v>1464.1704609374283</v>
      </c>
      <c r="J135">
        <f t="shared" si="50"/>
        <v>0.27980660425882109</v>
      </c>
      <c r="K135">
        <f t="shared" si="51"/>
        <v>0.99912570738220896</v>
      </c>
      <c r="L135">
        <f t="shared" si="52"/>
        <v>245</v>
      </c>
      <c r="M135">
        <f t="shared" si="56"/>
        <v>-4.2</v>
      </c>
      <c r="O135">
        <v>2720</v>
      </c>
      <c r="P135">
        <v>3600000</v>
      </c>
      <c r="Q135">
        <v>371.79199999999997</v>
      </c>
      <c r="R135">
        <v>-539349</v>
      </c>
      <c r="S135" s="2">
        <v>2514120</v>
      </c>
      <c r="T135">
        <v>2850.99</v>
      </c>
      <c r="U135">
        <v>10446</v>
      </c>
      <c r="V135">
        <f t="shared" si="60"/>
        <v>1.0446</v>
      </c>
      <c r="X135">
        <v>3600000</v>
      </c>
      <c r="Y135">
        <v>32.637900000000002</v>
      </c>
      <c r="Z135">
        <v>104.553</v>
      </c>
      <c r="AA135">
        <v>71.915099999999995</v>
      </c>
      <c r="AC135">
        <f t="shared" si="57"/>
        <v>194642.94356119126</v>
      </c>
      <c r="AD135">
        <f t="shared" si="61"/>
        <v>1.0340856333475972</v>
      </c>
      <c r="AE135">
        <f t="shared" si="58"/>
        <v>1034.0856333475972</v>
      </c>
      <c r="AF135">
        <f t="shared" si="62"/>
        <v>43.093375225201974</v>
      </c>
      <c r="AG135">
        <f t="shared" si="63"/>
        <v>1.3974305722235928E-2</v>
      </c>
      <c r="AI135">
        <v>1054.3254515546369</v>
      </c>
      <c r="AJ135">
        <v>43.129158898793513</v>
      </c>
      <c r="AL135">
        <v>0.76927129622194768</v>
      </c>
      <c r="AM135">
        <v>769.27129622194764</v>
      </c>
      <c r="AN135">
        <v>48.188482344741189</v>
      </c>
      <c r="AP135">
        <v>393.90947156366667</v>
      </c>
      <c r="AQ135">
        <v>65.901853123562603</v>
      </c>
    </row>
    <row r="136" spans="2:43" x14ac:dyDescent="0.2">
      <c r="B136">
        <f t="shared" si="59"/>
        <v>2800</v>
      </c>
      <c r="C136">
        <v>3700000</v>
      </c>
      <c r="D136">
        <v>371.83300000000003</v>
      </c>
      <c r="E136">
        <v>-539318</v>
      </c>
      <c r="F136" s="2">
        <v>2514120</v>
      </c>
      <c r="G136">
        <v>3037.61</v>
      </c>
      <c r="I136">
        <f t="shared" si="49"/>
        <v>1495.1704609374283</v>
      </c>
      <c r="J136">
        <f t="shared" si="50"/>
        <v>0.2880362102664335</v>
      </c>
      <c r="K136">
        <f t="shared" si="51"/>
        <v>0.99912570738220896</v>
      </c>
      <c r="L136">
        <f t="shared" si="52"/>
        <v>276</v>
      </c>
      <c r="M136">
        <f t="shared" si="56"/>
        <v>-4.1124999999999998</v>
      </c>
      <c r="O136">
        <v>2800</v>
      </c>
      <c r="P136">
        <v>3700000</v>
      </c>
      <c r="Q136">
        <v>371.83300000000003</v>
      </c>
      <c r="R136">
        <v>-539318</v>
      </c>
      <c r="S136" s="2">
        <v>2514120</v>
      </c>
      <c r="T136">
        <v>3037.61</v>
      </c>
      <c r="U136">
        <v>11547.7</v>
      </c>
      <c r="V136">
        <f t="shared" si="60"/>
        <v>1.1547700000000001</v>
      </c>
      <c r="X136">
        <v>3700000</v>
      </c>
      <c r="Y136">
        <v>32.909100000000002</v>
      </c>
      <c r="Z136">
        <v>104.084</v>
      </c>
      <c r="AA136">
        <v>71.174899999999994</v>
      </c>
      <c r="AC136">
        <f t="shared" si="57"/>
        <v>188694.39264801552</v>
      </c>
      <c r="AD136">
        <f t="shared" si="61"/>
        <v>1.1791841822106863</v>
      </c>
      <c r="AE136">
        <f t="shared" si="58"/>
        <v>1179.1841822106862</v>
      </c>
      <c r="AF136">
        <f t="shared" si="62"/>
        <v>40.58277259022676</v>
      </c>
      <c r="AG136">
        <f t="shared" si="63"/>
        <v>1.4838808725085065E-2</v>
      </c>
      <c r="AI136">
        <v>1120.965884934478</v>
      </c>
      <c r="AJ136">
        <v>42.481968611912933</v>
      </c>
      <c r="AL136">
        <v>0.96732309033089592</v>
      </c>
      <c r="AM136">
        <v>967.32309033089587</v>
      </c>
      <c r="AN136">
        <v>48.351132859701288</v>
      </c>
      <c r="AP136">
        <v>364.81030830397441</v>
      </c>
      <c r="AQ136">
        <v>66.573818830987918</v>
      </c>
    </row>
    <row r="137" spans="2:43" x14ac:dyDescent="0.2">
      <c r="B137">
        <f t="shared" si="59"/>
        <v>2880</v>
      </c>
      <c r="C137">
        <v>3800000</v>
      </c>
      <c r="D137">
        <v>371.79700000000003</v>
      </c>
      <c r="E137">
        <v>-539293</v>
      </c>
      <c r="F137" s="2">
        <v>2514120</v>
      </c>
      <c r="G137">
        <v>3490.12</v>
      </c>
      <c r="I137">
        <f t="shared" si="49"/>
        <v>1520.1704609374283</v>
      </c>
      <c r="J137">
        <f t="shared" si="50"/>
        <v>0.29626581627404586</v>
      </c>
      <c r="K137">
        <f t="shared" si="51"/>
        <v>0.99912570738220896</v>
      </c>
      <c r="L137">
        <f t="shared" si="52"/>
        <v>301</v>
      </c>
      <c r="M137">
        <f t="shared" si="56"/>
        <v>-4.1875</v>
      </c>
      <c r="O137">
        <v>2880</v>
      </c>
      <c r="P137">
        <v>3800000</v>
      </c>
      <c r="Q137">
        <v>371.79700000000003</v>
      </c>
      <c r="R137">
        <v>-539293</v>
      </c>
      <c r="S137" s="2">
        <v>2514120</v>
      </c>
      <c r="T137">
        <v>3490.12</v>
      </c>
      <c r="U137">
        <v>12412</v>
      </c>
      <c r="V137">
        <f t="shared" si="60"/>
        <v>1.2412000000000001</v>
      </c>
      <c r="X137">
        <v>3800000</v>
      </c>
      <c r="Y137">
        <v>32.691499999999998</v>
      </c>
      <c r="Z137">
        <v>104.51600000000001</v>
      </c>
      <c r="AA137">
        <v>71.8245</v>
      </c>
      <c r="AC137">
        <f t="shared" si="57"/>
        <v>193908.22539141102</v>
      </c>
      <c r="AD137">
        <f t="shared" si="61"/>
        <v>1.2333623356604868</v>
      </c>
      <c r="AE137">
        <f t="shared" si="58"/>
        <v>1233.3623356604869</v>
      </c>
      <c r="AF137">
        <f t="shared" si="62"/>
        <v>40.545671295384622</v>
      </c>
      <c r="AG137">
        <f t="shared" si="63"/>
        <v>1.4852386969075768E-2</v>
      </c>
      <c r="AI137">
        <v>1267.5228471081448</v>
      </c>
      <c r="AJ137">
        <v>40.307351893213763</v>
      </c>
      <c r="AL137">
        <v>0.89431679737737035</v>
      </c>
      <c r="AM137">
        <v>894.31679737737034</v>
      </c>
      <c r="AN137">
        <v>48.532332699276473</v>
      </c>
      <c r="AP137">
        <v>332.49048871581908</v>
      </c>
      <c r="AQ137">
        <v>67.445699739145141</v>
      </c>
    </row>
    <row r="138" spans="2:43" x14ac:dyDescent="0.2">
      <c r="B138">
        <f t="shared" si="59"/>
        <v>2960</v>
      </c>
      <c r="C138">
        <v>3900000</v>
      </c>
      <c r="D138">
        <v>371.81200000000001</v>
      </c>
      <c r="E138">
        <v>-539262</v>
      </c>
      <c r="F138" s="2">
        <v>2514120</v>
      </c>
      <c r="G138">
        <v>3806.62</v>
      </c>
      <c r="I138">
        <f t="shared" si="49"/>
        <v>1551.1704609374283</v>
      </c>
      <c r="J138">
        <f t="shared" si="50"/>
        <v>0.30449542228165827</v>
      </c>
      <c r="K138">
        <f t="shared" si="51"/>
        <v>0.99912570738220896</v>
      </c>
      <c r="L138">
        <f t="shared" si="52"/>
        <v>332</v>
      </c>
      <c r="M138">
        <f t="shared" si="56"/>
        <v>-4.1124999999999998</v>
      </c>
      <c r="O138">
        <v>2960</v>
      </c>
      <c r="P138">
        <v>3900000</v>
      </c>
      <c r="Q138">
        <v>371.81200000000001</v>
      </c>
      <c r="R138">
        <v>-539262</v>
      </c>
      <c r="S138" s="2">
        <v>2514120</v>
      </c>
      <c r="T138">
        <v>3806.62</v>
      </c>
      <c r="U138">
        <v>13495.8</v>
      </c>
      <c r="V138">
        <f t="shared" si="60"/>
        <v>1.34958</v>
      </c>
      <c r="X138">
        <v>3900000</v>
      </c>
      <c r="Y138">
        <v>32.5702</v>
      </c>
      <c r="Z138">
        <v>104.59699999999999</v>
      </c>
      <c r="AA138">
        <v>72.026799999999994</v>
      </c>
      <c r="AC138">
        <f t="shared" si="57"/>
        <v>195551.32318392312</v>
      </c>
      <c r="AD138">
        <f t="shared" si="61"/>
        <v>1.3297898735444973</v>
      </c>
      <c r="AE138">
        <f t="shared" si="58"/>
        <v>1329.7898735444974</v>
      </c>
      <c r="AF138">
        <f t="shared" si="62"/>
        <v>39.784123926134626</v>
      </c>
      <c r="AG138">
        <f t="shared" si="63"/>
        <v>1.5136691236888296E-2</v>
      </c>
      <c r="AI138">
        <v>1366.9058799491313</v>
      </c>
      <c r="AJ138">
        <v>39.266237920664878</v>
      </c>
      <c r="AL138">
        <v>0.71816934351252382</v>
      </c>
      <c r="AM138">
        <v>718.16934351252382</v>
      </c>
      <c r="AN138">
        <v>48.782111041532509</v>
      </c>
      <c r="AP138">
        <v>321.35607225821417</v>
      </c>
      <c r="AQ138">
        <v>69.595481809897677</v>
      </c>
    </row>
    <row r="139" spans="2:43" x14ac:dyDescent="0.2">
      <c r="B139">
        <f t="shared" si="59"/>
        <v>3040</v>
      </c>
      <c r="C139">
        <v>4000000</v>
      </c>
      <c r="D139">
        <v>371.92</v>
      </c>
      <c r="E139">
        <v>-539230</v>
      </c>
      <c r="F139" s="2">
        <v>2514120</v>
      </c>
      <c r="G139">
        <v>4167.1899999999996</v>
      </c>
      <c r="I139">
        <f t="shared" si="49"/>
        <v>1583.1704609374283</v>
      </c>
      <c r="J139">
        <f t="shared" si="50"/>
        <v>0.31272502828927062</v>
      </c>
      <c r="K139">
        <f t="shared" si="51"/>
        <v>0.99912570738220896</v>
      </c>
      <c r="L139">
        <f t="shared" si="52"/>
        <v>364</v>
      </c>
      <c r="M139">
        <f t="shared" si="56"/>
        <v>-4.0999999999999996</v>
      </c>
      <c r="O139">
        <v>3040</v>
      </c>
      <c r="P139">
        <v>4000000</v>
      </c>
      <c r="Q139">
        <v>371.92</v>
      </c>
      <c r="R139">
        <v>-539230</v>
      </c>
      <c r="S139" s="2">
        <v>2514120</v>
      </c>
      <c r="T139">
        <v>4167.1899999999996</v>
      </c>
      <c r="U139">
        <v>14657.3</v>
      </c>
      <c r="V139">
        <f t="shared" si="60"/>
        <v>1.46573</v>
      </c>
      <c r="X139">
        <v>4000000</v>
      </c>
      <c r="Y139">
        <v>32.029499999999999</v>
      </c>
      <c r="Z139">
        <v>104.506</v>
      </c>
      <c r="AA139">
        <v>72.476500000000001</v>
      </c>
      <c r="AC139">
        <f t="shared" si="57"/>
        <v>199237.01892598119</v>
      </c>
      <c r="AD139">
        <f t="shared" si="61"/>
        <v>1.4175196524200009</v>
      </c>
      <c r="AE139">
        <f t="shared" si="58"/>
        <v>1417.519652420001</v>
      </c>
      <c r="AF139">
        <f t="shared" si="62"/>
        <v>39.467280525403247</v>
      </c>
      <c r="AG139">
        <f t="shared" si="63"/>
        <v>1.5258208622010121E-2</v>
      </c>
      <c r="AI139">
        <v>1466.4472041478716</v>
      </c>
      <c r="AJ139">
        <v>38.880300734623923</v>
      </c>
      <c r="AL139">
        <v>0.75117752537816362</v>
      </c>
      <c r="AM139">
        <v>751.17752537816364</v>
      </c>
      <c r="AN139">
        <v>48.822050852689479</v>
      </c>
      <c r="AP139">
        <v>307.60615217178861</v>
      </c>
      <c r="AQ139">
        <v>69.957425436442662</v>
      </c>
    </row>
    <row r="140" spans="2:43" x14ac:dyDescent="0.2">
      <c r="B140">
        <f t="shared" si="59"/>
        <v>3120</v>
      </c>
      <c r="C140">
        <v>4100000</v>
      </c>
      <c r="D140">
        <v>371.83199999999999</v>
      </c>
      <c r="E140">
        <v>-539185</v>
      </c>
      <c r="F140" s="2">
        <v>2514120</v>
      </c>
      <c r="G140">
        <v>4457.3900000000003</v>
      </c>
      <c r="I140">
        <f t="shared" si="49"/>
        <v>1628.1704609374283</v>
      </c>
      <c r="J140">
        <f t="shared" si="50"/>
        <v>0.32095463429688303</v>
      </c>
      <c r="K140">
        <f t="shared" si="51"/>
        <v>0.99912570738220896</v>
      </c>
      <c r="L140">
        <f t="shared" si="52"/>
        <v>409</v>
      </c>
      <c r="M140">
        <f t="shared" si="56"/>
        <v>-3.9375</v>
      </c>
      <c r="O140">
        <v>3120</v>
      </c>
      <c r="P140">
        <v>4100000</v>
      </c>
      <c r="Q140">
        <v>371.83199999999999</v>
      </c>
      <c r="R140">
        <v>-539185</v>
      </c>
      <c r="S140" s="2">
        <v>2514120</v>
      </c>
      <c r="T140">
        <v>4457.3900000000003</v>
      </c>
      <c r="U140">
        <v>16026.6</v>
      </c>
      <c r="V140">
        <f t="shared" si="60"/>
        <v>1.6026600000000002</v>
      </c>
      <c r="X140">
        <v>4100000</v>
      </c>
      <c r="Y140">
        <v>32.551600000000001</v>
      </c>
      <c r="Z140">
        <v>104.328</v>
      </c>
      <c r="AA140">
        <v>71.776399999999995</v>
      </c>
      <c r="AC140">
        <f t="shared" si="57"/>
        <v>193518.91223784743</v>
      </c>
      <c r="AD140">
        <f t="shared" si="61"/>
        <v>1.595743669616728</v>
      </c>
      <c r="AE140">
        <f t="shared" si="58"/>
        <v>1595.7436696167281</v>
      </c>
      <c r="AF140">
        <f t="shared" si="62"/>
        <v>37.351631073599911</v>
      </c>
      <c r="AG140">
        <f t="shared" si="63"/>
        <v>1.6122455236650544E-2</v>
      </c>
      <c r="AI140">
        <v>1607.1654729364827</v>
      </c>
      <c r="AJ140">
        <v>37.522839703459397</v>
      </c>
      <c r="AL140">
        <v>0.71338391053959072</v>
      </c>
      <c r="AM140">
        <v>713.38391053959072</v>
      </c>
      <c r="AN140">
        <v>49.363620500358529</v>
      </c>
      <c r="AP140">
        <v>323.16769917700469</v>
      </c>
      <c r="AQ140">
        <v>70.847032547809377</v>
      </c>
    </row>
    <row r="141" spans="2:43" x14ac:dyDescent="0.2">
      <c r="B141">
        <f t="shared" si="59"/>
        <v>3200</v>
      </c>
      <c r="C141">
        <v>4200000</v>
      </c>
      <c r="D141">
        <v>371.82299999999998</v>
      </c>
      <c r="E141">
        <v>-539151</v>
      </c>
      <c r="F141" s="2">
        <v>2514120</v>
      </c>
      <c r="G141">
        <v>4909.0600000000004</v>
      </c>
      <c r="I141">
        <f t="shared" si="49"/>
        <v>1662.1704609374283</v>
      </c>
      <c r="J141">
        <f t="shared" si="50"/>
        <v>0.32918424030449545</v>
      </c>
      <c r="K141">
        <f t="shared" si="51"/>
        <v>0.99912570738220896</v>
      </c>
      <c r="L141">
        <f t="shared" si="52"/>
        <v>443</v>
      </c>
      <c r="M141">
        <f t="shared" si="56"/>
        <v>-4.0750000000000002</v>
      </c>
      <c r="O141">
        <v>3200</v>
      </c>
      <c r="P141">
        <v>4200000</v>
      </c>
      <c r="Q141">
        <v>371.82299999999998</v>
      </c>
      <c r="R141">
        <v>-539151</v>
      </c>
      <c r="S141" s="2">
        <v>2514120</v>
      </c>
      <c r="T141">
        <v>4909.0600000000004</v>
      </c>
      <c r="U141">
        <v>17414.099999999999</v>
      </c>
      <c r="V141">
        <f t="shared" si="60"/>
        <v>1.7414099999999999</v>
      </c>
      <c r="X141">
        <v>4200000</v>
      </c>
      <c r="Y141">
        <v>32.374099999999999</v>
      </c>
      <c r="Z141">
        <v>104.518</v>
      </c>
      <c r="AA141">
        <v>72.143900000000002</v>
      </c>
      <c r="AC141">
        <f t="shared" si="57"/>
        <v>196506.64713443007</v>
      </c>
      <c r="AD141">
        <f t="shared" si="61"/>
        <v>1.7075323295983886</v>
      </c>
      <c r="AE141">
        <f t="shared" si="58"/>
        <v>1707.5323295983887</v>
      </c>
      <c r="AF141">
        <f t="shared" si="62"/>
        <v>36.980094657610557</v>
      </c>
      <c r="AG141">
        <f t="shared" si="63"/>
        <v>1.6284436413038395E-2</v>
      </c>
      <c r="AI141">
        <v>1724.5522009877125</v>
      </c>
      <c r="AJ141">
        <v>37.199659128668621</v>
      </c>
      <c r="AL141">
        <v>0.77221387718692158</v>
      </c>
      <c r="AM141">
        <v>772.21387718692154</v>
      </c>
      <c r="AN141">
        <v>49.79274517247061</v>
      </c>
      <c r="AP141">
        <v>289.72916939212138</v>
      </c>
      <c r="AQ141">
        <v>72.131904748147647</v>
      </c>
    </row>
    <row r="142" spans="2:43" x14ac:dyDescent="0.2">
      <c r="B142">
        <f t="shared" si="59"/>
        <v>3280</v>
      </c>
      <c r="C142">
        <v>4300000</v>
      </c>
      <c r="D142">
        <v>371.82499999999999</v>
      </c>
      <c r="E142">
        <v>-539104</v>
      </c>
      <c r="F142" s="2">
        <v>2514120</v>
      </c>
      <c r="G142">
        <v>5399.5</v>
      </c>
      <c r="I142">
        <f t="shared" si="49"/>
        <v>1709.1704609374283</v>
      </c>
      <c r="J142">
        <f t="shared" si="50"/>
        <v>0.3374138463121078</v>
      </c>
      <c r="K142">
        <f t="shared" si="51"/>
        <v>0.99912570738220896</v>
      </c>
      <c r="L142">
        <f t="shared" si="52"/>
        <v>490</v>
      </c>
      <c r="M142">
        <f t="shared" si="56"/>
        <v>-3.9125000000000001</v>
      </c>
      <c r="O142">
        <v>3280</v>
      </c>
      <c r="P142">
        <v>4300000</v>
      </c>
      <c r="Q142">
        <v>371.82499999999999</v>
      </c>
      <c r="R142">
        <v>-539104</v>
      </c>
      <c r="S142" s="2">
        <v>2514120</v>
      </c>
      <c r="T142">
        <v>5399.5</v>
      </c>
      <c r="U142">
        <v>18960.400000000001</v>
      </c>
      <c r="V142">
        <f t="shared" si="60"/>
        <v>1.8960400000000002</v>
      </c>
      <c r="X142">
        <v>4300000</v>
      </c>
      <c r="Y142">
        <v>32.424799999999998</v>
      </c>
      <c r="Z142">
        <v>104.70699999999999</v>
      </c>
      <c r="AA142">
        <v>72.282200000000003</v>
      </c>
      <c r="AC142">
        <f t="shared" si="57"/>
        <v>197638.92584553381</v>
      </c>
      <c r="AD142">
        <f t="shared" si="61"/>
        <v>1.8485029887635489</v>
      </c>
      <c r="AE142">
        <f t="shared" si="58"/>
        <v>1848.502988763549</v>
      </c>
      <c r="AF142">
        <f t="shared" si="62"/>
        <v>36.286024739079409</v>
      </c>
      <c r="AG142">
        <f t="shared" si="63"/>
        <v>1.6595921000721835E-2</v>
      </c>
      <c r="AI142">
        <v>1869.4695738670769</v>
      </c>
      <c r="AJ142">
        <v>36.432002304859871</v>
      </c>
      <c r="AL142">
        <v>0.7371527528430678</v>
      </c>
      <c r="AM142">
        <v>737.15275284306779</v>
      </c>
      <c r="AN142">
        <v>49.86389242416012</v>
      </c>
      <c r="AP142">
        <v>276.1489695051626</v>
      </c>
      <c r="AQ142">
        <v>73.782048886285565</v>
      </c>
    </row>
    <row r="143" spans="2:43" x14ac:dyDescent="0.2">
      <c r="B143">
        <f t="shared" si="59"/>
        <v>3360</v>
      </c>
      <c r="C143">
        <v>4400000</v>
      </c>
      <c r="D143">
        <v>371.80500000000001</v>
      </c>
      <c r="E143">
        <v>-539057</v>
      </c>
      <c r="F143" s="2">
        <v>2514120</v>
      </c>
      <c r="G143">
        <v>5911.12</v>
      </c>
      <c r="I143">
        <f t="shared" si="49"/>
        <v>1756.1704609374283</v>
      </c>
      <c r="J143">
        <f t="shared" si="50"/>
        <v>0.34564345231972021</v>
      </c>
      <c r="K143">
        <f t="shared" si="51"/>
        <v>0.99912570738220896</v>
      </c>
      <c r="L143">
        <f t="shared" si="52"/>
        <v>537</v>
      </c>
      <c r="M143">
        <f t="shared" si="56"/>
        <v>-3.9125000000000001</v>
      </c>
      <c r="O143">
        <v>3360</v>
      </c>
      <c r="P143">
        <v>4400000</v>
      </c>
      <c r="Q143">
        <v>371.80500000000001</v>
      </c>
      <c r="R143">
        <v>-539057</v>
      </c>
      <c r="S143" s="2">
        <v>2514120</v>
      </c>
      <c r="T143">
        <v>5911.12</v>
      </c>
      <c r="U143">
        <v>20651.900000000001</v>
      </c>
      <c r="V143">
        <f t="shared" si="60"/>
        <v>2.0651900000000003</v>
      </c>
      <c r="X143">
        <v>4400000</v>
      </c>
      <c r="Y143">
        <v>32.156100000000002</v>
      </c>
      <c r="Z143">
        <v>104.82</v>
      </c>
      <c r="AA143">
        <v>72.663899999999998</v>
      </c>
      <c r="AC143">
        <f t="shared" si="57"/>
        <v>200786.49944446882</v>
      </c>
      <c r="AD143">
        <f t="shared" si="61"/>
        <v>1.9818494111743956</v>
      </c>
      <c r="AE143">
        <f t="shared" si="58"/>
        <v>1981.8494111743955</v>
      </c>
      <c r="AF143">
        <f t="shared" si="62"/>
        <v>35.986199394481879</v>
      </c>
      <c r="AG143">
        <f t="shared" si="63"/>
        <v>1.6734192833165407E-2</v>
      </c>
      <c r="AI143">
        <v>2000.764015590574</v>
      </c>
      <c r="AJ143">
        <v>35.986199394481879</v>
      </c>
      <c r="AL143">
        <v>0.82239329592504884</v>
      </c>
      <c r="AM143">
        <v>822.39329592504885</v>
      </c>
      <c r="AN143">
        <v>50.00919253365975</v>
      </c>
      <c r="AP143">
        <v>280.76378026407082</v>
      </c>
      <c r="AQ143">
        <v>74.837229252332691</v>
      </c>
    </row>
    <row r="144" spans="2:43" x14ac:dyDescent="0.2">
      <c r="B144">
        <f t="shared" si="59"/>
        <v>3440</v>
      </c>
      <c r="C144">
        <v>4500000</v>
      </c>
      <c r="D144">
        <v>371.84699999999998</v>
      </c>
      <c r="E144">
        <v>-539004</v>
      </c>
      <c r="F144" s="2">
        <v>2514120</v>
      </c>
      <c r="G144">
        <v>6531.44</v>
      </c>
      <c r="I144">
        <f t="shared" si="49"/>
        <v>1809.1704609374283</v>
      </c>
      <c r="J144">
        <f t="shared" si="50"/>
        <v>0.35387305832733257</v>
      </c>
      <c r="K144">
        <f t="shared" si="51"/>
        <v>0.99912570738220896</v>
      </c>
      <c r="L144">
        <f t="shared" si="52"/>
        <v>590</v>
      </c>
      <c r="M144">
        <f t="shared" si="56"/>
        <v>-3.8374999999999999</v>
      </c>
      <c r="O144">
        <v>3440</v>
      </c>
      <c r="P144">
        <v>4500000</v>
      </c>
      <c r="Q144">
        <v>371.84699999999998</v>
      </c>
      <c r="R144">
        <v>-539004</v>
      </c>
      <c r="S144" s="2">
        <v>2514120</v>
      </c>
      <c r="T144">
        <v>6531.44</v>
      </c>
      <c r="U144">
        <v>22221.5</v>
      </c>
      <c r="V144">
        <f t="shared" si="60"/>
        <v>2.2221500000000001</v>
      </c>
      <c r="X144">
        <v>4500000</v>
      </c>
      <c r="Y144">
        <v>32.393000000000001</v>
      </c>
      <c r="Z144">
        <v>104.994</v>
      </c>
      <c r="AA144">
        <v>72.600999999999999</v>
      </c>
      <c r="AC144">
        <f t="shared" si="57"/>
        <v>200265.53064718249</v>
      </c>
      <c r="AD144">
        <f t="shared" si="61"/>
        <v>2.1380227024928744</v>
      </c>
      <c r="AE144">
        <f t="shared" si="58"/>
        <v>2138.0227024928745</v>
      </c>
      <c r="AF144">
        <f t="shared" si="62"/>
        <v>35.058111208062002</v>
      </c>
      <c r="AG144">
        <f t="shared" si="63"/>
        <v>1.7177194641949719E-2</v>
      </c>
      <c r="AI144">
        <v>2149.3342789832573</v>
      </c>
      <c r="AJ144">
        <v>35.036820183365904</v>
      </c>
      <c r="AL144">
        <v>0.66411210679869648</v>
      </c>
      <c r="AM144">
        <v>664.11210679869646</v>
      </c>
      <c r="AN144">
        <v>50.06490664938287</v>
      </c>
      <c r="AP144">
        <v>268.041712302885</v>
      </c>
      <c r="AQ144">
        <v>75.235260578040027</v>
      </c>
    </row>
    <row r="145" spans="2:43" x14ac:dyDescent="0.2">
      <c r="B145">
        <f t="shared" si="59"/>
        <v>3520</v>
      </c>
      <c r="C145">
        <v>4600000</v>
      </c>
      <c r="D145">
        <v>371.80200000000002</v>
      </c>
      <c r="E145">
        <v>-538948</v>
      </c>
      <c r="F145" s="2">
        <v>2514120</v>
      </c>
      <c r="G145">
        <v>7060</v>
      </c>
      <c r="I145">
        <f t="shared" si="49"/>
        <v>1865.1704609374283</v>
      </c>
      <c r="J145">
        <f t="shared" si="50"/>
        <v>0.36210266433494498</v>
      </c>
      <c r="K145">
        <f t="shared" si="51"/>
        <v>0.99912570738220896</v>
      </c>
      <c r="L145">
        <f t="shared" si="52"/>
        <v>646</v>
      </c>
      <c r="M145">
        <f t="shared" si="56"/>
        <v>-3.8</v>
      </c>
      <c r="O145">
        <v>3520</v>
      </c>
      <c r="P145">
        <v>4600000</v>
      </c>
      <c r="Q145">
        <v>371.80200000000002</v>
      </c>
      <c r="R145">
        <v>-538948</v>
      </c>
      <c r="S145" s="2">
        <v>2514120</v>
      </c>
      <c r="T145">
        <v>7060</v>
      </c>
      <c r="U145">
        <v>24109.1</v>
      </c>
      <c r="V145">
        <f t="shared" si="60"/>
        <v>2.4109099999999999</v>
      </c>
      <c r="X145">
        <v>4600000</v>
      </c>
      <c r="Y145">
        <v>32.155500000000004</v>
      </c>
      <c r="Z145">
        <v>104.788</v>
      </c>
      <c r="AA145">
        <v>72.632499999999993</v>
      </c>
      <c r="AC145">
        <f t="shared" si="57"/>
        <v>200526.31638045248</v>
      </c>
      <c r="AD145">
        <f t="shared" si="61"/>
        <v>2.3166198274693213</v>
      </c>
      <c r="AE145">
        <f t="shared" si="58"/>
        <v>2316.6198274693211</v>
      </c>
      <c r="AF145">
        <f t="shared" si="62"/>
        <v>34.305951058042183</v>
      </c>
      <c r="AG145">
        <f t="shared" si="63"/>
        <v>1.7553805722544721E-2</v>
      </c>
      <c r="AI145">
        <v>2239.6109587441665</v>
      </c>
      <c r="AJ145">
        <v>35.464658213223416</v>
      </c>
      <c r="AL145">
        <v>0.78423109609533059</v>
      </c>
      <c r="AM145">
        <v>784.2310960953306</v>
      </c>
      <c r="AN145">
        <v>51.62951259977725</v>
      </c>
      <c r="AP145">
        <v>237.50795517479722</v>
      </c>
      <c r="AQ145">
        <v>78.886003791941775</v>
      </c>
    </row>
    <row r="146" spans="2:43" x14ac:dyDescent="0.2">
      <c r="B146">
        <f t="shared" si="59"/>
        <v>3600</v>
      </c>
      <c r="C146">
        <v>4700000</v>
      </c>
      <c r="D146">
        <v>371.87099999999998</v>
      </c>
      <c r="E146">
        <v>-538893</v>
      </c>
      <c r="F146" s="2">
        <v>2514120</v>
      </c>
      <c r="G146">
        <v>7704.23</v>
      </c>
      <c r="I146">
        <f t="shared" si="49"/>
        <v>1920.1704609374283</v>
      </c>
      <c r="J146">
        <f t="shared" si="50"/>
        <v>0.37033227034255733</v>
      </c>
      <c r="K146">
        <f t="shared" si="51"/>
        <v>0.99912570738220896</v>
      </c>
      <c r="L146">
        <f t="shared" si="52"/>
        <v>701</v>
      </c>
      <c r="M146">
        <f t="shared" si="56"/>
        <v>-3.8125</v>
      </c>
      <c r="O146">
        <v>3600</v>
      </c>
      <c r="P146">
        <v>4700000</v>
      </c>
      <c r="Q146">
        <v>371.87099999999998</v>
      </c>
      <c r="R146">
        <v>-538893</v>
      </c>
      <c r="S146" s="2">
        <v>2514120</v>
      </c>
      <c r="T146">
        <v>7704.23</v>
      </c>
      <c r="U146">
        <v>25679.1</v>
      </c>
      <c r="V146">
        <f t="shared" si="60"/>
        <v>2.5679099999999999</v>
      </c>
      <c r="X146">
        <v>4700000</v>
      </c>
      <c r="Y146">
        <v>32.167700000000004</v>
      </c>
      <c r="Z146">
        <v>104.90900000000001</v>
      </c>
      <c r="AA146">
        <v>72.741299999999995</v>
      </c>
      <c r="AC146">
        <f t="shared" si="57"/>
        <v>201428.80331484039</v>
      </c>
      <c r="AD146">
        <f t="shared" si="61"/>
        <v>2.4564242303948887</v>
      </c>
      <c r="AE146">
        <f t="shared" si="58"/>
        <v>2456.4242303948886</v>
      </c>
      <c r="AF146">
        <f t="shared" si="62"/>
        <v>33.694562598943577</v>
      </c>
      <c r="AG146">
        <f t="shared" si="63"/>
        <v>1.7872319850766684E-2</v>
      </c>
      <c r="AI146">
        <v>2468.5580611968835</v>
      </c>
      <c r="AJ146">
        <v>33.997292950587351</v>
      </c>
      <c r="AL146">
        <v>0.63950806670480087</v>
      </c>
      <c r="AM146">
        <v>639.50806670480085</v>
      </c>
      <c r="AN146">
        <v>51.669068444929628</v>
      </c>
      <c r="AP146">
        <v>239.95307871158712</v>
      </c>
      <c r="AQ146">
        <v>79.796466151171714</v>
      </c>
    </row>
    <row r="147" spans="2:43" x14ac:dyDescent="0.2">
      <c r="B147">
        <f t="shared" si="59"/>
        <v>3680</v>
      </c>
      <c r="C147">
        <v>4800000</v>
      </c>
      <c r="D147">
        <v>371.81400000000002</v>
      </c>
      <c r="E147">
        <v>-538836</v>
      </c>
      <c r="F147" s="2">
        <v>2514120</v>
      </c>
      <c r="G147">
        <v>8326.98</v>
      </c>
      <c r="I147">
        <f t="shared" si="49"/>
        <v>1977.1704609374283</v>
      </c>
      <c r="J147">
        <f t="shared" si="50"/>
        <v>0.37856187635016975</v>
      </c>
      <c r="K147">
        <f t="shared" si="51"/>
        <v>0.99912570738220896</v>
      </c>
      <c r="L147">
        <f t="shared" si="52"/>
        <v>758</v>
      </c>
      <c r="M147">
        <f t="shared" si="56"/>
        <v>-3.7875000000000001</v>
      </c>
      <c r="O147">
        <v>3680</v>
      </c>
      <c r="P147">
        <v>4800000</v>
      </c>
      <c r="Q147">
        <v>371.81400000000002</v>
      </c>
      <c r="R147">
        <v>-538836</v>
      </c>
      <c r="S147" s="2">
        <v>2514120</v>
      </c>
      <c r="T147">
        <v>8326.98</v>
      </c>
      <c r="U147">
        <v>27600.7</v>
      </c>
      <c r="V147">
        <f t="shared" si="60"/>
        <v>2.7600700000000002</v>
      </c>
      <c r="X147">
        <v>4800000</v>
      </c>
      <c r="Y147">
        <v>31.990600000000001</v>
      </c>
      <c r="Z147">
        <v>104.78</v>
      </c>
      <c r="AA147">
        <v>72.789400000000001</v>
      </c>
      <c r="AC147">
        <f t="shared" si="57"/>
        <v>201828.65045106193</v>
      </c>
      <c r="AD147">
        <f t="shared" si="61"/>
        <v>2.6350109670505906</v>
      </c>
      <c r="AE147">
        <f t="shared" si="58"/>
        <v>2635.0109670505904</v>
      </c>
      <c r="AF147">
        <f t="shared" si="62"/>
        <v>33.027503614573234</v>
      </c>
      <c r="AG147">
        <f t="shared" si="63"/>
        <v>1.8233288444309853E-2</v>
      </c>
      <c r="AI147">
        <v>2624.0622534461381</v>
      </c>
      <c r="AJ147">
        <v>33.502240293503704</v>
      </c>
      <c r="AL147">
        <v>0.66340185886042846</v>
      </c>
      <c r="AM147">
        <v>663.40185886042843</v>
      </c>
      <c r="AN147">
        <v>52.067059305868298</v>
      </c>
      <c r="AP147">
        <v>253.96479824914735</v>
      </c>
      <c r="AQ147">
        <v>80.408160697406132</v>
      </c>
    </row>
    <row r="148" spans="2:43" x14ac:dyDescent="0.2">
      <c r="B148">
        <f t="shared" si="59"/>
        <v>3760</v>
      </c>
      <c r="C148">
        <v>4900000</v>
      </c>
      <c r="D148">
        <v>371.80799999999999</v>
      </c>
      <c r="E148">
        <v>-538767</v>
      </c>
      <c r="F148" s="2">
        <v>2514120</v>
      </c>
      <c r="G148">
        <v>9128.31</v>
      </c>
      <c r="I148">
        <f t="shared" si="49"/>
        <v>2046.1704609374283</v>
      </c>
      <c r="J148">
        <f t="shared" si="50"/>
        <v>0.3867914823577821</v>
      </c>
      <c r="K148">
        <f t="shared" si="51"/>
        <v>0.99912570738220896</v>
      </c>
      <c r="L148">
        <f t="shared" si="52"/>
        <v>827</v>
      </c>
      <c r="M148">
        <f t="shared" si="56"/>
        <v>-3.6375000000000002</v>
      </c>
      <c r="O148">
        <v>3760</v>
      </c>
      <c r="P148">
        <v>4900000</v>
      </c>
      <c r="Q148">
        <v>371.80799999999999</v>
      </c>
      <c r="R148">
        <v>-538767</v>
      </c>
      <c r="S148" s="2">
        <v>2514120</v>
      </c>
      <c r="T148">
        <v>9128.31</v>
      </c>
      <c r="U148">
        <v>29694.9</v>
      </c>
      <c r="V148">
        <f t="shared" si="60"/>
        <v>2.9694900000000004</v>
      </c>
      <c r="X148">
        <v>4900000</v>
      </c>
      <c r="Y148">
        <v>31.815000000000001</v>
      </c>
      <c r="Z148">
        <v>104.56</v>
      </c>
      <c r="AA148">
        <v>72.745000000000005</v>
      </c>
      <c r="AC148">
        <f t="shared" si="57"/>
        <v>201459.54202099709</v>
      </c>
      <c r="AD148">
        <f t="shared" si="61"/>
        <v>2.8401362271803161</v>
      </c>
      <c r="AE148">
        <f t="shared" si="58"/>
        <v>2840.1362271803159</v>
      </c>
      <c r="AF148">
        <f t="shared" si="62"/>
        <v>32.265674522618198</v>
      </c>
      <c r="AG148">
        <f t="shared" si="63"/>
        <v>1.8663797019890547E-2</v>
      </c>
      <c r="AI148">
        <v>2715.7368199547991</v>
      </c>
      <c r="AJ148">
        <v>33.882184634411239</v>
      </c>
      <c r="AL148">
        <v>0.59498567683440273</v>
      </c>
      <c r="AM148">
        <v>594.98567683440274</v>
      </c>
      <c r="AN148" s="1">
        <v>53.195413677320381</v>
      </c>
      <c r="AP148">
        <v>213.66461315871834</v>
      </c>
      <c r="AQ148">
        <v>81.319070406802055</v>
      </c>
    </row>
    <row r="149" spans="2:43" x14ac:dyDescent="0.2">
      <c r="B149">
        <f t="shared" si="59"/>
        <v>3840</v>
      </c>
      <c r="C149">
        <v>5000000</v>
      </c>
      <c r="D149">
        <v>371.86799999999999</v>
      </c>
      <c r="E149">
        <v>-538700</v>
      </c>
      <c r="F149" s="2">
        <v>2514120</v>
      </c>
      <c r="G149">
        <v>9765.02</v>
      </c>
      <c r="I149">
        <f t="shared" si="49"/>
        <v>2113.1704609374283</v>
      </c>
      <c r="J149">
        <f t="shared" si="50"/>
        <v>0.39502108836539451</v>
      </c>
      <c r="K149">
        <f t="shared" si="51"/>
        <v>0.99912570738220896</v>
      </c>
      <c r="L149">
        <f t="shared" si="52"/>
        <v>894</v>
      </c>
      <c r="M149">
        <f t="shared" si="56"/>
        <v>-3.6625000000000001</v>
      </c>
      <c r="O149">
        <v>3840</v>
      </c>
      <c r="P149">
        <v>5000000</v>
      </c>
      <c r="Q149">
        <v>371.86799999999999</v>
      </c>
      <c r="R149">
        <v>-538700</v>
      </c>
      <c r="S149" s="2">
        <v>2514120</v>
      </c>
      <c r="T149">
        <v>9765.02</v>
      </c>
      <c r="U149">
        <v>31667.5</v>
      </c>
      <c r="V149">
        <f t="shared" si="60"/>
        <v>3.16675</v>
      </c>
      <c r="X149">
        <v>5000000</v>
      </c>
      <c r="Y149">
        <v>31.543299999999999</v>
      </c>
      <c r="Z149">
        <v>104.867</v>
      </c>
      <c r="AA149">
        <v>73.323700000000002</v>
      </c>
      <c r="AC149">
        <f t="shared" si="57"/>
        <v>206305.83587415691</v>
      </c>
      <c r="AD149">
        <f t="shared" si="61"/>
        <v>2.9576543121748338</v>
      </c>
      <c r="AE149">
        <f t="shared" si="58"/>
        <v>2957.6543121748336</v>
      </c>
      <c r="AF149">
        <f t="shared" si="62"/>
        <v>32.35348290713992</v>
      </c>
      <c r="AG149">
        <f t="shared" si="63"/>
        <v>1.8613142879498258E-2</v>
      </c>
      <c r="AI149">
        <v>2859.062137198352</v>
      </c>
      <c r="AJ149">
        <v>33.646404517363202</v>
      </c>
      <c r="AL149">
        <v>0.59095531543507296</v>
      </c>
      <c r="AM149">
        <v>590.95531543507298</v>
      </c>
      <c r="AN149">
        <v>53.44387676322912</v>
      </c>
      <c r="AP149">
        <v>217.1778548019482</v>
      </c>
      <c r="AQ149">
        <v>82.656100949889279</v>
      </c>
    </row>
    <row r="150" spans="2:43" x14ac:dyDescent="0.2">
      <c r="B150">
        <f t="shared" si="59"/>
        <v>3920</v>
      </c>
      <c r="C150">
        <v>5100000</v>
      </c>
      <c r="D150">
        <v>371.81</v>
      </c>
      <c r="E150">
        <v>-538634</v>
      </c>
      <c r="F150" s="2">
        <v>2514120</v>
      </c>
      <c r="G150">
        <v>10634.4</v>
      </c>
      <c r="I150">
        <f t="shared" si="49"/>
        <v>2179.1704609374283</v>
      </c>
      <c r="J150">
        <f t="shared" si="50"/>
        <v>0.40325069437300687</v>
      </c>
      <c r="K150">
        <f t="shared" si="51"/>
        <v>0.99912570738220896</v>
      </c>
      <c r="L150">
        <f t="shared" si="52"/>
        <v>960</v>
      </c>
      <c r="M150">
        <f t="shared" si="56"/>
        <v>-3.6749999999999998</v>
      </c>
      <c r="O150">
        <v>3920</v>
      </c>
      <c r="P150">
        <v>5100000</v>
      </c>
      <c r="Q150">
        <v>371.81</v>
      </c>
      <c r="R150">
        <v>-538634</v>
      </c>
      <c r="S150" s="2">
        <v>2514120</v>
      </c>
      <c r="T150">
        <v>10634.4</v>
      </c>
      <c r="U150">
        <v>33447.9</v>
      </c>
      <c r="V150">
        <f t="shared" si="60"/>
        <v>3.3447900000000002</v>
      </c>
      <c r="X150">
        <v>5100000</v>
      </c>
      <c r="Y150">
        <v>31.915099999999999</v>
      </c>
      <c r="Z150">
        <v>105.149</v>
      </c>
      <c r="AA150">
        <v>73.233900000000006</v>
      </c>
      <c r="AC150">
        <f t="shared" si="57"/>
        <v>205548.7716197182</v>
      </c>
      <c r="AD150">
        <f t="shared" si="61"/>
        <v>3.1354444950329121</v>
      </c>
      <c r="AE150">
        <f t="shared" si="58"/>
        <v>3135.4444950329121</v>
      </c>
      <c r="AF150">
        <f t="shared" si="62"/>
        <v>31.576905680967929</v>
      </c>
      <c r="AG150">
        <f t="shared" si="63"/>
        <v>1.9070899665857968E-2</v>
      </c>
      <c r="AI150">
        <v>2987.3391292863698</v>
      </c>
      <c r="AJ150">
        <v>33.570965559278889</v>
      </c>
      <c r="AL150">
        <v>0.69044284215111562</v>
      </c>
      <c r="AM150">
        <v>690.44284215111566</v>
      </c>
      <c r="AN150">
        <v>53.503337908903056</v>
      </c>
      <c r="AP150">
        <v>216.17476120708866</v>
      </c>
      <c r="AQ150">
        <v>85.856090842597098</v>
      </c>
    </row>
    <row r="151" spans="2:43" x14ac:dyDescent="0.2">
      <c r="B151">
        <f t="shared" si="59"/>
        <v>4000</v>
      </c>
      <c r="C151">
        <v>5200000</v>
      </c>
      <c r="D151">
        <v>371.86599999999999</v>
      </c>
      <c r="E151">
        <v>-538562</v>
      </c>
      <c r="F151" s="2">
        <v>2514120</v>
      </c>
      <c r="G151">
        <v>11489.7</v>
      </c>
      <c r="I151">
        <f t="shared" si="49"/>
        <v>2251.1704609374283</v>
      </c>
      <c r="J151">
        <f t="shared" si="50"/>
        <v>0.41148030038061928</v>
      </c>
      <c r="K151">
        <f t="shared" si="51"/>
        <v>0.99912570738220896</v>
      </c>
      <c r="L151">
        <f t="shared" si="52"/>
        <v>1032</v>
      </c>
      <c r="M151">
        <f t="shared" si="56"/>
        <v>-3.6</v>
      </c>
      <c r="O151">
        <v>4000</v>
      </c>
      <c r="P151">
        <v>5200000</v>
      </c>
      <c r="Q151">
        <v>371.86599999999999</v>
      </c>
      <c r="R151">
        <v>-538562</v>
      </c>
      <c r="S151" s="2">
        <v>2514120</v>
      </c>
      <c r="T151">
        <v>11489.7</v>
      </c>
      <c r="U151">
        <v>35335.599999999999</v>
      </c>
      <c r="V151">
        <f t="shared" si="60"/>
        <v>3.53356</v>
      </c>
      <c r="X151">
        <v>5200000</v>
      </c>
      <c r="Y151">
        <v>31.774899999999999</v>
      </c>
      <c r="Z151">
        <v>104.94199999999999</v>
      </c>
      <c r="AA151">
        <v>73.167100000000005</v>
      </c>
      <c r="AC151">
        <f t="shared" si="57"/>
        <v>204986.81312553029</v>
      </c>
      <c r="AD151">
        <f t="shared" si="61"/>
        <v>3.3214803932900407</v>
      </c>
      <c r="AE151">
        <f t="shared" si="58"/>
        <v>3321.4803932900409</v>
      </c>
      <c r="AF151">
        <f t="shared" si="62"/>
        <v>30.860764716048582</v>
      </c>
      <c r="AG151">
        <f t="shared" si="63"/>
        <v>1.9513450348391293E-2</v>
      </c>
      <c r="AI151">
        <v>3168.6454369926241</v>
      </c>
      <c r="AJ151">
        <v>32.658356819637028</v>
      </c>
      <c r="AL151">
        <v>0.71049665816240659</v>
      </c>
      <c r="AM151">
        <v>710.49665816240656</v>
      </c>
      <c r="AN151">
        <v>53.536956538125416</v>
      </c>
      <c r="AP151">
        <v>186.58718174809414</v>
      </c>
      <c r="AQ151">
        <v>87.354203988651889</v>
      </c>
    </row>
    <row r="152" spans="2:43" x14ac:dyDescent="0.2">
      <c r="B152">
        <f t="shared" si="59"/>
        <v>4080</v>
      </c>
      <c r="C152">
        <v>5300000</v>
      </c>
      <c r="D152">
        <v>371.85700000000003</v>
      </c>
      <c r="E152">
        <v>-538485</v>
      </c>
      <c r="F152" s="2">
        <v>2514120</v>
      </c>
      <c r="G152">
        <v>12287.7</v>
      </c>
      <c r="I152">
        <f t="shared" si="49"/>
        <v>2328.1704609374283</v>
      </c>
      <c r="J152">
        <f t="shared" si="50"/>
        <v>0.41970990638823169</v>
      </c>
      <c r="K152">
        <f t="shared" si="51"/>
        <v>0.99912570738220896</v>
      </c>
      <c r="L152">
        <f t="shared" si="52"/>
        <v>1109</v>
      </c>
      <c r="M152">
        <f t="shared" si="56"/>
        <v>-3.5375000000000001</v>
      </c>
      <c r="O152">
        <v>4080</v>
      </c>
      <c r="P152">
        <v>5300000</v>
      </c>
      <c r="Q152">
        <v>371.85700000000003</v>
      </c>
      <c r="R152">
        <v>-538485</v>
      </c>
      <c r="S152" s="2">
        <v>2514120</v>
      </c>
      <c r="T152">
        <v>12287.7</v>
      </c>
      <c r="U152">
        <v>37413.5</v>
      </c>
      <c r="V152">
        <f t="shared" si="60"/>
        <v>3.7413500000000002</v>
      </c>
      <c r="X152">
        <v>5300000</v>
      </c>
      <c r="Y152">
        <v>31.528600000000001</v>
      </c>
      <c r="Z152">
        <v>105.042</v>
      </c>
      <c r="AA152">
        <v>73.513400000000004</v>
      </c>
      <c r="AC152">
        <f t="shared" si="57"/>
        <v>207911.21950708542</v>
      </c>
      <c r="AD152">
        <f t="shared" si="61"/>
        <v>3.4673330474248081</v>
      </c>
      <c r="AE152">
        <f t="shared" si="58"/>
        <v>3467.3330474248082</v>
      </c>
      <c r="AF152">
        <f t="shared" si="62"/>
        <v>30.687288330187947</v>
      </c>
      <c r="AG152">
        <f t="shared" si="63"/>
        <v>1.9623760611249541E-2</v>
      </c>
      <c r="AI152">
        <v>3286.3595698133045</v>
      </c>
      <c r="AJ152">
        <v>32.910949117279436</v>
      </c>
      <c r="AL152">
        <v>0.62674358921377182</v>
      </c>
      <c r="AM152">
        <v>626.74358921377177</v>
      </c>
      <c r="AN152">
        <v>54.080513075904726</v>
      </c>
      <c r="AP152">
        <v>196.07053356230574</v>
      </c>
      <c r="AQ152">
        <v>87.636072701991324</v>
      </c>
    </row>
    <row r="153" spans="2:43" x14ac:dyDescent="0.2">
      <c r="B153">
        <f t="shared" si="59"/>
        <v>4160</v>
      </c>
      <c r="C153">
        <v>5400000</v>
      </c>
      <c r="D153">
        <v>371.82499999999999</v>
      </c>
      <c r="E153">
        <v>-538412</v>
      </c>
      <c r="F153" s="2">
        <v>2514120</v>
      </c>
      <c r="G153">
        <v>13062.9</v>
      </c>
      <c r="I153">
        <f t="shared" si="49"/>
        <v>2401.1704609374283</v>
      </c>
      <c r="J153">
        <f t="shared" si="50"/>
        <v>0.42793951239584405</v>
      </c>
      <c r="K153">
        <f t="shared" si="51"/>
        <v>0.99912570738220896</v>
      </c>
      <c r="L153">
        <f t="shared" si="52"/>
        <v>1182</v>
      </c>
      <c r="M153">
        <f t="shared" si="56"/>
        <v>-3.5874999999999999</v>
      </c>
      <c r="O153">
        <v>4160</v>
      </c>
      <c r="P153">
        <v>5400000</v>
      </c>
      <c r="Q153">
        <v>371.82499999999999</v>
      </c>
      <c r="R153">
        <v>-538412</v>
      </c>
      <c r="S153" s="2">
        <v>2514120</v>
      </c>
      <c r="T153">
        <v>13062.9</v>
      </c>
      <c r="U153">
        <v>39656.1</v>
      </c>
      <c r="V153">
        <f t="shared" si="60"/>
        <v>3.9656099999999999</v>
      </c>
      <c r="X153">
        <v>5400000</v>
      </c>
      <c r="Y153">
        <v>31.314</v>
      </c>
      <c r="Z153">
        <v>105.054</v>
      </c>
      <c r="AA153">
        <v>73.739999999999995</v>
      </c>
      <c r="AC153">
        <f t="shared" si="57"/>
        <v>209839.76803655995</v>
      </c>
      <c r="AD153">
        <f t="shared" si="61"/>
        <v>3.6413913001443174</v>
      </c>
      <c r="AE153">
        <f t="shared" si="58"/>
        <v>3641.3913001443175</v>
      </c>
      <c r="AF153">
        <f t="shared" si="62"/>
        <v>30.376324113369325</v>
      </c>
      <c r="AG153">
        <f t="shared" si="63"/>
        <v>1.9824650202983504E-2</v>
      </c>
      <c r="AI153">
        <v>3426.2485682034107</v>
      </c>
      <c r="AJ153">
        <v>32.458026794015993</v>
      </c>
      <c r="AL153">
        <v>0.5435685122933317</v>
      </c>
      <c r="AM153">
        <v>543.56851229333165</v>
      </c>
      <c r="AN153">
        <v>54.902589595744551</v>
      </c>
      <c r="AP153">
        <v>190.3639220311432</v>
      </c>
      <c r="AQ153">
        <v>90.775087096426589</v>
      </c>
    </row>
    <row r="154" spans="2:43" x14ac:dyDescent="0.2">
      <c r="B154">
        <f t="shared" si="59"/>
        <v>4240</v>
      </c>
      <c r="C154">
        <v>5500000</v>
      </c>
      <c r="D154">
        <v>371.82900000000001</v>
      </c>
      <c r="E154">
        <v>-538343</v>
      </c>
      <c r="F154" s="2">
        <v>2514120</v>
      </c>
      <c r="G154">
        <v>14011.1</v>
      </c>
      <c r="I154">
        <f t="shared" si="49"/>
        <v>2470.1704609374283</v>
      </c>
      <c r="J154">
        <f t="shared" si="50"/>
        <v>0.43616911840345646</v>
      </c>
      <c r="K154">
        <f t="shared" si="51"/>
        <v>0.99912570738220896</v>
      </c>
      <c r="L154">
        <f t="shared" si="52"/>
        <v>1251</v>
      </c>
      <c r="M154">
        <f t="shared" si="56"/>
        <v>-3.6375000000000002</v>
      </c>
      <c r="O154">
        <v>4240</v>
      </c>
      <c r="P154">
        <v>5500000</v>
      </c>
      <c r="Q154">
        <v>371.82900000000001</v>
      </c>
      <c r="R154">
        <v>-538343</v>
      </c>
      <c r="S154" s="2">
        <v>2514120</v>
      </c>
      <c r="T154">
        <v>14011.1</v>
      </c>
      <c r="U154">
        <v>41788.300000000003</v>
      </c>
      <c r="V154">
        <f t="shared" si="60"/>
        <v>4.1788300000000005</v>
      </c>
      <c r="X154">
        <v>5500000</v>
      </c>
      <c r="Y154">
        <v>31.453600000000002</v>
      </c>
      <c r="Z154">
        <v>105.319</v>
      </c>
      <c r="AA154">
        <v>73.865399999999994</v>
      </c>
      <c r="AC154">
        <f t="shared" si="57"/>
        <v>210912.13097013059</v>
      </c>
      <c r="AD154">
        <f t="shared" si="61"/>
        <v>3.8176691714988458</v>
      </c>
      <c r="AE154">
        <f t="shared" si="58"/>
        <v>3817.6691714988456</v>
      </c>
      <c r="AF154">
        <f t="shared" si="62"/>
        <v>29.955491809012415</v>
      </c>
      <c r="AG154">
        <f t="shared" si="63"/>
        <v>2.0103158507276519E-2</v>
      </c>
      <c r="AI154">
        <v>3602.3600177802064</v>
      </c>
      <c r="AJ154">
        <v>32.044606799068404</v>
      </c>
      <c r="AL154">
        <v>0.54395547465915051</v>
      </c>
      <c r="AM154">
        <v>543.95547465915047</v>
      </c>
      <c r="AN154">
        <v>55.22589933340295</v>
      </c>
      <c r="AP154">
        <v>176.09824490983894</v>
      </c>
      <c r="AQ154">
        <v>92.18383473168997</v>
      </c>
    </row>
    <row r="155" spans="2:43" x14ac:dyDescent="0.2">
      <c r="B155">
        <f t="shared" si="59"/>
        <v>4320</v>
      </c>
      <c r="C155">
        <v>5600000</v>
      </c>
      <c r="D155">
        <v>371.84500000000003</v>
      </c>
      <c r="E155">
        <v>-538268</v>
      </c>
      <c r="F155" s="2">
        <v>2514120</v>
      </c>
      <c r="G155">
        <v>14938.2</v>
      </c>
      <c r="I155">
        <f t="shared" si="49"/>
        <v>2545.1704609374283</v>
      </c>
      <c r="J155">
        <f t="shared" si="50"/>
        <v>0.44439872441106881</v>
      </c>
      <c r="K155">
        <f t="shared" si="51"/>
        <v>0.99912570738220896</v>
      </c>
      <c r="L155">
        <f t="shared" si="52"/>
        <v>1326</v>
      </c>
      <c r="M155">
        <f t="shared" si="56"/>
        <v>-3.5625</v>
      </c>
      <c r="O155">
        <v>4320</v>
      </c>
      <c r="P155">
        <v>5600000</v>
      </c>
      <c r="Q155">
        <v>371.84500000000003</v>
      </c>
      <c r="R155">
        <v>-538268</v>
      </c>
      <c r="S155" s="2">
        <v>2514120</v>
      </c>
      <c r="T155">
        <v>14938.2</v>
      </c>
      <c r="U155">
        <v>43756.9</v>
      </c>
      <c r="V155">
        <f t="shared" si="60"/>
        <v>4.3756900000000005</v>
      </c>
      <c r="X155">
        <v>5600000</v>
      </c>
      <c r="Y155">
        <v>31.494900000000001</v>
      </c>
      <c r="Z155">
        <v>105.453</v>
      </c>
      <c r="AA155">
        <v>73.958100000000002</v>
      </c>
      <c r="AC155">
        <f t="shared" si="57"/>
        <v>211707.20288694004</v>
      </c>
      <c r="AD155">
        <f t="shared" si="61"/>
        <v>3.9825025166244465</v>
      </c>
      <c r="AE155">
        <f t="shared" si="58"/>
        <v>3982.5025166244463</v>
      </c>
      <c r="AF155">
        <f t="shared" si="62"/>
        <v>29.511592032063721</v>
      </c>
      <c r="AG155">
        <f t="shared" si="63"/>
        <v>2.0405540959827662E-2</v>
      </c>
      <c r="AI155">
        <v>3668.5749376828007</v>
      </c>
      <c r="AJ155">
        <v>32.208578086205094</v>
      </c>
      <c r="AL155">
        <v>0.61540792719947024</v>
      </c>
      <c r="AM155">
        <v>615.40792719947024</v>
      </c>
      <c r="AN155">
        <v>56.194712992978936</v>
      </c>
      <c r="AP155">
        <v>170.54829605750962</v>
      </c>
      <c r="AQ155">
        <v>93.540372681171107</v>
      </c>
    </row>
    <row r="156" spans="2:43" x14ac:dyDescent="0.2">
      <c r="B156">
        <f t="shared" si="59"/>
        <v>4400</v>
      </c>
      <c r="C156">
        <v>5700000</v>
      </c>
      <c r="D156">
        <v>371.86200000000002</v>
      </c>
      <c r="E156">
        <v>-538193</v>
      </c>
      <c r="F156" s="2">
        <v>2514120</v>
      </c>
      <c r="G156">
        <v>15809.9</v>
      </c>
      <c r="I156">
        <f t="shared" si="49"/>
        <v>2620.1704609374283</v>
      </c>
      <c r="J156">
        <f t="shared" si="50"/>
        <v>0.45262833041868122</v>
      </c>
      <c r="K156">
        <f t="shared" si="51"/>
        <v>0.99912570738220896</v>
      </c>
      <c r="L156">
        <f t="shared" si="52"/>
        <v>1401</v>
      </c>
      <c r="M156">
        <f t="shared" si="56"/>
        <v>-3.5625</v>
      </c>
      <c r="O156">
        <v>4400</v>
      </c>
      <c r="P156">
        <v>5700000</v>
      </c>
      <c r="Q156">
        <v>371.86200000000002</v>
      </c>
      <c r="R156">
        <v>-538193</v>
      </c>
      <c r="S156" s="2">
        <v>2514120</v>
      </c>
      <c r="T156">
        <v>15809.9</v>
      </c>
      <c r="U156">
        <v>45777</v>
      </c>
      <c r="V156">
        <f t="shared" si="60"/>
        <v>4.5777000000000001</v>
      </c>
      <c r="X156">
        <v>5700000</v>
      </c>
      <c r="Y156">
        <v>31.466200000000001</v>
      </c>
      <c r="Z156">
        <v>105.89400000000001</v>
      </c>
      <c r="AA156">
        <v>74.427800000000005</v>
      </c>
      <c r="AC156">
        <f t="shared" si="57"/>
        <v>215766.46356769855</v>
      </c>
      <c r="AD156">
        <f t="shared" si="61"/>
        <v>4.0879778216100462</v>
      </c>
      <c r="AE156">
        <f t="shared" si="58"/>
        <v>4087.9778216100462</v>
      </c>
      <c r="AF156">
        <f t="shared" si="62"/>
        <v>29.530582809197284</v>
      </c>
      <c r="AG156">
        <f t="shared" si="63"/>
        <v>2.0392418391839022E-2</v>
      </c>
      <c r="AI156">
        <v>3841.1668389139418</v>
      </c>
      <c r="AJ156">
        <v>31.613001530348367</v>
      </c>
      <c r="AL156">
        <v>0.56746726742618447</v>
      </c>
      <c r="AM156">
        <v>567.46726742618443</v>
      </c>
      <c r="AN156">
        <v>56.536022728338104</v>
      </c>
      <c r="AP156">
        <v>173.98115319884226</v>
      </c>
      <c r="AQ156">
        <v>96.417642969977976</v>
      </c>
    </row>
    <row r="157" spans="2:43" x14ac:dyDescent="0.2">
      <c r="B157">
        <f t="shared" si="59"/>
        <v>4480</v>
      </c>
      <c r="C157">
        <v>5800000</v>
      </c>
      <c r="D157">
        <v>371.90800000000002</v>
      </c>
      <c r="E157">
        <v>-538104</v>
      </c>
      <c r="F157" s="2">
        <v>2514120</v>
      </c>
      <c r="G157">
        <v>16762.599999999999</v>
      </c>
      <c r="I157">
        <f t="shared" si="49"/>
        <v>2709.1704609374283</v>
      </c>
      <c r="J157">
        <f t="shared" si="50"/>
        <v>0.46085793642629358</v>
      </c>
      <c r="K157">
        <f t="shared" si="51"/>
        <v>0.99912570738220896</v>
      </c>
      <c r="L157">
        <f t="shared" si="52"/>
        <v>1490</v>
      </c>
      <c r="M157">
        <f t="shared" si="56"/>
        <v>-3.3875000000000002</v>
      </c>
      <c r="O157">
        <v>4480</v>
      </c>
      <c r="P157">
        <v>5800000</v>
      </c>
      <c r="Q157">
        <v>371.90800000000002</v>
      </c>
      <c r="R157">
        <v>-538104</v>
      </c>
      <c r="S157" s="2">
        <v>2514120</v>
      </c>
      <c r="T157">
        <v>16762.599999999999</v>
      </c>
      <c r="U157">
        <v>47854.3</v>
      </c>
      <c r="V157">
        <f t="shared" si="60"/>
        <v>4.7854300000000007</v>
      </c>
      <c r="X157">
        <v>5800000</v>
      </c>
      <c r="Y157">
        <v>31.138500000000001</v>
      </c>
      <c r="Z157">
        <v>106.15600000000001</v>
      </c>
      <c r="AA157">
        <v>75.017499999999998</v>
      </c>
      <c r="AC157">
        <f t="shared" si="57"/>
        <v>220935.83293874221</v>
      </c>
      <c r="AD157">
        <f t="shared" si="61"/>
        <v>4.1734955623472061</v>
      </c>
      <c r="AE157">
        <f t="shared" si="58"/>
        <v>4173.495562347206</v>
      </c>
      <c r="AF157">
        <f t="shared" si="62"/>
        <v>29.698115757971106</v>
      </c>
      <c r="AG157">
        <f t="shared" si="63"/>
        <v>2.0277380723669879E-2</v>
      </c>
      <c r="AI157">
        <v>4025.672279860717</v>
      </c>
      <c r="AJ157">
        <v>31.090831883448111</v>
      </c>
      <c r="AL157">
        <v>0.50233090128497215</v>
      </c>
      <c r="AM157">
        <v>502.33090128497213</v>
      </c>
      <c r="AN157">
        <v>56.891590018678031</v>
      </c>
      <c r="AP157">
        <v>150.77784257687256</v>
      </c>
      <c r="AQ157">
        <v>97.449604396629624</v>
      </c>
    </row>
    <row r="158" spans="2:43" x14ac:dyDescent="0.2">
      <c r="B158">
        <f t="shared" si="59"/>
        <v>4560</v>
      </c>
      <c r="C158">
        <v>5900000</v>
      </c>
      <c r="D158">
        <v>371.815</v>
      </c>
      <c r="E158">
        <v>-538032</v>
      </c>
      <c r="F158" s="2">
        <v>2514120</v>
      </c>
      <c r="G158">
        <v>17664.400000000001</v>
      </c>
      <c r="I158">
        <f t="shared" si="49"/>
        <v>2781.1704609374283</v>
      </c>
      <c r="J158">
        <f t="shared" si="50"/>
        <v>0.46908754243390599</v>
      </c>
      <c r="K158">
        <f t="shared" si="51"/>
        <v>0.99912570738220896</v>
      </c>
      <c r="L158">
        <f t="shared" si="52"/>
        <v>1562</v>
      </c>
      <c r="M158">
        <f t="shared" si="56"/>
        <v>-3.6</v>
      </c>
      <c r="O158">
        <v>4560</v>
      </c>
      <c r="P158">
        <v>5900000</v>
      </c>
      <c r="Q158">
        <v>371.815</v>
      </c>
      <c r="R158">
        <v>-538032</v>
      </c>
      <c r="S158" s="2">
        <v>2514120</v>
      </c>
      <c r="T158">
        <v>17664.400000000001</v>
      </c>
      <c r="U158">
        <v>50381</v>
      </c>
      <c r="V158">
        <f t="shared" si="60"/>
        <v>5.0381</v>
      </c>
      <c r="X158">
        <v>5900000</v>
      </c>
      <c r="Y158">
        <v>31.308700000000002</v>
      </c>
      <c r="Z158">
        <v>106.206</v>
      </c>
      <c r="AA158">
        <v>74.897300000000001</v>
      </c>
      <c r="AC158">
        <f t="shared" si="57"/>
        <v>219875.52200151933</v>
      </c>
      <c r="AD158">
        <f t="shared" si="61"/>
        <v>4.415044107571183</v>
      </c>
      <c r="AE158">
        <f t="shared" si="58"/>
        <v>4415.0441075711833</v>
      </c>
      <c r="AF158">
        <f t="shared" si="62"/>
        <v>29.037070032744502</v>
      </c>
      <c r="AG158">
        <f t="shared" si="63"/>
        <v>2.0739007045852475E-2</v>
      </c>
      <c r="AI158">
        <v>4139.0537753919825</v>
      </c>
      <c r="AJ158">
        <v>31.078253906125582</v>
      </c>
      <c r="AL158">
        <v>0.50453530740074337</v>
      </c>
      <c r="AM158">
        <v>504.53530740074336</v>
      </c>
      <c r="AN158">
        <v>57.23658754767056</v>
      </c>
      <c r="AP158">
        <v>157.28222763142614</v>
      </c>
      <c r="AQ158">
        <v>98.069252557486251</v>
      </c>
    </row>
    <row r="159" spans="2:43" x14ac:dyDescent="0.2">
      <c r="B159">
        <f t="shared" si="59"/>
        <v>4640</v>
      </c>
      <c r="C159">
        <v>6000000</v>
      </c>
      <c r="D159">
        <v>371.887</v>
      </c>
      <c r="E159">
        <v>-537944</v>
      </c>
      <c r="F159" s="2">
        <v>2514120</v>
      </c>
      <c r="G159">
        <v>18552</v>
      </c>
      <c r="I159">
        <f t="shared" si="49"/>
        <v>2869.1704609374283</v>
      </c>
      <c r="J159">
        <f t="shared" si="50"/>
        <v>0.47731714844151835</v>
      </c>
      <c r="K159">
        <f t="shared" si="51"/>
        <v>0.99912570738220896</v>
      </c>
      <c r="L159">
        <f t="shared" si="52"/>
        <v>1650</v>
      </c>
      <c r="M159">
        <f t="shared" si="56"/>
        <v>-3.4</v>
      </c>
      <c r="O159">
        <v>4640</v>
      </c>
      <c r="P159">
        <v>6000000</v>
      </c>
      <c r="Q159">
        <v>371.887</v>
      </c>
      <c r="R159">
        <v>-537944</v>
      </c>
      <c r="S159" s="2">
        <v>2514120</v>
      </c>
      <c r="T159">
        <v>18552</v>
      </c>
      <c r="U159">
        <v>52634</v>
      </c>
      <c r="V159">
        <f t="shared" si="60"/>
        <v>5.2633999999999999</v>
      </c>
      <c r="X159">
        <v>6000000</v>
      </c>
      <c r="Y159">
        <v>31.031300000000002</v>
      </c>
      <c r="Z159">
        <v>106.066</v>
      </c>
      <c r="AA159">
        <v>75.034700000000001</v>
      </c>
      <c r="AC159">
        <f t="shared" si="57"/>
        <v>221087.83617846336</v>
      </c>
      <c r="AD159">
        <f t="shared" si="61"/>
        <v>4.5871894170822873</v>
      </c>
      <c r="AE159">
        <f t="shared" si="58"/>
        <v>4587.189417082287</v>
      </c>
      <c r="AF159">
        <f t="shared" si="62"/>
        <v>28.693770462644533</v>
      </c>
      <c r="AG159">
        <f t="shared" si="63"/>
        <v>2.0987133802578654E-2</v>
      </c>
      <c r="AI159">
        <v>4276.5090237604745</v>
      </c>
      <c r="AJ159">
        <v>30.720369463567742</v>
      </c>
      <c r="AL159">
        <v>0.45585036816055802</v>
      </c>
      <c r="AM159">
        <v>455.85036816055799</v>
      </c>
      <c r="AN159">
        <v>58.827205029441764</v>
      </c>
      <c r="AP159">
        <v>154.47535093730914</v>
      </c>
      <c r="AQ159">
        <v>99.07585977355329</v>
      </c>
    </row>
    <row r="160" spans="2:43" x14ac:dyDescent="0.2">
      <c r="B160">
        <f t="shared" si="59"/>
        <v>4720</v>
      </c>
      <c r="C160">
        <v>6100000</v>
      </c>
      <c r="D160">
        <v>371.90699999999998</v>
      </c>
      <c r="E160">
        <v>-537855</v>
      </c>
      <c r="F160" s="2">
        <v>2514120</v>
      </c>
      <c r="G160">
        <v>19506.900000000001</v>
      </c>
      <c r="I160">
        <f t="shared" si="49"/>
        <v>2958.1704609374283</v>
      </c>
      <c r="J160">
        <f t="shared" si="50"/>
        <v>0.48554675444913076</v>
      </c>
      <c r="K160">
        <f t="shared" si="51"/>
        <v>0.99912570738220896</v>
      </c>
      <c r="L160">
        <f t="shared" si="52"/>
        <v>1739</v>
      </c>
      <c r="M160">
        <f t="shared" si="56"/>
        <v>-3.3875000000000002</v>
      </c>
      <c r="O160">
        <v>4720</v>
      </c>
      <c r="P160">
        <v>6100000</v>
      </c>
      <c r="Q160">
        <v>371.90699999999998</v>
      </c>
      <c r="R160">
        <v>-537855</v>
      </c>
      <c r="S160" s="2">
        <v>2514120</v>
      </c>
      <c r="T160">
        <v>19506.900000000001</v>
      </c>
      <c r="U160">
        <v>54741</v>
      </c>
      <c r="V160">
        <f t="shared" si="60"/>
        <v>5.4741</v>
      </c>
      <c r="X160">
        <v>6100000</v>
      </c>
      <c r="Y160">
        <v>30.768699999999999</v>
      </c>
      <c r="Z160">
        <v>106.41200000000001</v>
      </c>
      <c r="AA160">
        <v>75.643299999999996</v>
      </c>
      <c r="AC160">
        <f t="shared" si="57"/>
        <v>226511.26150508947</v>
      </c>
      <c r="AD160">
        <f t="shared" si="61"/>
        <v>4.656590788416235</v>
      </c>
      <c r="AE160">
        <f t="shared" si="58"/>
        <v>4656.5907884162352</v>
      </c>
      <c r="AF160">
        <f t="shared" si="62"/>
        <v>28.899381711517979</v>
      </c>
      <c r="AG160">
        <f t="shared" si="63"/>
        <v>2.0837816047808055E-2</v>
      </c>
      <c r="AI160">
        <v>4504.5430282574753</v>
      </c>
      <c r="AJ160">
        <v>30.106421931665036</v>
      </c>
      <c r="AL160">
        <v>0.55989538715241183</v>
      </c>
      <c r="AM160">
        <v>559.89538715241179</v>
      </c>
      <c r="AN160">
        <v>58.9469852365092</v>
      </c>
      <c r="AP160">
        <v>137.720607733626</v>
      </c>
      <c r="AQ160">
        <v>105.42429195062013</v>
      </c>
    </row>
    <row r="161" spans="1:43" x14ac:dyDescent="0.2">
      <c r="B161">
        <f t="shared" si="59"/>
        <v>4800</v>
      </c>
      <c r="C161">
        <v>6200000</v>
      </c>
      <c r="D161">
        <v>371.84100000000001</v>
      </c>
      <c r="E161">
        <v>-537760</v>
      </c>
      <c r="F161" s="2">
        <v>2514120</v>
      </c>
      <c r="G161">
        <v>20542.8</v>
      </c>
      <c r="I161">
        <f t="shared" si="49"/>
        <v>3053.1704609374283</v>
      </c>
      <c r="J161">
        <f t="shared" si="50"/>
        <v>0.49377636045674311</v>
      </c>
      <c r="K161">
        <f t="shared" si="51"/>
        <v>0.99912570738220896</v>
      </c>
      <c r="L161">
        <f t="shared" si="52"/>
        <v>1834</v>
      </c>
      <c r="M161">
        <f t="shared" si="56"/>
        <v>-3.3125</v>
      </c>
      <c r="O161">
        <v>4800</v>
      </c>
      <c r="P161">
        <v>6200000</v>
      </c>
      <c r="Q161">
        <v>371.84100000000001</v>
      </c>
      <c r="R161">
        <v>-537760</v>
      </c>
      <c r="S161" s="2">
        <v>2514120</v>
      </c>
      <c r="T161">
        <v>20542.8</v>
      </c>
      <c r="U161">
        <v>57006.5</v>
      </c>
      <c r="V161">
        <f t="shared" si="60"/>
        <v>5.7006500000000004</v>
      </c>
      <c r="X161">
        <v>6200000</v>
      </c>
      <c r="Y161">
        <v>31.244199999999999</v>
      </c>
      <c r="Z161">
        <v>106.57299999999999</v>
      </c>
      <c r="AA161">
        <v>75.328800000000001</v>
      </c>
      <c r="AC161">
        <f t="shared" si="57"/>
        <v>223697.71348916757</v>
      </c>
      <c r="AD161">
        <f t="shared" si="61"/>
        <v>4.9102994658944024</v>
      </c>
      <c r="AE161">
        <f t="shared" si="58"/>
        <v>4910.2994658944026</v>
      </c>
      <c r="AF161">
        <f t="shared" si="62"/>
        <v>28.064742304828481</v>
      </c>
      <c r="AG161">
        <f t="shared" si="63"/>
        <v>2.145752822025352E-2</v>
      </c>
      <c r="AI161">
        <v>4640.8041389975042</v>
      </c>
      <c r="AJ161">
        <v>29.799654054107837</v>
      </c>
      <c r="AL161">
        <v>0.46516170634286186</v>
      </c>
      <c r="AM161">
        <v>465.16170634286186</v>
      </c>
      <c r="AN161">
        <v>59.040985951885482</v>
      </c>
      <c r="AP161">
        <v>130.35416301960279</v>
      </c>
      <c r="AQ161">
        <v>106.45069725782639</v>
      </c>
    </row>
    <row r="162" spans="1:43" x14ac:dyDescent="0.2">
      <c r="B162">
        <f t="shared" si="59"/>
        <v>4880</v>
      </c>
      <c r="C162">
        <v>6300000</v>
      </c>
      <c r="D162">
        <v>371.86599999999999</v>
      </c>
      <c r="E162">
        <v>-537674</v>
      </c>
      <c r="F162" s="2">
        <v>2514120</v>
      </c>
      <c r="G162">
        <v>21495.3</v>
      </c>
      <c r="I162">
        <f t="shared" si="49"/>
        <v>3139.1704609374283</v>
      </c>
      <c r="J162">
        <f t="shared" si="50"/>
        <v>0.50200596646435547</v>
      </c>
      <c r="K162">
        <f t="shared" si="51"/>
        <v>0.99912570738220896</v>
      </c>
      <c r="L162">
        <f t="shared" si="52"/>
        <v>1920</v>
      </c>
      <c r="M162">
        <f t="shared" si="56"/>
        <v>-3.4249999999999998</v>
      </c>
      <c r="O162">
        <v>4880</v>
      </c>
      <c r="P162">
        <v>6300000</v>
      </c>
      <c r="Q162">
        <v>371.86599999999999</v>
      </c>
      <c r="R162">
        <v>-537674</v>
      </c>
      <c r="S162" s="2">
        <v>2514120</v>
      </c>
      <c r="T162">
        <v>21495.3</v>
      </c>
      <c r="U162">
        <v>59465.4</v>
      </c>
      <c r="V162">
        <f t="shared" si="60"/>
        <v>5.9465400000000006</v>
      </c>
      <c r="X162">
        <v>6300000</v>
      </c>
      <c r="Y162">
        <v>31.0014</v>
      </c>
      <c r="Z162">
        <v>106.414</v>
      </c>
      <c r="AA162">
        <v>75.412599999999998</v>
      </c>
      <c r="AC162">
        <f t="shared" si="57"/>
        <v>224445.10612319142</v>
      </c>
      <c r="AD162">
        <f t="shared" si="61"/>
        <v>5.1050423702335399</v>
      </c>
      <c r="AE162">
        <f t="shared" si="58"/>
        <v>5105.0423702335402</v>
      </c>
      <c r="AF162">
        <f t="shared" si="62"/>
        <v>27.696894038398742</v>
      </c>
      <c r="AG162">
        <f t="shared" si="63"/>
        <v>2.1742510158905E-2</v>
      </c>
      <c r="AI162">
        <v>4687.3129428463399</v>
      </c>
      <c r="AJ162">
        <v>30.137470320764837</v>
      </c>
      <c r="AL162">
        <v>0.51123408181518681</v>
      </c>
      <c r="AM162">
        <v>511.23408181518681</v>
      </c>
      <c r="AN162">
        <v>59.249369665130146</v>
      </c>
      <c r="AP162">
        <v>126.40493793845273</v>
      </c>
      <c r="AQ162">
        <v>107.58532419259809</v>
      </c>
    </row>
    <row r="163" spans="1:43" x14ac:dyDescent="0.2">
      <c r="AL163">
        <v>0.42968636653616354</v>
      </c>
      <c r="AM163">
        <v>429.68636653616352</v>
      </c>
      <c r="AN163">
        <v>60.764384888407093</v>
      </c>
      <c r="AP163">
        <v>121.14267933326624</v>
      </c>
      <c r="AQ163">
        <v>113.63129696914848</v>
      </c>
    </row>
    <row r="164" spans="1:43" x14ac:dyDescent="0.2">
      <c r="A164" t="s">
        <v>31</v>
      </c>
      <c r="B164" t="s">
        <v>0</v>
      </c>
      <c r="AL164">
        <v>0.47032522268630905</v>
      </c>
      <c r="AM164">
        <v>470.32522268630908</v>
      </c>
      <c r="AN164">
        <v>61.316949584318444</v>
      </c>
      <c r="AP164">
        <v>109.93940366689407</v>
      </c>
      <c r="AQ164">
        <v>116.79808036587387</v>
      </c>
    </row>
    <row r="165" spans="1:43" x14ac:dyDescent="0.2">
      <c r="AL165">
        <v>0.50188952570214829</v>
      </c>
      <c r="AM165">
        <v>501.88952570214826</v>
      </c>
      <c r="AN165">
        <v>62.213502296594726</v>
      </c>
      <c r="AP165">
        <v>106.65059769206943</v>
      </c>
      <c r="AQ165">
        <v>118.52114977406801</v>
      </c>
    </row>
    <row r="166" spans="1:43" x14ac:dyDescent="0.2">
      <c r="B166" t="s">
        <v>1</v>
      </c>
      <c r="AD166" t="s">
        <v>2</v>
      </c>
      <c r="AL166">
        <v>0.41042072678951524</v>
      </c>
      <c r="AM166">
        <v>410.42072678951524</v>
      </c>
      <c r="AN166">
        <v>62.823468708276629</v>
      </c>
      <c r="AP166">
        <v>107.380247526145</v>
      </c>
      <c r="AQ166">
        <v>122.03135022162016</v>
      </c>
    </row>
    <row r="167" spans="1:43" x14ac:dyDescent="0.2">
      <c r="D167" t="s">
        <v>3</v>
      </c>
      <c r="F167" t="s">
        <v>30</v>
      </c>
      <c r="X167" t="s">
        <v>5</v>
      </c>
      <c r="Y167" t="s">
        <v>6</v>
      </c>
      <c r="Z167" t="s">
        <v>7</v>
      </c>
      <c r="AA167" t="s">
        <v>8</v>
      </c>
      <c r="AC167">
        <f>(4/3)*3.14*((3.413*8.5)^3)</f>
        <v>102219.56457563989</v>
      </c>
      <c r="AD167" t="s">
        <v>9</v>
      </c>
      <c r="AL167">
        <v>0.39438391149617902</v>
      </c>
      <c r="AM167">
        <v>394.383911496179</v>
      </c>
      <c r="AN167">
        <v>63.389456220710692</v>
      </c>
      <c r="AP167">
        <v>97.968645976708771</v>
      </c>
      <c r="AQ167">
        <v>124.08152582925416</v>
      </c>
    </row>
    <row r="168" spans="1:43" x14ac:dyDescent="0.2">
      <c r="B168">
        <v>5065</v>
      </c>
      <c r="C168" t="s">
        <v>10</v>
      </c>
      <c r="D168" t="s">
        <v>11</v>
      </c>
      <c r="E168" t="s">
        <v>12</v>
      </c>
      <c r="F168" t="s">
        <v>13</v>
      </c>
      <c r="G168" t="s">
        <v>14</v>
      </c>
      <c r="I168" t="s">
        <v>15</v>
      </c>
      <c r="J168" t="s">
        <v>16</v>
      </c>
      <c r="K168" t="s">
        <v>17</v>
      </c>
      <c r="L168" t="s">
        <v>18</v>
      </c>
      <c r="M168" t="s">
        <v>19</v>
      </c>
      <c r="X168">
        <v>0</v>
      </c>
      <c r="Y168">
        <v>39.445</v>
      </c>
      <c r="Z168">
        <v>97.754999999999995</v>
      </c>
      <c r="AA168">
        <v>58.31</v>
      </c>
      <c r="AC168">
        <f>(1/6)*3.14*(AA168)^3</f>
        <v>103754.63858995668</v>
      </c>
      <c r="AL168">
        <v>0.43089247614134329</v>
      </c>
      <c r="AM168">
        <v>430.89247614134331</v>
      </c>
      <c r="AN168">
        <v>63.44685053378042</v>
      </c>
      <c r="AP168">
        <v>92.311886273726046</v>
      </c>
      <c r="AQ168">
        <v>127.30419261460221</v>
      </c>
    </row>
    <row r="169" spans="1:43" x14ac:dyDescent="0.2">
      <c r="B169" t="s">
        <v>20</v>
      </c>
      <c r="C169">
        <v>100000</v>
      </c>
      <c r="D169">
        <v>347.01499999999999</v>
      </c>
      <c r="E169">
        <v>-585261</v>
      </c>
      <c r="F169" s="2">
        <v>2516320</v>
      </c>
      <c r="G169">
        <v>-5.7309800000000001E-3</v>
      </c>
      <c r="X169">
        <v>100000</v>
      </c>
      <c r="Y169">
        <v>39.545400000000001</v>
      </c>
      <c r="Z169">
        <v>97.426599999999993</v>
      </c>
      <c r="AA169">
        <v>57.8812</v>
      </c>
      <c r="AC169">
        <f>(1/6)*3.14*(AA169)^3</f>
        <v>101482.45780171893</v>
      </c>
      <c r="AL169">
        <v>0.37473688548156064</v>
      </c>
      <c r="AM169">
        <v>374.73688548156065</v>
      </c>
      <c r="AN169">
        <v>63.950161290538233</v>
      </c>
      <c r="AP169">
        <v>95.647100928820336</v>
      </c>
      <c r="AQ169">
        <v>133.3876153474063</v>
      </c>
    </row>
    <row r="170" spans="1:43" x14ac:dyDescent="0.2">
      <c r="B170">
        <v>0</v>
      </c>
      <c r="C170">
        <v>200000</v>
      </c>
      <c r="D170">
        <v>347.00099999999998</v>
      </c>
      <c r="E170">
        <v>-561369</v>
      </c>
      <c r="F170" s="2">
        <v>2514680</v>
      </c>
      <c r="G170">
        <v>3.7082999999999998E-2</v>
      </c>
      <c r="I170">
        <f>E170-(128000-$B$168)/128000*E$169</f>
        <v>733.03933593747206</v>
      </c>
      <c r="J170">
        <f>B170/$B$168</f>
        <v>0</v>
      </c>
      <c r="K170">
        <f>F170/$F$169</f>
        <v>0.99934825459401033</v>
      </c>
      <c r="L170">
        <f>E170-$E$170</f>
        <v>0</v>
      </c>
      <c r="O170" t="s">
        <v>21</v>
      </c>
      <c r="P170" t="s">
        <v>10</v>
      </c>
      <c r="Q170" t="s">
        <v>11</v>
      </c>
      <c r="R170" t="s">
        <v>12</v>
      </c>
      <c r="S170" t="s">
        <v>13</v>
      </c>
      <c r="T170" t="s">
        <v>14</v>
      </c>
      <c r="U170" t="s">
        <v>22</v>
      </c>
      <c r="V170" t="s">
        <v>23</v>
      </c>
      <c r="X170">
        <v>200000</v>
      </c>
      <c r="Y170">
        <v>39.402999999999999</v>
      </c>
      <c r="Z170">
        <v>97.463700000000003</v>
      </c>
      <c r="AA170">
        <v>58.060699999999997</v>
      </c>
      <c r="AC170">
        <f>(1/6)*3.14*(AA170)^3</f>
        <v>102429.53479603546</v>
      </c>
      <c r="AD170" t="s">
        <v>24</v>
      </c>
      <c r="AE170" t="s">
        <v>45</v>
      </c>
      <c r="AF170" t="s">
        <v>25</v>
      </c>
      <c r="AG170" t="s">
        <v>26</v>
      </c>
      <c r="AL170">
        <v>0.46954096844967663</v>
      </c>
      <c r="AM170">
        <v>469.54096844967665</v>
      </c>
      <c r="AN170">
        <v>64.27760995345578</v>
      </c>
      <c r="AP170">
        <v>83.535253933805436</v>
      </c>
      <c r="AQ170">
        <v>136.00734082072043</v>
      </c>
    </row>
    <row r="171" spans="1:43" x14ac:dyDescent="0.2">
      <c r="A171">
        <f>B171/B168</f>
        <v>7.8973346495557744E-3</v>
      </c>
      <c r="B171">
        <f>B170+(C171-C170)/2500</f>
        <v>40</v>
      </c>
      <c r="C171">
        <v>300000</v>
      </c>
      <c r="D171">
        <v>371.81</v>
      </c>
      <c r="E171">
        <v>-561371</v>
      </c>
      <c r="F171" s="2">
        <v>2514510</v>
      </c>
      <c r="G171">
        <v>40.513800000000003</v>
      </c>
      <c r="I171">
        <f>E171-(128000-$B$168)/128000*E$169</f>
        <v>731.03933593747206</v>
      </c>
      <c r="J171">
        <f>B171/$B$168</f>
        <v>7.8973346495557744E-3</v>
      </c>
      <c r="K171">
        <f>F171/$F$169</f>
        <v>0.99928069561899913</v>
      </c>
      <c r="L171">
        <f>E171-$E$170</f>
        <v>-2</v>
      </c>
      <c r="M171">
        <f>((L171-L170)-(B171-B170)*$B$15)/(B171-B170)</f>
        <v>-4.55</v>
      </c>
      <c r="O171">
        <v>40</v>
      </c>
      <c r="P171">
        <v>300000</v>
      </c>
      <c r="Q171">
        <v>371.81</v>
      </c>
      <c r="R171">
        <v>-561371</v>
      </c>
      <c r="S171" s="2">
        <v>2514510</v>
      </c>
      <c r="T171">
        <v>40.513800000000003</v>
      </c>
      <c r="U171">
        <v>85.006</v>
      </c>
      <c r="V171">
        <f>U171*10^-4</f>
        <v>8.5006000000000005E-3</v>
      </c>
      <c r="X171">
        <v>300000</v>
      </c>
      <c r="Y171">
        <v>39.356900000000003</v>
      </c>
      <c r="Z171">
        <v>97.220100000000002</v>
      </c>
      <c r="AA171">
        <v>57.863199999999999</v>
      </c>
      <c r="AC171">
        <f>(1/6)*3.14*(AA171)^3</f>
        <v>101387.80964823785</v>
      </c>
      <c r="AD171">
        <f t="shared" ref="AD171:AD202" si="64">V171*$AC$167/AC171</f>
        <v>8.5703363515436861E-3</v>
      </c>
      <c r="AE171">
        <f>AD171*1000</f>
        <v>8.5703363515436859</v>
      </c>
      <c r="AF171">
        <f t="shared" ref="AF171:AF202" si="65">AC171/O171*0.6022</f>
        <v>1526.3934742542208</v>
      </c>
      <c r="AG171">
        <f t="shared" ref="AG171:AG202" si="66">O171/AC171</f>
        <v>3.9452474748965258E-4</v>
      </c>
      <c r="AI171">
        <v>6.6282582123781673</v>
      </c>
      <c r="AJ171">
        <v>1496.3072121933599</v>
      </c>
      <c r="AL171">
        <v>0.36264069150912659</v>
      </c>
      <c r="AM171">
        <v>362.64069150912661</v>
      </c>
      <c r="AN171">
        <v>65.48896220135201</v>
      </c>
      <c r="AP171">
        <v>78.884798918860767</v>
      </c>
      <c r="AQ171">
        <v>139.97057274288269</v>
      </c>
    </row>
    <row r="172" spans="1:43" x14ac:dyDescent="0.2">
      <c r="B172">
        <f t="shared" ref="B172:B234" si="67">B171+(C172-C171)/2500</f>
        <v>80</v>
      </c>
      <c r="C172">
        <v>400000</v>
      </c>
      <c r="D172">
        <v>371.822</v>
      </c>
      <c r="E172">
        <v>-561370</v>
      </c>
      <c r="F172" s="2">
        <v>2514510</v>
      </c>
      <c r="G172">
        <v>80.382099999999994</v>
      </c>
      <c r="I172">
        <f>E172-(128000-$B$168)/128000*E$169</f>
        <v>732.03933593747206</v>
      </c>
      <c r="J172">
        <f>B172/$B$168</f>
        <v>1.5794669299111549E-2</v>
      </c>
      <c r="K172">
        <f>F172/$F$169</f>
        <v>0.99928069561899913</v>
      </c>
      <c r="L172">
        <f>E172-$E$170</f>
        <v>-1</v>
      </c>
      <c r="M172">
        <f t="shared" ref="M172:M234" si="68">((L172-L171)-(B172-B171)*$B$15)/(B172-B171)</f>
        <v>-4.4749999999999996</v>
      </c>
      <c r="O172">
        <v>80</v>
      </c>
      <c r="P172">
        <v>400000</v>
      </c>
      <c r="Q172">
        <v>371.822</v>
      </c>
      <c r="R172">
        <v>-561370</v>
      </c>
      <c r="S172" s="2">
        <v>2514510</v>
      </c>
      <c r="T172">
        <v>80.382099999999994</v>
      </c>
      <c r="U172">
        <v>148.328</v>
      </c>
      <c r="V172">
        <f>U172*10^-4</f>
        <v>1.48328E-2</v>
      </c>
      <c r="X172">
        <v>400000</v>
      </c>
      <c r="Y172">
        <v>39.130099999999999</v>
      </c>
      <c r="Z172">
        <v>96.947000000000003</v>
      </c>
      <c r="AA172">
        <v>57.816899999999997</v>
      </c>
      <c r="AC172">
        <f t="shared" ref="AC172:AC234" si="69">(1/6)*3.14*(AA172)^3</f>
        <v>101144.62397487774</v>
      </c>
      <c r="AD172">
        <f t="shared" si="64"/>
        <v>1.4990439410938392E-2</v>
      </c>
      <c r="AE172">
        <f t="shared" ref="AE172:AE234" si="70">AD172*1000</f>
        <v>14.990439410938393</v>
      </c>
      <c r="AF172">
        <f t="shared" si="65"/>
        <v>761.36615697089212</v>
      </c>
      <c r="AG172">
        <f t="shared" si="66"/>
        <v>7.9094663518518163E-4</v>
      </c>
      <c r="AI172">
        <v>12.269489576085888</v>
      </c>
      <c r="AJ172">
        <v>768.18535005367528</v>
      </c>
      <c r="AL172">
        <v>0.39390947156366668</v>
      </c>
      <c r="AM172">
        <v>393.90947156366667</v>
      </c>
      <c r="AN172">
        <v>65.901853123562603</v>
      </c>
      <c r="AP172">
        <v>84.953668584426168</v>
      </c>
      <c r="AQ172">
        <v>143.49906751505051</v>
      </c>
    </row>
    <row r="173" spans="1:43" x14ac:dyDescent="0.2">
      <c r="B173">
        <f t="shared" si="67"/>
        <v>120</v>
      </c>
      <c r="C173">
        <v>500000</v>
      </c>
      <c r="D173">
        <v>371.78399999999999</v>
      </c>
      <c r="E173">
        <v>-561376</v>
      </c>
      <c r="F173" s="2">
        <v>2514510</v>
      </c>
      <c r="G173">
        <v>81.328500000000005</v>
      </c>
      <c r="I173">
        <f>E173-(128000-$B$168)/128000*E$169</f>
        <v>726.03933593747206</v>
      </c>
      <c r="J173">
        <f>B173/$B$168</f>
        <v>2.3692003948667325E-2</v>
      </c>
      <c r="K173">
        <f>F173/$F$169</f>
        <v>0.99928069561899913</v>
      </c>
      <c r="L173">
        <f>E173-$E$170</f>
        <v>-7</v>
      </c>
      <c r="M173">
        <f t="shared" si="68"/>
        <v>-4.6500000000000004</v>
      </c>
      <c r="O173">
        <v>120</v>
      </c>
      <c r="P173">
        <v>500000</v>
      </c>
      <c r="Q173">
        <v>371.78399999999999</v>
      </c>
      <c r="R173">
        <v>-561376</v>
      </c>
      <c r="S173" s="2">
        <v>2514510</v>
      </c>
      <c r="T173">
        <v>81.328500000000005</v>
      </c>
      <c r="U173">
        <v>190.34</v>
      </c>
      <c r="V173">
        <f t="shared" ref="V173:V234" si="71">U173*10^-4</f>
        <v>1.9034000000000002E-2</v>
      </c>
      <c r="X173">
        <v>500000</v>
      </c>
      <c r="Y173">
        <v>39.498100000000001</v>
      </c>
      <c r="Z173">
        <v>97.199299999999994</v>
      </c>
      <c r="AA173">
        <v>57.7012</v>
      </c>
      <c r="AC173">
        <f t="shared" si="69"/>
        <v>100538.62311614238</v>
      </c>
      <c r="AD173">
        <f t="shared" si="64"/>
        <v>1.9352236303108263E-2</v>
      </c>
      <c r="AE173">
        <f t="shared" si="70"/>
        <v>19.352236303108263</v>
      </c>
      <c r="AF173">
        <f t="shared" si="65"/>
        <v>504.53632367117444</v>
      </c>
      <c r="AG173">
        <f t="shared" si="66"/>
        <v>1.1935711498791445E-3</v>
      </c>
      <c r="AI173">
        <v>20.501717028850269</v>
      </c>
      <c r="AJ173">
        <v>502.37005779776348</v>
      </c>
      <c r="AL173">
        <v>0.36481030830397443</v>
      </c>
      <c r="AM173">
        <v>364.81030830397441</v>
      </c>
      <c r="AN173">
        <v>66.573818830987918</v>
      </c>
      <c r="AP173">
        <v>68.701770314313023</v>
      </c>
      <c r="AQ173">
        <v>156.57177380585392</v>
      </c>
    </row>
    <row r="174" spans="1:43" x14ac:dyDescent="0.2">
      <c r="B174">
        <f t="shared" si="67"/>
        <v>160</v>
      </c>
      <c r="C174">
        <v>600000</v>
      </c>
      <c r="D174">
        <v>371.81299999999999</v>
      </c>
      <c r="E174">
        <v>-561379</v>
      </c>
      <c r="F174" s="2">
        <v>2514510</v>
      </c>
      <c r="G174">
        <v>25.2988</v>
      </c>
      <c r="I174">
        <f>E174-(128000-$B$168)/128000*E$169</f>
        <v>723.03933593747206</v>
      </c>
      <c r="J174">
        <f>B174/$B$168</f>
        <v>3.1589338598223098E-2</v>
      </c>
      <c r="K174">
        <f>F174/$F$169</f>
        <v>0.99928069561899913</v>
      </c>
      <c r="L174">
        <f>E174-$E$170</f>
        <v>-10</v>
      </c>
      <c r="M174">
        <f t="shared" si="68"/>
        <v>-4.5750000000000002</v>
      </c>
      <c r="O174">
        <v>160</v>
      </c>
      <c r="P174">
        <v>600000</v>
      </c>
      <c r="Q174">
        <v>371.81299999999999</v>
      </c>
      <c r="R174">
        <v>-561379</v>
      </c>
      <c r="S174" s="2">
        <v>2514510</v>
      </c>
      <c r="T174">
        <v>25.2988</v>
      </c>
      <c r="U174">
        <v>251.023</v>
      </c>
      <c r="V174">
        <f t="shared" si="71"/>
        <v>2.5102300000000001E-2</v>
      </c>
      <c r="X174">
        <v>600000</v>
      </c>
      <c r="Y174">
        <v>39.488500000000002</v>
      </c>
      <c r="Z174">
        <v>97.259</v>
      </c>
      <c r="AA174">
        <v>57.770499999999998</v>
      </c>
      <c r="AC174">
        <f t="shared" si="69"/>
        <v>100901.30350033793</v>
      </c>
      <c r="AD174">
        <f t="shared" si="64"/>
        <v>2.5430257953391964E-2</v>
      </c>
      <c r="AE174">
        <f t="shared" si="70"/>
        <v>25.430257953391965</v>
      </c>
      <c r="AF174">
        <f t="shared" si="65"/>
        <v>379.76728104939684</v>
      </c>
      <c r="AG174">
        <f t="shared" si="66"/>
        <v>1.5857079586634292E-3</v>
      </c>
      <c r="AI174">
        <v>23.755288369145479</v>
      </c>
      <c r="AJ174">
        <v>379.66474019654061</v>
      </c>
      <c r="AL174">
        <v>0.40036489097451117</v>
      </c>
      <c r="AM174">
        <v>400.36489097451118</v>
      </c>
      <c r="AN174">
        <v>67.409294773082237</v>
      </c>
      <c r="AP174">
        <v>67.824517373735233</v>
      </c>
      <c r="AQ174">
        <v>157.3560372378559</v>
      </c>
    </row>
    <row r="175" spans="1:43" x14ac:dyDescent="0.2">
      <c r="B175">
        <f t="shared" si="67"/>
        <v>200</v>
      </c>
      <c r="C175">
        <v>700000</v>
      </c>
      <c r="D175">
        <v>371.80399999999997</v>
      </c>
      <c r="E175">
        <v>-561368</v>
      </c>
      <c r="F175" s="2">
        <v>2514510</v>
      </c>
      <c r="G175">
        <v>73.442300000000003</v>
      </c>
      <c r="I175">
        <f t="shared" ref="I175:I234" si="72">E175-(128000-$B$168)/128000*E$169</f>
        <v>734.03933593747206</v>
      </c>
      <c r="J175">
        <f t="shared" ref="J175:J234" si="73">B175/$B$168</f>
        <v>3.9486673247778874E-2</v>
      </c>
      <c r="K175">
        <f t="shared" ref="K175:K234" si="74">F175/$F$169</f>
        <v>0.99928069561899913</v>
      </c>
      <c r="L175">
        <f t="shared" ref="L175:L234" si="75">E175-$E$170</f>
        <v>1</v>
      </c>
      <c r="M175">
        <f t="shared" si="68"/>
        <v>-4.2249999999999996</v>
      </c>
      <c r="O175">
        <v>200</v>
      </c>
      <c r="P175">
        <v>700000</v>
      </c>
      <c r="Q175">
        <v>371.80399999999997</v>
      </c>
      <c r="R175">
        <v>-561368</v>
      </c>
      <c r="S175" s="2">
        <v>2514510</v>
      </c>
      <c r="T175">
        <v>73.442300000000003</v>
      </c>
      <c r="U175">
        <v>325.88299999999998</v>
      </c>
      <c r="V175">
        <f t="shared" si="71"/>
        <v>3.2588300000000001E-2</v>
      </c>
      <c r="X175">
        <v>700000</v>
      </c>
      <c r="Y175">
        <v>39.4041</v>
      </c>
      <c r="Z175">
        <v>97.114199999999997</v>
      </c>
      <c r="AA175">
        <v>57.710099999999997</v>
      </c>
      <c r="AC175">
        <f t="shared" si="69"/>
        <v>100585.1523963864</v>
      </c>
      <c r="AD175">
        <f t="shared" si="64"/>
        <v>3.3117828594948773E-2</v>
      </c>
      <c r="AE175">
        <f t="shared" si="70"/>
        <v>33.117828594948776</v>
      </c>
      <c r="AF175">
        <f t="shared" si="65"/>
        <v>302.86189386551945</v>
      </c>
      <c r="AG175">
        <f t="shared" si="66"/>
        <v>1.9883650343525765E-3</v>
      </c>
      <c r="AI175">
        <v>31.957917163701861</v>
      </c>
      <c r="AJ175">
        <v>298.07597199818593</v>
      </c>
      <c r="AL175">
        <v>0.3324904887158191</v>
      </c>
      <c r="AM175">
        <v>332.49048871581908</v>
      </c>
      <c r="AN175">
        <v>67.445699739145141</v>
      </c>
      <c r="AP175">
        <v>74.124572640952181</v>
      </c>
      <c r="AQ175">
        <v>158.24176231023571</v>
      </c>
    </row>
    <row r="176" spans="1:43" x14ac:dyDescent="0.2">
      <c r="B176">
        <f t="shared" si="67"/>
        <v>240</v>
      </c>
      <c r="C176">
        <v>800000</v>
      </c>
      <c r="D176">
        <v>371.827</v>
      </c>
      <c r="E176">
        <v>-561371</v>
      </c>
      <c r="F176" s="2">
        <v>2514510</v>
      </c>
      <c r="G176">
        <v>39.3718</v>
      </c>
      <c r="I176">
        <f t="shared" si="72"/>
        <v>731.03933593747206</v>
      </c>
      <c r="J176">
        <f t="shared" si="73"/>
        <v>4.738400789733465E-2</v>
      </c>
      <c r="K176">
        <f t="shared" si="74"/>
        <v>0.99928069561899913</v>
      </c>
      <c r="L176">
        <f t="shared" si="75"/>
        <v>-2</v>
      </c>
      <c r="M176">
        <f t="shared" si="68"/>
        <v>-4.5750000000000002</v>
      </c>
      <c r="O176">
        <v>240</v>
      </c>
      <c r="P176">
        <v>800000</v>
      </c>
      <c r="Q176">
        <v>371.827</v>
      </c>
      <c r="R176">
        <v>-561371</v>
      </c>
      <c r="S176" s="2">
        <v>2514510</v>
      </c>
      <c r="T176">
        <v>39.3718</v>
      </c>
      <c r="U176">
        <v>379.21600000000001</v>
      </c>
      <c r="V176">
        <f t="shared" si="71"/>
        <v>3.79216E-2</v>
      </c>
      <c r="X176">
        <v>800000</v>
      </c>
      <c r="Y176">
        <v>39.532800000000002</v>
      </c>
      <c r="Z176">
        <v>97.348399999999998</v>
      </c>
      <c r="AA176">
        <v>57.815600000000003</v>
      </c>
      <c r="AC176">
        <f t="shared" si="69"/>
        <v>101137.80148588003</v>
      </c>
      <c r="AD176">
        <f t="shared" si="64"/>
        <v>3.8327206870843088E-2</v>
      </c>
      <c r="AE176">
        <f t="shared" si="70"/>
        <v>38.327206870843085</v>
      </c>
      <c r="AF176">
        <f t="shared" si="65"/>
        <v>253.77160022832064</v>
      </c>
      <c r="AG176">
        <f t="shared" si="66"/>
        <v>2.3729999710692413E-3</v>
      </c>
      <c r="AI176">
        <v>37.308974851918713</v>
      </c>
      <c r="AJ176">
        <v>248.47713661350483</v>
      </c>
      <c r="AL176">
        <v>0.32135607225821416</v>
      </c>
      <c r="AM176">
        <v>321.35607225821417</v>
      </c>
      <c r="AN176">
        <v>69.595481809897677</v>
      </c>
      <c r="AP176">
        <v>61.347800237059474</v>
      </c>
      <c r="AQ176">
        <v>168.81350768383916</v>
      </c>
    </row>
    <row r="177" spans="2:43" x14ac:dyDescent="0.2">
      <c r="B177">
        <f t="shared" si="67"/>
        <v>280</v>
      </c>
      <c r="C177">
        <v>900000</v>
      </c>
      <c r="D177">
        <v>371.78300000000002</v>
      </c>
      <c r="E177">
        <v>-561375</v>
      </c>
      <c r="F177" s="2">
        <v>2514510</v>
      </c>
      <c r="G177">
        <v>-51.444499999999998</v>
      </c>
      <c r="I177">
        <f t="shared" si="72"/>
        <v>727.03933593747206</v>
      </c>
      <c r="J177">
        <f t="shared" si="73"/>
        <v>5.5281342546890426E-2</v>
      </c>
      <c r="K177">
        <f t="shared" si="74"/>
        <v>0.99928069561899913</v>
      </c>
      <c r="L177">
        <f t="shared" si="75"/>
        <v>-6</v>
      </c>
      <c r="M177">
        <f t="shared" si="68"/>
        <v>-4.5999999999999996</v>
      </c>
      <c r="O177">
        <v>280</v>
      </c>
      <c r="P177">
        <v>900000</v>
      </c>
      <c r="Q177">
        <v>371.78300000000002</v>
      </c>
      <c r="R177">
        <v>-561375</v>
      </c>
      <c r="S177" s="2">
        <v>2514510</v>
      </c>
      <c r="T177">
        <v>-51.444499999999998</v>
      </c>
      <c r="U177">
        <v>469.93099999999998</v>
      </c>
      <c r="V177">
        <f t="shared" si="71"/>
        <v>4.6993100000000003E-2</v>
      </c>
      <c r="X177">
        <v>900000</v>
      </c>
      <c r="Y177">
        <v>39.424900000000001</v>
      </c>
      <c r="Z177">
        <v>97.317800000000005</v>
      </c>
      <c r="AA177">
        <v>57.892899999999997</v>
      </c>
      <c r="AC177">
        <f t="shared" si="69"/>
        <v>101544.0106779629</v>
      </c>
      <c r="AD177">
        <f t="shared" si="64"/>
        <v>4.7305736576563888E-2</v>
      </c>
      <c r="AE177">
        <f t="shared" si="70"/>
        <v>47.305736576563888</v>
      </c>
      <c r="AF177">
        <f t="shared" si="65"/>
        <v>218.39215439381877</v>
      </c>
      <c r="AG177">
        <f t="shared" si="66"/>
        <v>2.7574250625966822E-3</v>
      </c>
      <c r="AI177">
        <v>46.702794502792337</v>
      </c>
      <c r="AJ177">
        <v>215.14343077979291</v>
      </c>
      <c r="AL177">
        <v>0.38603427468984308</v>
      </c>
      <c r="AM177">
        <v>386.03427468984307</v>
      </c>
      <c r="AN177">
        <v>69.93730072930056</v>
      </c>
      <c r="AP177">
        <v>53.316909683407964</v>
      </c>
      <c r="AQ177">
        <v>173.36220250541916</v>
      </c>
    </row>
    <row r="178" spans="2:43" x14ac:dyDescent="0.2">
      <c r="B178">
        <f t="shared" si="67"/>
        <v>320</v>
      </c>
      <c r="C178">
        <v>1000000</v>
      </c>
      <c r="D178">
        <v>371.81299999999999</v>
      </c>
      <c r="E178">
        <v>-561375</v>
      </c>
      <c r="F178" s="2">
        <v>2514510</v>
      </c>
      <c r="G178">
        <v>50.913800000000002</v>
      </c>
      <c r="I178">
        <f t="shared" si="72"/>
        <v>727.03933593747206</v>
      </c>
      <c r="J178">
        <f t="shared" si="73"/>
        <v>6.3178677196446195E-2</v>
      </c>
      <c r="K178">
        <f t="shared" si="74"/>
        <v>0.99928069561899913</v>
      </c>
      <c r="L178">
        <f t="shared" si="75"/>
        <v>-6</v>
      </c>
      <c r="M178">
        <f t="shared" si="68"/>
        <v>-4.5</v>
      </c>
      <c r="O178">
        <v>320</v>
      </c>
      <c r="P178">
        <v>1000000</v>
      </c>
      <c r="Q178">
        <v>371.81299999999999</v>
      </c>
      <c r="R178">
        <v>-561375</v>
      </c>
      <c r="S178" s="2">
        <v>2514510</v>
      </c>
      <c r="T178">
        <v>50.913800000000002</v>
      </c>
      <c r="U178">
        <v>522.34100000000001</v>
      </c>
      <c r="V178">
        <f t="shared" si="71"/>
        <v>5.2234100000000006E-2</v>
      </c>
      <c r="X178">
        <v>1000000</v>
      </c>
      <c r="Y178">
        <v>39.715699999999998</v>
      </c>
      <c r="Z178">
        <v>97.209299999999999</v>
      </c>
      <c r="AA178">
        <v>57.493600000000001</v>
      </c>
      <c r="AC178">
        <f t="shared" si="69"/>
        <v>99457.355414193473</v>
      </c>
      <c r="AD178">
        <f t="shared" si="64"/>
        <v>5.3684787170989449E-2</v>
      </c>
      <c r="AE178">
        <f t="shared" si="70"/>
        <v>53.684787170989452</v>
      </c>
      <c r="AF178">
        <f t="shared" si="65"/>
        <v>187.16631072008533</v>
      </c>
      <c r="AG178">
        <f t="shared" si="66"/>
        <v>3.2174593690667656E-3</v>
      </c>
      <c r="AI178">
        <v>49.706292439880741</v>
      </c>
      <c r="AJ178">
        <v>185.59348192967076</v>
      </c>
      <c r="AL178">
        <v>0.3076061521717886</v>
      </c>
      <c r="AM178">
        <v>307.60615217178861</v>
      </c>
      <c r="AN178">
        <v>69.957425436442662</v>
      </c>
      <c r="AP178">
        <v>64.326226174531499</v>
      </c>
      <c r="AQ178">
        <v>175.78229099505927</v>
      </c>
    </row>
    <row r="179" spans="2:43" x14ac:dyDescent="0.2">
      <c r="B179">
        <f t="shared" si="67"/>
        <v>360</v>
      </c>
      <c r="C179">
        <v>1100000</v>
      </c>
      <c r="D179">
        <v>371.81299999999999</v>
      </c>
      <c r="E179">
        <v>-561372</v>
      </c>
      <c r="F179" s="2">
        <v>2514510</v>
      </c>
      <c r="G179">
        <v>67.568600000000004</v>
      </c>
      <c r="I179">
        <f t="shared" si="72"/>
        <v>730.03933593747206</v>
      </c>
      <c r="J179">
        <f t="shared" si="73"/>
        <v>7.1076011846001971E-2</v>
      </c>
      <c r="K179">
        <f t="shared" si="74"/>
        <v>0.99928069561899913</v>
      </c>
      <c r="L179">
        <f t="shared" si="75"/>
        <v>-3</v>
      </c>
      <c r="M179">
        <f t="shared" si="68"/>
        <v>-4.4249999999999998</v>
      </c>
      <c r="O179">
        <v>360</v>
      </c>
      <c r="P179">
        <v>1100000</v>
      </c>
      <c r="Q179">
        <v>371.81299999999999</v>
      </c>
      <c r="R179">
        <v>-561372</v>
      </c>
      <c r="S179" s="2">
        <v>2514510</v>
      </c>
      <c r="T179">
        <v>67.568600000000004</v>
      </c>
      <c r="U179">
        <v>607.82000000000005</v>
      </c>
      <c r="V179">
        <f t="shared" si="71"/>
        <v>6.078200000000001E-2</v>
      </c>
      <c r="X179">
        <v>1100000</v>
      </c>
      <c r="Y179">
        <v>39.56</v>
      </c>
      <c r="Z179">
        <v>97.216700000000003</v>
      </c>
      <c r="AA179">
        <v>57.656700000000001</v>
      </c>
      <c r="AC179">
        <f t="shared" si="69"/>
        <v>100306.19194176792</v>
      </c>
      <c r="AD179">
        <f t="shared" si="64"/>
        <v>6.1941436054551081E-2</v>
      </c>
      <c r="AE179">
        <f t="shared" si="70"/>
        <v>61.941436054551083</v>
      </c>
      <c r="AF179">
        <f t="shared" si="65"/>
        <v>167.78996885370174</v>
      </c>
      <c r="AG179">
        <f t="shared" si="66"/>
        <v>3.5890107383300483E-3</v>
      </c>
      <c r="AI179">
        <v>61.347800237059474</v>
      </c>
      <c r="AJ179">
        <v>168.81350768383916</v>
      </c>
      <c r="AL179">
        <v>0.32316769917700472</v>
      </c>
      <c r="AM179">
        <v>323.16769917700469</v>
      </c>
      <c r="AN179">
        <v>70.847032547809377</v>
      </c>
      <c r="AP179">
        <v>49.706292439880741</v>
      </c>
      <c r="AQ179">
        <v>185.59348192967076</v>
      </c>
    </row>
    <row r="180" spans="2:43" x14ac:dyDescent="0.2">
      <c r="B180">
        <f t="shared" si="67"/>
        <v>400</v>
      </c>
      <c r="C180">
        <v>1200000</v>
      </c>
      <c r="D180">
        <v>371.79</v>
      </c>
      <c r="E180">
        <v>-561373</v>
      </c>
      <c r="F180" s="2">
        <v>2514510</v>
      </c>
      <c r="G180">
        <v>95.978200000000001</v>
      </c>
      <c r="I180">
        <f t="shared" si="72"/>
        <v>729.03933593747206</v>
      </c>
      <c r="J180">
        <f t="shared" si="73"/>
        <v>7.8973346495557747E-2</v>
      </c>
      <c r="K180">
        <f t="shared" si="74"/>
        <v>0.99928069561899913</v>
      </c>
      <c r="L180">
        <f t="shared" si="75"/>
        <v>-4</v>
      </c>
      <c r="M180">
        <f t="shared" si="68"/>
        <v>-4.5250000000000004</v>
      </c>
      <c r="O180">
        <v>400</v>
      </c>
      <c r="P180">
        <v>1200000</v>
      </c>
      <c r="Q180">
        <v>371.79</v>
      </c>
      <c r="R180">
        <v>-561373</v>
      </c>
      <c r="S180" s="2">
        <v>2514510</v>
      </c>
      <c r="T180">
        <v>95.978200000000001</v>
      </c>
      <c r="U180">
        <v>703.38400000000001</v>
      </c>
      <c r="V180">
        <f t="shared" si="71"/>
        <v>7.0338400000000009E-2</v>
      </c>
      <c r="X180">
        <v>1200000</v>
      </c>
      <c r="Y180">
        <v>39.671300000000002</v>
      </c>
      <c r="Z180">
        <v>97.245099999999994</v>
      </c>
      <c r="AA180">
        <v>57.573799999999999</v>
      </c>
      <c r="AC180">
        <f t="shared" si="69"/>
        <v>99874.146766890059</v>
      </c>
      <c r="AD180">
        <f t="shared" si="64"/>
        <v>7.1990208214031834E-2</v>
      </c>
      <c r="AE180">
        <f t="shared" si="70"/>
        <v>71.990208214031838</v>
      </c>
      <c r="AF180">
        <f t="shared" si="65"/>
        <v>150.36052795755296</v>
      </c>
      <c r="AG180">
        <f t="shared" si="66"/>
        <v>4.005040472922535E-3</v>
      </c>
      <c r="AI180">
        <v>68.701770314313023</v>
      </c>
      <c r="AJ180">
        <v>156.57177380585392</v>
      </c>
      <c r="AL180">
        <v>0.2897291693921214</v>
      </c>
      <c r="AM180">
        <v>289.72916939212138</v>
      </c>
      <c r="AN180">
        <v>72.131904748147647</v>
      </c>
      <c r="AP180">
        <v>54.173008042259518</v>
      </c>
      <c r="AQ180">
        <v>194.19882038740454</v>
      </c>
    </row>
    <row r="181" spans="2:43" x14ac:dyDescent="0.2">
      <c r="B181">
        <f t="shared" si="67"/>
        <v>440</v>
      </c>
      <c r="C181">
        <v>1300000</v>
      </c>
      <c r="D181">
        <v>371.83100000000002</v>
      </c>
      <c r="E181">
        <v>-561375</v>
      </c>
      <c r="F181" s="2">
        <v>2514510</v>
      </c>
      <c r="G181">
        <v>-26.447399999999998</v>
      </c>
      <c r="I181">
        <f t="shared" si="72"/>
        <v>727.03933593747206</v>
      </c>
      <c r="J181">
        <f t="shared" si="73"/>
        <v>8.6870681145113524E-2</v>
      </c>
      <c r="K181">
        <f t="shared" si="74"/>
        <v>0.99928069561899913</v>
      </c>
      <c r="L181">
        <f t="shared" si="75"/>
        <v>-6</v>
      </c>
      <c r="M181">
        <f t="shared" si="68"/>
        <v>-4.55</v>
      </c>
      <c r="O181">
        <v>440</v>
      </c>
      <c r="P181">
        <v>1300000</v>
      </c>
      <c r="Q181">
        <v>371.83100000000002</v>
      </c>
      <c r="R181">
        <v>-561375</v>
      </c>
      <c r="S181" s="2">
        <v>2514510</v>
      </c>
      <c r="T181">
        <v>-26.447399999999998</v>
      </c>
      <c r="U181">
        <v>875.79700000000003</v>
      </c>
      <c r="V181">
        <f t="shared" si="71"/>
        <v>8.757970000000001E-2</v>
      </c>
      <c r="X181">
        <v>1300000</v>
      </c>
      <c r="Y181">
        <v>39.49</v>
      </c>
      <c r="Z181">
        <v>97.403300000000002</v>
      </c>
      <c r="AA181">
        <v>57.9133</v>
      </c>
      <c r="AC181">
        <f t="shared" si="69"/>
        <v>101651.39316427289</v>
      </c>
      <c r="AD181">
        <f t="shared" si="64"/>
        <v>8.8069218935325211E-2</v>
      </c>
      <c r="AE181">
        <f t="shared" si="70"/>
        <v>88.06921893532521</v>
      </c>
      <c r="AF181">
        <f t="shared" si="65"/>
        <v>139.12379309892074</v>
      </c>
      <c r="AG181">
        <f t="shared" si="66"/>
        <v>4.32851913095713E-3</v>
      </c>
      <c r="AI181">
        <v>83.535253933805436</v>
      </c>
      <c r="AJ181">
        <v>136.00734082072043</v>
      </c>
      <c r="AL181">
        <v>0.34202688168221307</v>
      </c>
      <c r="AM181">
        <v>342.02688168221306</v>
      </c>
      <c r="AN181">
        <v>72.79800617151939</v>
      </c>
      <c r="AP181">
        <v>45.770829432081491</v>
      </c>
      <c r="AQ181">
        <v>200.37070905395646</v>
      </c>
    </row>
    <row r="182" spans="2:43" x14ac:dyDescent="0.2">
      <c r="B182">
        <f t="shared" si="67"/>
        <v>480</v>
      </c>
      <c r="C182">
        <v>1400000</v>
      </c>
      <c r="D182">
        <v>371.79300000000001</v>
      </c>
      <c r="E182">
        <v>-561371</v>
      </c>
      <c r="F182" s="2">
        <v>2514510</v>
      </c>
      <c r="G182">
        <v>27.072199999999999</v>
      </c>
      <c r="I182">
        <f t="shared" si="72"/>
        <v>731.03933593747206</v>
      </c>
      <c r="J182">
        <f t="shared" si="73"/>
        <v>9.47680157946693E-2</v>
      </c>
      <c r="K182">
        <f t="shared" si="74"/>
        <v>0.99928069561899913</v>
      </c>
      <c r="L182">
        <f t="shared" si="75"/>
        <v>-2</v>
      </c>
      <c r="M182">
        <f t="shared" si="68"/>
        <v>-4.4000000000000004</v>
      </c>
      <c r="O182">
        <v>480</v>
      </c>
      <c r="P182">
        <v>1400000</v>
      </c>
      <c r="Q182">
        <v>371.79300000000001</v>
      </c>
      <c r="R182">
        <v>-561371</v>
      </c>
      <c r="S182" s="2">
        <v>2514510</v>
      </c>
      <c r="T182">
        <v>27.072199999999999</v>
      </c>
      <c r="U182">
        <v>995.66</v>
      </c>
      <c r="V182">
        <f t="shared" si="71"/>
        <v>9.9566000000000002E-2</v>
      </c>
      <c r="X182">
        <v>1400000</v>
      </c>
      <c r="Y182">
        <v>39.493600000000001</v>
      </c>
      <c r="Z182">
        <v>97.335899999999995</v>
      </c>
      <c r="AA182">
        <v>57.842300000000002</v>
      </c>
      <c r="AC182">
        <f t="shared" si="69"/>
        <v>101277.98648242652</v>
      </c>
      <c r="AD182">
        <f t="shared" si="64"/>
        <v>0.10049166181146531</v>
      </c>
      <c r="AE182">
        <f t="shared" si="70"/>
        <v>100.49166181146531</v>
      </c>
      <c r="AF182">
        <f t="shared" si="65"/>
        <v>127.06167387441093</v>
      </c>
      <c r="AG182">
        <f t="shared" si="66"/>
        <v>4.7394307161042178E-3</v>
      </c>
      <c r="AI182">
        <v>97.968645976708771</v>
      </c>
      <c r="AJ182">
        <v>124.08152582925416</v>
      </c>
      <c r="AL182">
        <v>0.2761489695051626</v>
      </c>
      <c r="AM182">
        <v>276.1489695051626</v>
      </c>
      <c r="AN182">
        <v>73.782048886285565</v>
      </c>
      <c r="AP182">
        <v>46.702794502792337</v>
      </c>
      <c r="AQ182">
        <v>215.14343077979291</v>
      </c>
    </row>
    <row r="183" spans="2:43" x14ac:dyDescent="0.2">
      <c r="B183">
        <f t="shared" si="67"/>
        <v>520</v>
      </c>
      <c r="C183">
        <v>1500000</v>
      </c>
      <c r="D183">
        <v>371.82</v>
      </c>
      <c r="E183">
        <v>-561383</v>
      </c>
      <c r="F183" s="2">
        <v>2514510</v>
      </c>
      <c r="G183">
        <v>152.60599999999999</v>
      </c>
      <c r="I183">
        <f t="shared" si="72"/>
        <v>719.03933593747206</v>
      </c>
      <c r="J183">
        <f t="shared" si="73"/>
        <v>0.10266535044422508</v>
      </c>
      <c r="K183">
        <f t="shared" si="74"/>
        <v>0.99928069561899913</v>
      </c>
      <c r="L183">
        <f t="shared" si="75"/>
        <v>-14</v>
      </c>
      <c r="M183">
        <f t="shared" si="68"/>
        <v>-4.8</v>
      </c>
      <c r="O183">
        <v>520</v>
      </c>
      <c r="P183">
        <v>1500000</v>
      </c>
      <c r="Q183">
        <v>371.82</v>
      </c>
      <c r="R183">
        <v>-561383</v>
      </c>
      <c r="S183" s="2">
        <v>2514510</v>
      </c>
      <c r="T183">
        <v>152.60599999999999</v>
      </c>
      <c r="U183">
        <v>1149.49</v>
      </c>
      <c r="V183">
        <f t="shared" si="71"/>
        <v>0.11494900000000001</v>
      </c>
      <c r="X183">
        <v>1500000</v>
      </c>
      <c r="Y183">
        <v>39.419199999999996</v>
      </c>
      <c r="Z183">
        <v>97.351799999999997</v>
      </c>
      <c r="AA183">
        <v>57.932600000000001</v>
      </c>
      <c r="AC183">
        <f t="shared" si="69"/>
        <v>101753.05508482367</v>
      </c>
      <c r="AD183">
        <f t="shared" si="64"/>
        <v>0.11547600923245135</v>
      </c>
      <c r="AE183">
        <f t="shared" si="70"/>
        <v>115.47600923245136</v>
      </c>
      <c r="AF183">
        <f t="shared" si="65"/>
        <v>117.83786494630927</v>
      </c>
      <c r="AG183">
        <f t="shared" si="66"/>
        <v>5.1104116683918345E-3</v>
      </c>
      <c r="AI183">
        <v>109.93940366689407</v>
      </c>
      <c r="AJ183">
        <v>116.79808036587387</v>
      </c>
      <c r="AL183">
        <v>0.28076378026407084</v>
      </c>
      <c r="AM183">
        <v>280.76378026407082</v>
      </c>
      <c r="AN183">
        <v>74.837229252332691</v>
      </c>
      <c r="AP183">
        <v>45.909461582433664</v>
      </c>
      <c r="AQ183">
        <v>226.53762622867364</v>
      </c>
    </row>
    <row r="184" spans="2:43" x14ac:dyDescent="0.2">
      <c r="B184">
        <f t="shared" si="67"/>
        <v>560</v>
      </c>
      <c r="C184">
        <v>1600000</v>
      </c>
      <c r="D184">
        <v>371.846</v>
      </c>
      <c r="E184">
        <v>-561366</v>
      </c>
      <c r="F184" s="2">
        <v>2514510</v>
      </c>
      <c r="G184">
        <v>45.133800000000001</v>
      </c>
      <c r="I184">
        <f t="shared" si="72"/>
        <v>736.03933593747206</v>
      </c>
      <c r="J184">
        <f t="shared" si="73"/>
        <v>0.11056268509378085</v>
      </c>
      <c r="K184">
        <f t="shared" si="74"/>
        <v>0.99928069561899913</v>
      </c>
      <c r="L184">
        <f t="shared" si="75"/>
        <v>3</v>
      </c>
      <c r="M184">
        <f t="shared" si="68"/>
        <v>-4.0750000000000002</v>
      </c>
      <c r="O184">
        <v>560</v>
      </c>
      <c r="P184">
        <v>1600000</v>
      </c>
      <c r="Q184">
        <v>371.846</v>
      </c>
      <c r="R184">
        <v>-561366</v>
      </c>
      <c r="S184" s="2">
        <v>2514510</v>
      </c>
      <c r="T184">
        <v>45.133800000000001</v>
      </c>
      <c r="U184">
        <v>1354.72</v>
      </c>
      <c r="V184">
        <f t="shared" si="71"/>
        <v>0.13547200000000001</v>
      </c>
      <c r="X184">
        <v>1600000</v>
      </c>
      <c r="Y184">
        <v>39.316699999999997</v>
      </c>
      <c r="Z184">
        <v>97.399000000000001</v>
      </c>
      <c r="AA184">
        <v>58.082299999999996</v>
      </c>
      <c r="AC184">
        <f t="shared" si="69"/>
        <v>102543.89620484857</v>
      </c>
      <c r="AD184">
        <f t="shared" si="64"/>
        <v>0.13504352150348975</v>
      </c>
      <c r="AE184">
        <f t="shared" si="70"/>
        <v>135.04352150348976</v>
      </c>
      <c r="AF184">
        <f t="shared" si="65"/>
        <v>110.27131124028537</v>
      </c>
      <c r="AG184">
        <f t="shared" si="66"/>
        <v>5.4610758974996077E-3</v>
      </c>
      <c r="AI184">
        <v>130.35416301960279</v>
      </c>
      <c r="AJ184">
        <v>106.45069725782639</v>
      </c>
      <c r="AL184">
        <v>0.26804171230288498</v>
      </c>
      <c r="AM184">
        <v>268.041712302885</v>
      </c>
      <c r="AN184">
        <v>75.235260578040027</v>
      </c>
      <c r="AP184">
        <v>37.671678128084899</v>
      </c>
      <c r="AQ184">
        <v>236.97339654797406</v>
      </c>
    </row>
    <row r="185" spans="2:43" x14ac:dyDescent="0.2">
      <c r="B185">
        <f t="shared" si="67"/>
        <v>600</v>
      </c>
      <c r="C185">
        <v>1700000</v>
      </c>
      <c r="D185">
        <v>371.79899999999998</v>
      </c>
      <c r="E185">
        <v>-561370</v>
      </c>
      <c r="F185" s="2">
        <v>2514510</v>
      </c>
      <c r="G185">
        <v>108.464</v>
      </c>
      <c r="I185">
        <f t="shared" si="72"/>
        <v>732.03933593747206</v>
      </c>
      <c r="J185">
        <f t="shared" si="73"/>
        <v>0.11846001974333663</v>
      </c>
      <c r="K185">
        <f t="shared" si="74"/>
        <v>0.99928069561899913</v>
      </c>
      <c r="L185">
        <f t="shared" si="75"/>
        <v>-1</v>
      </c>
      <c r="M185">
        <f t="shared" si="68"/>
        <v>-4.5999999999999996</v>
      </c>
      <c r="O185">
        <v>600</v>
      </c>
      <c r="P185">
        <v>1700000</v>
      </c>
      <c r="Q185">
        <v>371.79899999999998</v>
      </c>
      <c r="R185">
        <v>-561370</v>
      </c>
      <c r="S185" s="2">
        <v>2514510</v>
      </c>
      <c r="T185">
        <v>108.464</v>
      </c>
      <c r="U185">
        <v>1606.08</v>
      </c>
      <c r="V185">
        <f t="shared" si="71"/>
        <v>0.160608</v>
      </c>
      <c r="X185">
        <v>1700000</v>
      </c>
      <c r="Y185">
        <v>39.564799999999998</v>
      </c>
      <c r="Z185">
        <v>97.544499999999999</v>
      </c>
      <c r="AA185">
        <v>57.979700000000001</v>
      </c>
      <c r="AC185">
        <f t="shared" si="69"/>
        <v>102001.43680987082</v>
      </c>
      <c r="AD185">
        <f t="shared" si="64"/>
        <v>0.16095145657571411</v>
      </c>
      <c r="AE185">
        <f t="shared" si="70"/>
        <v>160.9514565757141</v>
      </c>
      <c r="AF185">
        <f t="shared" si="65"/>
        <v>102.37544207817368</v>
      </c>
      <c r="AG185">
        <f t="shared" si="66"/>
        <v>5.8822700813361203E-3</v>
      </c>
      <c r="AI185">
        <v>157.28222763142614</v>
      </c>
      <c r="AJ185">
        <v>98.069252557486251</v>
      </c>
      <c r="AL185">
        <v>0.30988442131928795</v>
      </c>
      <c r="AM185">
        <v>309.88442131928792</v>
      </c>
      <c r="AN185">
        <v>77.64122540433884</v>
      </c>
      <c r="AP185">
        <v>37.308974851918713</v>
      </c>
      <c r="AQ185">
        <v>248.47713661350483</v>
      </c>
    </row>
    <row r="186" spans="2:43" x14ac:dyDescent="0.2">
      <c r="B186">
        <f t="shared" si="67"/>
        <v>640</v>
      </c>
      <c r="C186">
        <v>1800000</v>
      </c>
      <c r="D186">
        <v>371.80099999999999</v>
      </c>
      <c r="E186">
        <v>-561371</v>
      </c>
      <c r="F186" s="2">
        <v>2514510</v>
      </c>
      <c r="G186">
        <v>233.411</v>
      </c>
      <c r="I186">
        <f t="shared" si="72"/>
        <v>731.03933593747206</v>
      </c>
      <c r="J186">
        <f t="shared" si="73"/>
        <v>0.12635735439289239</v>
      </c>
      <c r="K186">
        <f t="shared" si="74"/>
        <v>0.99928069561899913</v>
      </c>
      <c r="L186">
        <f t="shared" si="75"/>
        <v>-2</v>
      </c>
      <c r="M186">
        <f t="shared" si="68"/>
        <v>-4.5250000000000004</v>
      </c>
      <c r="O186">
        <v>640</v>
      </c>
      <c r="P186">
        <v>1800000</v>
      </c>
      <c r="Q186">
        <v>371.80099999999999</v>
      </c>
      <c r="R186">
        <v>-561371</v>
      </c>
      <c r="S186" s="2">
        <v>2514510</v>
      </c>
      <c r="T186">
        <v>233.411</v>
      </c>
      <c r="U186">
        <v>1835.93</v>
      </c>
      <c r="V186">
        <f t="shared" si="71"/>
        <v>0.18359300000000001</v>
      </c>
      <c r="X186">
        <v>1800000</v>
      </c>
      <c r="Y186">
        <v>39.219200000000001</v>
      </c>
      <c r="Z186">
        <v>97.361999999999995</v>
      </c>
      <c r="AA186">
        <v>58.142800000000001</v>
      </c>
      <c r="AC186">
        <f t="shared" si="69"/>
        <v>102864.66708220674</v>
      </c>
      <c r="AD186">
        <f t="shared" si="64"/>
        <v>0.18244162015454271</v>
      </c>
      <c r="AE186">
        <f t="shared" si="70"/>
        <v>182.4416201545427</v>
      </c>
      <c r="AF186">
        <f t="shared" si="65"/>
        <v>96.789222682663905</v>
      </c>
      <c r="AG186">
        <f t="shared" si="66"/>
        <v>6.2217670863458762E-3</v>
      </c>
      <c r="AI186">
        <v>173.98115319884226</v>
      </c>
      <c r="AJ186">
        <v>96.417642969977976</v>
      </c>
      <c r="AL186">
        <v>0.23750795517479723</v>
      </c>
      <c r="AM186">
        <v>237.50795517479722</v>
      </c>
      <c r="AN186">
        <v>78.886003791941775</v>
      </c>
      <c r="AP186">
        <v>36.421142456046034</v>
      </c>
      <c r="AQ186">
        <v>262.55334326283469</v>
      </c>
    </row>
    <row r="187" spans="2:43" x14ac:dyDescent="0.2">
      <c r="B187">
        <f t="shared" si="67"/>
        <v>680</v>
      </c>
      <c r="C187">
        <v>1900000</v>
      </c>
      <c r="D187">
        <v>371.82900000000001</v>
      </c>
      <c r="E187">
        <v>-561372</v>
      </c>
      <c r="F187" s="2">
        <v>2514510</v>
      </c>
      <c r="G187">
        <v>272.16699999999997</v>
      </c>
      <c r="I187">
        <f t="shared" si="72"/>
        <v>730.03933593747206</v>
      </c>
      <c r="J187">
        <f t="shared" si="73"/>
        <v>0.13425468904244817</v>
      </c>
      <c r="K187">
        <f t="shared" si="74"/>
        <v>0.99928069561899913</v>
      </c>
      <c r="L187">
        <f t="shared" si="75"/>
        <v>-3</v>
      </c>
      <c r="M187">
        <f t="shared" si="68"/>
        <v>-4.5250000000000004</v>
      </c>
      <c r="O187">
        <v>680</v>
      </c>
      <c r="P187">
        <v>1900000</v>
      </c>
      <c r="Q187">
        <v>371.82900000000001</v>
      </c>
      <c r="R187">
        <v>-561372</v>
      </c>
      <c r="S187" s="2">
        <v>2514510</v>
      </c>
      <c r="T187">
        <v>272.16699999999997</v>
      </c>
      <c r="U187">
        <v>1992.03</v>
      </c>
      <c r="V187">
        <f t="shared" si="71"/>
        <v>0.19920300000000002</v>
      </c>
      <c r="X187">
        <v>1900000</v>
      </c>
      <c r="Y187">
        <v>39.313299999999998</v>
      </c>
      <c r="Z187">
        <v>97.386600000000001</v>
      </c>
      <c r="AA187">
        <v>58.073300000000003</v>
      </c>
      <c r="AC187">
        <f t="shared" si="69"/>
        <v>102496.2352788026</v>
      </c>
      <c r="AD187">
        <f t="shared" si="64"/>
        <v>0.19866528625927377</v>
      </c>
      <c r="AE187">
        <f t="shared" si="70"/>
        <v>198.66528625927376</v>
      </c>
      <c r="AF187">
        <f t="shared" si="65"/>
        <v>90.76946012484548</v>
      </c>
      <c r="AG187">
        <f t="shared" si="66"/>
        <v>6.6343900158899963E-3</v>
      </c>
      <c r="AI187">
        <v>190.3639220311432</v>
      </c>
      <c r="AJ187">
        <v>90.775087096426589</v>
      </c>
      <c r="AL187">
        <v>0.23995307871158714</v>
      </c>
      <c r="AM187">
        <v>239.95307871158712</v>
      </c>
      <c r="AN187">
        <v>79.796466151171714</v>
      </c>
      <c r="AP187">
        <v>33.038420663784336</v>
      </c>
      <c r="AQ187">
        <v>285.72058239855238</v>
      </c>
    </row>
    <row r="188" spans="2:43" x14ac:dyDescent="0.2">
      <c r="B188">
        <f t="shared" si="67"/>
        <v>720</v>
      </c>
      <c r="C188">
        <v>2000000</v>
      </c>
      <c r="D188">
        <v>371.82499999999999</v>
      </c>
      <c r="E188">
        <v>-561354</v>
      </c>
      <c r="F188" s="2">
        <v>2514510</v>
      </c>
      <c r="G188">
        <v>291.59699999999998</v>
      </c>
      <c r="I188">
        <f t="shared" si="72"/>
        <v>748.03933593747206</v>
      </c>
      <c r="J188">
        <f t="shared" si="73"/>
        <v>0.14215202369200394</v>
      </c>
      <c r="K188">
        <f t="shared" si="74"/>
        <v>0.99928069561899913</v>
      </c>
      <c r="L188">
        <f t="shared" si="75"/>
        <v>15</v>
      </c>
      <c r="M188">
        <f t="shared" si="68"/>
        <v>-4.05</v>
      </c>
      <c r="O188">
        <v>720</v>
      </c>
      <c r="P188">
        <v>2000000</v>
      </c>
      <c r="Q188">
        <v>371.82499999999999</v>
      </c>
      <c r="R188">
        <v>-561354</v>
      </c>
      <c r="S188" s="2">
        <v>2514510</v>
      </c>
      <c r="T188">
        <v>291.59699999999998</v>
      </c>
      <c r="U188">
        <v>2278.58</v>
      </c>
      <c r="V188">
        <f t="shared" si="71"/>
        <v>0.227858</v>
      </c>
      <c r="X188">
        <v>2000000</v>
      </c>
      <c r="Y188">
        <v>39.301699999999997</v>
      </c>
      <c r="Z188">
        <v>97.568399999999997</v>
      </c>
      <c r="AA188">
        <v>58.2667</v>
      </c>
      <c r="AC188">
        <f t="shared" si="69"/>
        <v>103523.6709737293</v>
      </c>
      <c r="AD188">
        <f t="shared" si="64"/>
        <v>0.22498763158221793</v>
      </c>
      <c r="AE188">
        <f t="shared" si="70"/>
        <v>224.98763158221794</v>
      </c>
      <c r="AF188">
        <f t="shared" si="65"/>
        <v>86.586048139416363</v>
      </c>
      <c r="AG188">
        <f t="shared" si="66"/>
        <v>6.9549311111920566E-3</v>
      </c>
      <c r="AI188">
        <v>216.17476120708866</v>
      </c>
      <c r="AJ188">
        <v>85.856090842597098</v>
      </c>
      <c r="AL188">
        <v>0.25396479824914736</v>
      </c>
      <c r="AM188">
        <v>253.96479824914735</v>
      </c>
      <c r="AN188">
        <v>80.408160697406132</v>
      </c>
      <c r="AP188">
        <v>31.957917163701861</v>
      </c>
      <c r="AQ188">
        <v>298.07597199818593</v>
      </c>
    </row>
    <row r="189" spans="2:43" x14ac:dyDescent="0.2">
      <c r="B189">
        <f t="shared" si="67"/>
        <v>760</v>
      </c>
      <c r="C189">
        <v>2100000</v>
      </c>
      <c r="D189">
        <v>371.81299999999999</v>
      </c>
      <c r="E189">
        <v>-561352</v>
      </c>
      <c r="F189" s="2">
        <v>2514510</v>
      </c>
      <c r="G189">
        <v>315.27999999999997</v>
      </c>
      <c r="I189">
        <f t="shared" si="72"/>
        <v>750.03933593747206</v>
      </c>
      <c r="J189">
        <f t="shared" si="73"/>
        <v>0.15004935834155972</v>
      </c>
      <c r="K189">
        <f t="shared" si="74"/>
        <v>0.99928069561899913</v>
      </c>
      <c r="L189">
        <f t="shared" si="75"/>
        <v>17</v>
      </c>
      <c r="M189">
        <f t="shared" si="68"/>
        <v>-4.45</v>
      </c>
      <c r="O189">
        <v>760</v>
      </c>
      <c r="P189">
        <v>2100000</v>
      </c>
      <c r="Q189">
        <v>371.81299999999999</v>
      </c>
      <c r="R189">
        <v>-561352</v>
      </c>
      <c r="S189" s="2">
        <v>2514510</v>
      </c>
      <c r="T189">
        <v>315.27999999999997</v>
      </c>
      <c r="U189">
        <v>2638.3</v>
      </c>
      <c r="V189">
        <f t="shared" si="71"/>
        <v>0.26383000000000001</v>
      </c>
      <c r="X189">
        <v>2100000</v>
      </c>
      <c r="Y189">
        <v>39.254600000000003</v>
      </c>
      <c r="Z189">
        <v>97.311599999999999</v>
      </c>
      <c r="AA189">
        <v>58.057000000000002</v>
      </c>
      <c r="AC189">
        <f t="shared" si="69"/>
        <v>102409.95364419102</v>
      </c>
      <c r="AD189">
        <f t="shared" si="64"/>
        <v>0.26333951693494206</v>
      </c>
      <c r="AE189">
        <f t="shared" si="70"/>
        <v>263.33951693494208</v>
      </c>
      <c r="AF189">
        <f t="shared" si="65"/>
        <v>81.146413269120828</v>
      </c>
      <c r="AG189">
        <f t="shared" si="66"/>
        <v>7.4211536374727124E-3</v>
      </c>
      <c r="AI189">
        <v>253.96479824914735</v>
      </c>
      <c r="AJ189">
        <v>80.408160697406132</v>
      </c>
      <c r="AL189">
        <v>0.21366461315871835</v>
      </c>
      <c r="AM189">
        <v>213.66461315871834</v>
      </c>
      <c r="AN189">
        <v>81.319070406802055</v>
      </c>
      <c r="AP189">
        <v>28.250599754129777</v>
      </c>
      <c r="AQ189">
        <v>319.26728312061323</v>
      </c>
    </row>
    <row r="190" spans="2:43" x14ac:dyDescent="0.2">
      <c r="B190">
        <f t="shared" si="67"/>
        <v>800</v>
      </c>
      <c r="C190">
        <v>2200000</v>
      </c>
      <c r="D190">
        <v>371.83199999999999</v>
      </c>
      <c r="E190">
        <v>-561354</v>
      </c>
      <c r="F190" s="2">
        <v>2514510</v>
      </c>
      <c r="G190">
        <v>365.851</v>
      </c>
      <c r="I190">
        <f t="shared" si="72"/>
        <v>748.03933593747206</v>
      </c>
      <c r="J190">
        <f t="shared" si="73"/>
        <v>0.15794669299111549</v>
      </c>
      <c r="K190">
        <f t="shared" si="74"/>
        <v>0.99928069561899913</v>
      </c>
      <c r="L190">
        <f t="shared" si="75"/>
        <v>15</v>
      </c>
      <c r="M190">
        <f t="shared" si="68"/>
        <v>-4.55</v>
      </c>
      <c r="O190">
        <v>800</v>
      </c>
      <c r="P190">
        <v>2200000</v>
      </c>
      <c r="Q190">
        <v>371.83199999999999</v>
      </c>
      <c r="R190">
        <v>-561354</v>
      </c>
      <c r="S190" s="2">
        <v>2514510</v>
      </c>
      <c r="T190">
        <v>365.851</v>
      </c>
      <c r="U190">
        <v>2888.2</v>
      </c>
      <c r="V190">
        <f t="shared" si="71"/>
        <v>0.28882000000000002</v>
      </c>
      <c r="X190">
        <v>2200000</v>
      </c>
      <c r="Y190">
        <v>39.157200000000003</v>
      </c>
      <c r="Z190">
        <v>97.346599999999995</v>
      </c>
      <c r="AA190">
        <v>58.189399999999999</v>
      </c>
      <c r="AC190">
        <f t="shared" si="69"/>
        <v>103112.19573807935</v>
      </c>
      <c r="AD190">
        <f t="shared" si="64"/>
        <v>0.2863197163963937</v>
      </c>
      <c r="AE190">
        <f t="shared" si="70"/>
        <v>286.31971639639369</v>
      </c>
      <c r="AF190">
        <f t="shared" si="65"/>
        <v>77.617705341839226</v>
      </c>
      <c r="AG190">
        <f t="shared" si="66"/>
        <v>7.7585390774930407E-3</v>
      </c>
      <c r="AI190">
        <v>280.76378026407082</v>
      </c>
      <c r="AJ190">
        <v>74.837229252332691</v>
      </c>
      <c r="AL190">
        <v>0.21717785480194821</v>
      </c>
      <c r="AM190">
        <v>217.1778548019482</v>
      </c>
      <c r="AN190">
        <v>82.656100949889279</v>
      </c>
      <c r="AP190">
        <v>25.693526431035068</v>
      </c>
      <c r="AQ190">
        <v>349.94866474794719</v>
      </c>
    </row>
    <row r="191" spans="2:43" x14ac:dyDescent="0.2">
      <c r="B191">
        <f t="shared" si="67"/>
        <v>840</v>
      </c>
      <c r="C191">
        <v>2300000</v>
      </c>
      <c r="D191">
        <v>371.82100000000003</v>
      </c>
      <c r="E191">
        <v>-561342</v>
      </c>
      <c r="F191" s="2">
        <v>2514510</v>
      </c>
      <c r="G191">
        <v>419.73899999999998</v>
      </c>
      <c r="I191">
        <f t="shared" si="72"/>
        <v>760.03933593747206</v>
      </c>
      <c r="J191">
        <f t="shared" si="73"/>
        <v>0.16584402764067127</v>
      </c>
      <c r="K191">
        <f t="shared" si="74"/>
        <v>0.99928069561899913</v>
      </c>
      <c r="L191">
        <f t="shared" si="75"/>
        <v>27</v>
      </c>
      <c r="M191">
        <f t="shared" si="68"/>
        <v>-4.2</v>
      </c>
      <c r="O191">
        <v>840</v>
      </c>
      <c r="P191">
        <v>2300000</v>
      </c>
      <c r="Q191">
        <v>371.82100000000003</v>
      </c>
      <c r="R191">
        <v>-561342</v>
      </c>
      <c r="S191" s="2">
        <v>2514510</v>
      </c>
      <c r="T191">
        <v>419.73899999999998</v>
      </c>
      <c r="U191">
        <v>3163.52</v>
      </c>
      <c r="V191">
        <f t="shared" si="71"/>
        <v>0.31635200000000002</v>
      </c>
      <c r="X191">
        <v>2300000</v>
      </c>
      <c r="Y191">
        <v>39.357700000000001</v>
      </c>
      <c r="Z191">
        <v>97.560299999999998</v>
      </c>
      <c r="AA191">
        <v>58.202599999999997</v>
      </c>
      <c r="AC191">
        <f t="shared" si="69"/>
        <v>103182.38325137741</v>
      </c>
      <c r="AD191">
        <f t="shared" si="64"/>
        <v>0.31340004634173974</v>
      </c>
      <c r="AE191">
        <f t="shared" si="70"/>
        <v>313.40004634173971</v>
      </c>
      <c r="AF191">
        <f t="shared" si="65"/>
        <v>73.971941897594618</v>
      </c>
      <c r="AG191">
        <f t="shared" si="66"/>
        <v>8.1409245796693359E-3</v>
      </c>
      <c r="AI191">
        <v>323.16769917700469</v>
      </c>
      <c r="AJ191">
        <v>70.847032547809377</v>
      </c>
      <c r="AL191">
        <v>0.25877158824717578</v>
      </c>
      <c r="AM191">
        <v>258.77158824717577</v>
      </c>
      <c r="AN191">
        <v>83.233956847788136</v>
      </c>
      <c r="AP191">
        <v>23.755288369145479</v>
      </c>
      <c r="AQ191">
        <v>379.66474019654061</v>
      </c>
    </row>
    <row r="192" spans="2:43" x14ac:dyDescent="0.2">
      <c r="B192">
        <f t="shared" si="67"/>
        <v>880</v>
      </c>
      <c r="C192">
        <v>2400000</v>
      </c>
      <c r="D192">
        <v>371.82799999999997</v>
      </c>
      <c r="E192">
        <v>-561343</v>
      </c>
      <c r="F192" s="2">
        <v>2514510</v>
      </c>
      <c r="G192">
        <v>568.20500000000004</v>
      </c>
      <c r="I192">
        <f t="shared" si="72"/>
        <v>759.03933593747206</v>
      </c>
      <c r="J192">
        <f t="shared" si="73"/>
        <v>0.17374136229022705</v>
      </c>
      <c r="K192">
        <f t="shared" si="74"/>
        <v>0.99928069561899913</v>
      </c>
      <c r="L192">
        <f t="shared" si="75"/>
        <v>26</v>
      </c>
      <c r="M192">
        <f t="shared" si="68"/>
        <v>-4.5250000000000004</v>
      </c>
      <c r="O192">
        <v>880</v>
      </c>
      <c r="P192">
        <v>2400000</v>
      </c>
      <c r="Q192">
        <v>371.82799999999997</v>
      </c>
      <c r="R192">
        <v>-561343</v>
      </c>
      <c r="S192" s="2">
        <v>2514510</v>
      </c>
      <c r="T192">
        <v>568.20500000000004</v>
      </c>
      <c r="U192">
        <v>3488.33</v>
      </c>
      <c r="V192">
        <f t="shared" si="71"/>
        <v>0.348833</v>
      </c>
      <c r="X192">
        <v>2400000</v>
      </c>
      <c r="Y192">
        <v>39.176299999999998</v>
      </c>
      <c r="Z192">
        <v>97.403700000000001</v>
      </c>
      <c r="AA192">
        <v>58.227400000000003</v>
      </c>
      <c r="AC192">
        <f t="shared" si="69"/>
        <v>103314.33682102965</v>
      </c>
      <c r="AD192">
        <f t="shared" si="64"/>
        <v>0.34513658478380793</v>
      </c>
      <c r="AE192">
        <f t="shared" si="70"/>
        <v>345.1365847838079</v>
      </c>
      <c r="AF192">
        <f t="shared" si="65"/>
        <v>70.699879129118244</v>
      </c>
      <c r="AG192">
        <f t="shared" si="66"/>
        <v>8.5176949015741618E-3</v>
      </c>
      <c r="AI192">
        <v>364.81030830397441</v>
      </c>
      <c r="AJ192">
        <v>66.573818830987918</v>
      </c>
      <c r="AL192">
        <v>0.21617476120708867</v>
      </c>
      <c r="AM192">
        <v>216.17476120708866</v>
      </c>
      <c r="AN192">
        <v>85.856090842597098</v>
      </c>
      <c r="AP192">
        <v>22.508662488028644</v>
      </c>
      <c r="AQ192">
        <v>391.38754759130887</v>
      </c>
    </row>
    <row r="193" spans="2:43" x14ac:dyDescent="0.2">
      <c r="B193">
        <f t="shared" si="67"/>
        <v>920</v>
      </c>
      <c r="C193">
        <v>2500000</v>
      </c>
      <c r="D193">
        <v>371.815</v>
      </c>
      <c r="E193">
        <v>-561342</v>
      </c>
      <c r="F193" s="2">
        <v>2514510</v>
      </c>
      <c r="G193">
        <v>541.81700000000001</v>
      </c>
      <c r="I193">
        <f t="shared" si="72"/>
        <v>760.03933593747206</v>
      </c>
      <c r="J193">
        <f t="shared" si="73"/>
        <v>0.18163869693978282</v>
      </c>
      <c r="K193">
        <f t="shared" si="74"/>
        <v>0.99928069561899913</v>
      </c>
      <c r="L193">
        <f t="shared" si="75"/>
        <v>27</v>
      </c>
      <c r="M193">
        <f t="shared" si="68"/>
        <v>-4.4749999999999996</v>
      </c>
      <c r="O193">
        <v>920</v>
      </c>
      <c r="P193">
        <v>2500000</v>
      </c>
      <c r="Q193">
        <v>371.815</v>
      </c>
      <c r="R193">
        <v>-561342</v>
      </c>
      <c r="S193" s="2">
        <v>2514510</v>
      </c>
      <c r="T193">
        <v>541.81700000000001</v>
      </c>
      <c r="U193">
        <v>3888.73</v>
      </c>
      <c r="V193">
        <f t="shared" si="71"/>
        <v>0.38887300000000002</v>
      </c>
      <c r="X193">
        <v>2500000</v>
      </c>
      <c r="Y193">
        <v>39.164900000000003</v>
      </c>
      <c r="Z193">
        <v>97.471199999999996</v>
      </c>
      <c r="AA193">
        <v>58.3063</v>
      </c>
      <c r="AC193">
        <f t="shared" si="69"/>
        <v>103734.88891731958</v>
      </c>
      <c r="AD193">
        <f t="shared" si="64"/>
        <v>0.38319247410488216</v>
      </c>
      <c r="AE193">
        <f t="shared" si="70"/>
        <v>383.19247410488214</v>
      </c>
      <c r="AF193">
        <f t="shared" si="65"/>
        <v>67.901250115228095</v>
      </c>
      <c r="AG193">
        <f t="shared" si="66"/>
        <v>8.8687616056857491E-3</v>
      </c>
      <c r="AI193">
        <v>393.90947156366667</v>
      </c>
      <c r="AJ193">
        <v>65.901853123562603</v>
      </c>
      <c r="AL193">
        <v>0.24026883596664009</v>
      </c>
      <c r="AM193">
        <v>240.2688359666401</v>
      </c>
      <c r="AN193">
        <v>86.432087999417504</v>
      </c>
      <c r="AP193">
        <v>18.808814934391563</v>
      </c>
      <c r="AQ193">
        <v>477.45013088330825</v>
      </c>
    </row>
    <row r="194" spans="2:43" x14ac:dyDescent="0.2">
      <c r="B194">
        <f t="shared" si="67"/>
        <v>960</v>
      </c>
      <c r="C194">
        <v>2600000</v>
      </c>
      <c r="D194">
        <v>371.82499999999999</v>
      </c>
      <c r="E194">
        <v>-561327</v>
      </c>
      <c r="F194" s="2">
        <v>2514510</v>
      </c>
      <c r="G194">
        <v>685.55899999999997</v>
      </c>
      <c r="I194">
        <f t="shared" si="72"/>
        <v>775.03933593747206</v>
      </c>
      <c r="J194">
        <f t="shared" si="73"/>
        <v>0.1895360315893386</v>
      </c>
      <c r="K194">
        <f t="shared" si="74"/>
        <v>0.99928069561899913</v>
      </c>
      <c r="L194">
        <f t="shared" si="75"/>
        <v>42</v>
      </c>
      <c r="M194">
        <f t="shared" si="68"/>
        <v>-4.125</v>
      </c>
      <c r="O194">
        <v>960</v>
      </c>
      <c r="P194">
        <v>2600000</v>
      </c>
      <c r="Q194">
        <v>371.82499999999999</v>
      </c>
      <c r="R194">
        <v>-561327</v>
      </c>
      <c r="S194" s="2">
        <v>2514510</v>
      </c>
      <c r="T194">
        <v>685.55899999999997</v>
      </c>
      <c r="U194">
        <v>4330.72</v>
      </c>
      <c r="V194">
        <f t="shared" si="71"/>
        <v>0.43307200000000007</v>
      </c>
      <c r="X194">
        <v>2600000</v>
      </c>
      <c r="Y194">
        <v>39.253700000000002</v>
      </c>
      <c r="Z194">
        <v>97.363399999999999</v>
      </c>
      <c r="AA194">
        <v>58.109699999999997</v>
      </c>
      <c r="AC194">
        <f t="shared" si="69"/>
        <v>102689.08820444181</v>
      </c>
      <c r="AD194">
        <f t="shared" si="64"/>
        <v>0.43109187201826477</v>
      </c>
      <c r="AE194">
        <f t="shared" si="70"/>
        <v>431.09187201826478</v>
      </c>
      <c r="AF194">
        <f t="shared" si="65"/>
        <v>64.416009288244638</v>
      </c>
      <c r="AG194">
        <f t="shared" si="66"/>
        <v>9.3486076932415025E-3</v>
      </c>
      <c r="AI194">
        <v>430.89247614134331</v>
      </c>
      <c r="AJ194">
        <v>63.44685053378042</v>
      </c>
      <c r="AL194">
        <v>0.18658718174809413</v>
      </c>
      <c r="AM194">
        <v>186.58718174809414</v>
      </c>
      <c r="AN194">
        <v>87.354203988651889</v>
      </c>
      <c r="AP194">
        <v>20.501717028850269</v>
      </c>
      <c r="AQ194">
        <v>502.37005779776348</v>
      </c>
    </row>
    <row r="195" spans="2:43" x14ac:dyDescent="0.2">
      <c r="B195">
        <f t="shared" si="67"/>
        <v>1000</v>
      </c>
      <c r="C195">
        <v>2700000</v>
      </c>
      <c r="D195">
        <v>371.87</v>
      </c>
      <c r="E195">
        <v>-561323</v>
      </c>
      <c r="F195" s="2">
        <v>2514510</v>
      </c>
      <c r="G195">
        <v>744.15499999999997</v>
      </c>
      <c r="I195">
        <f t="shared" si="72"/>
        <v>779.03933593747206</v>
      </c>
      <c r="J195">
        <f t="shared" si="73"/>
        <v>0.19743336623889438</v>
      </c>
      <c r="K195">
        <f t="shared" si="74"/>
        <v>0.99928069561899913</v>
      </c>
      <c r="L195">
        <f t="shared" si="75"/>
        <v>46</v>
      </c>
      <c r="M195">
        <f t="shared" si="68"/>
        <v>-4.4000000000000004</v>
      </c>
      <c r="O195">
        <v>1000</v>
      </c>
      <c r="P195">
        <v>2700000</v>
      </c>
      <c r="Q195">
        <v>371.87</v>
      </c>
      <c r="R195">
        <v>-561323</v>
      </c>
      <c r="S195" s="2">
        <v>2514510</v>
      </c>
      <c r="T195">
        <v>744.15499999999997</v>
      </c>
      <c r="U195">
        <v>4696.58</v>
      </c>
      <c r="V195">
        <f t="shared" si="71"/>
        <v>0.46965800000000002</v>
      </c>
      <c r="X195">
        <v>2700000</v>
      </c>
      <c r="Y195">
        <v>39.438899999999997</v>
      </c>
      <c r="Z195">
        <v>97.501400000000004</v>
      </c>
      <c r="AA195">
        <v>58.0625</v>
      </c>
      <c r="AC195">
        <f t="shared" si="69"/>
        <v>102439.06166422526</v>
      </c>
      <c r="AD195">
        <f t="shared" si="64"/>
        <v>0.46865165962596639</v>
      </c>
      <c r="AE195">
        <f t="shared" si="70"/>
        <v>468.65165962596637</v>
      </c>
      <c r="AF195">
        <f t="shared" si="65"/>
        <v>61.688802934196453</v>
      </c>
      <c r="AG195">
        <f t="shared" si="66"/>
        <v>9.7619012098900306E-3</v>
      </c>
      <c r="AI195">
        <v>470.32522268630908</v>
      </c>
      <c r="AJ195">
        <v>61.316949584318444</v>
      </c>
      <c r="AL195">
        <v>0.19607053356230575</v>
      </c>
      <c r="AM195">
        <v>196.07053356230574</v>
      </c>
      <c r="AN195">
        <v>87.636072701991324</v>
      </c>
      <c r="AP195">
        <v>16.450299834004134</v>
      </c>
      <c r="AQ195">
        <v>525.72422481483522</v>
      </c>
    </row>
    <row r="196" spans="2:43" x14ac:dyDescent="0.2">
      <c r="B196">
        <f t="shared" si="67"/>
        <v>1040</v>
      </c>
      <c r="C196">
        <v>2800000</v>
      </c>
      <c r="D196">
        <v>371.88900000000001</v>
      </c>
      <c r="E196">
        <v>-561321</v>
      </c>
      <c r="F196" s="2">
        <v>2514510</v>
      </c>
      <c r="G196">
        <v>838.80899999999997</v>
      </c>
      <c r="I196">
        <f t="shared" si="72"/>
        <v>781.03933593747206</v>
      </c>
      <c r="J196">
        <f t="shared" si="73"/>
        <v>0.20533070088845015</v>
      </c>
      <c r="K196">
        <f t="shared" si="74"/>
        <v>0.99928069561899913</v>
      </c>
      <c r="L196">
        <f t="shared" si="75"/>
        <v>48</v>
      </c>
      <c r="M196">
        <f t="shared" si="68"/>
        <v>-4.45</v>
      </c>
      <c r="O196">
        <v>1040</v>
      </c>
      <c r="P196">
        <v>2800000</v>
      </c>
      <c r="Q196">
        <v>371.88900000000001</v>
      </c>
      <c r="R196">
        <v>-561321</v>
      </c>
      <c r="S196" s="2">
        <v>2514510</v>
      </c>
      <c r="T196">
        <v>838.80899999999997</v>
      </c>
      <c r="U196">
        <v>5201.8900000000003</v>
      </c>
      <c r="V196">
        <f t="shared" si="71"/>
        <v>0.52018900000000001</v>
      </c>
      <c r="X196">
        <v>2800000</v>
      </c>
      <c r="Y196">
        <v>39.387900000000002</v>
      </c>
      <c r="Z196">
        <v>97.465299999999999</v>
      </c>
      <c r="AA196">
        <v>58.077399999999997</v>
      </c>
      <c r="AC196">
        <f t="shared" si="69"/>
        <v>102517.94564660065</v>
      </c>
      <c r="AD196">
        <f t="shared" si="64"/>
        <v>0.51867497677271968</v>
      </c>
      <c r="AE196">
        <f t="shared" si="70"/>
        <v>518.67497677271967</v>
      </c>
      <c r="AF196">
        <f t="shared" si="65"/>
        <v>59.361833527291253</v>
      </c>
      <c r="AG196">
        <f t="shared" si="66"/>
        <v>1.0144565358196727E-2</v>
      </c>
      <c r="AI196">
        <v>511.23408181518681</v>
      </c>
      <c r="AJ196">
        <v>59.249369665130146</v>
      </c>
      <c r="AL196">
        <v>0.21561433225297794</v>
      </c>
      <c r="AM196">
        <v>215.61433225297793</v>
      </c>
      <c r="AN196">
        <v>89.576882803249248</v>
      </c>
      <c r="AP196">
        <v>11.83297172489068</v>
      </c>
      <c r="AQ196">
        <v>704.78815948187253</v>
      </c>
    </row>
    <row r="197" spans="2:43" x14ac:dyDescent="0.2">
      <c r="B197">
        <f t="shared" si="67"/>
        <v>1080</v>
      </c>
      <c r="C197">
        <v>2900000</v>
      </c>
      <c r="D197">
        <v>371.82299999999998</v>
      </c>
      <c r="E197">
        <v>-561307</v>
      </c>
      <c r="F197" s="2">
        <v>2514510</v>
      </c>
      <c r="G197">
        <v>934.83600000000001</v>
      </c>
      <c r="I197">
        <f t="shared" si="72"/>
        <v>795.03933593747206</v>
      </c>
      <c r="J197">
        <f t="shared" si="73"/>
        <v>0.21322803553800593</v>
      </c>
      <c r="K197">
        <f t="shared" si="74"/>
        <v>0.99928069561899913</v>
      </c>
      <c r="L197">
        <f t="shared" si="75"/>
        <v>62</v>
      </c>
      <c r="M197">
        <f t="shared" si="68"/>
        <v>-4.1500000000000004</v>
      </c>
      <c r="O197">
        <v>1080</v>
      </c>
      <c r="P197">
        <v>2900000</v>
      </c>
      <c r="Q197">
        <v>371.82299999999998</v>
      </c>
      <c r="R197">
        <v>-561307</v>
      </c>
      <c r="S197" s="2">
        <v>2514510</v>
      </c>
      <c r="T197">
        <v>934.83600000000001</v>
      </c>
      <c r="U197">
        <v>5533.46</v>
      </c>
      <c r="V197">
        <f t="shared" si="71"/>
        <v>0.553346</v>
      </c>
      <c r="X197">
        <v>2900000</v>
      </c>
      <c r="Y197">
        <v>39.331099999999999</v>
      </c>
      <c r="Z197">
        <v>97.364900000000006</v>
      </c>
      <c r="AA197">
        <v>58.033799999999999</v>
      </c>
      <c r="AC197">
        <f t="shared" si="69"/>
        <v>102287.23140812796</v>
      </c>
      <c r="AD197">
        <f t="shared" si="64"/>
        <v>0.55297994090763347</v>
      </c>
      <c r="AE197">
        <f t="shared" si="70"/>
        <v>552.97994090763348</v>
      </c>
      <c r="AF197">
        <f t="shared" si="65"/>
        <v>57.034602549976533</v>
      </c>
      <c r="AG197">
        <f t="shared" si="66"/>
        <v>1.0558502612029647E-2</v>
      </c>
      <c r="AI197">
        <v>567.46726742618443</v>
      </c>
      <c r="AJ197">
        <v>56.536022728338104</v>
      </c>
      <c r="AL197">
        <v>0.19036392203114319</v>
      </c>
      <c r="AM197">
        <v>190.3639220311432</v>
      </c>
      <c r="AN197">
        <v>90.775087096426589</v>
      </c>
      <c r="AP197">
        <v>12.269489576085888</v>
      </c>
      <c r="AQ197">
        <v>768.18535005367528</v>
      </c>
    </row>
    <row r="198" spans="2:43" x14ac:dyDescent="0.2">
      <c r="B198">
        <f t="shared" si="67"/>
        <v>1120</v>
      </c>
      <c r="C198">
        <v>3000000</v>
      </c>
      <c r="D198">
        <v>371.81799999999998</v>
      </c>
      <c r="E198">
        <v>-561302</v>
      </c>
      <c r="F198" s="2">
        <v>2514510</v>
      </c>
      <c r="G198">
        <v>1060.69</v>
      </c>
      <c r="I198">
        <f t="shared" si="72"/>
        <v>800.03933593747206</v>
      </c>
      <c r="J198">
        <f t="shared" si="73"/>
        <v>0.2211253701875617</v>
      </c>
      <c r="K198">
        <f t="shared" si="74"/>
        <v>0.99928069561899913</v>
      </c>
      <c r="L198">
        <f t="shared" si="75"/>
        <v>67</v>
      </c>
      <c r="M198">
        <f t="shared" si="68"/>
        <v>-4.375</v>
      </c>
      <c r="O198">
        <v>1120</v>
      </c>
      <c r="P198">
        <v>3000000</v>
      </c>
      <c r="Q198">
        <v>371.81799999999998</v>
      </c>
      <c r="R198">
        <v>-561302</v>
      </c>
      <c r="S198" s="2">
        <v>2514510</v>
      </c>
      <c r="T198">
        <v>1060.69</v>
      </c>
      <c r="U198">
        <v>6170.2</v>
      </c>
      <c r="V198">
        <f t="shared" si="71"/>
        <v>0.61702000000000001</v>
      </c>
      <c r="X198">
        <v>3000000</v>
      </c>
      <c r="Y198">
        <v>39.162100000000002</v>
      </c>
      <c r="Z198">
        <v>97.428600000000003</v>
      </c>
      <c r="AA198">
        <v>58.266500000000001</v>
      </c>
      <c r="AC198">
        <f t="shared" si="69"/>
        <v>103522.60494477316</v>
      </c>
      <c r="AD198">
        <f t="shared" si="64"/>
        <v>0.60925356126913999</v>
      </c>
      <c r="AE198">
        <f t="shared" si="70"/>
        <v>609.25356126913994</v>
      </c>
      <c r="AF198">
        <f t="shared" si="65"/>
        <v>55.661886337269998</v>
      </c>
      <c r="AG198">
        <f t="shared" si="66"/>
        <v>1.0818893135441224E-2</v>
      </c>
      <c r="AI198">
        <v>626.74358921377177</v>
      </c>
      <c r="AJ198">
        <v>54.080513075904726</v>
      </c>
      <c r="AL198">
        <v>0.17609824490983894</v>
      </c>
      <c r="AM198">
        <v>176.09824490983894</v>
      </c>
      <c r="AN198">
        <v>92.18383473168997</v>
      </c>
      <c r="AP198">
        <v>9.9817760092730321</v>
      </c>
      <c r="AQ198">
        <v>799.22274089970676</v>
      </c>
    </row>
    <row r="199" spans="2:43" x14ac:dyDescent="0.2">
      <c r="B199">
        <f t="shared" si="67"/>
        <v>1160</v>
      </c>
      <c r="C199">
        <v>3100000</v>
      </c>
      <c r="D199">
        <v>371.86700000000002</v>
      </c>
      <c r="E199">
        <v>-561294</v>
      </c>
      <c r="F199" s="2">
        <v>2514510</v>
      </c>
      <c r="G199">
        <v>1067.95</v>
      </c>
      <c r="I199">
        <f t="shared" si="72"/>
        <v>808.03933593747206</v>
      </c>
      <c r="J199">
        <f t="shared" si="73"/>
        <v>0.22902270483711748</v>
      </c>
      <c r="K199">
        <f t="shared" si="74"/>
        <v>0.99928069561899913</v>
      </c>
      <c r="L199">
        <f t="shared" si="75"/>
        <v>75</v>
      </c>
      <c r="M199">
        <f t="shared" si="68"/>
        <v>-4.3</v>
      </c>
      <c r="O199">
        <v>1160</v>
      </c>
      <c r="P199">
        <v>3100000</v>
      </c>
      <c r="Q199">
        <v>371.86700000000002</v>
      </c>
      <c r="R199">
        <v>-561294</v>
      </c>
      <c r="S199" s="2">
        <v>2514510</v>
      </c>
      <c r="T199">
        <v>1067.95</v>
      </c>
      <c r="U199">
        <v>6579.11</v>
      </c>
      <c r="V199">
        <f t="shared" si="71"/>
        <v>0.65791100000000002</v>
      </c>
      <c r="X199">
        <v>3100000</v>
      </c>
      <c r="Y199">
        <v>39.259500000000003</v>
      </c>
      <c r="Z199">
        <v>97.4375</v>
      </c>
      <c r="AA199">
        <v>58.177999999999997</v>
      </c>
      <c r="AC199">
        <f t="shared" si="69"/>
        <v>103051.60486984352</v>
      </c>
      <c r="AD199">
        <f t="shared" si="64"/>
        <v>0.65259901613821358</v>
      </c>
      <c r="AE199">
        <f t="shared" si="70"/>
        <v>652.59901613821353</v>
      </c>
      <c r="AF199">
        <f t="shared" si="65"/>
        <v>53.497996941913591</v>
      </c>
      <c r="AG199">
        <f t="shared" si="66"/>
        <v>1.1256496213378781E-2</v>
      </c>
      <c r="AI199">
        <v>663.40185886042843</v>
      </c>
      <c r="AJ199">
        <v>52.067059305868298</v>
      </c>
      <c r="AL199">
        <v>0.17054829605750962</v>
      </c>
      <c r="AM199">
        <v>170.54829605750962</v>
      </c>
      <c r="AN199">
        <v>93.540372681171107</v>
      </c>
      <c r="AP199">
        <v>5.1095162324989474</v>
      </c>
      <c r="AQ199">
        <v>1401.9123420325939</v>
      </c>
    </row>
    <row r="200" spans="2:43" x14ac:dyDescent="0.2">
      <c r="B200">
        <f t="shared" si="67"/>
        <v>1200</v>
      </c>
      <c r="C200">
        <v>3200000</v>
      </c>
      <c r="D200">
        <v>371.815</v>
      </c>
      <c r="E200">
        <v>-561279</v>
      </c>
      <c r="F200" s="2">
        <v>2514510</v>
      </c>
      <c r="G200">
        <v>1147.96</v>
      </c>
      <c r="I200">
        <f t="shared" si="72"/>
        <v>823.03933593747206</v>
      </c>
      <c r="J200">
        <f t="shared" si="73"/>
        <v>0.23692003948667326</v>
      </c>
      <c r="K200">
        <f t="shared" si="74"/>
        <v>0.99928069561899913</v>
      </c>
      <c r="L200">
        <f t="shared" si="75"/>
        <v>90</v>
      </c>
      <c r="M200">
        <f t="shared" si="68"/>
        <v>-4.125</v>
      </c>
      <c r="O200">
        <v>1200</v>
      </c>
      <c r="P200">
        <v>3200000</v>
      </c>
      <c r="Q200">
        <v>371.815</v>
      </c>
      <c r="R200">
        <v>-561279</v>
      </c>
      <c r="S200" s="2">
        <v>2514510</v>
      </c>
      <c r="T200">
        <v>1147.96</v>
      </c>
      <c r="U200">
        <v>7238.5</v>
      </c>
      <c r="V200">
        <f t="shared" si="71"/>
        <v>0.72384999999999999</v>
      </c>
      <c r="X200">
        <v>3200000</v>
      </c>
      <c r="Y200">
        <v>39.1967</v>
      </c>
      <c r="Z200">
        <v>97.487799999999993</v>
      </c>
      <c r="AA200">
        <v>58.2911</v>
      </c>
      <c r="AC200">
        <f t="shared" si="69"/>
        <v>103653.78142316491</v>
      </c>
      <c r="AD200">
        <f t="shared" si="64"/>
        <v>0.71383437055718468</v>
      </c>
      <c r="AE200">
        <f t="shared" si="70"/>
        <v>713.83437055718468</v>
      </c>
      <c r="AF200">
        <f t="shared" si="65"/>
        <v>52.016922644191588</v>
      </c>
      <c r="AG200">
        <f t="shared" si="66"/>
        <v>1.157700166384687E-2</v>
      </c>
      <c r="AI200">
        <v>737.15275284306779</v>
      </c>
      <c r="AJ200">
        <v>49.86389242416012</v>
      </c>
      <c r="AL200">
        <v>0.17398115319884228</v>
      </c>
      <c r="AM200">
        <v>173.98115319884226</v>
      </c>
      <c r="AN200">
        <v>96.417642969977976</v>
      </c>
      <c r="AP200">
        <v>6.6282582123781673</v>
      </c>
      <c r="AQ200">
        <v>1496.3072121933599</v>
      </c>
    </row>
    <row r="201" spans="2:43" x14ac:dyDescent="0.2">
      <c r="B201">
        <f t="shared" si="67"/>
        <v>1240</v>
      </c>
      <c r="C201">
        <v>3300000</v>
      </c>
      <c r="D201">
        <v>371.81099999999998</v>
      </c>
      <c r="E201">
        <v>-561269</v>
      </c>
      <c r="F201" s="2">
        <v>2514510</v>
      </c>
      <c r="G201">
        <v>1274.45</v>
      </c>
      <c r="I201">
        <f t="shared" si="72"/>
        <v>833.03933593747206</v>
      </c>
      <c r="J201">
        <f t="shared" si="73"/>
        <v>0.24481737413622903</v>
      </c>
      <c r="K201">
        <f t="shared" si="74"/>
        <v>0.99928069561899913</v>
      </c>
      <c r="L201">
        <f t="shared" si="75"/>
        <v>100</v>
      </c>
      <c r="M201">
        <f t="shared" si="68"/>
        <v>-4.25</v>
      </c>
      <c r="O201">
        <v>1240</v>
      </c>
      <c r="P201">
        <v>3300000</v>
      </c>
      <c r="Q201">
        <v>371.81099999999998</v>
      </c>
      <c r="R201">
        <v>-561269</v>
      </c>
      <c r="S201" s="2">
        <v>2514510</v>
      </c>
      <c r="T201">
        <v>1274.45</v>
      </c>
      <c r="U201">
        <v>7736.3</v>
      </c>
      <c r="V201">
        <f t="shared" si="71"/>
        <v>0.77363000000000004</v>
      </c>
      <c r="X201">
        <v>3300000</v>
      </c>
      <c r="Y201">
        <v>39.241100000000003</v>
      </c>
      <c r="Z201">
        <v>97.532200000000003</v>
      </c>
      <c r="AA201">
        <v>58.2911</v>
      </c>
      <c r="AC201">
        <f t="shared" si="69"/>
        <v>103653.78142316491</v>
      </c>
      <c r="AD201">
        <f t="shared" si="64"/>
        <v>0.76292558415991552</v>
      </c>
      <c r="AE201">
        <f t="shared" si="70"/>
        <v>762.9255841599155</v>
      </c>
      <c r="AF201">
        <f t="shared" si="65"/>
        <v>50.338957397604759</v>
      </c>
      <c r="AG201">
        <f t="shared" si="66"/>
        <v>1.1962901719308432E-2</v>
      </c>
      <c r="AI201">
        <v>772.21387718692154</v>
      </c>
      <c r="AJ201">
        <v>49.79274517247061</v>
      </c>
      <c r="AL201">
        <v>0.18695926761252774</v>
      </c>
      <c r="AM201">
        <v>186.95926761252773</v>
      </c>
      <c r="AN201">
        <v>96.956998530760558</v>
      </c>
      <c r="AP201">
        <v>5.0607090545701787</v>
      </c>
      <c r="AQ201">
        <v>1575.4637926546006</v>
      </c>
    </row>
    <row r="202" spans="2:43" x14ac:dyDescent="0.2">
      <c r="B202">
        <f t="shared" si="67"/>
        <v>1280</v>
      </c>
      <c r="C202">
        <v>3400000</v>
      </c>
      <c r="D202">
        <v>371.84199999999998</v>
      </c>
      <c r="E202">
        <v>-561265</v>
      </c>
      <c r="F202" s="2">
        <v>2514510</v>
      </c>
      <c r="G202">
        <v>1436.93</v>
      </c>
      <c r="I202">
        <f t="shared" si="72"/>
        <v>837.03933593747206</v>
      </c>
      <c r="J202">
        <f t="shared" si="73"/>
        <v>0.25271470878578478</v>
      </c>
      <c r="K202">
        <f t="shared" si="74"/>
        <v>0.99928069561899913</v>
      </c>
      <c r="L202">
        <f t="shared" si="75"/>
        <v>104</v>
      </c>
      <c r="M202">
        <f t="shared" si="68"/>
        <v>-4.4000000000000004</v>
      </c>
      <c r="O202">
        <v>1280</v>
      </c>
      <c r="P202">
        <v>3400000</v>
      </c>
      <c r="Q202">
        <v>371.84199999999998</v>
      </c>
      <c r="R202">
        <v>-561265</v>
      </c>
      <c r="S202" s="2">
        <v>2514510</v>
      </c>
      <c r="T202">
        <v>1436.93</v>
      </c>
      <c r="U202">
        <v>8395.15</v>
      </c>
      <c r="V202">
        <f t="shared" si="71"/>
        <v>0.83951500000000001</v>
      </c>
      <c r="X202">
        <v>3400000</v>
      </c>
      <c r="Y202">
        <v>39.302999999999997</v>
      </c>
      <c r="Z202">
        <v>97.741699999999994</v>
      </c>
      <c r="AA202">
        <v>58.438699999999997</v>
      </c>
      <c r="AC202">
        <f t="shared" si="69"/>
        <v>104443.16799224008</v>
      </c>
      <c r="AD202">
        <f t="shared" si="64"/>
        <v>0.82164165837150971</v>
      </c>
      <c r="AE202">
        <f t="shared" si="70"/>
        <v>821.64165837150972</v>
      </c>
      <c r="AF202">
        <f t="shared" si="65"/>
        <v>49.137246691349198</v>
      </c>
      <c r="AG202">
        <f t="shared" si="66"/>
        <v>1.2255468927322287E-2</v>
      </c>
      <c r="AI202">
        <v>840.35503506491068</v>
      </c>
      <c r="AJ202">
        <v>47.997427945308552</v>
      </c>
      <c r="AL202">
        <v>0.15077784257687254</v>
      </c>
      <c r="AM202">
        <v>150.77784257687256</v>
      </c>
      <c r="AN202">
        <v>97.449604396629624</v>
      </c>
    </row>
    <row r="203" spans="2:43" x14ac:dyDescent="0.2">
      <c r="B203">
        <f t="shared" si="67"/>
        <v>1320</v>
      </c>
      <c r="C203">
        <v>3500000</v>
      </c>
      <c r="D203">
        <v>371.81799999999998</v>
      </c>
      <c r="E203">
        <v>-561252</v>
      </c>
      <c r="F203" s="2">
        <v>2514510</v>
      </c>
      <c r="G203">
        <v>1552.34</v>
      </c>
      <c r="I203">
        <f t="shared" si="72"/>
        <v>850.03933593747206</v>
      </c>
      <c r="J203">
        <f t="shared" si="73"/>
        <v>0.26061204343534056</v>
      </c>
      <c r="K203">
        <f t="shared" si="74"/>
        <v>0.99928069561899913</v>
      </c>
      <c r="L203">
        <f t="shared" si="75"/>
        <v>117</v>
      </c>
      <c r="M203">
        <f t="shared" si="68"/>
        <v>-4.1749999999999998</v>
      </c>
      <c r="O203">
        <v>1320</v>
      </c>
      <c r="P203">
        <v>3500000</v>
      </c>
      <c r="Q203">
        <v>371.81799999999998</v>
      </c>
      <c r="R203">
        <v>-561252</v>
      </c>
      <c r="S203" s="2">
        <v>2514510</v>
      </c>
      <c r="T203">
        <v>1552.34</v>
      </c>
      <c r="U203">
        <v>9011.06</v>
      </c>
      <c r="V203">
        <f t="shared" si="71"/>
        <v>0.90110599999999996</v>
      </c>
      <c r="X203">
        <v>3500000</v>
      </c>
      <c r="Y203">
        <v>39.352699999999999</v>
      </c>
      <c r="Z203">
        <v>97.680899999999994</v>
      </c>
      <c r="AA203">
        <v>58.328200000000002</v>
      </c>
      <c r="AC203">
        <f t="shared" si="69"/>
        <v>103851.82212004194</v>
      </c>
      <c r="AD203">
        <f t="shared" ref="AD203:AD234" si="76">V203*$AC$167/AC203</f>
        <v>0.88694315685695124</v>
      </c>
      <c r="AE203">
        <f t="shared" si="70"/>
        <v>886.94315685695119</v>
      </c>
      <c r="AF203">
        <f t="shared" ref="AF203:AF234" si="77">AC203/O203*0.6022</f>
        <v>47.378460061128216</v>
      </c>
      <c r="AG203">
        <f t="shared" ref="AG203:AG234" si="78">O203/AC203</f>
        <v>1.2710417333594945E-2</v>
      </c>
      <c r="AI203">
        <v>929.10040029384254</v>
      </c>
      <c r="AJ203">
        <v>45.681182213182367</v>
      </c>
      <c r="AL203">
        <v>0.15728222763142613</v>
      </c>
      <c r="AM203">
        <v>157.28222763142614</v>
      </c>
      <c r="AN203">
        <v>98.069252557486251</v>
      </c>
    </row>
    <row r="204" spans="2:43" x14ac:dyDescent="0.2">
      <c r="B204">
        <f t="shared" si="67"/>
        <v>1360</v>
      </c>
      <c r="C204">
        <v>3600000</v>
      </c>
      <c r="D204">
        <v>371.87099999999998</v>
      </c>
      <c r="E204">
        <v>-561236</v>
      </c>
      <c r="F204" s="2">
        <v>2514510</v>
      </c>
      <c r="G204">
        <v>1703.01</v>
      </c>
      <c r="I204">
        <f t="shared" si="72"/>
        <v>866.03933593747206</v>
      </c>
      <c r="J204">
        <f t="shared" si="73"/>
        <v>0.26850937808489633</v>
      </c>
      <c r="K204">
        <f t="shared" si="74"/>
        <v>0.99928069561899913</v>
      </c>
      <c r="L204">
        <f t="shared" si="75"/>
        <v>133</v>
      </c>
      <c r="M204">
        <f t="shared" si="68"/>
        <v>-4.0999999999999996</v>
      </c>
      <c r="O204">
        <v>1360</v>
      </c>
      <c r="P204">
        <v>3600000</v>
      </c>
      <c r="Q204">
        <v>371.87099999999998</v>
      </c>
      <c r="R204">
        <v>-561236</v>
      </c>
      <c r="S204" s="2">
        <v>2514510</v>
      </c>
      <c r="T204">
        <v>1703.01</v>
      </c>
      <c r="U204">
        <v>9971.11</v>
      </c>
      <c r="V204">
        <f t="shared" si="71"/>
        <v>0.99711100000000008</v>
      </c>
      <c r="X204">
        <v>3600000</v>
      </c>
      <c r="Y204">
        <v>39.193199999999997</v>
      </c>
      <c r="Z204">
        <v>97.611099999999993</v>
      </c>
      <c r="AA204">
        <v>58.417900000000003</v>
      </c>
      <c r="AC204">
        <f t="shared" si="69"/>
        <v>104331.68477510026</v>
      </c>
      <c r="AD204">
        <f t="shared" si="76"/>
        <v>0.97692520228434043</v>
      </c>
      <c r="AE204">
        <f t="shared" si="70"/>
        <v>976.92520228434046</v>
      </c>
      <c r="AF204">
        <f t="shared" si="77"/>
        <v>46.197456302621603</v>
      </c>
      <c r="AG204">
        <f t="shared" si="78"/>
        <v>1.3035349739934199E-2</v>
      </c>
      <c r="AI204">
        <v>982.61273544029052</v>
      </c>
      <c r="AJ204">
        <v>46.19579562163598</v>
      </c>
      <c r="AL204">
        <v>0.15447535093730916</v>
      </c>
      <c r="AM204">
        <v>154.47535093730914</v>
      </c>
      <c r="AN204">
        <v>99.07585977355329</v>
      </c>
    </row>
    <row r="205" spans="2:43" x14ac:dyDescent="0.2">
      <c r="B205">
        <f t="shared" si="67"/>
        <v>1400</v>
      </c>
      <c r="C205">
        <v>3700000</v>
      </c>
      <c r="D205">
        <v>371.81900000000002</v>
      </c>
      <c r="E205">
        <v>-561228</v>
      </c>
      <c r="F205" s="2">
        <v>2514510</v>
      </c>
      <c r="G205">
        <v>1909.02</v>
      </c>
      <c r="I205">
        <f t="shared" si="72"/>
        <v>874.03933593747206</v>
      </c>
      <c r="J205">
        <f t="shared" si="73"/>
        <v>0.27640671273445211</v>
      </c>
      <c r="K205">
        <f t="shared" si="74"/>
        <v>0.99928069561899913</v>
      </c>
      <c r="L205">
        <f t="shared" si="75"/>
        <v>141</v>
      </c>
      <c r="M205">
        <f t="shared" si="68"/>
        <v>-4.3</v>
      </c>
      <c r="O205">
        <v>1400</v>
      </c>
      <c r="P205">
        <v>3700000</v>
      </c>
      <c r="Q205">
        <v>371.81900000000002</v>
      </c>
      <c r="R205">
        <v>-561228</v>
      </c>
      <c r="S205" s="2">
        <v>2514510</v>
      </c>
      <c r="T205">
        <v>1909.02</v>
      </c>
      <c r="U205">
        <v>10672.4</v>
      </c>
      <c r="V205">
        <f t="shared" si="71"/>
        <v>1.06724</v>
      </c>
      <c r="X205">
        <v>3700000</v>
      </c>
      <c r="Y205">
        <v>39.103099999999998</v>
      </c>
      <c r="Z205">
        <v>97.748500000000007</v>
      </c>
      <c r="AA205">
        <v>58.645400000000002</v>
      </c>
      <c r="AC205">
        <f t="shared" si="69"/>
        <v>105555.35145402743</v>
      </c>
      <c r="AD205">
        <f t="shared" si="76"/>
        <v>1.033512811950791</v>
      </c>
      <c r="AE205">
        <f t="shared" si="70"/>
        <v>1033.512811950791</v>
      </c>
      <c r="AF205">
        <f t="shared" si="77"/>
        <v>45.403880461153797</v>
      </c>
      <c r="AG205">
        <f t="shared" si="78"/>
        <v>1.3263183540341322E-2</v>
      </c>
      <c r="AI205">
        <v>1044.3621589029103</v>
      </c>
      <c r="AJ205">
        <v>45.054296455402401</v>
      </c>
      <c r="AL205">
        <v>0.15774531985387291</v>
      </c>
      <c r="AM205">
        <v>157.7453198538729</v>
      </c>
      <c r="AN205">
        <v>104.37017876566668</v>
      </c>
    </row>
    <row r="206" spans="2:43" x14ac:dyDescent="0.2">
      <c r="B206">
        <f t="shared" si="67"/>
        <v>1440</v>
      </c>
      <c r="C206">
        <v>3800000</v>
      </c>
      <c r="D206">
        <v>371.834</v>
      </c>
      <c r="E206">
        <v>-561207</v>
      </c>
      <c r="F206" s="2">
        <v>2514510</v>
      </c>
      <c r="G206">
        <v>2065.96</v>
      </c>
      <c r="I206">
        <f t="shared" si="72"/>
        <v>895.03933593747206</v>
      </c>
      <c r="J206">
        <f t="shared" si="73"/>
        <v>0.28430404738400789</v>
      </c>
      <c r="K206">
        <f t="shared" si="74"/>
        <v>0.99928069561899913</v>
      </c>
      <c r="L206">
        <f t="shared" si="75"/>
        <v>162</v>
      </c>
      <c r="M206">
        <f t="shared" si="68"/>
        <v>-3.9750000000000001</v>
      </c>
      <c r="O206">
        <v>1440</v>
      </c>
      <c r="P206">
        <v>3800000</v>
      </c>
      <c r="Q206">
        <v>371.834</v>
      </c>
      <c r="R206">
        <v>-561207</v>
      </c>
      <c r="S206" s="2">
        <v>2514510</v>
      </c>
      <c r="T206">
        <v>2065.96</v>
      </c>
      <c r="U206">
        <v>11416.1</v>
      </c>
      <c r="V206">
        <f t="shared" si="71"/>
        <v>1.14161</v>
      </c>
      <c r="X206">
        <v>3800000</v>
      </c>
      <c r="Y206">
        <v>39.037100000000002</v>
      </c>
      <c r="Z206">
        <v>97.494299999999996</v>
      </c>
      <c r="AA206">
        <v>58.4572</v>
      </c>
      <c r="AC206">
        <f t="shared" si="69"/>
        <v>104542.39044331403</v>
      </c>
      <c r="AD206">
        <f t="shared" si="76"/>
        <v>1.1162445838510997</v>
      </c>
      <c r="AE206">
        <f t="shared" si="70"/>
        <v>1116.2445838510996</v>
      </c>
      <c r="AF206">
        <f t="shared" si="77"/>
        <v>43.719046892335903</v>
      </c>
      <c r="AG206">
        <f t="shared" si="78"/>
        <v>1.3774316752215557E-2</v>
      </c>
      <c r="AI206">
        <v>1169.5184701153387</v>
      </c>
      <c r="AJ206">
        <v>42.716275648892506</v>
      </c>
      <c r="AL206">
        <v>0.13772060773362599</v>
      </c>
      <c r="AM206">
        <v>137.720607733626</v>
      </c>
      <c r="AN206">
        <v>105.42429195062013</v>
      </c>
    </row>
    <row r="207" spans="2:43" x14ac:dyDescent="0.2">
      <c r="B207">
        <f t="shared" si="67"/>
        <v>1480</v>
      </c>
      <c r="C207">
        <v>3900000</v>
      </c>
      <c r="D207">
        <v>371.80500000000001</v>
      </c>
      <c r="E207">
        <v>-561191</v>
      </c>
      <c r="F207" s="2">
        <v>2514510</v>
      </c>
      <c r="G207">
        <v>2301.12</v>
      </c>
      <c r="I207">
        <f t="shared" si="72"/>
        <v>911.03933593747206</v>
      </c>
      <c r="J207">
        <f t="shared" si="73"/>
        <v>0.29220138203356366</v>
      </c>
      <c r="K207">
        <f t="shared" si="74"/>
        <v>0.99928069561899913</v>
      </c>
      <c r="L207">
        <f t="shared" si="75"/>
        <v>178</v>
      </c>
      <c r="M207">
        <f t="shared" si="68"/>
        <v>-4.0999999999999996</v>
      </c>
      <c r="O207">
        <v>1480</v>
      </c>
      <c r="P207">
        <v>3900000</v>
      </c>
      <c r="Q207">
        <v>371.80500000000001</v>
      </c>
      <c r="R207">
        <v>-561191</v>
      </c>
      <c r="S207" s="2">
        <v>2514510</v>
      </c>
      <c r="T207">
        <v>2301.12</v>
      </c>
      <c r="U207">
        <v>12440.9</v>
      </c>
      <c r="V207">
        <f t="shared" si="71"/>
        <v>1.2440899999999999</v>
      </c>
      <c r="X207">
        <v>3900000</v>
      </c>
      <c r="Y207">
        <v>39.0276</v>
      </c>
      <c r="Z207">
        <v>97.839200000000005</v>
      </c>
      <c r="AA207">
        <v>58.811599999999999</v>
      </c>
      <c r="AC207">
        <f t="shared" si="69"/>
        <v>106455.32300013783</v>
      </c>
      <c r="AD207">
        <f t="shared" si="76"/>
        <v>1.1945888144338559</v>
      </c>
      <c r="AE207">
        <f t="shared" si="70"/>
        <v>1194.588814433856</v>
      </c>
      <c r="AF207">
        <f t="shared" si="77"/>
        <v>43.315807777488509</v>
      </c>
      <c r="AG207">
        <f t="shared" si="78"/>
        <v>1.3902545765589231E-2</v>
      </c>
      <c r="AI207">
        <v>1254.7026254174177</v>
      </c>
      <c r="AJ207">
        <v>41.652556421613312</v>
      </c>
      <c r="AL207">
        <v>0.13035416301960279</v>
      </c>
      <c r="AM207">
        <v>130.35416301960279</v>
      </c>
      <c r="AN207">
        <v>106.45069725782639</v>
      </c>
    </row>
    <row r="208" spans="2:43" x14ac:dyDescent="0.2">
      <c r="B208">
        <f t="shared" si="67"/>
        <v>1520</v>
      </c>
      <c r="C208">
        <v>4000000</v>
      </c>
      <c r="D208">
        <v>371.88</v>
      </c>
      <c r="E208">
        <v>-561171</v>
      </c>
      <c r="F208" s="2">
        <v>2514510</v>
      </c>
      <c r="G208">
        <v>2364.94</v>
      </c>
      <c r="I208">
        <f t="shared" si="72"/>
        <v>931.03933593747206</v>
      </c>
      <c r="J208">
        <f t="shared" si="73"/>
        <v>0.30009871668311944</v>
      </c>
      <c r="K208">
        <f t="shared" si="74"/>
        <v>0.99928069561899913</v>
      </c>
      <c r="L208">
        <f t="shared" si="75"/>
        <v>198</v>
      </c>
      <c r="M208">
        <f t="shared" si="68"/>
        <v>-4</v>
      </c>
      <c r="O208">
        <v>1520</v>
      </c>
      <c r="P208">
        <v>4000000</v>
      </c>
      <c r="Q208">
        <v>371.88</v>
      </c>
      <c r="R208">
        <v>-561171</v>
      </c>
      <c r="S208" s="2">
        <v>2514510</v>
      </c>
      <c r="T208">
        <v>2364.94</v>
      </c>
      <c r="U208">
        <v>13572.6</v>
      </c>
      <c r="V208">
        <f t="shared" si="71"/>
        <v>1.3572600000000001</v>
      </c>
      <c r="X208">
        <v>4000000</v>
      </c>
      <c r="Y208">
        <v>39.210700000000003</v>
      </c>
      <c r="Z208">
        <v>97.978700000000003</v>
      </c>
      <c r="AA208">
        <v>58.768000000000001</v>
      </c>
      <c r="AC208">
        <f t="shared" si="69"/>
        <v>106218.73640883541</v>
      </c>
      <c r="AD208">
        <f t="shared" si="76"/>
        <v>1.3061586957872393</v>
      </c>
      <c r="AE208">
        <f t="shared" si="70"/>
        <v>1306.1586957872394</v>
      </c>
      <c r="AF208">
        <f t="shared" si="77"/>
        <v>42.082186227237294</v>
      </c>
      <c r="AG208">
        <f t="shared" si="78"/>
        <v>1.4310093034335555E-2</v>
      </c>
      <c r="AI208">
        <v>1355.5199078711498</v>
      </c>
      <c r="AJ208">
        <v>40.777122670197095</v>
      </c>
      <c r="AL208">
        <v>0.12640493793845273</v>
      </c>
      <c r="AM208">
        <v>126.40493793845273</v>
      </c>
      <c r="AN208">
        <v>107.58532419259809</v>
      </c>
    </row>
    <row r="209" spans="2:40" x14ac:dyDescent="0.2">
      <c r="B209">
        <f t="shared" si="67"/>
        <v>1560</v>
      </c>
      <c r="C209">
        <v>4100000</v>
      </c>
      <c r="D209">
        <v>371.84199999999998</v>
      </c>
      <c r="E209">
        <v>-561155</v>
      </c>
      <c r="F209" s="2">
        <v>2514510</v>
      </c>
      <c r="G209">
        <v>2610.27</v>
      </c>
      <c r="I209">
        <f t="shared" si="72"/>
        <v>947.03933593747206</v>
      </c>
      <c r="J209">
        <f t="shared" si="73"/>
        <v>0.30799605133267521</v>
      </c>
      <c r="K209">
        <f t="shared" si="74"/>
        <v>0.99928069561899913</v>
      </c>
      <c r="L209">
        <f t="shared" si="75"/>
        <v>214</v>
      </c>
      <c r="M209">
        <f t="shared" si="68"/>
        <v>-4.0999999999999996</v>
      </c>
      <c r="O209">
        <v>1560</v>
      </c>
      <c r="P209">
        <v>4100000</v>
      </c>
      <c r="Q209">
        <v>371.84199999999998</v>
      </c>
      <c r="R209">
        <v>-561155</v>
      </c>
      <c r="S209" s="2">
        <v>2514510</v>
      </c>
      <c r="T209">
        <v>2610.27</v>
      </c>
      <c r="U209">
        <v>14721.2</v>
      </c>
      <c r="V209">
        <f t="shared" si="71"/>
        <v>1.4721200000000001</v>
      </c>
      <c r="X209">
        <v>4100000</v>
      </c>
      <c r="Y209">
        <v>38.875</v>
      </c>
      <c r="Z209">
        <v>97.978899999999996</v>
      </c>
      <c r="AA209">
        <v>59.103900000000003</v>
      </c>
      <c r="AC209">
        <f t="shared" si="69"/>
        <v>108050.50837695133</v>
      </c>
      <c r="AD209">
        <f t="shared" si="76"/>
        <v>1.392677069858103</v>
      </c>
      <c r="AE209">
        <f t="shared" si="70"/>
        <v>1392.6770698581031</v>
      </c>
      <c r="AF209">
        <f t="shared" si="77"/>
        <v>41.71026675935903</v>
      </c>
      <c r="AG209">
        <f t="shared" si="78"/>
        <v>1.4437692366589268E-2</v>
      </c>
      <c r="AI209">
        <v>1431.6100820930526</v>
      </c>
      <c r="AJ209">
        <v>41.042309926789883</v>
      </c>
      <c r="AL209">
        <v>0.13504655603932483</v>
      </c>
      <c r="AM209">
        <v>135.04655603932483</v>
      </c>
      <c r="AN209">
        <v>113.05591090793735</v>
      </c>
    </row>
    <row r="210" spans="2:40" x14ac:dyDescent="0.2">
      <c r="B210">
        <f t="shared" si="67"/>
        <v>1600</v>
      </c>
      <c r="C210">
        <v>4200000</v>
      </c>
      <c r="D210">
        <v>371.83199999999999</v>
      </c>
      <c r="E210">
        <v>-561139</v>
      </c>
      <c r="F210" s="2">
        <v>2514510</v>
      </c>
      <c r="G210">
        <v>2859.73</v>
      </c>
      <c r="I210">
        <f t="shared" si="72"/>
        <v>963.03933593747206</v>
      </c>
      <c r="J210">
        <f t="shared" si="73"/>
        <v>0.31589338598223099</v>
      </c>
      <c r="K210">
        <f t="shared" si="74"/>
        <v>0.99928069561899913</v>
      </c>
      <c r="L210">
        <f t="shared" si="75"/>
        <v>230</v>
      </c>
      <c r="M210">
        <f t="shared" si="68"/>
        <v>-4.0999999999999996</v>
      </c>
      <c r="O210">
        <v>1600</v>
      </c>
      <c r="P210">
        <v>4200000</v>
      </c>
      <c r="Q210">
        <v>371.83199999999999</v>
      </c>
      <c r="R210">
        <v>-561139</v>
      </c>
      <c r="S210" s="2">
        <v>2514510</v>
      </c>
      <c r="T210">
        <v>2859.73</v>
      </c>
      <c r="U210">
        <v>15784.5</v>
      </c>
      <c r="V210">
        <f t="shared" si="71"/>
        <v>1.5784500000000001</v>
      </c>
      <c r="X210">
        <v>4200000</v>
      </c>
      <c r="Y210">
        <v>38.995899999999999</v>
      </c>
      <c r="Z210">
        <v>97.645200000000003</v>
      </c>
      <c r="AA210">
        <v>58.649299999999997</v>
      </c>
      <c r="AC210">
        <f t="shared" si="69"/>
        <v>105576.41158394175</v>
      </c>
      <c r="AD210">
        <f t="shared" si="76"/>
        <v>1.5282625094350148</v>
      </c>
      <c r="AE210">
        <f t="shared" si="70"/>
        <v>1528.2625094350149</v>
      </c>
      <c r="AF210">
        <f t="shared" si="77"/>
        <v>39.736321909906067</v>
      </c>
      <c r="AG210">
        <f t="shared" si="78"/>
        <v>1.5154900379692022E-2</v>
      </c>
      <c r="AI210">
        <v>1562.8783963182111</v>
      </c>
      <c r="AJ210">
        <v>39.11739296544161</v>
      </c>
      <c r="AL210">
        <v>0.12114267933326625</v>
      </c>
      <c r="AM210">
        <v>121.14267933326624</v>
      </c>
      <c r="AN210">
        <v>113.63129696914848</v>
      </c>
    </row>
    <row r="211" spans="2:40" x14ac:dyDescent="0.2">
      <c r="B211">
        <f t="shared" si="67"/>
        <v>1640</v>
      </c>
      <c r="C211">
        <v>4300000</v>
      </c>
      <c r="D211">
        <v>371.82400000000001</v>
      </c>
      <c r="E211">
        <v>-561116</v>
      </c>
      <c r="F211" s="2">
        <v>2514510</v>
      </c>
      <c r="G211">
        <v>3073.13</v>
      </c>
      <c r="I211">
        <f t="shared" si="72"/>
        <v>986.03933593747206</v>
      </c>
      <c r="J211">
        <f t="shared" si="73"/>
        <v>0.32379072063178677</v>
      </c>
      <c r="K211">
        <f t="shared" si="74"/>
        <v>0.99928069561899913</v>
      </c>
      <c r="L211">
        <f t="shared" si="75"/>
        <v>253</v>
      </c>
      <c r="M211">
        <f t="shared" si="68"/>
        <v>-3.9249999999999998</v>
      </c>
      <c r="O211">
        <v>1640</v>
      </c>
      <c r="P211">
        <v>4300000</v>
      </c>
      <c r="Q211">
        <v>371.82400000000001</v>
      </c>
      <c r="R211">
        <v>-561116</v>
      </c>
      <c r="S211" s="2">
        <v>2514510</v>
      </c>
      <c r="T211">
        <v>3073.13</v>
      </c>
      <c r="U211">
        <v>17181.400000000001</v>
      </c>
      <c r="V211">
        <f t="shared" si="71"/>
        <v>1.7181400000000002</v>
      </c>
      <c r="X211">
        <v>4300000</v>
      </c>
      <c r="Y211">
        <v>38.971200000000003</v>
      </c>
      <c r="Z211">
        <v>97.799000000000007</v>
      </c>
      <c r="AA211">
        <v>58.827800000000003</v>
      </c>
      <c r="AC211">
        <f t="shared" si="69"/>
        <v>106543.31846298125</v>
      </c>
      <c r="AD211">
        <f t="shared" si="76"/>
        <v>1.6484142338875263</v>
      </c>
      <c r="AE211">
        <f t="shared" si="70"/>
        <v>1648.4142338875263</v>
      </c>
      <c r="AF211">
        <f t="shared" si="77"/>
        <v>39.122186816102015</v>
      </c>
      <c r="AG211">
        <f t="shared" si="78"/>
        <v>1.5392800070985421E-2</v>
      </c>
      <c r="AI211">
        <v>1660.0998017164957</v>
      </c>
      <c r="AJ211">
        <v>38.924806601724626</v>
      </c>
      <c r="AL211">
        <v>0.10993940366689406</v>
      </c>
      <c r="AM211">
        <v>109.93940366689407</v>
      </c>
      <c r="AN211">
        <v>116.79808036587387</v>
      </c>
    </row>
    <row r="212" spans="2:40" x14ac:dyDescent="0.2">
      <c r="B212">
        <f t="shared" si="67"/>
        <v>1680</v>
      </c>
      <c r="C212">
        <v>4400000</v>
      </c>
      <c r="D212">
        <v>371.86900000000003</v>
      </c>
      <c r="E212">
        <v>-561088</v>
      </c>
      <c r="F212" s="2">
        <v>2514510</v>
      </c>
      <c r="G212">
        <v>3431.02</v>
      </c>
      <c r="I212">
        <f t="shared" si="72"/>
        <v>1014.0393359374721</v>
      </c>
      <c r="J212">
        <f t="shared" si="73"/>
        <v>0.33168805528134254</v>
      </c>
      <c r="K212">
        <f t="shared" si="74"/>
        <v>0.99928069561899913</v>
      </c>
      <c r="L212">
        <f t="shared" si="75"/>
        <v>281</v>
      </c>
      <c r="M212">
        <f t="shared" si="68"/>
        <v>-3.8</v>
      </c>
      <c r="O212">
        <v>1680</v>
      </c>
      <c r="P212">
        <v>4400000</v>
      </c>
      <c r="Q212">
        <v>371.86900000000003</v>
      </c>
      <c r="R212">
        <v>-561088</v>
      </c>
      <c r="S212" s="2">
        <v>2514510</v>
      </c>
      <c r="T212">
        <v>3431.02</v>
      </c>
      <c r="U212">
        <v>18536.2</v>
      </c>
      <c r="V212">
        <f t="shared" si="71"/>
        <v>1.8536200000000003</v>
      </c>
      <c r="X212">
        <v>4400000</v>
      </c>
      <c r="Y212">
        <v>39.159999999999997</v>
      </c>
      <c r="Z212">
        <v>97.896500000000003</v>
      </c>
      <c r="AA212">
        <v>58.736499999999999</v>
      </c>
      <c r="AC212">
        <f t="shared" si="69"/>
        <v>106048.02630639261</v>
      </c>
      <c r="AD212">
        <f t="shared" si="76"/>
        <v>1.7867020810105918</v>
      </c>
      <c r="AE212">
        <f t="shared" si="70"/>
        <v>1786.7020810105919</v>
      </c>
      <c r="AF212">
        <f t="shared" si="77"/>
        <v>38.013167524827161</v>
      </c>
      <c r="AG212">
        <f t="shared" si="78"/>
        <v>1.5841878991186175E-2</v>
      </c>
      <c r="AI212">
        <v>1755.2481559228754</v>
      </c>
      <c r="AJ212">
        <v>39.461517957040861</v>
      </c>
      <c r="AL212">
        <v>0.10665059769206943</v>
      </c>
      <c r="AM212">
        <v>106.65059769206943</v>
      </c>
      <c r="AN212">
        <v>118.52114977406801</v>
      </c>
    </row>
    <row r="213" spans="2:40" x14ac:dyDescent="0.2">
      <c r="B213">
        <f t="shared" si="67"/>
        <v>1720</v>
      </c>
      <c r="C213">
        <v>4500000</v>
      </c>
      <c r="D213">
        <v>371.84100000000001</v>
      </c>
      <c r="E213">
        <v>-561081</v>
      </c>
      <c r="F213" s="2">
        <v>2514510</v>
      </c>
      <c r="G213">
        <v>3657.37</v>
      </c>
      <c r="I213">
        <f t="shared" si="72"/>
        <v>1021.0393359374721</v>
      </c>
      <c r="J213">
        <f t="shared" si="73"/>
        <v>0.33958538993089832</v>
      </c>
      <c r="K213">
        <f t="shared" si="74"/>
        <v>0.99928069561899913</v>
      </c>
      <c r="L213">
        <f t="shared" si="75"/>
        <v>288</v>
      </c>
      <c r="M213">
        <f t="shared" si="68"/>
        <v>-4.3250000000000002</v>
      </c>
      <c r="O213">
        <v>1720</v>
      </c>
      <c r="P213">
        <v>4500000</v>
      </c>
      <c r="Q213">
        <v>371.84100000000001</v>
      </c>
      <c r="R213">
        <v>-561081</v>
      </c>
      <c r="S213" s="2">
        <v>2514510</v>
      </c>
      <c r="T213">
        <v>3657.37</v>
      </c>
      <c r="U213">
        <v>19792.8</v>
      </c>
      <c r="V213">
        <f t="shared" si="71"/>
        <v>1.9792799999999999</v>
      </c>
      <c r="X213">
        <v>4500000</v>
      </c>
      <c r="Y213">
        <v>38.972700000000003</v>
      </c>
      <c r="Z213">
        <v>98.104399999999998</v>
      </c>
      <c r="AA213">
        <v>59.131700000000002</v>
      </c>
      <c r="AC213">
        <f t="shared" si="69"/>
        <v>108203.04740828923</v>
      </c>
      <c r="AD213">
        <f t="shared" si="76"/>
        <v>1.8698284809839196</v>
      </c>
      <c r="AE213">
        <f t="shared" si="70"/>
        <v>1869.8284809839197</v>
      </c>
      <c r="AF213">
        <f t="shared" si="77"/>
        <v>37.883648342599869</v>
      </c>
      <c r="AG213">
        <f t="shared" si="78"/>
        <v>1.5896040279806702E-2</v>
      </c>
      <c r="AI213">
        <v>1919.6023610865448</v>
      </c>
      <c r="AJ213">
        <v>37.469057670829372</v>
      </c>
      <c r="AL213">
        <v>0.107380247526145</v>
      </c>
      <c r="AM213">
        <v>107.380247526145</v>
      </c>
      <c r="AN213">
        <v>122.03135022162016</v>
      </c>
    </row>
    <row r="214" spans="2:40" x14ac:dyDescent="0.2">
      <c r="B214">
        <f t="shared" si="67"/>
        <v>1760</v>
      </c>
      <c r="C214">
        <v>4600000</v>
      </c>
      <c r="D214">
        <v>371.87</v>
      </c>
      <c r="E214">
        <v>-561049</v>
      </c>
      <c r="F214" s="2">
        <v>2514510</v>
      </c>
      <c r="G214">
        <v>3977.12</v>
      </c>
      <c r="I214">
        <f t="shared" si="72"/>
        <v>1053.0393359374721</v>
      </c>
      <c r="J214">
        <f t="shared" si="73"/>
        <v>0.34748272458045409</v>
      </c>
      <c r="K214">
        <f t="shared" si="74"/>
        <v>0.99928069561899913</v>
      </c>
      <c r="L214">
        <f t="shared" si="75"/>
        <v>320</v>
      </c>
      <c r="M214">
        <f t="shared" si="68"/>
        <v>-3.7</v>
      </c>
      <c r="O214">
        <v>1760</v>
      </c>
      <c r="P214">
        <v>4600000</v>
      </c>
      <c r="Q214">
        <v>371.87</v>
      </c>
      <c r="R214">
        <v>-561049</v>
      </c>
      <c r="S214" s="2">
        <v>2514510</v>
      </c>
      <c r="T214">
        <v>3977.12</v>
      </c>
      <c r="U214">
        <v>21427.1</v>
      </c>
      <c r="V214">
        <f t="shared" si="71"/>
        <v>2.1427100000000001</v>
      </c>
      <c r="X214">
        <v>4600000</v>
      </c>
      <c r="Y214">
        <v>38.924100000000003</v>
      </c>
      <c r="Z214">
        <v>98.474999999999994</v>
      </c>
      <c r="AA214">
        <v>59.550899999999999</v>
      </c>
      <c r="AC214">
        <f t="shared" si="69"/>
        <v>110520.6386711126</v>
      </c>
      <c r="AD214">
        <f t="shared" si="76"/>
        <v>1.9817735931082496</v>
      </c>
      <c r="AE214">
        <f t="shared" si="70"/>
        <v>1981.7735931082495</v>
      </c>
      <c r="AF214">
        <f t="shared" si="77"/>
        <v>37.815641254399999</v>
      </c>
      <c r="AG214">
        <f t="shared" si="78"/>
        <v>1.5924627482812592E-2</v>
      </c>
      <c r="AI214">
        <v>2123.3816674752479</v>
      </c>
      <c r="AJ214">
        <v>36.025715544353339</v>
      </c>
      <c r="AL214">
        <v>0.11266675612073745</v>
      </c>
      <c r="AM214">
        <v>112.66675612073746</v>
      </c>
      <c r="AN214">
        <v>123.10389761873429</v>
      </c>
    </row>
    <row r="215" spans="2:40" x14ac:dyDescent="0.2">
      <c r="B215">
        <f t="shared" si="67"/>
        <v>1800</v>
      </c>
      <c r="C215">
        <v>4700000</v>
      </c>
      <c r="D215">
        <v>371.86599999999999</v>
      </c>
      <c r="E215">
        <v>-561022</v>
      </c>
      <c r="F215" s="2">
        <v>2514510</v>
      </c>
      <c r="G215">
        <v>4245.71</v>
      </c>
      <c r="I215">
        <f t="shared" si="72"/>
        <v>1080.0393359374721</v>
      </c>
      <c r="J215">
        <f t="shared" si="73"/>
        <v>0.35538005923000987</v>
      </c>
      <c r="K215">
        <f t="shared" si="74"/>
        <v>0.99928069561899913</v>
      </c>
      <c r="L215">
        <f t="shared" si="75"/>
        <v>347</v>
      </c>
      <c r="M215">
        <f t="shared" si="68"/>
        <v>-3.8250000000000002</v>
      </c>
      <c r="O215">
        <v>1800</v>
      </c>
      <c r="P215">
        <v>4700000</v>
      </c>
      <c r="Q215">
        <v>371.86599999999999</v>
      </c>
      <c r="R215">
        <v>-561022</v>
      </c>
      <c r="S215" s="2">
        <v>2514510</v>
      </c>
      <c r="T215">
        <v>4245.71</v>
      </c>
      <c r="U215">
        <v>22845</v>
      </c>
      <c r="V215">
        <f t="shared" si="71"/>
        <v>2.2845</v>
      </c>
      <c r="X215">
        <v>4700000</v>
      </c>
      <c r="Y215">
        <v>38.712299999999999</v>
      </c>
      <c r="Z215">
        <v>98.120699999999999</v>
      </c>
      <c r="AA215">
        <v>59.4084</v>
      </c>
      <c r="AC215">
        <f t="shared" si="69"/>
        <v>109729.13755227465</v>
      </c>
      <c r="AD215">
        <f t="shared" si="76"/>
        <v>2.128154840930931</v>
      </c>
      <c r="AE215">
        <f t="shared" si="70"/>
        <v>2128.1548409309312</v>
      </c>
      <c r="AF215">
        <f t="shared" si="77"/>
        <v>36.710492574433218</v>
      </c>
      <c r="AG215">
        <f t="shared" si="78"/>
        <v>1.6404029414178938E-2</v>
      </c>
      <c r="AI215">
        <v>2258.7222792399079</v>
      </c>
      <c r="AJ215">
        <v>35.270791203847978</v>
      </c>
      <c r="AL215">
        <v>9.7968645976708776E-2</v>
      </c>
      <c r="AM215">
        <v>97.968645976708771</v>
      </c>
      <c r="AN215">
        <v>124.08152582925416</v>
      </c>
    </row>
    <row r="216" spans="2:40" x14ac:dyDescent="0.2">
      <c r="B216">
        <f t="shared" si="67"/>
        <v>1840</v>
      </c>
      <c r="C216">
        <v>4800000</v>
      </c>
      <c r="D216">
        <v>371.79300000000001</v>
      </c>
      <c r="E216">
        <v>-560994</v>
      </c>
      <c r="F216" s="2">
        <v>2514510</v>
      </c>
      <c r="G216">
        <v>4553.92</v>
      </c>
      <c r="I216">
        <f t="shared" si="72"/>
        <v>1108.0393359374721</v>
      </c>
      <c r="J216">
        <f t="shared" si="73"/>
        <v>0.36327739387956565</v>
      </c>
      <c r="K216">
        <f t="shared" si="74"/>
        <v>0.99928069561899913</v>
      </c>
      <c r="L216">
        <f t="shared" si="75"/>
        <v>375</v>
      </c>
      <c r="M216">
        <f t="shared" si="68"/>
        <v>-3.8</v>
      </c>
      <c r="O216">
        <v>1840</v>
      </c>
      <c r="P216">
        <v>4800000</v>
      </c>
      <c r="Q216">
        <v>371.79300000000001</v>
      </c>
      <c r="R216">
        <v>-560994</v>
      </c>
      <c r="S216" s="2">
        <v>2514510</v>
      </c>
      <c r="T216">
        <v>4553.92</v>
      </c>
      <c r="U216">
        <v>24748</v>
      </c>
      <c r="V216">
        <f t="shared" si="71"/>
        <v>2.4748000000000001</v>
      </c>
      <c r="X216">
        <v>4800000</v>
      </c>
      <c r="Y216">
        <v>38.742699999999999</v>
      </c>
      <c r="Z216">
        <v>97.7453</v>
      </c>
      <c r="AA216">
        <v>59.002600000000001</v>
      </c>
      <c r="AC216">
        <f t="shared" si="69"/>
        <v>107495.88673485468</v>
      </c>
      <c r="AD216">
        <f t="shared" si="76"/>
        <v>2.3533270536738513</v>
      </c>
      <c r="AE216">
        <f t="shared" si="70"/>
        <v>2353.3270536738514</v>
      </c>
      <c r="AF216">
        <f t="shared" si="77"/>
        <v>35.181534234635592</v>
      </c>
      <c r="AG216">
        <f t="shared" si="78"/>
        <v>1.7116934013842549E-2</v>
      </c>
      <c r="AI216">
        <v>2358.1999850691109</v>
      </c>
      <c r="AJ216">
        <v>35.221618854107142</v>
      </c>
      <c r="AL216">
        <v>9.2311886273726051E-2</v>
      </c>
      <c r="AM216">
        <v>92.311886273726046</v>
      </c>
      <c r="AN216">
        <v>127.30419261460221</v>
      </c>
    </row>
    <row r="217" spans="2:40" x14ac:dyDescent="0.2">
      <c r="B217">
        <f t="shared" si="67"/>
        <v>1880</v>
      </c>
      <c r="C217">
        <v>4900000</v>
      </c>
      <c r="D217">
        <v>371.81599999999997</v>
      </c>
      <c r="E217">
        <v>-560959</v>
      </c>
      <c r="F217" s="2">
        <v>2514510</v>
      </c>
      <c r="G217">
        <v>5010.5600000000004</v>
      </c>
      <c r="I217">
        <f t="shared" si="72"/>
        <v>1143.0393359374721</v>
      </c>
      <c r="J217">
        <f t="shared" si="73"/>
        <v>0.37117472852912142</v>
      </c>
      <c r="K217">
        <f t="shared" si="74"/>
        <v>0.99928069561899913</v>
      </c>
      <c r="L217">
        <f t="shared" si="75"/>
        <v>410</v>
      </c>
      <c r="M217">
        <f t="shared" si="68"/>
        <v>-3.625</v>
      </c>
      <c r="O217">
        <v>1880</v>
      </c>
      <c r="P217">
        <v>4900000</v>
      </c>
      <c r="Q217">
        <v>371.81599999999997</v>
      </c>
      <c r="R217">
        <v>-560959</v>
      </c>
      <c r="S217" s="2">
        <v>2514510</v>
      </c>
      <c r="T217">
        <v>5010.5600000000004</v>
      </c>
      <c r="U217">
        <v>26071.5</v>
      </c>
      <c r="V217">
        <f t="shared" si="71"/>
        <v>2.6071500000000003</v>
      </c>
      <c r="X217">
        <v>4900000</v>
      </c>
      <c r="Y217">
        <v>38.5169</v>
      </c>
      <c r="Z217">
        <v>98.153999999999996</v>
      </c>
      <c r="AA217">
        <v>59.637099999999997</v>
      </c>
      <c r="AC217">
        <f t="shared" si="69"/>
        <v>111001.26999034706</v>
      </c>
      <c r="AD217">
        <f t="shared" si="76"/>
        <v>2.4008890871839141</v>
      </c>
      <c r="AE217">
        <f t="shared" si="70"/>
        <v>2400.8890871839139</v>
      </c>
      <c r="AF217">
        <f t="shared" si="77"/>
        <v>35.555832334142018</v>
      </c>
      <c r="AG217">
        <f t="shared" si="78"/>
        <v>1.6936743157654765E-2</v>
      </c>
      <c r="AI217">
        <v>2544.7245306015097</v>
      </c>
      <c r="AJ217">
        <v>34.224199426128344</v>
      </c>
      <c r="AL217">
        <v>9.6844265059970736E-2</v>
      </c>
      <c r="AM217">
        <v>96.844265059970738</v>
      </c>
      <c r="AN217">
        <v>131.19563457923957</v>
      </c>
    </row>
    <row r="218" spans="2:40" x14ac:dyDescent="0.2">
      <c r="B218">
        <f t="shared" si="67"/>
        <v>1920</v>
      </c>
      <c r="C218">
        <v>5000000</v>
      </c>
      <c r="D218">
        <v>371.858</v>
      </c>
      <c r="E218">
        <v>-560927</v>
      </c>
      <c r="F218" s="2">
        <v>2514510</v>
      </c>
      <c r="G218">
        <v>5394.38</v>
      </c>
      <c r="I218">
        <f t="shared" si="72"/>
        <v>1175.0393359374721</v>
      </c>
      <c r="J218">
        <f t="shared" si="73"/>
        <v>0.3790720631786772</v>
      </c>
      <c r="K218">
        <f t="shared" si="74"/>
        <v>0.99928069561899913</v>
      </c>
      <c r="L218">
        <f t="shared" si="75"/>
        <v>442</v>
      </c>
      <c r="M218">
        <f t="shared" si="68"/>
        <v>-3.7</v>
      </c>
      <c r="O218">
        <v>1920</v>
      </c>
      <c r="P218">
        <v>5000000</v>
      </c>
      <c r="Q218">
        <v>371.858</v>
      </c>
      <c r="R218">
        <v>-560927</v>
      </c>
      <c r="S218" s="2">
        <v>2514510</v>
      </c>
      <c r="T218">
        <v>5394.38</v>
      </c>
      <c r="U218">
        <v>27665.4</v>
      </c>
      <c r="V218">
        <f t="shared" si="71"/>
        <v>2.7665400000000004</v>
      </c>
      <c r="X218">
        <v>5000000</v>
      </c>
      <c r="Y218">
        <v>38.759399999999999</v>
      </c>
      <c r="Z218">
        <v>98.387600000000006</v>
      </c>
      <c r="AA218">
        <v>59.6282</v>
      </c>
      <c r="AC218">
        <f t="shared" si="69"/>
        <v>110951.5812624401</v>
      </c>
      <c r="AD218">
        <f t="shared" si="76"/>
        <v>2.5488101292777507</v>
      </c>
      <c r="AE218">
        <f t="shared" si="70"/>
        <v>2548.8101292777505</v>
      </c>
      <c r="AF218">
        <f t="shared" si="77"/>
        <v>34.799501164709078</v>
      </c>
      <c r="AG218">
        <f t="shared" si="78"/>
        <v>1.7304845754820875E-2</v>
      </c>
      <c r="AI218">
        <v>2649.5357520109037</v>
      </c>
      <c r="AJ218">
        <v>33.989976626695615</v>
      </c>
      <c r="AL218">
        <v>9.5647100928820339E-2</v>
      </c>
      <c r="AM218">
        <v>95.647100928820336</v>
      </c>
      <c r="AN218">
        <v>133.3876153474063</v>
      </c>
    </row>
    <row r="219" spans="2:40" x14ac:dyDescent="0.2">
      <c r="B219">
        <f t="shared" si="67"/>
        <v>1960</v>
      </c>
      <c r="C219">
        <v>5100000</v>
      </c>
      <c r="D219">
        <v>371.85599999999999</v>
      </c>
      <c r="E219">
        <v>-560892</v>
      </c>
      <c r="F219" s="2">
        <v>2514510</v>
      </c>
      <c r="G219">
        <v>5742.75</v>
      </c>
      <c r="I219">
        <f t="shared" si="72"/>
        <v>1210.0393359374721</v>
      </c>
      <c r="J219">
        <f t="shared" si="73"/>
        <v>0.38696939782823297</v>
      </c>
      <c r="K219">
        <f t="shared" si="74"/>
        <v>0.99928069561899913</v>
      </c>
      <c r="L219">
        <f t="shared" si="75"/>
        <v>477</v>
      </c>
      <c r="M219">
        <f t="shared" si="68"/>
        <v>-3.625</v>
      </c>
      <c r="O219">
        <v>1960</v>
      </c>
      <c r="P219">
        <v>5100000</v>
      </c>
      <c r="Q219">
        <v>371.85599999999999</v>
      </c>
      <c r="R219">
        <v>-560892</v>
      </c>
      <c r="S219" s="2">
        <v>2514510</v>
      </c>
      <c r="T219">
        <v>5742.75</v>
      </c>
      <c r="U219">
        <v>29704.5</v>
      </c>
      <c r="V219">
        <f t="shared" si="71"/>
        <v>2.97045</v>
      </c>
      <c r="X219">
        <v>5100000</v>
      </c>
      <c r="Y219">
        <v>38.557400000000001</v>
      </c>
      <c r="Z219">
        <v>98.665099999999995</v>
      </c>
      <c r="AA219">
        <v>60.107700000000001</v>
      </c>
      <c r="AC219">
        <f t="shared" si="69"/>
        <v>113649.81370688879</v>
      </c>
      <c r="AD219">
        <f t="shared" si="76"/>
        <v>2.6716991052604318</v>
      </c>
      <c r="AE219">
        <f t="shared" si="70"/>
        <v>2671.6991052604317</v>
      </c>
      <c r="AF219">
        <f t="shared" si="77"/>
        <v>34.918325415453275</v>
      </c>
      <c r="AG219">
        <f t="shared" si="78"/>
        <v>1.7245958757618238E-2</v>
      </c>
      <c r="AI219">
        <v>2788.9562544374953</v>
      </c>
      <c r="AJ219">
        <v>33.580080315079961</v>
      </c>
      <c r="AL219">
        <v>8.353525393380544E-2</v>
      </c>
      <c r="AM219">
        <v>83.535253933805436</v>
      </c>
      <c r="AN219">
        <v>136.00734082072043</v>
      </c>
    </row>
    <row r="220" spans="2:40" x14ac:dyDescent="0.2">
      <c r="B220">
        <f t="shared" si="67"/>
        <v>2000</v>
      </c>
      <c r="C220">
        <v>5200000</v>
      </c>
      <c r="D220">
        <v>371.86900000000003</v>
      </c>
      <c r="E220">
        <v>-560867</v>
      </c>
      <c r="F220" s="2">
        <v>2514510</v>
      </c>
      <c r="G220">
        <v>6208.51</v>
      </c>
      <c r="I220">
        <f t="shared" si="72"/>
        <v>1235.0393359374721</v>
      </c>
      <c r="J220">
        <f t="shared" si="73"/>
        <v>0.39486673247778875</v>
      </c>
      <c r="K220">
        <f t="shared" si="74"/>
        <v>0.99928069561899913</v>
      </c>
      <c r="L220">
        <f t="shared" si="75"/>
        <v>502</v>
      </c>
      <c r="M220">
        <f t="shared" si="68"/>
        <v>-3.875</v>
      </c>
      <c r="O220">
        <v>2000</v>
      </c>
      <c r="P220">
        <v>5200000</v>
      </c>
      <c r="Q220">
        <v>371.86900000000003</v>
      </c>
      <c r="R220">
        <v>-560867</v>
      </c>
      <c r="S220" s="2">
        <v>2514510</v>
      </c>
      <c r="T220">
        <v>6208.51</v>
      </c>
      <c r="U220">
        <v>30869.5</v>
      </c>
      <c r="V220">
        <f t="shared" si="71"/>
        <v>3.0869500000000003</v>
      </c>
      <c r="X220">
        <v>5200000</v>
      </c>
      <c r="Y220">
        <v>38.436700000000002</v>
      </c>
      <c r="Z220">
        <v>98.332999999999998</v>
      </c>
      <c r="AA220">
        <v>59.896299999999997</v>
      </c>
      <c r="AC220">
        <f t="shared" si="69"/>
        <v>112454.90001399881</v>
      </c>
      <c r="AD220">
        <f t="shared" si="76"/>
        <v>2.8059843086205327</v>
      </c>
      <c r="AE220">
        <f t="shared" si="70"/>
        <v>2805.9843086205328</v>
      </c>
      <c r="AF220">
        <f t="shared" si="77"/>
        <v>33.860170394215039</v>
      </c>
      <c r="AG220">
        <f t="shared" si="78"/>
        <v>1.7784907547390399E-2</v>
      </c>
      <c r="AI220">
        <v>2872.8369587583188</v>
      </c>
      <c r="AJ220">
        <v>33.796781847687022</v>
      </c>
      <c r="AL220">
        <v>7.8884798918860771E-2</v>
      </c>
      <c r="AM220">
        <v>78.884798918860767</v>
      </c>
      <c r="AN220">
        <v>139.97057274288269</v>
      </c>
    </row>
    <row r="221" spans="2:40" x14ac:dyDescent="0.2">
      <c r="B221">
        <f t="shared" si="67"/>
        <v>2040</v>
      </c>
      <c r="C221">
        <v>5300000</v>
      </c>
      <c r="D221">
        <v>371.86900000000003</v>
      </c>
      <c r="E221">
        <v>-560832</v>
      </c>
      <c r="F221" s="2">
        <v>2514510</v>
      </c>
      <c r="G221">
        <v>6613.16</v>
      </c>
      <c r="I221">
        <f t="shared" si="72"/>
        <v>1270.0393359374721</v>
      </c>
      <c r="J221">
        <f t="shared" si="73"/>
        <v>0.40276406712734453</v>
      </c>
      <c r="K221">
        <f t="shared" si="74"/>
        <v>0.99928069561899913</v>
      </c>
      <c r="L221">
        <f t="shared" si="75"/>
        <v>537</v>
      </c>
      <c r="M221">
        <f t="shared" si="68"/>
        <v>-3.625</v>
      </c>
      <c r="O221">
        <v>2040</v>
      </c>
      <c r="P221">
        <v>5300000</v>
      </c>
      <c r="Q221">
        <v>371.86900000000003</v>
      </c>
      <c r="R221">
        <v>-560832</v>
      </c>
      <c r="S221" s="2">
        <v>2514510</v>
      </c>
      <c r="T221">
        <v>6613.16</v>
      </c>
      <c r="U221">
        <v>32755.3</v>
      </c>
      <c r="V221">
        <f t="shared" si="71"/>
        <v>3.2755300000000003</v>
      </c>
      <c r="X221">
        <v>5300000</v>
      </c>
      <c r="Y221">
        <v>38.258299999999998</v>
      </c>
      <c r="Z221">
        <v>98.523300000000006</v>
      </c>
      <c r="AA221">
        <v>60.265000000000001</v>
      </c>
      <c r="AC221">
        <f t="shared" si="69"/>
        <v>114544.40493403708</v>
      </c>
      <c r="AD221">
        <f t="shared" si="76"/>
        <v>2.9230869071890599</v>
      </c>
      <c r="AE221">
        <f t="shared" si="70"/>
        <v>2923.0869071890597</v>
      </c>
      <c r="AF221">
        <f t="shared" si="77"/>
        <v>33.813059142782905</v>
      </c>
      <c r="AG221">
        <f t="shared" si="78"/>
        <v>1.7809687004570664E-2</v>
      </c>
      <c r="AI221">
        <v>3045.7521110796847</v>
      </c>
      <c r="AJ221">
        <v>32.881336209149339</v>
      </c>
      <c r="AL221">
        <v>8.495366858442617E-2</v>
      </c>
      <c r="AM221">
        <v>84.953668584426168</v>
      </c>
      <c r="AN221">
        <v>143.49906751505051</v>
      </c>
    </row>
    <row r="222" spans="2:40" x14ac:dyDescent="0.2">
      <c r="B222">
        <f t="shared" si="67"/>
        <v>2080</v>
      </c>
      <c r="C222">
        <v>5400000</v>
      </c>
      <c r="D222">
        <v>371.87200000000001</v>
      </c>
      <c r="E222">
        <v>-560797</v>
      </c>
      <c r="F222" s="2">
        <v>2514510</v>
      </c>
      <c r="G222">
        <v>7056.91</v>
      </c>
      <c r="I222">
        <f t="shared" si="72"/>
        <v>1305.0393359374721</v>
      </c>
      <c r="J222">
        <f t="shared" si="73"/>
        <v>0.4106614017769003</v>
      </c>
      <c r="K222">
        <f t="shared" si="74"/>
        <v>0.99928069561899913</v>
      </c>
      <c r="L222">
        <f t="shared" si="75"/>
        <v>572</v>
      </c>
      <c r="M222">
        <f t="shared" si="68"/>
        <v>-3.625</v>
      </c>
      <c r="O222">
        <v>2080</v>
      </c>
      <c r="P222">
        <v>5400000</v>
      </c>
      <c r="Q222">
        <v>371.87200000000001</v>
      </c>
      <c r="R222">
        <v>-560797</v>
      </c>
      <c r="S222" s="2">
        <v>2514510</v>
      </c>
      <c r="T222">
        <v>7056.91</v>
      </c>
      <c r="U222">
        <v>34466.400000000001</v>
      </c>
      <c r="V222">
        <f t="shared" si="71"/>
        <v>3.4466400000000004</v>
      </c>
      <c r="X222">
        <v>5400000</v>
      </c>
      <c r="Y222">
        <v>38.292999999999999</v>
      </c>
      <c r="Z222">
        <v>98.506200000000007</v>
      </c>
      <c r="AA222">
        <v>60.213200000000001</v>
      </c>
      <c r="AC222">
        <f t="shared" si="69"/>
        <v>114249.29326094968</v>
      </c>
      <c r="AD222">
        <f t="shared" si="76"/>
        <v>3.0837305859239326</v>
      </c>
      <c r="AE222">
        <f t="shared" si="70"/>
        <v>3083.7305859239327</v>
      </c>
      <c r="AF222">
        <f t="shared" si="77"/>
        <v>33.077367500838413</v>
      </c>
      <c r="AG222">
        <f t="shared" si="78"/>
        <v>1.8205801897165367E-2</v>
      </c>
      <c r="AI222">
        <v>3101.4017408767959</v>
      </c>
      <c r="AJ222">
        <v>33.320879672536151</v>
      </c>
      <c r="AL222">
        <v>8.4058670486561377E-2</v>
      </c>
      <c r="AM222">
        <v>84.058670486561383</v>
      </c>
      <c r="AN222">
        <v>144.44115435054871</v>
      </c>
    </row>
    <row r="223" spans="2:40" x14ac:dyDescent="0.2">
      <c r="B223">
        <f t="shared" si="67"/>
        <v>2120</v>
      </c>
      <c r="C223">
        <v>5500000</v>
      </c>
      <c r="D223">
        <v>371.85</v>
      </c>
      <c r="E223">
        <v>-560759</v>
      </c>
      <c r="F223" s="2">
        <v>2514510</v>
      </c>
      <c r="G223">
        <v>7557.8</v>
      </c>
      <c r="I223">
        <f t="shared" si="72"/>
        <v>1343.0393359374721</v>
      </c>
      <c r="J223">
        <f t="shared" si="73"/>
        <v>0.41855873642645608</v>
      </c>
      <c r="K223">
        <f t="shared" si="74"/>
        <v>0.99928069561899913</v>
      </c>
      <c r="L223">
        <f t="shared" si="75"/>
        <v>610</v>
      </c>
      <c r="M223">
        <f t="shared" si="68"/>
        <v>-3.55</v>
      </c>
      <c r="O223">
        <v>2120</v>
      </c>
      <c r="P223">
        <v>5500000</v>
      </c>
      <c r="Q223">
        <v>371.85</v>
      </c>
      <c r="R223">
        <v>-560759</v>
      </c>
      <c r="S223" s="2">
        <v>2514510</v>
      </c>
      <c r="T223">
        <v>7557.8</v>
      </c>
      <c r="U223">
        <v>35961.5</v>
      </c>
      <c r="V223">
        <f t="shared" si="71"/>
        <v>3.5961500000000002</v>
      </c>
      <c r="X223">
        <v>5500000</v>
      </c>
      <c r="Y223">
        <v>38.326300000000003</v>
      </c>
      <c r="Z223">
        <v>98.592500000000001</v>
      </c>
      <c r="AA223">
        <v>60.266199999999998</v>
      </c>
      <c r="AC223">
        <f t="shared" si="69"/>
        <v>114551.24751378899</v>
      </c>
      <c r="AD223">
        <f t="shared" si="76"/>
        <v>3.2090168821988456</v>
      </c>
      <c r="AE223">
        <f t="shared" si="70"/>
        <v>3209.0168821988455</v>
      </c>
      <c r="AF223">
        <f t="shared" si="77"/>
        <v>32.539038326794213</v>
      </c>
      <c r="AG223">
        <f t="shared" si="78"/>
        <v>1.8507000543532336E-2</v>
      </c>
      <c r="AI223">
        <v>3149.2678014492139</v>
      </c>
      <c r="AJ223">
        <v>34.025547275295054</v>
      </c>
      <c r="AL223">
        <v>6.8701770314313029E-2</v>
      </c>
      <c r="AM223">
        <v>68.701770314313023</v>
      </c>
      <c r="AN223">
        <v>156.57177380585392</v>
      </c>
    </row>
    <row r="224" spans="2:40" x14ac:dyDescent="0.2">
      <c r="B224">
        <f t="shared" si="67"/>
        <v>2160</v>
      </c>
      <c r="C224">
        <v>5600000</v>
      </c>
      <c r="D224">
        <v>371.85399999999998</v>
      </c>
      <c r="E224">
        <v>-560724</v>
      </c>
      <c r="F224" s="2">
        <v>2514510</v>
      </c>
      <c r="G224">
        <v>7960.53</v>
      </c>
      <c r="I224">
        <f t="shared" si="72"/>
        <v>1378.0393359374721</v>
      </c>
      <c r="J224">
        <f t="shared" si="73"/>
        <v>0.42645607107601186</v>
      </c>
      <c r="K224">
        <f t="shared" si="74"/>
        <v>0.99928069561899913</v>
      </c>
      <c r="L224">
        <f t="shared" si="75"/>
        <v>645</v>
      </c>
      <c r="M224">
        <f t="shared" si="68"/>
        <v>-3.625</v>
      </c>
      <c r="O224">
        <v>2160</v>
      </c>
      <c r="P224">
        <v>5600000</v>
      </c>
      <c r="Q224">
        <v>371.85399999999998</v>
      </c>
      <c r="R224">
        <v>-560724</v>
      </c>
      <c r="S224" s="2">
        <v>2514510</v>
      </c>
      <c r="T224">
        <v>7960.53</v>
      </c>
      <c r="U224">
        <v>37831</v>
      </c>
      <c r="V224">
        <f t="shared" si="71"/>
        <v>3.7831000000000001</v>
      </c>
      <c r="X224">
        <v>5600000</v>
      </c>
      <c r="Y224">
        <v>37.683</v>
      </c>
      <c r="Z224">
        <v>98.6845</v>
      </c>
      <c r="AA224">
        <v>61.0015</v>
      </c>
      <c r="AC224">
        <f t="shared" si="69"/>
        <v>118795.48650381759</v>
      </c>
      <c r="AD224">
        <f t="shared" si="76"/>
        <v>3.2552317106229127</v>
      </c>
      <c r="AE224">
        <f t="shared" si="70"/>
        <v>3255.2317106229129</v>
      </c>
      <c r="AF224">
        <f t="shared" si="77"/>
        <v>33.119741653980995</v>
      </c>
      <c r="AG224">
        <f t="shared" si="78"/>
        <v>1.818250897882881E-2</v>
      </c>
      <c r="AI224">
        <v>3451.5564925867934</v>
      </c>
      <c r="AJ224">
        <v>31.646576181369831</v>
      </c>
      <c r="AL224">
        <v>6.7824517373735238E-2</v>
      </c>
      <c r="AM224">
        <v>67.824517373735233</v>
      </c>
      <c r="AN224">
        <v>157.3560372378559</v>
      </c>
    </row>
    <row r="225" spans="1:40" x14ac:dyDescent="0.2">
      <c r="B225">
        <f t="shared" si="67"/>
        <v>2200</v>
      </c>
      <c r="C225">
        <v>5700000</v>
      </c>
      <c r="D225">
        <v>371.86200000000002</v>
      </c>
      <c r="E225">
        <v>-560674</v>
      </c>
      <c r="F225" s="2">
        <v>2514510</v>
      </c>
      <c r="G225">
        <v>8400.34</v>
      </c>
      <c r="I225">
        <f t="shared" si="72"/>
        <v>1428.0393359374721</v>
      </c>
      <c r="J225">
        <f t="shared" si="73"/>
        <v>0.43435340572556763</v>
      </c>
      <c r="K225">
        <f t="shared" si="74"/>
        <v>0.99928069561899913</v>
      </c>
      <c r="L225">
        <f t="shared" si="75"/>
        <v>695</v>
      </c>
      <c r="M225">
        <f t="shared" si="68"/>
        <v>-3.25</v>
      </c>
      <c r="O225">
        <v>2200</v>
      </c>
      <c r="P225">
        <v>5700000</v>
      </c>
      <c r="Q225">
        <v>371.86200000000002</v>
      </c>
      <c r="R225">
        <v>-560674</v>
      </c>
      <c r="S225" s="2">
        <v>2514510</v>
      </c>
      <c r="T225">
        <v>8400.34</v>
      </c>
      <c r="U225">
        <v>40021.300000000003</v>
      </c>
      <c r="V225">
        <f t="shared" si="71"/>
        <v>4.0021300000000002</v>
      </c>
      <c r="X225">
        <v>5700000</v>
      </c>
      <c r="Y225">
        <v>37.7151</v>
      </c>
      <c r="Z225">
        <v>98.902199999999993</v>
      </c>
      <c r="AA225">
        <v>61.187100000000001</v>
      </c>
      <c r="AC225">
        <f t="shared" si="69"/>
        <v>119883.11191189502</v>
      </c>
      <c r="AD225">
        <f t="shared" si="76"/>
        <v>3.4124571797548944</v>
      </c>
      <c r="AE225">
        <f t="shared" si="70"/>
        <v>3412.4571797548942</v>
      </c>
      <c r="AF225">
        <f t="shared" si="77"/>
        <v>32.81527726970144</v>
      </c>
      <c r="AG225">
        <f t="shared" si="78"/>
        <v>1.8351208647443461E-2</v>
      </c>
      <c r="AI225">
        <v>3484.8513617350509</v>
      </c>
      <c r="AJ225">
        <v>32.09118008886054</v>
      </c>
      <c r="AL225">
        <v>7.412457264095218E-2</v>
      </c>
      <c r="AM225">
        <v>74.124572640952181</v>
      </c>
      <c r="AN225">
        <v>158.24176231023571</v>
      </c>
    </row>
    <row r="226" spans="1:40" x14ac:dyDescent="0.2">
      <c r="B226">
        <f t="shared" si="67"/>
        <v>2240</v>
      </c>
      <c r="C226">
        <v>5800000</v>
      </c>
      <c r="D226">
        <v>371.88799999999998</v>
      </c>
      <c r="E226">
        <v>-560650</v>
      </c>
      <c r="F226" s="2">
        <v>2514510</v>
      </c>
      <c r="G226">
        <v>8982.24</v>
      </c>
      <c r="I226">
        <f t="shared" si="72"/>
        <v>1452.0393359374721</v>
      </c>
      <c r="J226">
        <f t="shared" si="73"/>
        <v>0.44225074037512341</v>
      </c>
      <c r="K226">
        <f t="shared" si="74"/>
        <v>0.99928069561899913</v>
      </c>
      <c r="L226">
        <f t="shared" si="75"/>
        <v>719</v>
      </c>
      <c r="M226">
        <f t="shared" si="68"/>
        <v>-3.9</v>
      </c>
      <c r="O226">
        <v>2240</v>
      </c>
      <c r="P226">
        <v>5800000</v>
      </c>
      <c r="Q226">
        <v>371.88799999999998</v>
      </c>
      <c r="R226">
        <v>-560650</v>
      </c>
      <c r="S226" s="2">
        <v>2514510</v>
      </c>
      <c r="T226">
        <v>8982.24</v>
      </c>
      <c r="U226">
        <v>41550.199999999997</v>
      </c>
      <c r="V226">
        <f t="shared" si="71"/>
        <v>4.1550199999999995</v>
      </c>
      <c r="X226">
        <v>5800000</v>
      </c>
      <c r="Y226">
        <v>37.604500000000002</v>
      </c>
      <c r="Z226">
        <v>98.980199999999996</v>
      </c>
      <c r="AA226">
        <v>61.375700000000002</v>
      </c>
      <c r="AC226">
        <f t="shared" si="69"/>
        <v>120995.09719725243</v>
      </c>
      <c r="AD226">
        <f t="shared" si="76"/>
        <v>3.5102607051149168</v>
      </c>
      <c r="AE226">
        <f t="shared" si="70"/>
        <v>3510.2607051149166</v>
      </c>
      <c r="AF226">
        <f t="shared" si="77"/>
        <v>32.528235505439916</v>
      </c>
      <c r="AG226">
        <f t="shared" si="78"/>
        <v>1.8513146828984622E-2</v>
      </c>
      <c r="AI226">
        <v>3579.4154970930126</v>
      </c>
      <c r="AJ226">
        <v>31.952759710061319</v>
      </c>
      <c r="AL226">
        <v>6.7942250539956547E-2</v>
      </c>
      <c r="AM226">
        <v>67.942250539956547</v>
      </c>
      <c r="AN226">
        <v>159.66156936204149</v>
      </c>
    </row>
    <row r="227" spans="1:40" x14ac:dyDescent="0.2">
      <c r="B227">
        <f t="shared" si="67"/>
        <v>2280</v>
      </c>
      <c r="C227">
        <v>5900000</v>
      </c>
      <c r="D227">
        <v>371.83</v>
      </c>
      <c r="E227">
        <v>-560600</v>
      </c>
      <c r="F227" s="2">
        <v>2514510</v>
      </c>
      <c r="G227">
        <v>9376.56</v>
      </c>
      <c r="I227">
        <f t="shared" si="72"/>
        <v>1502.0393359374721</v>
      </c>
      <c r="J227">
        <f t="shared" si="73"/>
        <v>0.45014807502467918</v>
      </c>
      <c r="K227">
        <f t="shared" si="74"/>
        <v>0.99928069561899913</v>
      </c>
      <c r="L227">
        <f t="shared" si="75"/>
        <v>769</v>
      </c>
      <c r="M227">
        <f t="shared" si="68"/>
        <v>-3.25</v>
      </c>
      <c r="O227">
        <v>2280</v>
      </c>
      <c r="P227">
        <v>5900000</v>
      </c>
      <c r="Q227">
        <v>371.83</v>
      </c>
      <c r="R227">
        <v>-560600</v>
      </c>
      <c r="S227" s="2">
        <v>2514510</v>
      </c>
      <c r="T227">
        <v>9376.56</v>
      </c>
      <c r="U227">
        <v>43318</v>
      </c>
      <c r="V227">
        <f t="shared" si="71"/>
        <v>4.3318000000000003</v>
      </c>
      <c r="X227">
        <v>5900000</v>
      </c>
      <c r="Y227">
        <v>37.705199999999998</v>
      </c>
      <c r="Z227">
        <v>99.0214</v>
      </c>
      <c r="AA227">
        <v>61.316200000000002</v>
      </c>
      <c r="AC227">
        <f t="shared" si="69"/>
        <v>120643.54611050636</v>
      </c>
      <c r="AD227">
        <f t="shared" si="76"/>
        <v>3.6702726677411195</v>
      </c>
      <c r="AE227">
        <f t="shared" si="70"/>
        <v>3670.2726677411197</v>
      </c>
      <c r="AF227">
        <f t="shared" si="77"/>
        <v>31.864712047257424</v>
      </c>
      <c r="AG227">
        <f t="shared" si="78"/>
        <v>1.8898648734276918E-2</v>
      </c>
      <c r="AI227">
        <v>3602.2311469144202</v>
      </c>
      <c r="AJ227">
        <v>32.595808364224162</v>
      </c>
      <c r="AL227">
        <v>6.1347800237059477E-2</v>
      </c>
      <c r="AM227">
        <v>61.347800237059474</v>
      </c>
      <c r="AN227">
        <v>168.81350768383916</v>
      </c>
    </row>
    <row r="228" spans="1:40" x14ac:dyDescent="0.2">
      <c r="B228">
        <f t="shared" si="67"/>
        <v>2320</v>
      </c>
      <c r="C228">
        <v>6000000</v>
      </c>
      <c r="D228">
        <v>371.84800000000001</v>
      </c>
      <c r="E228">
        <v>-560561</v>
      </c>
      <c r="F228" s="2">
        <v>2514510</v>
      </c>
      <c r="G228">
        <v>9818.69</v>
      </c>
      <c r="I228">
        <f t="shared" si="72"/>
        <v>1541.0393359374721</v>
      </c>
      <c r="J228">
        <f t="shared" si="73"/>
        <v>0.45804540967423496</v>
      </c>
      <c r="K228">
        <f t="shared" si="74"/>
        <v>0.99928069561899913</v>
      </c>
      <c r="L228">
        <f t="shared" si="75"/>
        <v>808</v>
      </c>
      <c r="M228">
        <f t="shared" si="68"/>
        <v>-3.5249999999999999</v>
      </c>
      <c r="O228">
        <v>2320</v>
      </c>
      <c r="P228">
        <v>6000000</v>
      </c>
      <c r="Q228">
        <v>371.84800000000001</v>
      </c>
      <c r="R228">
        <v>-560561</v>
      </c>
      <c r="S228" s="2">
        <v>2514510</v>
      </c>
      <c r="T228">
        <v>9818.69</v>
      </c>
      <c r="U228">
        <v>45382.1</v>
      </c>
      <c r="V228">
        <f t="shared" si="71"/>
        <v>4.5382100000000003</v>
      </c>
      <c r="X228">
        <v>6000000</v>
      </c>
      <c r="Y228">
        <v>37.6267</v>
      </c>
      <c r="Z228">
        <v>99.223500000000001</v>
      </c>
      <c r="AA228">
        <v>61.596800000000002</v>
      </c>
      <c r="AC228">
        <f t="shared" si="69"/>
        <v>122307.43269420708</v>
      </c>
      <c r="AD228">
        <f t="shared" si="76"/>
        <v>3.7928508507953205</v>
      </c>
      <c r="AE228">
        <f t="shared" si="70"/>
        <v>3792.8508507953206</v>
      </c>
      <c r="AF228">
        <f t="shared" si="77"/>
        <v>31.747213779504953</v>
      </c>
      <c r="AG228">
        <f t="shared" si="78"/>
        <v>1.8968593722349332E-2</v>
      </c>
      <c r="AI228">
        <v>3791.2795541121436</v>
      </c>
      <c r="AJ228">
        <v>31.909997977374449</v>
      </c>
      <c r="AL228">
        <v>5.3316909683407965E-2</v>
      </c>
      <c r="AM228">
        <v>53.316909683407964</v>
      </c>
      <c r="AN228">
        <v>173.36220250541916</v>
      </c>
    </row>
    <row r="229" spans="1:40" x14ac:dyDescent="0.2">
      <c r="B229">
        <f t="shared" si="67"/>
        <v>2360</v>
      </c>
      <c r="C229">
        <v>6100000</v>
      </c>
      <c r="D229">
        <v>371.85300000000001</v>
      </c>
      <c r="E229">
        <v>-560527</v>
      </c>
      <c r="F229" s="2">
        <v>2514510</v>
      </c>
      <c r="G229">
        <v>10258.6</v>
      </c>
      <c r="I229">
        <f t="shared" si="72"/>
        <v>1575.0393359374721</v>
      </c>
      <c r="J229">
        <f t="shared" si="73"/>
        <v>0.46594274432379074</v>
      </c>
      <c r="K229">
        <f t="shared" si="74"/>
        <v>0.99928069561899913</v>
      </c>
      <c r="L229">
        <f t="shared" si="75"/>
        <v>842</v>
      </c>
      <c r="M229">
        <f t="shared" si="68"/>
        <v>-3.65</v>
      </c>
      <c r="O229">
        <v>2360</v>
      </c>
      <c r="P229">
        <v>6100000</v>
      </c>
      <c r="Q229">
        <v>371.85300000000001</v>
      </c>
      <c r="R229">
        <v>-560527</v>
      </c>
      <c r="S229" s="2">
        <v>2514510</v>
      </c>
      <c r="T229">
        <v>10258.6</v>
      </c>
      <c r="U229">
        <v>47277</v>
      </c>
      <c r="V229">
        <f t="shared" si="71"/>
        <v>4.7277000000000005</v>
      </c>
      <c r="X229">
        <v>6100000</v>
      </c>
      <c r="Y229">
        <v>37.5989</v>
      </c>
      <c r="Z229">
        <v>99.221299999999999</v>
      </c>
      <c r="AA229">
        <v>61.622399999999999</v>
      </c>
      <c r="AC229">
        <f t="shared" si="69"/>
        <v>122459.99119150841</v>
      </c>
      <c r="AD229">
        <f t="shared" si="76"/>
        <v>3.9462965066566418</v>
      </c>
      <c r="AE229">
        <f t="shared" si="70"/>
        <v>3946.2965066566417</v>
      </c>
      <c r="AF229">
        <f t="shared" si="77"/>
        <v>31.248053684545066</v>
      </c>
      <c r="AG229">
        <f t="shared" si="78"/>
        <v>1.9271600275630647E-2</v>
      </c>
      <c r="AI229">
        <v>3789.2988898626545</v>
      </c>
      <c r="AJ229">
        <v>32.365401221434404</v>
      </c>
      <c r="AL229">
        <v>6.4326226174531501E-2</v>
      </c>
      <c r="AM229">
        <v>64.326226174531499</v>
      </c>
      <c r="AN229">
        <v>175.78229099505927</v>
      </c>
    </row>
    <row r="230" spans="1:40" x14ac:dyDescent="0.2">
      <c r="B230">
        <f t="shared" si="67"/>
        <v>2400</v>
      </c>
      <c r="C230">
        <v>6200000</v>
      </c>
      <c r="D230">
        <v>371.81700000000001</v>
      </c>
      <c r="E230">
        <v>-560487</v>
      </c>
      <c r="F230" s="2">
        <v>2514510</v>
      </c>
      <c r="G230">
        <v>10900.7</v>
      </c>
      <c r="I230">
        <f t="shared" si="72"/>
        <v>1615.0393359374721</v>
      </c>
      <c r="J230">
        <f t="shared" si="73"/>
        <v>0.47384007897334651</v>
      </c>
      <c r="K230">
        <f t="shared" si="74"/>
        <v>0.99928069561899913</v>
      </c>
      <c r="L230">
        <f t="shared" si="75"/>
        <v>882</v>
      </c>
      <c r="M230">
        <f t="shared" si="68"/>
        <v>-3.5</v>
      </c>
      <c r="O230">
        <v>2400</v>
      </c>
      <c r="P230">
        <v>6200000</v>
      </c>
      <c r="Q230">
        <v>371.81700000000001</v>
      </c>
      <c r="R230">
        <v>-560487</v>
      </c>
      <c r="S230" s="2">
        <v>2514510</v>
      </c>
      <c r="T230">
        <v>10900.7</v>
      </c>
      <c r="U230">
        <v>48791.199999999997</v>
      </c>
      <c r="V230">
        <f t="shared" si="71"/>
        <v>4.8791200000000003</v>
      </c>
      <c r="X230">
        <v>6200000</v>
      </c>
      <c r="Y230">
        <v>37.661499999999997</v>
      </c>
      <c r="Z230">
        <v>99.245400000000004</v>
      </c>
      <c r="AA230">
        <v>61.5839</v>
      </c>
      <c r="AC230">
        <f t="shared" si="69"/>
        <v>122230.60554674682</v>
      </c>
      <c r="AD230">
        <f t="shared" si="76"/>
        <v>4.0803325785828131</v>
      </c>
      <c r="AE230">
        <f t="shared" si="70"/>
        <v>4080.3325785828129</v>
      </c>
      <c r="AF230">
        <f t="shared" si="77"/>
        <v>30.669696108437886</v>
      </c>
      <c r="AG230">
        <f t="shared" si="78"/>
        <v>1.9635016854122722E-2</v>
      </c>
      <c r="AI230">
        <v>3897.0456035957004</v>
      </c>
      <c r="AJ230">
        <v>32.19785387266618</v>
      </c>
      <c r="AL230">
        <v>5.804475861629179E-2</v>
      </c>
      <c r="AM230">
        <v>58.044758616291787</v>
      </c>
      <c r="AN230">
        <v>179.58219360283934</v>
      </c>
    </row>
    <row r="231" spans="1:40" x14ac:dyDescent="0.2">
      <c r="B231">
        <f t="shared" si="67"/>
        <v>2440</v>
      </c>
      <c r="C231">
        <v>6300000</v>
      </c>
      <c r="D231">
        <v>371.84500000000003</v>
      </c>
      <c r="E231">
        <v>-560436</v>
      </c>
      <c r="F231" s="2">
        <v>2514510</v>
      </c>
      <c r="G231">
        <v>11373.1</v>
      </c>
      <c r="I231">
        <f t="shared" si="72"/>
        <v>1666.0393359374721</v>
      </c>
      <c r="J231">
        <f t="shared" si="73"/>
        <v>0.48173741362290229</v>
      </c>
      <c r="K231">
        <f t="shared" si="74"/>
        <v>0.99928069561899913</v>
      </c>
      <c r="L231">
        <f t="shared" si="75"/>
        <v>933</v>
      </c>
      <c r="M231">
        <f t="shared" si="68"/>
        <v>-3.2250000000000001</v>
      </c>
      <c r="O231">
        <v>2440</v>
      </c>
      <c r="P231">
        <v>6300000</v>
      </c>
      <c r="Q231">
        <v>371.84500000000003</v>
      </c>
      <c r="R231">
        <v>-560436</v>
      </c>
      <c r="S231" s="2">
        <v>2514510</v>
      </c>
      <c r="T231">
        <v>11373.1</v>
      </c>
      <c r="U231">
        <v>50606.8</v>
      </c>
      <c r="V231">
        <f t="shared" si="71"/>
        <v>5.0606800000000005</v>
      </c>
      <c r="X231">
        <v>6300000</v>
      </c>
      <c r="Y231">
        <v>37.330500000000001</v>
      </c>
      <c r="Z231">
        <v>99.663899999999998</v>
      </c>
      <c r="AA231">
        <v>62.333399999999997</v>
      </c>
      <c r="AC231">
        <f t="shared" si="69"/>
        <v>126747.92161522506</v>
      </c>
      <c r="AD231">
        <f t="shared" si="76"/>
        <v>4.0813332436885563</v>
      </c>
      <c r="AE231">
        <f t="shared" si="70"/>
        <v>4081.3332436885562</v>
      </c>
      <c r="AF231">
        <f t="shared" si="77"/>
        <v>31.281802621593659</v>
      </c>
      <c r="AG231">
        <f t="shared" si="78"/>
        <v>1.9250808762034211E-2</v>
      </c>
      <c r="AI231">
        <v>3850.1928179083061</v>
      </c>
      <c r="AJ231">
        <v>33.277439370679033</v>
      </c>
      <c r="AL231">
        <v>4.9706292439880742E-2</v>
      </c>
      <c r="AM231">
        <v>49.706292439880741</v>
      </c>
      <c r="AN231">
        <v>185.59348192967076</v>
      </c>
    </row>
    <row r="232" spans="1:40" x14ac:dyDescent="0.2">
      <c r="B232">
        <f t="shared" si="67"/>
        <v>2480</v>
      </c>
      <c r="C232">
        <v>6400000</v>
      </c>
      <c r="D232">
        <v>371.83800000000002</v>
      </c>
      <c r="E232">
        <v>-560396</v>
      </c>
      <c r="F232" s="2">
        <v>2514510</v>
      </c>
      <c r="G232">
        <v>11924.4</v>
      </c>
      <c r="I232">
        <f t="shared" si="72"/>
        <v>1706.0393359374721</v>
      </c>
      <c r="J232">
        <f t="shared" si="73"/>
        <v>0.48963474827245806</v>
      </c>
      <c r="K232">
        <f t="shared" si="74"/>
        <v>0.99928069561899913</v>
      </c>
      <c r="L232">
        <f t="shared" si="75"/>
        <v>973</v>
      </c>
      <c r="M232">
        <f t="shared" si="68"/>
        <v>-3.5</v>
      </c>
      <c r="O232">
        <v>2480</v>
      </c>
      <c r="P232">
        <v>6400000</v>
      </c>
      <c r="Q232">
        <v>371.83800000000002</v>
      </c>
      <c r="R232">
        <v>-560396</v>
      </c>
      <c r="S232" s="2">
        <v>2514510</v>
      </c>
      <c r="T232">
        <v>11924.4</v>
      </c>
      <c r="U232">
        <v>52895.3</v>
      </c>
      <c r="V232">
        <f t="shared" si="71"/>
        <v>5.289530000000001</v>
      </c>
      <c r="X232">
        <v>6400000</v>
      </c>
      <c r="Y232">
        <v>37.073300000000003</v>
      </c>
      <c r="Z232">
        <v>99.879300000000001</v>
      </c>
      <c r="AA232">
        <v>62.805999999999997</v>
      </c>
      <c r="AC232">
        <f t="shared" si="69"/>
        <v>129652.77073570235</v>
      </c>
      <c r="AD232">
        <f t="shared" si="76"/>
        <v>4.1703193101209557</v>
      </c>
      <c r="AE232">
        <f t="shared" si="70"/>
        <v>4170.3193101209554</v>
      </c>
      <c r="AF232">
        <f t="shared" si="77"/>
        <v>31.482620377838689</v>
      </c>
      <c r="AG232">
        <f t="shared" si="78"/>
        <v>1.9128013893783182E-2</v>
      </c>
      <c r="AI232">
        <v>3942.5772333676359</v>
      </c>
      <c r="AJ232">
        <v>33.447140723793837</v>
      </c>
      <c r="AL232">
        <v>5.4173008042259517E-2</v>
      </c>
      <c r="AM232">
        <v>54.173008042259518</v>
      </c>
      <c r="AN232">
        <v>194.19882038740454</v>
      </c>
    </row>
    <row r="233" spans="1:40" x14ac:dyDescent="0.2">
      <c r="B233">
        <f t="shared" si="67"/>
        <v>2520</v>
      </c>
      <c r="C233">
        <v>6500000</v>
      </c>
      <c r="D233">
        <v>371.82600000000002</v>
      </c>
      <c r="E233">
        <v>-560358</v>
      </c>
      <c r="F233" s="2">
        <v>2514510</v>
      </c>
      <c r="G233">
        <v>12381.6</v>
      </c>
      <c r="I233">
        <f t="shared" si="72"/>
        <v>1744.0393359374721</v>
      </c>
      <c r="J233">
        <f t="shared" si="73"/>
        <v>0.49753208292201384</v>
      </c>
      <c r="K233">
        <f t="shared" si="74"/>
        <v>0.99928069561899913</v>
      </c>
      <c r="L233">
        <f t="shared" si="75"/>
        <v>1011</v>
      </c>
      <c r="M233">
        <f t="shared" si="68"/>
        <v>-3.55</v>
      </c>
      <c r="O233">
        <v>2520</v>
      </c>
      <c r="P233">
        <v>6500000</v>
      </c>
      <c r="Q233">
        <v>371.82600000000002</v>
      </c>
      <c r="R233">
        <v>-560358</v>
      </c>
      <c r="S233" s="2">
        <v>2514510</v>
      </c>
      <c r="T233">
        <v>12381.6</v>
      </c>
      <c r="U233">
        <v>54605.7</v>
      </c>
      <c r="V233">
        <f t="shared" si="71"/>
        <v>5.4605699999999997</v>
      </c>
      <c r="X233">
        <v>6500000</v>
      </c>
      <c r="Y233">
        <v>37.354999999999997</v>
      </c>
      <c r="Z233">
        <v>99.570999999999998</v>
      </c>
      <c r="AA233">
        <v>62.216000000000001</v>
      </c>
      <c r="AC233">
        <f t="shared" si="69"/>
        <v>126033.11071570091</v>
      </c>
      <c r="AD233">
        <f t="shared" si="76"/>
        <v>4.4288130679715545</v>
      </c>
      <c r="AE233">
        <f t="shared" si="70"/>
        <v>4428.8130679715541</v>
      </c>
      <c r="AF233">
        <f t="shared" si="77"/>
        <v>30.117912409918681</v>
      </c>
      <c r="AG233">
        <f t="shared" si="78"/>
        <v>1.9994745711581205E-2</v>
      </c>
      <c r="AI233">
        <v>4062.0335965456525</v>
      </c>
      <c r="AJ233">
        <v>33.084011149797568</v>
      </c>
      <c r="AL233">
        <v>4.5770829432081495E-2</v>
      </c>
      <c r="AM233">
        <v>45.770829432081491</v>
      </c>
      <c r="AN233">
        <v>200.37070905395646</v>
      </c>
    </row>
    <row r="234" spans="1:40" x14ac:dyDescent="0.2">
      <c r="B234">
        <f t="shared" si="67"/>
        <v>2560</v>
      </c>
      <c r="C234">
        <v>6600000</v>
      </c>
      <c r="D234">
        <v>371.86900000000003</v>
      </c>
      <c r="E234">
        <v>-560312</v>
      </c>
      <c r="F234" s="2">
        <v>2514510</v>
      </c>
      <c r="G234">
        <v>12911.9</v>
      </c>
      <c r="I234">
        <f t="shared" si="72"/>
        <v>1790.0393359374721</v>
      </c>
      <c r="J234">
        <f t="shared" si="73"/>
        <v>0.50542941757156956</v>
      </c>
      <c r="K234">
        <f t="shared" si="74"/>
        <v>0.99928069561899913</v>
      </c>
      <c r="L234">
        <f t="shared" si="75"/>
        <v>1057</v>
      </c>
      <c r="M234">
        <f t="shared" si="68"/>
        <v>-3.35</v>
      </c>
      <c r="O234">
        <v>2560</v>
      </c>
      <c r="P234">
        <v>6600000</v>
      </c>
      <c r="Q234">
        <v>371.86900000000003</v>
      </c>
      <c r="R234">
        <v>-560312</v>
      </c>
      <c r="S234" s="2">
        <v>2514510</v>
      </c>
      <c r="T234">
        <v>12911.9</v>
      </c>
      <c r="U234">
        <v>56546.6</v>
      </c>
      <c r="V234">
        <f t="shared" si="71"/>
        <v>5.6546599999999998</v>
      </c>
      <c r="X234">
        <v>6600000</v>
      </c>
      <c r="Y234">
        <v>37.376199999999997</v>
      </c>
      <c r="Z234">
        <v>100.34</v>
      </c>
      <c r="AA234">
        <v>62.963799999999999</v>
      </c>
      <c r="AC234">
        <f t="shared" si="69"/>
        <v>130632.48544479454</v>
      </c>
      <c r="AD234">
        <f t="shared" si="76"/>
        <v>4.4247560708592548</v>
      </c>
      <c r="AE234">
        <f t="shared" si="70"/>
        <v>4424.7560708592546</v>
      </c>
      <c r="AF234">
        <f t="shared" si="77"/>
        <v>30.72925106830284</v>
      </c>
      <c r="AG234">
        <f t="shared" si="78"/>
        <v>1.9596963123555199E-2</v>
      </c>
      <c r="AI234">
        <v>4150.2631401858289</v>
      </c>
      <c r="AJ234">
        <v>33.008746319757044</v>
      </c>
      <c r="AL234">
        <v>4.7141151856332719E-2</v>
      </c>
      <c r="AM234">
        <v>47.141151856332719</v>
      </c>
      <c r="AN234">
        <v>207.22302374646318</v>
      </c>
    </row>
    <row r="235" spans="1:40" x14ac:dyDescent="0.2">
      <c r="AL235">
        <v>4.6702794502792334E-2</v>
      </c>
      <c r="AM235">
        <v>46.702794502792337</v>
      </c>
      <c r="AN235">
        <v>215.14343077979291</v>
      </c>
    </row>
    <row r="236" spans="1:40" x14ac:dyDescent="0.2">
      <c r="A236" t="s">
        <v>31</v>
      </c>
      <c r="B236" t="s">
        <v>0</v>
      </c>
      <c r="AL236">
        <v>4.5909461582433662E-2</v>
      </c>
      <c r="AM236">
        <v>45.909461582433664</v>
      </c>
      <c r="AN236">
        <v>226.53762622867364</v>
      </c>
    </row>
    <row r="237" spans="1:40" x14ac:dyDescent="0.2">
      <c r="AL237">
        <v>3.7671678128084897E-2</v>
      </c>
      <c r="AM237">
        <v>37.671678128084899</v>
      </c>
      <c r="AN237">
        <v>236.97339654797406</v>
      </c>
    </row>
    <row r="238" spans="1:40" x14ac:dyDescent="0.2">
      <c r="B238" t="s">
        <v>1</v>
      </c>
      <c r="AD238" t="s">
        <v>2</v>
      </c>
      <c r="AL238">
        <v>3.8282581711545291E-2</v>
      </c>
      <c r="AM238">
        <v>38.282581711545291</v>
      </c>
      <c r="AN238">
        <v>240.79644010936221</v>
      </c>
    </row>
    <row r="239" spans="1:40" x14ac:dyDescent="0.2">
      <c r="D239" t="s">
        <v>3</v>
      </c>
      <c r="F239" t="s">
        <v>32</v>
      </c>
      <c r="X239" t="s">
        <v>5</v>
      </c>
      <c r="Y239" t="s">
        <v>6</v>
      </c>
      <c r="Z239" t="s">
        <v>7</v>
      </c>
      <c r="AA239" t="s">
        <v>8</v>
      </c>
      <c r="AC239">
        <f>(4/3)*3.14*((3.413*6.5)^3)</f>
        <v>45710.641842597375</v>
      </c>
      <c r="AD239" t="s">
        <v>9</v>
      </c>
      <c r="AL239">
        <v>3.7308974851918711E-2</v>
      </c>
      <c r="AM239">
        <v>37.308974851918713</v>
      </c>
      <c r="AN239">
        <v>248.47713661350483</v>
      </c>
    </row>
    <row r="240" spans="1:40" x14ac:dyDescent="0.2">
      <c r="B240">
        <v>2277</v>
      </c>
      <c r="C240" t="s">
        <v>10</v>
      </c>
      <c r="D240" t="s">
        <v>11</v>
      </c>
      <c r="E240" t="s">
        <v>12</v>
      </c>
      <c r="F240" t="s">
        <v>13</v>
      </c>
      <c r="G240" t="s">
        <v>14</v>
      </c>
      <c r="I240" t="s">
        <v>15</v>
      </c>
      <c r="J240" t="s">
        <v>16</v>
      </c>
      <c r="K240" t="s">
        <v>17</v>
      </c>
      <c r="L240" t="s">
        <v>18</v>
      </c>
      <c r="M240" t="s">
        <v>19</v>
      </c>
      <c r="X240">
        <v>0</v>
      </c>
      <c r="Y240">
        <v>46.305</v>
      </c>
      <c r="Z240">
        <v>90.894999999999996</v>
      </c>
      <c r="AA240">
        <v>44.59</v>
      </c>
      <c r="AC240">
        <f>(1/6)*3.14*(AA240)^3</f>
        <v>46397.097696343335</v>
      </c>
      <c r="AL240">
        <v>3.6421142456046031E-2</v>
      </c>
      <c r="AM240">
        <v>36.421142456046034</v>
      </c>
      <c r="AN240">
        <v>262.55334326283469</v>
      </c>
    </row>
    <row r="241" spans="1:40" x14ac:dyDescent="0.2">
      <c r="B241" t="s">
        <v>20</v>
      </c>
      <c r="C241">
        <v>100000</v>
      </c>
      <c r="D241">
        <v>347.01499999999999</v>
      </c>
      <c r="E241">
        <v>-585261</v>
      </c>
      <c r="F241" s="2">
        <v>2516320</v>
      </c>
      <c r="G241">
        <v>-5.7309800000000001E-3</v>
      </c>
      <c r="X241">
        <v>100000</v>
      </c>
      <c r="Y241">
        <v>46.717700000000001</v>
      </c>
      <c r="Z241">
        <v>90.678399999999996</v>
      </c>
      <c r="AA241">
        <v>43.960700000000003</v>
      </c>
      <c r="AC241">
        <f>(1/6)*3.14*(AA241)^3</f>
        <v>44460.280192270351</v>
      </c>
      <c r="AL241">
        <v>3.3038420663784339E-2</v>
      </c>
      <c r="AM241">
        <v>33.038420663784336</v>
      </c>
      <c r="AN241">
        <v>285.72058239855238</v>
      </c>
    </row>
    <row r="242" spans="1:40" x14ac:dyDescent="0.2">
      <c r="B242">
        <v>0</v>
      </c>
      <c r="C242">
        <v>200000</v>
      </c>
      <c r="D242">
        <v>346.995</v>
      </c>
      <c r="E242">
        <v>-574412</v>
      </c>
      <c r="F242" s="2">
        <v>2515090</v>
      </c>
      <c r="G242">
        <v>2.60834E-2</v>
      </c>
      <c r="I242">
        <f>E242-(128000-$B$240)/128000*E$241</f>
        <v>437.75549218745437</v>
      </c>
      <c r="J242">
        <f>B242/$B$240</f>
        <v>0</v>
      </c>
      <c r="K242">
        <f>F242/$F$241</f>
        <v>0.99951119094550778</v>
      </c>
      <c r="L242">
        <f>E242-$E$242</f>
        <v>0</v>
      </c>
      <c r="O242" t="s">
        <v>21</v>
      </c>
      <c r="P242" t="s">
        <v>10</v>
      </c>
      <c r="Q242" t="s">
        <v>11</v>
      </c>
      <c r="R242" t="s">
        <v>12</v>
      </c>
      <c r="S242" t="s">
        <v>13</v>
      </c>
      <c r="T242" t="s">
        <v>14</v>
      </c>
      <c r="U242" t="s">
        <v>22</v>
      </c>
      <c r="V242" t="s">
        <v>23</v>
      </c>
      <c r="X242">
        <v>200000</v>
      </c>
      <c r="Y242">
        <v>46.9298</v>
      </c>
      <c r="Z242">
        <v>90.771199999999993</v>
      </c>
      <c r="AA242">
        <v>43.8414</v>
      </c>
      <c r="AC242">
        <f>(1/6)*3.14*(AA242)^3</f>
        <v>44099.294342428009</v>
      </c>
      <c r="AD242" t="s">
        <v>24</v>
      </c>
      <c r="AE242" t="s">
        <v>45</v>
      </c>
      <c r="AF242" t="s">
        <v>25</v>
      </c>
      <c r="AG242" t="s">
        <v>26</v>
      </c>
      <c r="AL242">
        <v>3.2559513997895993E-2</v>
      </c>
      <c r="AM242">
        <v>32.559513997895991</v>
      </c>
      <c r="AN242">
        <v>295.70521853556573</v>
      </c>
    </row>
    <row r="243" spans="1:40" x14ac:dyDescent="0.2">
      <c r="A243">
        <f>B243/B240</f>
        <v>7.9849882221423724E-3</v>
      </c>
      <c r="B243">
        <f>B242+(C243-C242)/5500</f>
        <v>18.181818181818183</v>
      </c>
      <c r="C243">
        <v>300000</v>
      </c>
      <c r="D243">
        <v>371.85500000000002</v>
      </c>
      <c r="E243">
        <v>-574415</v>
      </c>
      <c r="F243" s="2">
        <v>2514540</v>
      </c>
      <c r="G243">
        <v>285.02300000000002</v>
      </c>
      <c r="I243">
        <f>E243-(128000-$B$240)/128000*E$241</f>
        <v>434.75549218745437</v>
      </c>
      <c r="J243">
        <f>B243/$B$240</f>
        <v>7.9849882221423724E-3</v>
      </c>
      <c r="K243">
        <f>F243/$F$241</f>
        <v>0.99929261779105993</v>
      </c>
      <c r="L243">
        <f>E243-$E$242</f>
        <v>-3</v>
      </c>
      <c r="M243">
        <f>((L243-L242)-(B243-B242)*$B$15)/(B243-B242)</f>
        <v>-4.665</v>
      </c>
      <c r="O243">
        <v>18.181818181818183</v>
      </c>
      <c r="P243">
        <v>300000</v>
      </c>
      <c r="Q243">
        <v>371.85500000000002</v>
      </c>
      <c r="R243">
        <v>-574415</v>
      </c>
      <c r="S243" s="2">
        <v>2514540</v>
      </c>
      <c r="T243">
        <v>285.02300000000002</v>
      </c>
      <c r="U243">
        <v>61.705300000000001</v>
      </c>
      <c r="V243">
        <f>U243*10^-4</f>
        <v>6.1705300000000005E-3</v>
      </c>
      <c r="X243">
        <v>300000</v>
      </c>
      <c r="Y243">
        <v>46.9422</v>
      </c>
      <c r="Z243">
        <v>90.9238</v>
      </c>
      <c r="AA243">
        <v>43.9816</v>
      </c>
      <c r="AC243">
        <f>(1/6)*3.14*(AA243)^3</f>
        <v>44523.722883131355</v>
      </c>
      <c r="AD243">
        <f t="shared" ref="AD243:AD274" si="79">V243*$AC$239/AC243</f>
        <v>6.3350247585847244E-3</v>
      </c>
      <c r="AE243">
        <f>AD243*1000</f>
        <v>6.3350247585847246</v>
      </c>
      <c r="AF243">
        <f t="shared" ref="AF243:AF274" si="80">AC243/O243*0.6022</f>
        <v>1474.6702256121935</v>
      </c>
      <c r="AG243">
        <f t="shared" ref="AG243:AG274" si="81">O243/AC243</f>
        <v>4.0836248643319771E-4</v>
      </c>
      <c r="AI243">
        <v>6.6498499871592083</v>
      </c>
      <c r="AJ243">
        <v>1461.7224260413011</v>
      </c>
      <c r="AL243">
        <v>3.195791716370186E-2</v>
      </c>
      <c r="AM243">
        <v>31.957917163701861</v>
      </c>
      <c r="AN243">
        <v>298.07597199818593</v>
      </c>
    </row>
    <row r="244" spans="1:40" x14ac:dyDescent="0.2">
      <c r="B244">
        <f t="shared" ref="B244:B299" si="82">B243+(C244-C243)/5500</f>
        <v>36.363636363636367</v>
      </c>
      <c r="C244">
        <v>400000</v>
      </c>
      <c r="D244">
        <v>371.81799999999998</v>
      </c>
      <c r="E244">
        <v>-574408</v>
      </c>
      <c r="F244" s="2">
        <v>2514540</v>
      </c>
      <c r="G244">
        <v>255.50299999999999</v>
      </c>
      <c r="I244">
        <f>E244-(128000-$B$240)/128000*E$241</f>
        <v>441.75549218745437</v>
      </c>
      <c r="J244">
        <f>B244/$B$240</f>
        <v>1.5969976444284745E-2</v>
      </c>
      <c r="K244">
        <f>F244/$F$241</f>
        <v>0.99929261779105993</v>
      </c>
      <c r="L244">
        <f>E244-$E$242</f>
        <v>4</v>
      </c>
      <c r="M244">
        <f t="shared" ref="M244:M305" si="83">((L244-L243)-(B244-B243)*$B$15)/(B244-B243)</f>
        <v>-4.1150000000000002</v>
      </c>
      <c r="O244">
        <v>36.363636363636367</v>
      </c>
      <c r="P244">
        <v>400000</v>
      </c>
      <c r="Q244">
        <v>371.81799999999998</v>
      </c>
      <c r="R244">
        <v>-574408</v>
      </c>
      <c r="S244" s="2">
        <v>2514540</v>
      </c>
      <c r="T244">
        <v>255.50299999999999</v>
      </c>
      <c r="U244">
        <v>108.393</v>
      </c>
      <c r="V244">
        <f>U244*10^-4</f>
        <v>1.0839300000000001E-2</v>
      </c>
      <c r="X244">
        <v>400000</v>
      </c>
      <c r="Y244">
        <v>46.703899999999997</v>
      </c>
      <c r="Z244">
        <v>90.871899999999997</v>
      </c>
      <c r="AA244">
        <v>44.167999999999999</v>
      </c>
      <c r="AC244">
        <f t="shared" ref="AC244:AC282" si="84">(1/6)*3.14*(AA244)^3</f>
        <v>45092.218222040749</v>
      </c>
      <c r="AD244">
        <f t="shared" si="79"/>
        <v>1.0987957116784354E-2</v>
      </c>
      <c r="AE244">
        <f t="shared" ref="AE244:AE305" si="85">AD244*1000</f>
        <v>10.987957116784354</v>
      </c>
      <c r="AF244">
        <f t="shared" si="80"/>
        <v>746.74967986610568</v>
      </c>
      <c r="AG244">
        <f t="shared" si="81"/>
        <v>8.0642819975225986E-4</v>
      </c>
      <c r="AI244">
        <v>17.352807264221909</v>
      </c>
      <c r="AJ244">
        <v>714.39673149686246</v>
      </c>
      <c r="AL244">
        <v>2.8250599754129777E-2</v>
      </c>
      <c r="AM244">
        <v>28.250599754129777</v>
      </c>
      <c r="AN244">
        <v>319.26728312061323</v>
      </c>
    </row>
    <row r="245" spans="1:40" x14ac:dyDescent="0.2">
      <c r="B245">
        <f t="shared" si="82"/>
        <v>54.545454545454547</v>
      </c>
      <c r="C245">
        <v>500000</v>
      </c>
      <c r="D245">
        <v>371.839</v>
      </c>
      <c r="E245">
        <v>-574416</v>
      </c>
      <c r="F245" s="2">
        <v>2514540</v>
      </c>
      <c r="G245">
        <v>315.72300000000001</v>
      </c>
      <c r="I245">
        <f>E245-(128000-$B$240)/128000*E$241</f>
        <v>433.75549218745437</v>
      </c>
      <c r="J245">
        <f>B245/$B$240</f>
        <v>2.3954964666427117E-2</v>
      </c>
      <c r="K245">
        <f>F245/$F$241</f>
        <v>0.99929261779105993</v>
      </c>
      <c r="L245">
        <f>E245-$E$242</f>
        <v>-4</v>
      </c>
      <c r="M245">
        <f t="shared" si="83"/>
        <v>-4.9400000000000004</v>
      </c>
      <c r="O245">
        <v>54.545454545454547</v>
      </c>
      <c r="P245">
        <v>500000</v>
      </c>
      <c r="Q245">
        <v>371.839</v>
      </c>
      <c r="R245">
        <v>-574416</v>
      </c>
      <c r="S245" s="2">
        <v>2514540</v>
      </c>
      <c r="T245">
        <v>315.72300000000001</v>
      </c>
      <c r="U245">
        <v>171.62700000000001</v>
      </c>
      <c r="V245">
        <f t="shared" ref="V245:V305" si="86">U245*10^-4</f>
        <v>1.7162700000000003E-2</v>
      </c>
      <c r="X245">
        <v>500000</v>
      </c>
      <c r="Y245">
        <v>46.741900000000001</v>
      </c>
      <c r="Z245">
        <v>90.974299999999999</v>
      </c>
      <c r="AA245">
        <v>44.232399999999998</v>
      </c>
      <c r="AC245">
        <f t="shared" si="84"/>
        <v>45289.748677698495</v>
      </c>
      <c r="AD245">
        <f t="shared" si="79"/>
        <v>1.732219885641046E-2</v>
      </c>
      <c r="AE245">
        <f t="shared" si="85"/>
        <v>17.322198856410459</v>
      </c>
      <c r="AF245">
        <f t="shared" si="80"/>
        <v>500.01392198468392</v>
      </c>
      <c r="AG245">
        <f t="shared" si="81"/>
        <v>1.2043664656570226E-3</v>
      </c>
      <c r="AI245">
        <v>28.457184016609386</v>
      </c>
      <c r="AJ245">
        <v>473.08378195816761</v>
      </c>
      <c r="AL245">
        <v>2.5693526431035067E-2</v>
      </c>
      <c r="AM245">
        <v>25.693526431035068</v>
      </c>
      <c r="AN245">
        <v>349.94866474794719</v>
      </c>
    </row>
    <row r="246" spans="1:40" x14ac:dyDescent="0.2">
      <c r="B246">
        <f t="shared" si="82"/>
        <v>72.727272727272734</v>
      </c>
      <c r="C246">
        <v>600000</v>
      </c>
      <c r="D246">
        <v>371.80799999999999</v>
      </c>
      <c r="E246">
        <v>-574410</v>
      </c>
      <c r="F246" s="2">
        <v>2514540</v>
      </c>
      <c r="G246">
        <v>233.41900000000001</v>
      </c>
      <c r="I246">
        <f t="shared" ref="I246:I299" si="87">E246-(128000-$B$240)/128000*E$241</f>
        <v>439.75549218745437</v>
      </c>
      <c r="J246">
        <f t="shared" ref="J246:J299" si="88">B246/$B$240</f>
        <v>3.1939952888569489E-2</v>
      </c>
      <c r="K246">
        <f t="shared" ref="K246:K299" si="89">F246/$F$241</f>
        <v>0.99929261779105993</v>
      </c>
      <c r="L246">
        <f t="shared" ref="L246:L299" si="90">E246-$E$242</f>
        <v>2</v>
      </c>
      <c r="M246">
        <f t="shared" si="83"/>
        <v>-4.17</v>
      </c>
      <c r="O246">
        <v>72.727272727272734</v>
      </c>
      <c r="P246">
        <v>600000</v>
      </c>
      <c r="Q246">
        <v>371.80799999999999</v>
      </c>
      <c r="R246">
        <v>-574410</v>
      </c>
      <c r="S246" s="2">
        <v>2514540</v>
      </c>
      <c r="T246">
        <v>233.41900000000001</v>
      </c>
      <c r="U246">
        <v>228.24600000000001</v>
      </c>
      <c r="V246">
        <f t="shared" si="86"/>
        <v>2.28246E-2</v>
      </c>
      <c r="X246">
        <v>600000</v>
      </c>
      <c r="Y246">
        <v>46.856200000000001</v>
      </c>
      <c r="Z246">
        <v>90.887</v>
      </c>
      <c r="AA246">
        <v>44.030799999999999</v>
      </c>
      <c r="AC246">
        <f t="shared" si="84"/>
        <v>44673.309430008674</v>
      </c>
      <c r="AD246">
        <f t="shared" si="79"/>
        <v>2.3354596494248252E-2</v>
      </c>
      <c r="AE246">
        <f t="shared" si="85"/>
        <v>23.354596494248252</v>
      </c>
      <c r="AF246">
        <f t="shared" si="80"/>
        <v>369.90617040782928</v>
      </c>
      <c r="AG246">
        <f t="shared" si="81"/>
        <v>1.6279804128059338E-3</v>
      </c>
      <c r="AI246">
        <v>26.917354714493801</v>
      </c>
      <c r="AJ246">
        <v>358.43338129718933</v>
      </c>
      <c r="AL246">
        <v>2.6917354714493802E-2</v>
      </c>
      <c r="AM246">
        <v>26.917354714493801</v>
      </c>
      <c r="AN246">
        <v>358.43338129718933</v>
      </c>
    </row>
    <row r="247" spans="1:40" x14ac:dyDescent="0.2">
      <c r="B247">
        <f t="shared" si="82"/>
        <v>90.909090909090921</v>
      </c>
      <c r="C247">
        <v>700000</v>
      </c>
      <c r="D247">
        <v>371.84899999999999</v>
      </c>
      <c r="E247">
        <v>-574418</v>
      </c>
      <c r="F247" s="2">
        <v>2514540</v>
      </c>
      <c r="G247">
        <v>306.35199999999998</v>
      </c>
      <c r="I247">
        <f t="shared" si="87"/>
        <v>431.75549218745437</v>
      </c>
      <c r="J247">
        <f t="shared" si="88"/>
        <v>3.9924941110711869E-2</v>
      </c>
      <c r="K247">
        <f t="shared" si="89"/>
        <v>0.99929261779105993</v>
      </c>
      <c r="L247">
        <f t="shared" si="90"/>
        <v>-6</v>
      </c>
      <c r="M247">
        <f t="shared" si="83"/>
        <v>-4.9399999999999995</v>
      </c>
      <c r="O247">
        <v>90.909090909090921</v>
      </c>
      <c r="P247">
        <v>700000</v>
      </c>
      <c r="Q247">
        <v>371.84899999999999</v>
      </c>
      <c r="R247">
        <v>-574418</v>
      </c>
      <c r="S247" s="2">
        <v>2514540</v>
      </c>
      <c r="T247">
        <v>306.35199999999998</v>
      </c>
      <c r="U247">
        <v>308.17700000000002</v>
      </c>
      <c r="V247">
        <f t="shared" si="86"/>
        <v>3.0817700000000003E-2</v>
      </c>
      <c r="X247">
        <v>700000</v>
      </c>
      <c r="Y247">
        <v>46.455100000000002</v>
      </c>
      <c r="Z247">
        <v>90.806600000000003</v>
      </c>
      <c r="AA247">
        <v>44.351500000000001</v>
      </c>
      <c r="AC247">
        <f t="shared" si="84"/>
        <v>45656.575663738979</v>
      </c>
      <c r="AD247">
        <f t="shared" si="79"/>
        <v>3.0854194092164864E-2</v>
      </c>
      <c r="AE247">
        <f t="shared" si="85"/>
        <v>30.854194092164864</v>
      </c>
      <c r="AF247">
        <f t="shared" si="80"/>
        <v>302.4382885117397</v>
      </c>
      <c r="AG247">
        <f t="shared" si="81"/>
        <v>1.9911500060503236E-3</v>
      </c>
      <c r="AI247">
        <v>32.559513997895991</v>
      </c>
      <c r="AJ247">
        <v>295.70521853556573</v>
      </c>
      <c r="AL247">
        <v>2.3755288369145477E-2</v>
      </c>
      <c r="AM247">
        <v>23.755288369145479</v>
      </c>
      <c r="AN247">
        <v>379.66474019654061</v>
      </c>
    </row>
    <row r="248" spans="1:40" x14ac:dyDescent="0.2">
      <c r="B248">
        <f t="shared" si="82"/>
        <v>109.09090909090911</v>
      </c>
      <c r="C248">
        <v>800000</v>
      </c>
      <c r="D248">
        <v>371.82900000000001</v>
      </c>
      <c r="E248">
        <v>-574408</v>
      </c>
      <c r="F248" s="2">
        <v>2514540</v>
      </c>
      <c r="G248">
        <v>155.93199999999999</v>
      </c>
      <c r="I248">
        <f t="shared" si="87"/>
        <v>441.75549218745437</v>
      </c>
      <c r="J248">
        <f t="shared" si="88"/>
        <v>4.7909929332854241E-2</v>
      </c>
      <c r="K248">
        <f t="shared" si="89"/>
        <v>0.99929261779105993</v>
      </c>
      <c r="L248">
        <f t="shared" si="90"/>
        <v>4</v>
      </c>
      <c r="M248">
        <f t="shared" si="83"/>
        <v>-3.95</v>
      </c>
      <c r="O248">
        <v>109.09090909090911</v>
      </c>
      <c r="P248">
        <v>800000</v>
      </c>
      <c r="Q248">
        <v>371.82900000000001</v>
      </c>
      <c r="R248">
        <v>-574408</v>
      </c>
      <c r="S248" s="2">
        <v>2514540</v>
      </c>
      <c r="T248">
        <v>155.93199999999999</v>
      </c>
      <c r="U248">
        <v>393.51400000000001</v>
      </c>
      <c r="V248">
        <f t="shared" si="86"/>
        <v>3.9351400000000002E-2</v>
      </c>
      <c r="X248">
        <v>800000</v>
      </c>
      <c r="Y248">
        <v>46.455800000000004</v>
      </c>
      <c r="Z248">
        <v>91.191000000000003</v>
      </c>
      <c r="AA248">
        <v>44.735199999999999</v>
      </c>
      <c r="AC248">
        <f t="shared" si="84"/>
        <v>46851.828793172921</v>
      </c>
      <c r="AD248">
        <f t="shared" si="79"/>
        <v>3.8392903708102374E-2</v>
      </c>
      <c r="AE248">
        <f t="shared" si="85"/>
        <v>38.392903708102374</v>
      </c>
      <c r="AF248">
        <f t="shared" si="80"/>
        <v>258.62990357644662</v>
      </c>
      <c r="AG248">
        <f t="shared" si="81"/>
        <v>2.3284237115372844E-3</v>
      </c>
      <c r="AI248">
        <v>38.282581711545291</v>
      </c>
      <c r="AJ248">
        <v>240.79644010936221</v>
      </c>
      <c r="AL248">
        <v>2.2508662488028644E-2</v>
      </c>
      <c r="AM248">
        <v>22.508662488028644</v>
      </c>
      <c r="AN248">
        <v>391.38754759130887</v>
      </c>
    </row>
    <row r="249" spans="1:40" x14ac:dyDescent="0.2">
      <c r="B249">
        <f t="shared" si="82"/>
        <v>127.27272727272729</v>
      </c>
      <c r="C249">
        <v>900000</v>
      </c>
      <c r="D249">
        <v>371.85399999999998</v>
      </c>
      <c r="E249">
        <v>-574415</v>
      </c>
      <c r="F249" s="2">
        <v>2514540</v>
      </c>
      <c r="G249">
        <v>149.53200000000001</v>
      </c>
      <c r="I249">
        <f t="shared" si="87"/>
        <v>434.75549218745437</v>
      </c>
      <c r="J249">
        <f t="shared" si="88"/>
        <v>5.5894917554996613E-2</v>
      </c>
      <c r="K249">
        <f t="shared" si="89"/>
        <v>0.99929261779105993</v>
      </c>
      <c r="L249">
        <f t="shared" si="90"/>
        <v>-3</v>
      </c>
      <c r="M249">
        <f t="shared" si="83"/>
        <v>-4.8849999999999998</v>
      </c>
      <c r="O249">
        <v>127.27272727272729</v>
      </c>
      <c r="P249">
        <v>900000</v>
      </c>
      <c r="Q249">
        <v>371.85399999999998</v>
      </c>
      <c r="R249">
        <v>-574415</v>
      </c>
      <c r="S249" s="2">
        <v>2514540</v>
      </c>
      <c r="T249">
        <v>149.53200000000001</v>
      </c>
      <c r="U249">
        <v>470.29</v>
      </c>
      <c r="V249">
        <f t="shared" si="86"/>
        <v>4.7029000000000001E-2</v>
      </c>
      <c r="X249">
        <v>900000</v>
      </c>
      <c r="Y249">
        <v>46.799799999999998</v>
      </c>
      <c r="Z249">
        <v>90.932000000000002</v>
      </c>
      <c r="AA249">
        <v>44.132199999999997</v>
      </c>
      <c r="AC249">
        <f t="shared" si="84"/>
        <v>44982.659719903204</v>
      </c>
      <c r="AD249">
        <f t="shared" si="79"/>
        <v>4.7790099309408682E-2</v>
      </c>
      <c r="AE249">
        <f t="shared" si="85"/>
        <v>47.790099309408681</v>
      </c>
      <c r="AF249">
        <f t="shared" si="80"/>
        <v>212.83866751184479</v>
      </c>
      <c r="AG249">
        <f t="shared" si="81"/>
        <v>2.8293730976608682E-3</v>
      </c>
      <c r="AI249">
        <v>47.141151856332719</v>
      </c>
      <c r="AJ249">
        <v>207.22302374646318</v>
      </c>
      <c r="AL249">
        <v>2.8457184016609387E-2</v>
      </c>
      <c r="AM249">
        <v>28.457184016609386</v>
      </c>
      <c r="AN249">
        <v>473.08378195816761</v>
      </c>
    </row>
    <row r="250" spans="1:40" x14ac:dyDescent="0.2">
      <c r="B250">
        <f t="shared" si="82"/>
        <v>145.45454545454547</v>
      </c>
      <c r="C250">
        <v>1000000</v>
      </c>
      <c r="D250">
        <v>371.798</v>
      </c>
      <c r="E250">
        <v>-574414</v>
      </c>
      <c r="F250" s="2">
        <v>2514540</v>
      </c>
      <c r="G250">
        <v>177.91300000000001</v>
      </c>
      <c r="I250">
        <f t="shared" si="87"/>
        <v>435.75549218745437</v>
      </c>
      <c r="J250">
        <f t="shared" si="88"/>
        <v>6.3879905777138979E-2</v>
      </c>
      <c r="K250">
        <f t="shared" si="89"/>
        <v>0.99929261779105993</v>
      </c>
      <c r="L250">
        <f t="shared" si="90"/>
        <v>-2</v>
      </c>
      <c r="M250">
        <f t="shared" si="83"/>
        <v>-4.4450000000000003</v>
      </c>
      <c r="O250">
        <v>145.45454545454547</v>
      </c>
      <c r="P250">
        <v>1000000</v>
      </c>
      <c r="Q250">
        <v>371.798</v>
      </c>
      <c r="R250">
        <v>-574414</v>
      </c>
      <c r="S250" s="2">
        <v>2514540</v>
      </c>
      <c r="T250">
        <v>177.91300000000001</v>
      </c>
      <c r="U250">
        <v>541.49900000000002</v>
      </c>
      <c r="V250">
        <f t="shared" si="86"/>
        <v>5.4149900000000008E-2</v>
      </c>
      <c r="X250">
        <v>1000000</v>
      </c>
      <c r="Y250">
        <v>46.579500000000003</v>
      </c>
      <c r="Z250">
        <v>91.090299999999999</v>
      </c>
      <c r="AA250">
        <v>44.510800000000003</v>
      </c>
      <c r="AC250">
        <f t="shared" si="84"/>
        <v>46150.307352046191</v>
      </c>
      <c r="AD250">
        <f t="shared" si="79"/>
        <v>5.3634023839338921E-2</v>
      </c>
      <c r="AE250">
        <f t="shared" si="85"/>
        <v>53.634023839338923</v>
      </c>
      <c r="AF250">
        <f t="shared" si="80"/>
        <v>191.0680412258902</v>
      </c>
      <c r="AG250">
        <f t="shared" si="81"/>
        <v>3.1517568094396749E-3</v>
      </c>
      <c r="AI250">
        <v>58.044758616291787</v>
      </c>
      <c r="AJ250">
        <v>179.58219360283934</v>
      </c>
      <c r="AL250">
        <v>1.8808814934391564E-2</v>
      </c>
      <c r="AM250">
        <v>18.808814934391563</v>
      </c>
      <c r="AN250">
        <v>477.45013088330825</v>
      </c>
    </row>
    <row r="251" spans="1:40" x14ac:dyDescent="0.2">
      <c r="B251">
        <f t="shared" si="82"/>
        <v>163.63636363636365</v>
      </c>
      <c r="C251">
        <v>1100000</v>
      </c>
      <c r="D251">
        <v>371.85599999999999</v>
      </c>
      <c r="E251">
        <v>-574412</v>
      </c>
      <c r="F251" s="2">
        <v>2514540</v>
      </c>
      <c r="G251">
        <v>269.94900000000001</v>
      </c>
      <c r="I251">
        <f t="shared" si="87"/>
        <v>437.75549218745437</v>
      </c>
      <c r="J251">
        <f t="shared" si="88"/>
        <v>7.1864893999281365E-2</v>
      </c>
      <c r="K251">
        <f t="shared" si="89"/>
        <v>0.99929261779105993</v>
      </c>
      <c r="L251">
        <f t="shared" si="90"/>
        <v>0</v>
      </c>
      <c r="M251">
        <f t="shared" si="83"/>
        <v>-4.3899999999999997</v>
      </c>
      <c r="O251">
        <v>163.63636363636365</v>
      </c>
      <c r="P251">
        <v>1100000</v>
      </c>
      <c r="Q251">
        <v>371.85599999999999</v>
      </c>
      <c r="R251">
        <v>-574412</v>
      </c>
      <c r="S251" s="2">
        <v>2514540</v>
      </c>
      <c r="T251">
        <v>269.94900000000001</v>
      </c>
      <c r="U251">
        <v>672.66399999999999</v>
      </c>
      <c r="V251">
        <f t="shared" si="86"/>
        <v>6.7266400000000004E-2</v>
      </c>
      <c r="X251">
        <v>1100000</v>
      </c>
      <c r="Y251">
        <v>46.693100000000001</v>
      </c>
      <c r="Z251">
        <v>90.847300000000004</v>
      </c>
      <c r="AA251">
        <v>44.154200000000003</v>
      </c>
      <c r="AC251">
        <f t="shared" si="84"/>
        <v>45049.965128845863</v>
      </c>
      <c r="AD251">
        <f t="shared" si="79"/>
        <v>6.8252890088744578E-2</v>
      </c>
      <c r="AE251">
        <f t="shared" si="85"/>
        <v>68.252890088744579</v>
      </c>
      <c r="AF251">
        <f t="shared" si="80"/>
        <v>165.78887722583372</v>
      </c>
      <c r="AG251">
        <f t="shared" si="81"/>
        <v>3.6323305283001419E-3</v>
      </c>
      <c r="AI251">
        <v>67.942250539956547</v>
      </c>
      <c r="AJ251">
        <v>159.66156936204149</v>
      </c>
      <c r="AL251">
        <v>2.0501717028850269E-2</v>
      </c>
      <c r="AM251">
        <v>20.501717028850269</v>
      </c>
      <c r="AN251">
        <v>502.37005779776348</v>
      </c>
    </row>
    <row r="252" spans="1:40" x14ac:dyDescent="0.2">
      <c r="B252">
        <f t="shared" si="82"/>
        <v>181.81818181818184</v>
      </c>
      <c r="C252">
        <v>1200000</v>
      </c>
      <c r="D252">
        <v>371.81799999999998</v>
      </c>
      <c r="E252">
        <v>-574418</v>
      </c>
      <c r="F252" s="2">
        <v>2514540</v>
      </c>
      <c r="G252">
        <v>239.87100000000001</v>
      </c>
      <c r="I252">
        <f t="shared" si="87"/>
        <v>431.75549218745437</v>
      </c>
      <c r="J252">
        <f t="shared" si="88"/>
        <v>7.9849882221423737E-2</v>
      </c>
      <c r="K252">
        <f t="shared" si="89"/>
        <v>0.99929261779105993</v>
      </c>
      <c r="L252">
        <f t="shared" si="90"/>
        <v>-6</v>
      </c>
      <c r="M252">
        <f t="shared" si="83"/>
        <v>-4.83</v>
      </c>
      <c r="O252">
        <v>181.81818181818184</v>
      </c>
      <c r="P252">
        <v>1200000</v>
      </c>
      <c r="Q252">
        <v>371.81799999999998</v>
      </c>
      <c r="R252">
        <v>-574418</v>
      </c>
      <c r="S252" s="2">
        <v>2514540</v>
      </c>
      <c r="T252">
        <v>239.87100000000001</v>
      </c>
      <c r="U252">
        <v>756.75199999999995</v>
      </c>
      <c r="V252">
        <f t="shared" si="86"/>
        <v>7.5675199999999998E-2</v>
      </c>
      <c r="X252">
        <v>1200000</v>
      </c>
      <c r="Y252">
        <v>47.072800000000001</v>
      </c>
      <c r="Z252">
        <v>90.926000000000002</v>
      </c>
      <c r="AA252">
        <v>43.853200000000001</v>
      </c>
      <c r="AC252">
        <f t="shared" si="84"/>
        <v>44134.912165641501</v>
      </c>
      <c r="AD252">
        <f t="shared" si="79"/>
        <v>7.8376998929655536E-2</v>
      </c>
      <c r="AE252">
        <f t="shared" si="85"/>
        <v>78.376998929655542</v>
      </c>
      <c r="AF252">
        <f t="shared" si="80"/>
        <v>146.17924258382118</v>
      </c>
      <c r="AG252">
        <f t="shared" si="81"/>
        <v>4.1195999469944592E-3</v>
      </c>
      <c r="AI252">
        <v>84.058670486561383</v>
      </c>
      <c r="AJ252">
        <v>144.44115435054871</v>
      </c>
      <c r="AL252">
        <v>1.6450299834004135E-2</v>
      </c>
      <c r="AM252">
        <v>16.450299834004134</v>
      </c>
      <c r="AN252">
        <v>525.72422481483522</v>
      </c>
    </row>
    <row r="253" spans="1:40" x14ac:dyDescent="0.2">
      <c r="B253">
        <f t="shared" si="82"/>
        <v>200.00000000000003</v>
      </c>
      <c r="C253">
        <v>1300000</v>
      </c>
      <c r="D253">
        <v>371.84100000000001</v>
      </c>
      <c r="E253">
        <v>-574423</v>
      </c>
      <c r="F253" s="2">
        <v>2514540</v>
      </c>
      <c r="G253">
        <v>304.298</v>
      </c>
      <c r="I253">
        <f t="shared" si="87"/>
        <v>426.75549218745437</v>
      </c>
      <c r="J253">
        <f t="shared" si="88"/>
        <v>8.783487044356611E-2</v>
      </c>
      <c r="K253">
        <f t="shared" si="89"/>
        <v>0.99929261779105993</v>
      </c>
      <c r="L253">
        <f t="shared" si="90"/>
        <v>-11</v>
      </c>
      <c r="M253">
        <f t="shared" si="83"/>
        <v>-4.7750000000000004</v>
      </c>
      <c r="O253">
        <v>200.00000000000003</v>
      </c>
      <c r="P253">
        <v>1300000</v>
      </c>
      <c r="Q253">
        <v>371.84100000000001</v>
      </c>
      <c r="R253">
        <v>-574423</v>
      </c>
      <c r="S253" s="2">
        <v>2514540</v>
      </c>
      <c r="T253">
        <v>304.298</v>
      </c>
      <c r="U253">
        <v>948.58900000000006</v>
      </c>
      <c r="V253">
        <f t="shared" si="86"/>
        <v>9.485890000000001E-2</v>
      </c>
      <c r="X253">
        <v>1300000</v>
      </c>
      <c r="Y253">
        <v>46.698399999999999</v>
      </c>
      <c r="Z253">
        <v>91.103300000000004</v>
      </c>
      <c r="AA253">
        <v>44.404899999999998</v>
      </c>
      <c r="AC253">
        <f t="shared" si="84"/>
        <v>45821.688306230644</v>
      </c>
      <c r="AD253">
        <f t="shared" si="79"/>
        <v>9.4629014420081092E-2</v>
      </c>
      <c r="AE253">
        <f t="shared" si="85"/>
        <v>94.629014420081091</v>
      </c>
      <c r="AF253">
        <f t="shared" si="80"/>
        <v>137.96910349006043</v>
      </c>
      <c r="AG253">
        <f t="shared" si="81"/>
        <v>4.3647453289669567E-3</v>
      </c>
      <c r="AI253">
        <v>96.844265059970738</v>
      </c>
      <c r="AJ253">
        <v>131.19563457923957</v>
      </c>
      <c r="AL253">
        <v>1.183297172489068E-2</v>
      </c>
      <c r="AM253">
        <v>11.83297172489068</v>
      </c>
      <c r="AN253">
        <v>704.78815948187253</v>
      </c>
    </row>
    <row r="254" spans="1:40" x14ac:dyDescent="0.2">
      <c r="B254">
        <f t="shared" si="82"/>
        <v>218.18181818181822</v>
      </c>
      <c r="C254">
        <v>1400000</v>
      </c>
      <c r="D254">
        <v>371.81200000000001</v>
      </c>
      <c r="E254">
        <v>-574419</v>
      </c>
      <c r="F254" s="2">
        <v>2514540</v>
      </c>
      <c r="G254">
        <v>383.88299999999998</v>
      </c>
      <c r="I254">
        <f t="shared" si="87"/>
        <v>430.75549218745437</v>
      </c>
      <c r="J254">
        <f t="shared" si="88"/>
        <v>9.5819858665708482E-2</v>
      </c>
      <c r="K254">
        <f t="shared" si="89"/>
        <v>0.99929261779105993</v>
      </c>
      <c r="L254">
        <f t="shared" si="90"/>
        <v>-7</v>
      </c>
      <c r="M254">
        <f t="shared" si="83"/>
        <v>-4.28</v>
      </c>
      <c r="O254">
        <v>218.18181818181822</v>
      </c>
      <c r="P254">
        <v>1400000</v>
      </c>
      <c r="Q254">
        <v>371.81200000000001</v>
      </c>
      <c r="R254">
        <v>-574419</v>
      </c>
      <c r="S254" s="2">
        <v>2514540</v>
      </c>
      <c r="T254">
        <v>383.88299999999998</v>
      </c>
      <c r="U254">
        <v>1067.82</v>
      </c>
      <c r="V254">
        <f t="shared" si="86"/>
        <v>0.106782</v>
      </c>
      <c r="X254">
        <v>1400000</v>
      </c>
      <c r="Y254">
        <v>46.800800000000002</v>
      </c>
      <c r="Z254">
        <v>91.264499999999998</v>
      </c>
      <c r="AA254">
        <v>44.463700000000003</v>
      </c>
      <c r="AC254">
        <f t="shared" si="84"/>
        <v>46003.957690963034</v>
      </c>
      <c r="AD254">
        <f t="shared" si="79"/>
        <v>0.10610117046940651</v>
      </c>
      <c r="AE254">
        <f t="shared" si="85"/>
        <v>106.10117046940651</v>
      </c>
      <c r="AF254">
        <f t="shared" si="80"/>
        <v>126.97475689019886</v>
      </c>
      <c r="AG254">
        <f t="shared" si="81"/>
        <v>4.7426749595650027E-3</v>
      </c>
      <c r="AI254">
        <v>112.66675612073746</v>
      </c>
      <c r="AJ254">
        <v>123.10389761873429</v>
      </c>
      <c r="AL254">
        <v>1.735280726422191E-2</v>
      </c>
      <c r="AM254">
        <v>17.352807264221909</v>
      </c>
      <c r="AN254">
        <v>714.39673149686246</v>
      </c>
    </row>
    <row r="255" spans="1:40" x14ac:dyDescent="0.2">
      <c r="B255">
        <f t="shared" si="82"/>
        <v>236.3636363636364</v>
      </c>
      <c r="C255">
        <v>1500000</v>
      </c>
      <c r="D255">
        <v>371.82400000000001</v>
      </c>
      <c r="E255">
        <v>-574424</v>
      </c>
      <c r="F255" s="2">
        <v>2514540</v>
      </c>
      <c r="G255">
        <v>292.14499999999998</v>
      </c>
      <c r="I255">
        <f t="shared" si="87"/>
        <v>425.75549218745437</v>
      </c>
      <c r="J255">
        <f t="shared" si="88"/>
        <v>0.10380484688785085</v>
      </c>
      <c r="K255">
        <f t="shared" si="89"/>
        <v>0.99929261779105993</v>
      </c>
      <c r="L255">
        <f t="shared" si="90"/>
        <v>-12</v>
      </c>
      <c r="M255">
        <f t="shared" si="83"/>
        <v>-4.7750000000000004</v>
      </c>
      <c r="O255">
        <v>236.3636363636364</v>
      </c>
      <c r="P255">
        <v>1500000</v>
      </c>
      <c r="Q255">
        <v>371.82400000000001</v>
      </c>
      <c r="R255">
        <v>-574424</v>
      </c>
      <c r="S255" s="2">
        <v>2514540</v>
      </c>
      <c r="T255">
        <v>292.14499999999998</v>
      </c>
      <c r="U255">
        <v>1295.3599999999999</v>
      </c>
      <c r="V255">
        <f t="shared" si="86"/>
        <v>0.12953599999999998</v>
      </c>
      <c r="X255">
        <v>1500000</v>
      </c>
      <c r="Y255">
        <v>46.813099999999999</v>
      </c>
      <c r="Z255">
        <v>91.095200000000006</v>
      </c>
      <c r="AA255">
        <v>44.2821</v>
      </c>
      <c r="AC255">
        <f t="shared" si="84"/>
        <v>45442.584422031076</v>
      </c>
      <c r="AD255">
        <f t="shared" si="79"/>
        <v>0.13030010896237762</v>
      </c>
      <c r="AE255">
        <f t="shared" si="85"/>
        <v>130.30010896237761</v>
      </c>
      <c r="AF255">
        <f t="shared" si="80"/>
        <v>115.77721835708391</v>
      </c>
      <c r="AG255">
        <f t="shared" si="81"/>
        <v>5.2013687022836813E-3</v>
      </c>
      <c r="AI255">
        <v>135.04655603932483</v>
      </c>
      <c r="AJ255">
        <v>113.05591090793735</v>
      </c>
      <c r="AL255">
        <v>1.2269489576085889E-2</v>
      </c>
      <c r="AM255">
        <v>12.269489576085888</v>
      </c>
      <c r="AN255">
        <v>768.18535005367528</v>
      </c>
    </row>
    <row r="256" spans="1:40" x14ac:dyDescent="0.2">
      <c r="B256">
        <f t="shared" si="82"/>
        <v>254.54545454545459</v>
      </c>
      <c r="C256">
        <v>1600000</v>
      </c>
      <c r="D256">
        <v>371.80399999999997</v>
      </c>
      <c r="E256">
        <v>-574423</v>
      </c>
      <c r="F256" s="2">
        <v>2514540</v>
      </c>
      <c r="G256">
        <v>392.47300000000001</v>
      </c>
      <c r="I256">
        <f t="shared" si="87"/>
        <v>426.75549218745437</v>
      </c>
      <c r="J256">
        <f t="shared" si="88"/>
        <v>0.11178983510999323</v>
      </c>
      <c r="K256">
        <f t="shared" si="89"/>
        <v>0.99929261779105993</v>
      </c>
      <c r="L256">
        <f t="shared" si="90"/>
        <v>-11</v>
      </c>
      <c r="M256">
        <f t="shared" si="83"/>
        <v>-4.4450000000000003</v>
      </c>
      <c r="O256">
        <v>254.54545454545459</v>
      </c>
      <c r="P256">
        <v>1600000</v>
      </c>
      <c r="Q256">
        <v>371.80399999999997</v>
      </c>
      <c r="R256">
        <v>-574423</v>
      </c>
      <c r="S256" s="2">
        <v>2514540</v>
      </c>
      <c r="T256">
        <v>392.47300000000001</v>
      </c>
      <c r="U256">
        <v>1589.27</v>
      </c>
      <c r="V256">
        <f t="shared" si="86"/>
        <v>0.15892700000000001</v>
      </c>
      <c r="X256">
        <v>1600000</v>
      </c>
      <c r="Y256">
        <v>46.536000000000001</v>
      </c>
      <c r="Z256">
        <v>91.053200000000004</v>
      </c>
      <c r="AA256">
        <v>44.517200000000003</v>
      </c>
      <c r="AC256">
        <f t="shared" si="84"/>
        <v>46170.217425857896</v>
      </c>
      <c r="AD256">
        <f t="shared" si="79"/>
        <v>0.15734505014589473</v>
      </c>
      <c r="AE256">
        <f t="shared" si="85"/>
        <v>157.34505014589473</v>
      </c>
      <c r="AF256">
        <f t="shared" si="80"/>
        <v>109.22884081155993</v>
      </c>
      <c r="AG256">
        <f t="shared" si="81"/>
        <v>5.5131959244986125E-3</v>
      </c>
      <c r="AI256">
        <v>157.7453198538729</v>
      </c>
      <c r="AJ256">
        <v>104.37017876566668</v>
      </c>
      <c r="AL256">
        <v>9.9817760092730315E-3</v>
      </c>
      <c r="AM256">
        <v>9.9817760092730321</v>
      </c>
      <c r="AN256">
        <v>799.22274089970676</v>
      </c>
    </row>
    <row r="257" spans="2:40" x14ac:dyDescent="0.2">
      <c r="B257">
        <f t="shared" si="82"/>
        <v>272.72727272727275</v>
      </c>
      <c r="C257">
        <v>1700000</v>
      </c>
      <c r="D257">
        <v>371.85599999999999</v>
      </c>
      <c r="E257">
        <v>-574415</v>
      </c>
      <c r="F257" s="2">
        <v>2514540</v>
      </c>
      <c r="G257">
        <v>322.42700000000002</v>
      </c>
      <c r="I257">
        <f t="shared" si="87"/>
        <v>434.75549218745437</v>
      </c>
      <c r="J257">
        <f t="shared" si="88"/>
        <v>0.1197748233321356</v>
      </c>
      <c r="K257">
        <f t="shared" si="89"/>
        <v>0.99929261779105993</v>
      </c>
      <c r="L257">
        <f t="shared" si="90"/>
        <v>-3</v>
      </c>
      <c r="M257">
        <f t="shared" si="83"/>
        <v>-4.0599999999999996</v>
      </c>
      <c r="O257">
        <v>272.72727272727275</v>
      </c>
      <c r="P257">
        <v>1700000</v>
      </c>
      <c r="Q257">
        <v>371.85599999999999</v>
      </c>
      <c r="R257">
        <v>-574415</v>
      </c>
      <c r="S257" s="2">
        <v>2514540</v>
      </c>
      <c r="T257">
        <v>322.42700000000002</v>
      </c>
      <c r="U257">
        <v>1762.22</v>
      </c>
      <c r="V257">
        <f t="shared" si="86"/>
        <v>0.17622200000000002</v>
      </c>
      <c r="X257">
        <v>1700000</v>
      </c>
      <c r="Y257">
        <v>46.621299999999998</v>
      </c>
      <c r="Z257">
        <v>91.174599999999998</v>
      </c>
      <c r="AA257">
        <v>44.5533</v>
      </c>
      <c r="AC257">
        <f t="shared" si="84"/>
        <v>46282.629941606021</v>
      </c>
      <c r="AD257">
        <f t="shared" si="79"/>
        <v>0.17404414435716653</v>
      </c>
      <c r="AE257">
        <f t="shared" si="85"/>
        <v>174.04414435716654</v>
      </c>
      <c r="AF257">
        <f t="shared" si="80"/>
        <v>102.19513241972885</v>
      </c>
      <c r="AG257">
        <f t="shared" si="81"/>
        <v>5.8926485610555825E-3</v>
      </c>
      <c r="AI257">
        <v>186.95926761252773</v>
      </c>
      <c r="AJ257">
        <v>96.956998530760558</v>
      </c>
      <c r="AL257">
        <v>5.1095162324989478E-3</v>
      </c>
      <c r="AM257">
        <v>5.1095162324989474</v>
      </c>
      <c r="AN257">
        <v>1401.9123420325939</v>
      </c>
    </row>
    <row r="258" spans="2:40" x14ac:dyDescent="0.2">
      <c r="B258">
        <f t="shared" si="82"/>
        <v>290.90909090909093</v>
      </c>
      <c r="C258">
        <v>1800000</v>
      </c>
      <c r="D258">
        <v>371.83300000000003</v>
      </c>
      <c r="E258">
        <v>-574410</v>
      </c>
      <c r="F258" s="2">
        <v>2514540</v>
      </c>
      <c r="G258">
        <v>241.02199999999999</v>
      </c>
      <c r="I258">
        <f t="shared" si="87"/>
        <v>439.75549218745437</v>
      </c>
      <c r="J258">
        <f t="shared" si="88"/>
        <v>0.12775981155427796</v>
      </c>
      <c r="K258">
        <f t="shared" si="89"/>
        <v>0.99929261779105993</v>
      </c>
      <c r="L258">
        <f t="shared" si="90"/>
        <v>2</v>
      </c>
      <c r="M258">
        <f t="shared" si="83"/>
        <v>-4.2249999999999996</v>
      </c>
      <c r="O258">
        <v>290.90909090909093</v>
      </c>
      <c r="P258">
        <v>1800000</v>
      </c>
      <c r="Q258">
        <v>371.83300000000003</v>
      </c>
      <c r="R258">
        <v>-574410</v>
      </c>
      <c r="S258" s="2">
        <v>2514540</v>
      </c>
      <c r="T258">
        <v>241.02199999999999</v>
      </c>
      <c r="U258">
        <v>2068.02</v>
      </c>
      <c r="V258">
        <f t="shared" si="86"/>
        <v>0.20680200000000001</v>
      </c>
      <c r="X258">
        <v>1800000</v>
      </c>
      <c r="Y258">
        <v>46.684800000000003</v>
      </c>
      <c r="Z258">
        <v>90.932000000000002</v>
      </c>
      <c r="AA258">
        <v>44.247199999999999</v>
      </c>
      <c r="AC258">
        <f t="shared" si="84"/>
        <v>45335.22524565291</v>
      </c>
      <c r="AD258">
        <f t="shared" si="79"/>
        <v>0.20851450727575804</v>
      </c>
      <c r="AE258">
        <f t="shared" si="85"/>
        <v>208.51450727575804</v>
      </c>
      <c r="AF258">
        <f t="shared" si="80"/>
        <v>93.846749710079365</v>
      </c>
      <c r="AG258">
        <f t="shared" si="81"/>
        <v>6.4168445029835946E-3</v>
      </c>
      <c r="AI258">
        <v>215.61433225297793</v>
      </c>
      <c r="AJ258">
        <v>89.576882803249248</v>
      </c>
      <c r="AL258">
        <v>6.6498499871592079E-3</v>
      </c>
      <c r="AM258">
        <v>6.6498499871592083</v>
      </c>
      <c r="AN258">
        <v>1461.7224260413011</v>
      </c>
    </row>
    <row r="259" spans="2:40" x14ac:dyDescent="0.2">
      <c r="B259">
        <f t="shared" si="82"/>
        <v>309.09090909090912</v>
      </c>
      <c r="C259">
        <v>1900000</v>
      </c>
      <c r="D259">
        <v>371.82100000000003</v>
      </c>
      <c r="E259">
        <v>-574410</v>
      </c>
      <c r="F259" s="2">
        <v>2514540</v>
      </c>
      <c r="G259">
        <v>268.108</v>
      </c>
      <c r="I259">
        <f t="shared" si="87"/>
        <v>439.75549218745437</v>
      </c>
      <c r="J259">
        <f t="shared" si="88"/>
        <v>0.13574479977642034</v>
      </c>
      <c r="K259">
        <f t="shared" si="89"/>
        <v>0.99929261779105993</v>
      </c>
      <c r="L259">
        <f t="shared" si="90"/>
        <v>2</v>
      </c>
      <c r="M259">
        <f t="shared" si="83"/>
        <v>-4.5</v>
      </c>
      <c r="O259">
        <v>309.09090909090912</v>
      </c>
      <c r="P259">
        <v>1900000</v>
      </c>
      <c r="Q259">
        <v>371.82100000000003</v>
      </c>
      <c r="R259">
        <v>-574410</v>
      </c>
      <c r="S259" s="2">
        <v>2514540</v>
      </c>
      <c r="T259">
        <v>268.108</v>
      </c>
      <c r="U259">
        <v>2308.7600000000002</v>
      </c>
      <c r="V259">
        <f t="shared" si="86"/>
        <v>0.23087600000000003</v>
      </c>
      <c r="X259">
        <v>1900000</v>
      </c>
      <c r="Y259">
        <v>46.851199999999999</v>
      </c>
      <c r="Z259">
        <v>90.933000000000007</v>
      </c>
      <c r="AA259">
        <v>44.081800000000001</v>
      </c>
      <c r="AC259">
        <f t="shared" si="84"/>
        <v>44828.721919968928</v>
      </c>
      <c r="AD259">
        <f t="shared" si="79"/>
        <v>0.23541804660173607</v>
      </c>
      <c r="AE259">
        <f t="shared" si="85"/>
        <v>235.41804660173608</v>
      </c>
      <c r="AF259">
        <f t="shared" si="80"/>
        <v>87.339535218311212</v>
      </c>
      <c r="AG259">
        <f t="shared" si="81"/>
        <v>6.8949302110980944E-3</v>
      </c>
      <c r="AI259">
        <v>240.2688359666401</v>
      </c>
      <c r="AJ259">
        <v>86.432087999417504</v>
      </c>
      <c r="AL259">
        <v>6.6282582123781669E-3</v>
      </c>
      <c r="AM259">
        <v>6.6282582123781673</v>
      </c>
      <c r="AN259">
        <v>1496.3072121933599</v>
      </c>
    </row>
    <row r="260" spans="2:40" x14ac:dyDescent="0.2">
      <c r="B260">
        <f t="shared" si="82"/>
        <v>327.27272727272731</v>
      </c>
      <c r="C260">
        <v>2000000</v>
      </c>
      <c r="D260">
        <v>371.81299999999999</v>
      </c>
      <c r="E260">
        <v>-574410</v>
      </c>
      <c r="F260" s="2">
        <v>2514540</v>
      </c>
      <c r="G260">
        <v>486.44299999999998</v>
      </c>
      <c r="I260">
        <f t="shared" si="87"/>
        <v>439.75549218745437</v>
      </c>
      <c r="J260">
        <f t="shared" si="88"/>
        <v>0.14372978799856273</v>
      </c>
      <c r="K260">
        <f t="shared" si="89"/>
        <v>0.99929261779105993</v>
      </c>
      <c r="L260">
        <f t="shared" si="90"/>
        <v>2</v>
      </c>
      <c r="M260">
        <f t="shared" si="83"/>
        <v>-4.5</v>
      </c>
      <c r="O260">
        <v>327.27272727272731</v>
      </c>
      <c r="P260">
        <v>2000000</v>
      </c>
      <c r="Q260">
        <v>371.81299999999999</v>
      </c>
      <c r="R260">
        <v>-574410</v>
      </c>
      <c r="S260" s="2">
        <v>2514540</v>
      </c>
      <c r="T260">
        <v>486.44299999999998</v>
      </c>
      <c r="U260">
        <v>2672.96</v>
      </c>
      <c r="V260">
        <f t="shared" si="86"/>
        <v>0.26729600000000003</v>
      </c>
      <c r="X260">
        <v>2000000</v>
      </c>
      <c r="Y260">
        <v>46.606900000000003</v>
      </c>
      <c r="Z260">
        <v>91.332300000000004</v>
      </c>
      <c r="AA260">
        <v>44.7254</v>
      </c>
      <c r="AC260">
        <f t="shared" si="84"/>
        <v>46821.044488279535</v>
      </c>
      <c r="AD260">
        <f t="shared" si="79"/>
        <v>0.26095683800940078</v>
      </c>
      <c r="AE260">
        <f t="shared" si="85"/>
        <v>260.95683800940077</v>
      </c>
      <c r="AF260">
        <f t="shared" si="80"/>
        <v>86.153323027572554</v>
      </c>
      <c r="AG260">
        <f t="shared" si="81"/>
        <v>6.9898638710345681E-3</v>
      </c>
      <c r="AI260">
        <v>258.77158824717577</v>
      </c>
      <c r="AJ260">
        <v>83.233956847788136</v>
      </c>
      <c r="AL260">
        <v>5.0607090545701783E-3</v>
      </c>
      <c r="AM260">
        <v>5.0607090545701787</v>
      </c>
      <c r="AN260">
        <v>1575.4637926546006</v>
      </c>
    </row>
    <row r="261" spans="2:40" x14ac:dyDescent="0.2">
      <c r="B261">
        <f t="shared" si="82"/>
        <v>345.4545454545455</v>
      </c>
      <c r="C261">
        <v>2100000</v>
      </c>
      <c r="D261">
        <v>371.82</v>
      </c>
      <c r="E261">
        <v>-574414</v>
      </c>
      <c r="F261" s="2">
        <v>2514540</v>
      </c>
      <c r="G261">
        <v>504.50799999999998</v>
      </c>
      <c r="I261">
        <f t="shared" si="87"/>
        <v>435.75549218745437</v>
      </c>
      <c r="J261">
        <f t="shared" si="88"/>
        <v>0.15171477622070509</v>
      </c>
      <c r="K261">
        <f t="shared" si="89"/>
        <v>0.99929261779105993</v>
      </c>
      <c r="L261">
        <f t="shared" si="90"/>
        <v>-2</v>
      </c>
      <c r="M261">
        <f t="shared" si="83"/>
        <v>-4.72</v>
      </c>
      <c r="O261">
        <v>345.4545454545455</v>
      </c>
      <c r="P261">
        <v>2100000</v>
      </c>
      <c r="Q261">
        <v>371.82</v>
      </c>
      <c r="R261">
        <v>-574414</v>
      </c>
      <c r="S261" s="2">
        <v>2514540</v>
      </c>
      <c r="T261">
        <v>504.50799999999998</v>
      </c>
      <c r="U261">
        <v>2975.91</v>
      </c>
      <c r="V261">
        <f t="shared" si="86"/>
        <v>0.29759099999999999</v>
      </c>
      <c r="X261">
        <v>2100000</v>
      </c>
      <c r="Y261">
        <v>46.683</v>
      </c>
      <c r="Z261">
        <v>91.145700000000005</v>
      </c>
      <c r="AA261">
        <v>44.462699999999998</v>
      </c>
      <c r="AC261">
        <f t="shared" si="84"/>
        <v>46000.853838400733</v>
      </c>
      <c r="AD261">
        <f t="shared" si="79"/>
        <v>0.29571354619563123</v>
      </c>
      <c r="AE261">
        <f t="shared" si="85"/>
        <v>295.71354619563124</v>
      </c>
      <c r="AF261">
        <f t="shared" si="80"/>
        <v>80.189172630614237</v>
      </c>
      <c r="AG261">
        <f t="shared" si="81"/>
        <v>7.5097420293135054E-3</v>
      </c>
      <c r="AI261">
        <v>309.88442131928792</v>
      </c>
      <c r="AJ261">
        <v>77.64122540433884</v>
      </c>
    </row>
    <row r="262" spans="2:40" x14ac:dyDescent="0.2">
      <c r="B262">
        <f t="shared" si="82"/>
        <v>363.63636363636368</v>
      </c>
      <c r="C262">
        <v>2200000</v>
      </c>
      <c r="D262">
        <v>371.82</v>
      </c>
      <c r="E262">
        <v>-574408</v>
      </c>
      <c r="F262" s="2">
        <v>2514540</v>
      </c>
      <c r="G262">
        <v>529.13699999999994</v>
      </c>
      <c r="I262">
        <f t="shared" si="87"/>
        <v>441.75549218745437</v>
      </c>
      <c r="J262">
        <f t="shared" si="88"/>
        <v>0.15969976444284747</v>
      </c>
      <c r="K262">
        <f t="shared" si="89"/>
        <v>0.99929261779105993</v>
      </c>
      <c r="L262">
        <f t="shared" si="90"/>
        <v>4</v>
      </c>
      <c r="M262">
        <f t="shared" si="83"/>
        <v>-4.17</v>
      </c>
      <c r="O262">
        <v>363.63636363636368</v>
      </c>
      <c r="P262">
        <v>2200000</v>
      </c>
      <c r="Q262">
        <v>371.82</v>
      </c>
      <c r="R262">
        <v>-574408</v>
      </c>
      <c r="S262" s="2">
        <v>2514540</v>
      </c>
      <c r="T262">
        <v>529.13699999999994</v>
      </c>
      <c r="U262">
        <v>3395.48</v>
      </c>
      <c r="V262">
        <f t="shared" si="86"/>
        <v>0.33954800000000002</v>
      </c>
      <c r="X262">
        <v>2200000</v>
      </c>
      <c r="Y262">
        <v>46.745199999999997</v>
      </c>
      <c r="Z262">
        <v>91.090500000000006</v>
      </c>
      <c r="AA262">
        <v>44.345300000000002</v>
      </c>
      <c r="AC262">
        <f t="shared" si="84"/>
        <v>45637.431021517157</v>
      </c>
      <c r="AD262">
        <f t="shared" si="79"/>
        <v>0.34009269735302206</v>
      </c>
      <c r="AE262">
        <f t="shared" si="85"/>
        <v>340.09269735302206</v>
      </c>
      <c r="AF262">
        <f t="shared" si="80"/>
        <v>75.577867643183481</v>
      </c>
      <c r="AG262">
        <f t="shared" si="81"/>
        <v>7.9679411285204955E-3</v>
      </c>
      <c r="AI262">
        <v>342.02688168221306</v>
      </c>
      <c r="AJ262">
        <v>72.79800617151939</v>
      </c>
    </row>
    <row r="263" spans="2:40" x14ac:dyDescent="0.2">
      <c r="B263">
        <f t="shared" si="82"/>
        <v>381.81818181818187</v>
      </c>
      <c r="C263">
        <v>2300000</v>
      </c>
      <c r="D263">
        <v>371.81599999999997</v>
      </c>
      <c r="E263">
        <v>-574402</v>
      </c>
      <c r="F263" s="2">
        <v>2514540</v>
      </c>
      <c r="G263">
        <v>510.55900000000003</v>
      </c>
      <c r="I263">
        <f t="shared" si="87"/>
        <v>447.75549218745437</v>
      </c>
      <c r="J263">
        <f t="shared" si="88"/>
        <v>0.16768475266498983</v>
      </c>
      <c r="K263">
        <f t="shared" si="89"/>
        <v>0.99929261779105993</v>
      </c>
      <c r="L263">
        <f t="shared" si="90"/>
        <v>10</v>
      </c>
      <c r="M263">
        <f t="shared" si="83"/>
        <v>-4.17</v>
      </c>
      <c r="O263">
        <v>381.81818181818187</v>
      </c>
      <c r="P263">
        <v>2300000</v>
      </c>
      <c r="Q263">
        <v>371.81599999999997</v>
      </c>
      <c r="R263">
        <v>-574402</v>
      </c>
      <c r="S263" s="2">
        <v>2514540</v>
      </c>
      <c r="T263">
        <v>510.55900000000003</v>
      </c>
      <c r="U263">
        <v>3875.53</v>
      </c>
      <c r="V263">
        <f t="shared" si="86"/>
        <v>0.38755300000000004</v>
      </c>
      <c r="X263">
        <v>2300000</v>
      </c>
      <c r="Y263">
        <v>46.551499999999997</v>
      </c>
      <c r="Z263">
        <v>91.054000000000002</v>
      </c>
      <c r="AA263">
        <v>44.502499999999998</v>
      </c>
      <c r="AC263">
        <f t="shared" si="84"/>
        <v>46124.495001247749</v>
      </c>
      <c r="AD263">
        <f t="shared" si="79"/>
        <v>0.38407567123596498</v>
      </c>
      <c r="AE263">
        <f t="shared" si="85"/>
        <v>384.07567123596499</v>
      </c>
      <c r="AF263">
        <f t="shared" si="80"/>
        <v>72.747114235063165</v>
      </c>
      <c r="AG263">
        <f t="shared" si="81"/>
        <v>8.2779915922733243E-3</v>
      </c>
      <c r="AI263">
        <v>386.03427468984307</v>
      </c>
      <c r="AJ263">
        <v>69.93730072930056</v>
      </c>
    </row>
    <row r="264" spans="2:40" x14ac:dyDescent="0.2">
      <c r="B264">
        <f t="shared" si="82"/>
        <v>400.00000000000006</v>
      </c>
      <c r="C264">
        <v>2400000</v>
      </c>
      <c r="D264">
        <v>371.84100000000001</v>
      </c>
      <c r="E264">
        <v>-574402</v>
      </c>
      <c r="F264" s="2">
        <v>2514540</v>
      </c>
      <c r="G264">
        <v>486.82400000000001</v>
      </c>
      <c r="I264">
        <f t="shared" si="87"/>
        <v>447.75549218745437</v>
      </c>
      <c r="J264">
        <f t="shared" si="88"/>
        <v>0.17566974088713222</v>
      </c>
      <c r="K264">
        <f t="shared" si="89"/>
        <v>0.99929261779105993</v>
      </c>
      <c r="L264">
        <f t="shared" si="90"/>
        <v>10</v>
      </c>
      <c r="M264">
        <f t="shared" si="83"/>
        <v>-4.5</v>
      </c>
      <c r="O264">
        <v>400.00000000000006</v>
      </c>
      <c r="P264">
        <v>2400000</v>
      </c>
      <c r="Q264">
        <v>371.84100000000001</v>
      </c>
      <c r="R264">
        <v>-574402</v>
      </c>
      <c r="S264" s="2">
        <v>2514540</v>
      </c>
      <c r="T264">
        <v>486.82400000000001</v>
      </c>
      <c r="U264">
        <v>4204.7299999999996</v>
      </c>
      <c r="V264">
        <f t="shared" si="86"/>
        <v>0.42047299999999999</v>
      </c>
      <c r="X264">
        <v>2400000</v>
      </c>
      <c r="Y264">
        <v>46.902799999999999</v>
      </c>
      <c r="Z264">
        <v>91.072699999999998</v>
      </c>
      <c r="AA264">
        <v>44.169899999999998</v>
      </c>
      <c r="AC264">
        <f t="shared" si="84"/>
        <v>45098.03774523949</v>
      </c>
      <c r="AD264">
        <f t="shared" si="79"/>
        <v>0.4261846339314686</v>
      </c>
      <c r="AE264">
        <f t="shared" si="85"/>
        <v>426.18463393146862</v>
      </c>
      <c r="AF264">
        <f t="shared" si="80"/>
        <v>67.895095825458029</v>
      </c>
      <c r="AG264">
        <f t="shared" si="81"/>
        <v>8.8695655065884477E-3</v>
      </c>
      <c r="AI264">
        <v>400.36489097451118</v>
      </c>
      <c r="AJ264">
        <v>67.409294773082237</v>
      </c>
    </row>
    <row r="265" spans="2:40" x14ac:dyDescent="0.2">
      <c r="B265">
        <f t="shared" si="82"/>
        <v>418.18181818181824</v>
      </c>
      <c r="C265">
        <v>2500000</v>
      </c>
      <c r="D265">
        <v>371.85199999999998</v>
      </c>
      <c r="E265">
        <v>-574392</v>
      </c>
      <c r="F265" s="2">
        <v>2514540</v>
      </c>
      <c r="G265">
        <v>579.04899999999998</v>
      </c>
      <c r="I265">
        <f t="shared" si="87"/>
        <v>457.75549218745437</v>
      </c>
      <c r="J265">
        <f t="shared" si="88"/>
        <v>0.18365472910927458</v>
      </c>
      <c r="K265">
        <f t="shared" si="89"/>
        <v>0.99929261779105993</v>
      </c>
      <c r="L265">
        <f t="shared" si="90"/>
        <v>20</v>
      </c>
      <c r="M265">
        <f t="shared" si="83"/>
        <v>-3.95</v>
      </c>
      <c r="O265">
        <v>418.18181818181824</v>
      </c>
      <c r="P265">
        <v>2500000</v>
      </c>
      <c r="Q265">
        <v>371.85199999999998</v>
      </c>
      <c r="R265">
        <v>-574392</v>
      </c>
      <c r="S265" s="2">
        <v>2514540</v>
      </c>
      <c r="T265">
        <v>579.04899999999998</v>
      </c>
      <c r="U265">
        <v>4555.88</v>
      </c>
      <c r="V265">
        <f t="shared" si="86"/>
        <v>0.45558800000000005</v>
      </c>
      <c r="X265">
        <v>2500000</v>
      </c>
      <c r="Y265">
        <v>46.7879</v>
      </c>
      <c r="Z265">
        <v>91.015100000000004</v>
      </c>
      <c r="AA265">
        <v>44.227200000000003</v>
      </c>
      <c r="AC265">
        <f t="shared" si="84"/>
        <v>45273.777646881681</v>
      </c>
      <c r="AD265">
        <f t="shared" si="79"/>
        <v>0.45998414486668382</v>
      </c>
      <c r="AE265">
        <f t="shared" si="85"/>
        <v>459.98414486668383</v>
      </c>
      <c r="AF265">
        <f t="shared" si="80"/>
        <v>65.196208236624685</v>
      </c>
      <c r="AG265">
        <f t="shared" si="81"/>
        <v>9.2367334893827067E-3</v>
      </c>
      <c r="AI265">
        <v>469.54096844967665</v>
      </c>
      <c r="AJ265">
        <v>64.27760995345578</v>
      </c>
    </row>
    <row r="266" spans="2:40" x14ac:dyDescent="0.2">
      <c r="B266">
        <f t="shared" si="82"/>
        <v>436.36363636363643</v>
      </c>
      <c r="C266">
        <v>2600000</v>
      </c>
      <c r="D266">
        <v>371.84100000000001</v>
      </c>
      <c r="E266">
        <v>-574386</v>
      </c>
      <c r="F266" s="2">
        <v>2514540</v>
      </c>
      <c r="G266">
        <v>642.93899999999996</v>
      </c>
      <c r="I266">
        <f t="shared" si="87"/>
        <v>463.75549218745437</v>
      </c>
      <c r="J266">
        <f t="shared" si="88"/>
        <v>0.19163971733141696</v>
      </c>
      <c r="K266">
        <f t="shared" si="89"/>
        <v>0.99929261779105993</v>
      </c>
      <c r="L266">
        <f t="shared" si="90"/>
        <v>26</v>
      </c>
      <c r="M266">
        <f t="shared" si="83"/>
        <v>-4.17</v>
      </c>
      <c r="O266">
        <v>436.36363636363643</v>
      </c>
      <c r="P266">
        <v>2600000</v>
      </c>
      <c r="Q266">
        <v>371.84100000000001</v>
      </c>
      <c r="R266">
        <v>-574386</v>
      </c>
      <c r="S266" s="2">
        <v>2514540</v>
      </c>
      <c r="T266">
        <v>642.93899999999996</v>
      </c>
      <c r="U266">
        <v>5067.13</v>
      </c>
      <c r="V266">
        <f t="shared" si="86"/>
        <v>0.50671300000000008</v>
      </c>
      <c r="X266">
        <v>2600000</v>
      </c>
      <c r="Y266">
        <v>46.682200000000002</v>
      </c>
      <c r="Z266">
        <v>91.110900000000001</v>
      </c>
      <c r="AA266">
        <v>44.428699999999999</v>
      </c>
      <c r="AC266">
        <f t="shared" si="84"/>
        <v>45895.405900394071</v>
      </c>
      <c r="AD266">
        <f t="shared" si="79"/>
        <v>0.50467309321234632</v>
      </c>
      <c r="AE266">
        <f t="shared" si="85"/>
        <v>504.67309321234632</v>
      </c>
      <c r="AF266">
        <f t="shared" si="80"/>
        <v>63.337572451122981</v>
      </c>
      <c r="AG266">
        <f t="shared" si="81"/>
        <v>9.5077846639088047E-3</v>
      </c>
      <c r="AI266">
        <v>501.88952570214826</v>
      </c>
      <c r="AJ266">
        <v>62.213502296594726</v>
      </c>
    </row>
    <row r="267" spans="2:40" x14ac:dyDescent="0.2">
      <c r="B267">
        <f t="shared" si="82"/>
        <v>454.54545454545462</v>
      </c>
      <c r="C267">
        <v>2700000</v>
      </c>
      <c r="D267">
        <v>371.834</v>
      </c>
      <c r="E267">
        <v>-574388</v>
      </c>
      <c r="F267" s="2">
        <v>2514540</v>
      </c>
      <c r="G267">
        <v>721.29499999999996</v>
      </c>
      <c r="I267">
        <f t="shared" si="87"/>
        <v>461.75549218745437</v>
      </c>
      <c r="J267">
        <f t="shared" si="88"/>
        <v>0.19962470555355935</v>
      </c>
      <c r="K267">
        <f t="shared" si="89"/>
        <v>0.99929261779105993</v>
      </c>
      <c r="L267">
        <f t="shared" si="90"/>
        <v>24</v>
      </c>
      <c r="M267">
        <f t="shared" si="83"/>
        <v>-4.6100000000000003</v>
      </c>
      <c r="O267">
        <v>454.54545454545462</v>
      </c>
      <c r="P267">
        <v>2700000</v>
      </c>
      <c r="Q267">
        <v>371.834</v>
      </c>
      <c r="R267">
        <v>-574388</v>
      </c>
      <c r="S267" s="2">
        <v>2514540</v>
      </c>
      <c r="T267">
        <v>721.29499999999996</v>
      </c>
      <c r="U267">
        <v>5595.68</v>
      </c>
      <c r="V267">
        <f t="shared" si="86"/>
        <v>0.55956800000000007</v>
      </c>
      <c r="X267">
        <v>2700000</v>
      </c>
      <c r="Y267">
        <v>46.214199999999998</v>
      </c>
      <c r="Z267">
        <v>91.263599999999997</v>
      </c>
      <c r="AA267">
        <v>45.049399999999999</v>
      </c>
      <c r="AC267">
        <f t="shared" si="84"/>
        <v>47845.977424523808</v>
      </c>
      <c r="AD267">
        <f t="shared" si="79"/>
        <v>0.53459483558315246</v>
      </c>
      <c r="AE267">
        <f t="shared" si="85"/>
        <v>534.59483558315242</v>
      </c>
      <c r="AF267">
        <f t="shared" si="80"/>
        <v>63.388264731106105</v>
      </c>
      <c r="AG267">
        <f t="shared" si="81"/>
        <v>9.5001811858163449E-3</v>
      </c>
      <c r="AI267">
        <v>559.89538715241179</v>
      </c>
      <c r="AJ267">
        <v>58.9469852365092</v>
      </c>
    </row>
    <row r="268" spans="2:40" x14ac:dyDescent="0.2">
      <c r="B268">
        <f t="shared" si="82"/>
        <v>472.7272727272728</v>
      </c>
      <c r="C268">
        <v>2800000</v>
      </c>
      <c r="D268">
        <v>371.827</v>
      </c>
      <c r="E268">
        <v>-574386</v>
      </c>
      <c r="F268" s="2">
        <v>2514540</v>
      </c>
      <c r="G268">
        <v>807.55700000000002</v>
      </c>
      <c r="I268">
        <f t="shared" si="87"/>
        <v>463.75549218745437</v>
      </c>
      <c r="J268">
        <f t="shared" si="88"/>
        <v>0.20760969377570171</v>
      </c>
      <c r="K268">
        <f t="shared" si="89"/>
        <v>0.99929261779105993</v>
      </c>
      <c r="L268">
        <f t="shared" si="90"/>
        <v>26</v>
      </c>
      <c r="M268">
        <f t="shared" si="83"/>
        <v>-4.3899999999999997</v>
      </c>
      <c r="O268">
        <v>472.7272727272728</v>
      </c>
      <c r="P268">
        <v>2800000</v>
      </c>
      <c r="Q268">
        <v>371.827</v>
      </c>
      <c r="R268">
        <v>-574386</v>
      </c>
      <c r="S268" s="2">
        <v>2514540</v>
      </c>
      <c r="T268">
        <v>807.55700000000002</v>
      </c>
      <c r="U268">
        <v>5957.09</v>
      </c>
      <c r="V268">
        <f t="shared" si="86"/>
        <v>0.59570900000000004</v>
      </c>
      <c r="X268">
        <v>2800000</v>
      </c>
      <c r="Y268">
        <v>46.419800000000002</v>
      </c>
      <c r="Z268">
        <v>91.1751</v>
      </c>
      <c r="AA268">
        <v>44.755299999999998</v>
      </c>
      <c r="AC268">
        <f t="shared" si="84"/>
        <v>46915.010244090248</v>
      </c>
      <c r="AD268">
        <f t="shared" si="79"/>
        <v>0.58041638698868148</v>
      </c>
      <c r="AE268">
        <f t="shared" si="85"/>
        <v>580.41638698868144</v>
      </c>
      <c r="AF268">
        <f t="shared" si="80"/>
        <v>59.764309780558179</v>
      </c>
      <c r="AG268">
        <f t="shared" si="81"/>
        <v>1.0076247884584463E-2</v>
      </c>
      <c r="AI268">
        <v>615.40792719947024</v>
      </c>
      <c r="AJ268">
        <v>56.194712992978936</v>
      </c>
    </row>
    <row r="269" spans="2:40" x14ac:dyDescent="0.2">
      <c r="B269">
        <f t="shared" si="82"/>
        <v>490.90909090909099</v>
      </c>
      <c r="C269">
        <v>2900000</v>
      </c>
      <c r="D269">
        <v>371.82600000000002</v>
      </c>
      <c r="E269">
        <v>-574386</v>
      </c>
      <c r="F269" s="2">
        <v>2514540</v>
      </c>
      <c r="G269">
        <v>808.226</v>
      </c>
      <c r="I269">
        <f t="shared" si="87"/>
        <v>463.75549218745437</v>
      </c>
      <c r="J269">
        <f t="shared" si="88"/>
        <v>0.2155946819978441</v>
      </c>
      <c r="K269">
        <f t="shared" si="89"/>
        <v>0.99929261779105993</v>
      </c>
      <c r="L269">
        <f t="shared" si="90"/>
        <v>26</v>
      </c>
      <c r="M269">
        <f t="shared" si="83"/>
        <v>-4.5</v>
      </c>
      <c r="O269">
        <v>490.90909090909099</v>
      </c>
      <c r="P269">
        <v>2900000</v>
      </c>
      <c r="Q269">
        <v>371.82600000000002</v>
      </c>
      <c r="R269">
        <v>-574386</v>
      </c>
      <c r="S269" s="2">
        <v>2514540</v>
      </c>
      <c r="T269">
        <v>808.226</v>
      </c>
      <c r="U269">
        <v>6500.35</v>
      </c>
      <c r="V269">
        <f t="shared" si="86"/>
        <v>0.65003500000000003</v>
      </c>
      <c r="X269">
        <v>2900000</v>
      </c>
      <c r="Y269">
        <v>46.651600000000002</v>
      </c>
      <c r="Z269">
        <v>91.2012</v>
      </c>
      <c r="AA269">
        <v>44.549599999999998</v>
      </c>
      <c r="AC269">
        <f t="shared" si="84"/>
        <v>46271.100054270923</v>
      </c>
      <c r="AD269">
        <f t="shared" si="79"/>
        <v>0.64216145791438051</v>
      </c>
      <c r="AE269">
        <f t="shared" si="85"/>
        <v>642.16145791438055</v>
      </c>
      <c r="AF269">
        <f t="shared" si="80"/>
        <v>56.760929811018769</v>
      </c>
      <c r="AG269">
        <f t="shared" si="81"/>
        <v>1.0609410416724661E-2</v>
      </c>
      <c r="AI269">
        <v>690.44284215111566</v>
      </c>
      <c r="AJ269">
        <v>53.503337908903056</v>
      </c>
    </row>
    <row r="270" spans="2:40" x14ac:dyDescent="0.2">
      <c r="B270">
        <f t="shared" si="82"/>
        <v>509.09090909090918</v>
      </c>
      <c r="C270">
        <v>3000000</v>
      </c>
      <c r="D270">
        <v>371.8</v>
      </c>
      <c r="E270">
        <v>-574381</v>
      </c>
      <c r="F270" s="2">
        <v>2514540</v>
      </c>
      <c r="G270">
        <v>890.08299999999997</v>
      </c>
      <c r="I270">
        <f t="shared" si="87"/>
        <v>468.75549218745437</v>
      </c>
      <c r="J270">
        <f t="shared" si="88"/>
        <v>0.22357967021998645</v>
      </c>
      <c r="K270">
        <f t="shared" si="89"/>
        <v>0.99929261779105993</v>
      </c>
      <c r="L270">
        <f t="shared" si="90"/>
        <v>31</v>
      </c>
      <c r="M270">
        <f t="shared" si="83"/>
        <v>-4.2249999999999996</v>
      </c>
      <c r="O270">
        <v>509.09090909090918</v>
      </c>
      <c r="P270">
        <v>3000000</v>
      </c>
      <c r="Q270">
        <v>371.8</v>
      </c>
      <c r="R270">
        <v>-574381</v>
      </c>
      <c r="S270" s="2">
        <v>2514540</v>
      </c>
      <c r="T270">
        <v>890.08299999999997</v>
      </c>
      <c r="U270">
        <v>7052.1</v>
      </c>
      <c r="V270">
        <f t="shared" si="86"/>
        <v>0.70521000000000011</v>
      </c>
      <c r="X270">
        <v>3000000</v>
      </c>
      <c r="Y270">
        <v>46.741100000000003</v>
      </c>
      <c r="Z270">
        <v>91.0047</v>
      </c>
      <c r="AA270">
        <v>44.263599999999997</v>
      </c>
      <c r="AC270">
        <f t="shared" si="84"/>
        <v>45385.653745200012</v>
      </c>
      <c r="AD270">
        <f t="shared" si="79"/>
        <v>0.7102597202806038</v>
      </c>
      <c r="AE270">
        <f t="shared" si="85"/>
        <v>710.2597202806038</v>
      </c>
      <c r="AF270">
        <f t="shared" si="80"/>
        <v>53.686365631956043</v>
      </c>
      <c r="AG270">
        <f t="shared" si="81"/>
        <v>1.1217000683718269E-2</v>
      </c>
      <c r="AI270">
        <v>710.49665816240656</v>
      </c>
      <c r="AJ270">
        <v>53.536956538125416</v>
      </c>
    </row>
    <row r="271" spans="2:40" x14ac:dyDescent="0.2">
      <c r="B271">
        <f t="shared" si="82"/>
        <v>527.27272727272737</v>
      </c>
      <c r="C271">
        <v>3100000</v>
      </c>
      <c r="D271">
        <v>371.83</v>
      </c>
      <c r="E271">
        <v>-574376</v>
      </c>
      <c r="F271" s="2">
        <v>2514540</v>
      </c>
      <c r="G271">
        <v>904.44399999999996</v>
      </c>
      <c r="I271">
        <f t="shared" si="87"/>
        <v>473.75549218745437</v>
      </c>
      <c r="J271">
        <f t="shared" si="88"/>
        <v>0.23156465844212884</v>
      </c>
      <c r="K271">
        <f t="shared" si="89"/>
        <v>0.99929261779105993</v>
      </c>
      <c r="L271">
        <f t="shared" si="90"/>
        <v>36</v>
      </c>
      <c r="M271">
        <f t="shared" si="83"/>
        <v>-4.2249999999999996</v>
      </c>
      <c r="O271">
        <v>527.27272727272737</v>
      </c>
      <c r="P271">
        <v>3100000</v>
      </c>
      <c r="Q271">
        <v>371.83</v>
      </c>
      <c r="R271">
        <v>-574376</v>
      </c>
      <c r="S271" s="2">
        <v>2514540</v>
      </c>
      <c r="T271">
        <v>904.44399999999996</v>
      </c>
      <c r="U271">
        <v>7929.35</v>
      </c>
      <c r="V271">
        <f t="shared" si="86"/>
        <v>0.79293500000000006</v>
      </c>
      <c r="X271">
        <v>3100000</v>
      </c>
      <c r="Y271">
        <v>46.65</v>
      </c>
      <c r="Z271">
        <v>91.042599999999993</v>
      </c>
      <c r="AA271">
        <v>44.392600000000002</v>
      </c>
      <c r="AC271">
        <f t="shared" si="84"/>
        <v>45783.621516518018</v>
      </c>
      <c r="AD271">
        <f t="shared" si="79"/>
        <v>0.79167105154368611</v>
      </c>
      <c r="AE271">
        <f t="shared" si="85"/>
        <v>791.67105154368608</v>
      </c>
      <c r="AF271">
        <f t="shared" si="80"/>
        <v>52.289632008572163</v>
      </c>
      <c r="AG271">
        <f t="shared" si="81"/>
        <v>1.1516623408274846E-2</v>
      </c>
      <c r="AI271">
        <v>784.2310960953306</v>
      </c>
      <c r="AJ271">
        <v>51.62951259977725</v>
      </c>
    </row>
    <row r="272" spans="2:40" x14ac:dyDescent="0.2">
      <c r="B272">
        <f t="shared" si="82"/>
        <v>545.4545454545455</v>
      </c>
      <c r="C272">
        <v>3200000</v>
      </c>
      <c r="D272">
        <v>371.87799999999999</v>
      </c>
      <c r="E272">
        <v>-574363</v>
      </c>
      <c r="F272" s="2">
        <v>2514540</v>
      </c>
      <c r="G272">
        <v>946.56799999999998</v>
      </c>
      <c r="I272">
        <f t="shared" si="87"/>
        <v>486.75549218745437</v>
      </c>
      <c r="J272">
        <f t="shared" si="88"/>
        <v>0.2395496466642712</v>
      </c>
      <c r="K272">
        <f t="shared" si="89"/>
        <v>0.99929261779105993</v>
      </c>
      <c r="L272">
        <f t="shared" si="90"/>
        <v>49</v>
      </c>
      <c r="M272">
        <f t="shared" si="83"/>
        <v>-3.7849999999999979</v>
      </c>
      <c r="O272">
        <v>545.4545454545455</v>
      </c>
      <c r="P272">
        <v>3200000</v>
      </c>
      <c r="Q272">
        <v>371.87799999999999</v>
      </c>
      <c r="R272">
        <v>-574363</v>
      </c>
      <c r="S272" s="2">
        <v>2514540</v>
      </c>
      <c r="T272">
        <v>946.56799999999998</v>
      </c>
      <c r="U272">
        <v>8742.09</v>
      </c>
      <c r="V272">
        <f t="shared" si="86"/>
        <v>0.87420900000000001</v>
      </c>
      <c r="X272">
        <v>3200000</v>
      </c>
      <c r="Y272">
        <v>46.228900000000003</v>
      </c>
      <c r="Z272">
        <v>91.039400000000001</v>
      </c>
      <c r="AA272">
        <v>44.810499999999998</v>
      </c>
      <c r="AC272">
        <f t="shared" si="84"/>
        <v>47088.81562288315</v>
      </c>
      <c r="AD272">
        <f t="shared" si="79"/>
        <v>0.84862305339351196</v>
      </c>
      <c r="AE272">
        <f t="shared" si="85"/>
        <v>848.62305339351201</v>
      </c>
      <c r="AF272">
        <f t="shared" si="80"/>
        <v>51.987622074850421</v>
      </c>
      <c r="AG272">
        <f t="shared" si="81"/>
        <v>1.1583526538932059E-2</v>
      </c>
      <c r="AI272">
        <v>822.39329592504885</v>
      </c>
      <c r="AJ272">
        <v>50.00919253365975</v>
      </c>
    </row>
    <row r="273" spans="2:36" x14ac:dyDescent="0.2">
      <c r="B273">
        <f t="shared" si="82"/>
        <v>563.63636363636363</v>
      </c>
      <c r="C273">
        <v>3300000</v>
      </c>
      <c r="D273">
        <v>371.83699999999999</v>
      </c>
      <c r="E273">
        <v>-574371</v>
      </c>
      <c r="F273" s="2">
        <v>2514540</v>
      </c>
      <c r="G273">
        <v>1082.79</v>
      </c>
      <c r="I273">
        <f t="shared" si="87"/>
        <v>478.75549218745437</v>
      </c>
      <c r="J273">
        <f t="shared" si="88"/>
        <v>0.24753463488641353</v>
      </c>
      <c r="K273">
        <f t="shared" si="89"/>
        <v>0.99929261779105993</v>
      </c>
      <c r="L273">
        <f t="shared" si="90"/>
        <v>41</v>
      </c>
      <c r="M273">
        <f t="shared" si="83"/>
        <v>-4.9400000000000013</v>
      </c>
      <c r="O273">
        <v>563.63636363636363</v>
      </c>
      <c r="P273">
        <v>3300000</v>
      </c>
      <c r="Q273">
        <v>371.83699999999999</v>
      </c>
      <c r="R273">
        <v>-574371</v>
      </c>
      <c r="S273" s="2">
        <v>2514540</v>
      </c>
      <c r="T273">
        <v>1082.79</v>
      </c>
      <c r="U273">
        <v>9119.7099999999991</v>
      </c>
      <c r="V273">
        <f t="shared" si="86"/>
        <v>0.91197099999999998</v>
      </c>
      <c r="X273">
        <v>3300000</v>
      </c>
      <c r="Y273">
        <v>46.146099999999997</v>
      </c>
      <c r="Z273">
        <v>91.121600000000001</v>
      </c>
      <c r="AA273">
        <v>44.975499999999997</v>
      </c>
      <c r="AC273">
        <f t="shared" si="84"/>
        <v>47610.900774966285</v>
      </c>
      <c r="AD273">
        <f t="shared" si="79"/>
        <v>0.87557217093767303</v>
      </c>
      <c r="AE273">
        <f t="shared" si="85"/>
        <v>875.57217093767304</v>
      </c>
      <c r="AF273">
        <f t="shared" si="80"/>
        <v>50.868407889279297</v>
      </c>
      <c r="AG273">
        <f t="shared" si="81"/>
        <v>1.1838388992058779E-2</v>
      </c>
      <c r="AI273">
        <v>894.31679737737034</v>
      </c>
      <c r="AJ273">
        <v>48.532332699276473</v>
      </c>
    </row>
    <row r="274" spans="2:36" x14ac:dyDescent="0.2">
      <c r="B274">
        <f t="shared" si="82"/>
        <v>581.81818181818176</v>
      </c>
      <c r="C274">
        <v>3400000</v>
      </c>
      <c r="D274">
        <v>371.81200000000001</v>
      </c>
      <c r="E274">
        <v>-574350</v>
      </c>
      <c r="F274" s="2">
        <v>2514540</v>
      </c>
      <c r="G274">
        <v>1061.21</v>
      </c>
      <c r="I274">
        <f t="shared" si="87"/>
        <v>499.75549218745437</v>
      </c>
      <c r="J274">
        <f t="shared" si="88"/>
        <v>0.25551962310855586</v>
      </c>
      <c r="K274">
        <f t="shared" si="89"/>
        <v>0.99929261779105993</v>
      </c>
      <c r="L274">
        <f t="shared" si="90"/>
        <v>62</v>
      </c>
      <c r="M274">
        <f t="shared" si="83"/>
        <v>-3.3449999999999966</v>
      </c>
      <c r="O274">
        <v>581.81818181818176</v>
      </c>
      <c r="P274">
        <v>3400000</v>
      </c>
      <c r="Q274">
        <v>371.81200000000001</v>
      </c>
      <c r="R274">
        <v>-574350</v>
      </c>
      <c r="S274" s="2">
        <v>2514540</v>
      </c>
      <c r="T274">
        <v>1061.21</v>
      </c>
      <c r="U274">
        <v>10143.299999999999</v>
      </c>
      <c r="V274">
        <f t="shared" si="86"/>
        <v>1.01433</v>
      </c>
      <c r="X274">
        <v>3400000</v>
      </c>
      <c r="Y274">
        <v>46.450200000000002</v>
      </c>
      <c r="Z274">
        <v>91.161299999999997</v>
      </c>
      <c r="AA274">
        <v>44.711100000000002</v>
      </c>
      <c r="AC274">
        <f t="shared" si="84"/>
        <v>46776.148731900321</v>
      </c>
      <c r="AD274">
        <f t="shared" si="79"/>
        <v>0.99122472878108936</v>
      </c>
      <c r="AE274">
        <f t="shared" si="85"/>
        <v>991.22472878108931</v>
      </c>
      <c r="AF274">
        <f t="shared" si="80"/>
        <v>48.41477569216471</v>
      </c>
      <c r="AG274">
        <f t="shared" si="81"/>
        <v>1.2438351544350088E-2</v>
      </c>
      <c r="AI274">
        <v>967.32309033089587</v>
      </c>
      <c r="AJ274">
        <v>48.351132859701288</v>
      </c>
    </row>
    <row r="275" spans="2:36" x14ac:dyDescent="0.2">
      <c r="B275">
        <f t="shared" si="82"/>
        <v>599.99999999999989</v>
      </c>
      <c r="C275">
        <v>3500000</v>
      </c>
      <c r="D275">
        <v>371.86</v>
      </c>
      <c r="E275">
        <v>-574343</v>
      </c>
      <c r="F275" s="2">
        <v>2514540</v>
      </c>
      <c r="G275">
        <v>1148.05</v>
      </c>
      <c r="I275">
        <f t="shared" si="87"/>
        <v>506.75549218745437</v>
      </c>
      <c r="J275">
        <f t="shared" si="88"/>
        <v>0.26350461133069825</v>
      </c>
      <c r="K275">
        <f t="shared" si="89"/>
        <v>0.99929261779105993</v>
      </c>
      <c r="L275">
        <f t="shared" si="90"/>
        <v>69</v>
      </c>
      <c r="M275">
        <f t="shared" si="83"/>
        <v>-4.1149999999999993</v>
      </c>
      <c r="O275">
        <v>599.99999999999989</v>
      </c>
      <c r="P275">
        <v>3500000</v>
      </c>
      <c r="Q275">
        <v>371.86</v>
      </c>
      <c r="R275">
        <v>-574343</v>
      </c>
      <c r="S275" s="2">
        <v>2514540</v>
      </c>
      <c r="T275">
        <v>1148.05</v>
      </c>
      <c r="U275">
        <v>10903.3</v>
      </c>
      <c r="V275">
        <f t="shared" si="86"/>
        <v>1.09033</v>
      </c>
      <c r="X275">
        <v>3500000</v>
      </c>
      <c r="Y275">
        <v>46.707099999999997</v>
      </c>
      <c r="Z275">
        <v>91.075699999999998</v>
      </c>
      <c r="AA275">
        <v>44.368600000000001</v>
      </c>
      <c r="AC275">
        <f t="shared" si="84"/>
        <v>45709.405567817725</v>
      </c>
      <c r="AD275">
        <f t="shared" ref="AD275:AD299" si="91">V275*$AC$239/AC275</f>
        <v>1.0903594894992343</v>
      </c>
      <c r="AE275">
        <f t="shared" si="85"/>
        <v>1090.3594894992343</v>
      </c>
      <c r="AF275">
        <f t="shared" ref="AF275:AF299" si="92">AC275/O275*0.6022</f>
        <v>45.877006721566396</v>
      </c>
      <c r="AG275">
        <f t="shared" ref="AG275:AG299" si="93">O275/AC275</f>
        <v>1.3126401285394036E-2</v>
      </c>
      <c r="AI275">
        <v>1076.6714022558065</v>
      </c>
      <c r="AJ275">
        <v>46.364807544459993</v>
      </c>
    </row>
    <row r="276" spans="2:36" x14ac:dyDescent="0.2">
      <c r="B276">
        <f t="shared" si="82"/>
        <v>618.18181818181802</v>
      </c>
      <c r="C276">
        <v>3600000</v>
      </c>
      <c r="D276">
        <v>371.827</v>
      </c>
      <c r="E276">
        <v>-574342</v>
      </c>
      <c r="F276" s="2">
        <v>2514540</v>
      </c>
      <c r="G276">
        <v>1216.1199999999999</v>
      </c>
      <c r="I276">
        <f t="shared" si="87"/>
        <v>507.75549218745437</v>
      </c>
      <c r="J276">
        <f t="shared" si="88"/>
        <v>0.27148959955284058</v>
      </c>
      <c r="K276">
        <f t="shared" si="89"/>
        <v>0.99929261779105993</v>
      </c>
      <c r="L276">
        <f t="shared" si="90"/>
        <v>70</v>
      </c>
      <c r="M276">
        <f t="shared" si="83"/>
        <v>-4.4450000000000003</v>
      </c>
      <c r="O276">
        <v>618.18181818181802</v>
      </c>
      <c r="P276">
        <v>3600000</v>
      </c>
      <c r="Q276">
        <v>371.827</v>
      </c>
      <c r="R276">
        <v>-574342</v>
      </c>
      <c r="S276" s="2">
        <v>2514540</v>
      </c>
      <c r="T276">
        <v>1216.1199999999999</v>
      </c>
      <c r="U276">
        <v>11780.7</v>
      </c>
      <c r="V276">
        <f t="shared" si="86"/>
        <v>1.1780700000000002</v>
      </c>
      <c r="X276">
        <v>3600000</v>
      </c>
      <c r="Y276">
        <v>46.154000000000003</v>
      </c>
      <c r="Z276">
        <v>91.036699999999996</v>
      </c>
      <c r="AA276">
        <v>44.8827</v>
      </c>
      <c r="AC276">
        <f t="shared" si="84"/>
        <v>47316.795224196961</v>
      </c>
      <c r="AD276">
        <f t="shared" si="91"/>
        <v>1.1380807930958645</v>
      </c>
      <c r="AE276">
        <f t="shared" si="85"/>
        <v>1138.0807930958645</v>
      </c>
      <c r="AF276">
        <f t="shared" si="92"/>
        <v>46.093516900606701</v>
      </c>
      <c r="AG276">
        <f t="shared" si="93"/>
        <v>1.3064744035447501E-2</v>
      </c>
      <c r="AI276">
        <v>1161.13603854861</v>
      </c>
      <c r="AJ276">
        <v>44.775625962892377</v>
      </c>
    </row>
    <row r="277" spans="2:36" x14ac:dyDescent="0.2">
      <c r="B277">
        <f t="shared" si="82"/>
        <v>636.36363636363615</v>
      </c>
      <c r="C277">
        <v>3700000</v>
      </c>
      <c r="D277">
        <v>371.86399999999998</v>
      </c>
      <c r="E277">
        <v>-574332</v>
      </c>
      <c r="F277" s="2">
        <v>2514540</v>
      </c>
      <c r="G277">
        <v>1381.14</v>
      </c>
      <c r="I277">
        <f t="shared" si="87"/>
        <v>517.75549218745437</v>
      </c>
      <c r="J277">
        <f t="shared" si="88"/>
        <v>0.27947458777498296</v>
      </c>
      <c r="K277">
        <f t="shared" si="89"/>
        <v>0.99929261779105993</v>
      </c>
      <c r="L277">
        <f t="shared" si="90"/>
        <v>80</v>
      </c>
      <c r="M277">
        <f t="shared" si="83"/>
        <v>-3.9499999999999984</v>
      </c>
      <c r="O277">
        <v>636.36363636363615</v>
      </c>
      <c r="P277">
        <v>3700000</v>
      </c>
      <c r="Q277">
        <v>371.86399999999998</v>
      </c>
      <c r="R277">
        <v>-574332</v>
      </c>
      <c r="S277" s="2">
        <v>2514540</v>
      </c>
      <c r="T277">
        <v>1381.14</v>
      </c>
      <c r="U277">
        <v>12632.6</v>
      </c>
      <c r="V277">
        <f t="shared" si="86"/>
        <v>1.26326</v>
      </c>
      <c r="X277">
        <v>3700000</v>
      </c>
      <c r="Y277">
        <v>46.107799999999997</v>
      </c>
      <c r="Z277">
        <v>91.140500000000003</v>
      </c>
      <c r="AA277">
        <v>45.032699999999998</v>
      </c>
      <c r="AC277">
        <f t="shared" si="84"/>
        <v>47792.787038637252</v>
      </c>
      <c r="AD277">
        <f t="shared" si="91"/>
        <v>1.208224692303403</v>
      </c>
      <c r="AE277">
        <f t="shared" si="85"/>
        <v>1208.2246923034031</v>
      </c>
      <c r="AF277">
        <f t="shared" si="92"/>
        <v>45.226997128762996</v>
      </c>
      <c r="AG277">
        <f t="shared" si="93"/>
        <v>1.3315056011468403E-2</v>
      </c>
      <c r="AI277">
        <v>1252.6915409361191</v>
      </c>
      <c r="AJ277">
        <v>43.756933691444388</v>
      </c>
    </row>
    <row r="278" spans="2:36" x14ac:dyDescent="0.2">
      <c r="B278">
        <f t="shared" si="82"/>
        <v>654.54545454545428</v>
      </c>
      <c r="C278">
        <v>3800000</v>
      </c>
      <c r="D278">
        <v>371.83699999999999</v>
      </c>
      <c r="E278">
        <v>-574336</v>
      </c>
      <c r="F278" s="2">
        <v>2514540</v>
      </c>
      <c r="G278">
        <v>1501.47</v>
      </c>
      <c r="I278">
        <f t="shared" si="87"/>
        <v>513.75549218745437</v>
      </c>
      <c r="J278">
        <f t="shared" si="88"/>
        <v>0.28745957599712529</v>
      </c>
      <c r="K278">
        <f t="shared" si="89"/>
        <v>0.99929261779105993</v>
      </c>
      <c r="L278">
        <f t="shared" si="90"/>
        <v>76</v>
      </c>
      <c r="M278">
        <f t="shared" si="83"/>
        <v>-4.7200000000000006</v>
      </c>
      <c r="O278">
        <v>654.54545454545428</v>
      </c>
      <c r="P278">
        <v>3800000</v>
      </c>
      <c r="Q278">
        <v>371.83699999999999</v>
      </c>
      <c r="R278">
        <v>-574336</v>
      </c>
      <c r="S278" s="2">
        <v>2514540</v>
      </c>
      <c r="T278">
        <v>1501.47</v>
      </c>
      <c r="U278">
        <v>13209.6</v>
      </c>
      <c r="V278">
        <f t="shared" si="86"/>
        <v>1.3209600000000001</v>
      </c>
      <c r="X278">
        <v>3800000</v>
      </c>
      <c r="Y278">
        <v>46.173299999999998</v>
      </c>
      <c r="Z278">
        <v>91.546800000000005</v>
      </c>
      <c r="AA278">
        <v>45.3735</v>
      </c>
      <c r="AC278">
        <f t="shared" si="84"/>
        <v>48886.082976769794</v>
      </c>
      <c r="AD278">
        <f t="shared" si="91"/>
        <v>1.235155810644317</v>
      </c>
      <c r="AE278">
        <f t="shared" si="85"/>
        <v>1235.1558106443169</v>
      </c>
      <c r="AF278">
        <f t="shared" si="92"/>
        <v>44.976554285377581</v>
      </c>
      <c r="AG278">
        <f t="shared" si="93"/>
        <v>1.3389198207115266E-2</v>
      </c>
      <c r="AI278">
        <v>1346.9802243468885</v>
      </c>
      <c r="AJ278">
        <v>43.218687311358771</v>
      </c>
    </row>
    <row r="279" spans="2:36" x14ac:dyDescent="0.2">
      <c r="B279">
        <f t="shared" si="82"/>
        <v>672.72727272727241</v>
      </c>
      <c r="C279">
        <v>3900000</v>
      </c>
      <c r="D279">
        <v>371.84699999999998</v>
      </c>
      <c r="E279">
        <v>-574315</v>
      </c>
      <c r="F279" s="2">
        <v>2514540</v>
      </c>
      <c r="G279">
        <v>1594.9</v>
      </c>
      <c r="I279">
        <f t="shared" si="87"/>
        <v>534.75549218745437</v>
      </c>
      <c r="J279">
        <f t="shared" si="88"/>
        <v>0.29544456421926762</v>
      </c>
      <c r="K279">
        <f t="shared" si="89"/>
        <v>0.99929261779105993</v>
      </c>
      <c r="L279">
        <f t="shared" si="90"/>
        <v>97</v>
      </c>
      <c r="M279">
        <f t="shared" si="83"/>
        <v>-3.3449999999999966</v>
      </c>
      <c r="O279">
        <v>672.72727272727241</v>
      </c>
      <c r="P279">
        <v>3900000</v>
      </c>
      <c r="Q279">
        <v>371.84699999999998</v>
      </c>
      <c r="R279">
        <v>-574315</v>
      </c>
      <c r="S279" s="2">
        <v>2514540</v>
      </c>
      <c r="T279">
        <v>1594.9</v>
      </c>
      <c r="U279">
        <v>14820.9</v>
      </c>
      <c r="V279">
        <f t="shared" si="86"/>
        <v>1.4820900000000001</v>
      </c>
      <c r="X279">
        <v>3900000</v>
      </c>
      <c r="Y279">
        <v>46.2502</v>
      </c>
      <c r="Z279">
        <v>91.306799999999996</v>
      </c>
      <c r="AA279">
        <v>45.056600000000003</v>
      </c>
      <c r="AC279">
        <f t="shared" si="84"/>
        <v>47868.921976405589</v>
      </c>
      <c r="AD279">
        <f t="shared" si="91"/>
        <v>1.4152665732035397</v>
      </c>
      <c r="AE279">
        <f t="shared" si="85"/>
        <v>1415.2665732035396</v>
      </c>
      <c r="AF279">
        <f t="shared" si="92"/>
        <v>42.850447696771084</v>
      </c>
      <c r="AG279">
        <f t="shared" si="93"/>
        <v>1.4053528781342875E-2</v>
      </c>
      <c r="AI279">
        <v>1406.166153496227</v>
      </c>
      <c r="AJ279">
        <v>42.941240578744157</v>
      </c>
    </row>
    <row r="280" spans="2:36" x14ac:dyDescent="0.2">
      <c r="B280">
        <f t="shared" si="82"/>
        <v>690.90909090909054</v>
      </c>
      <c r="C280">
        <v>4000000</v>
      </c>
      <c r="D280">
        <v>371.815</v>
      </c>
      <c r="E280">
        <v>-574306</v>
      </c>
      <c r="F280" s="2">
        <v>2514540</v>
      </c>
      <c r="G280">
        <v>1713.82</v>
      </c>
      <c r="I280">
        <f t="shared" si="87"/>
        <v>543.75549218745437</v>
      </c>
      <c r="J280">
        <f t="shared" si="88"/>
        <v>0.30342955244141001</v>
      </c>
      <c r="K280">
        <f t="shared" si="89"/>
        <v>0.99929261779105993</v>
      </c>
      <c r="L280">
        <f t="shared" si="90"/>
        <v>106</v>
      </c>
      <c r="M280">
        <f t="shared" si="83"/>
        <v>-4.004999999999999</v>
      </c>
      <c r="O280">
        <v>690.90909090909054</v>
      </c>
      <c r="P280">
        <v>4000000</v>
      </c>
      <c r="Q280">
        <v>371.815</v>
      </c>
      <c r="R280">
        <v>-574306</v>
      </c>
      <c r="S280" s="2">
        <v>2514540</v>
      </c>
      <c r="T280">
        <v>1713.82</v>
      </c>
      <c r="U280">
        <v>15822.6</v>
      </c>
      <c r="V280">
        <f t="shared" si="86"/>
        <v>1.5822600000000002</v>
      </c>
      <c r="X280">
        <v>4000000</v>
      </c>
      <c r="Y280">
        <v>46.097099999999998</v>
      </c>
      <c r="Z280">
        <v>91.350700000000003</v>
      </c>
      <c r="AA280">
        <v>45.253599999999999</v>
      </c>
      <c r="AC280">
        <f t="shared" si="84"/>
        <v>48499.560046068538</v>
      </c>
      <c r="AD280">
        <f t="shared" si="91"/>
        <v>1.4912737371878702</v>
      </c>
      <c r="AE280">
        <f t="shared" si="85"/>
        <v>1491.2737371878702</v>
      </c>
      <c r="AF280">
        <f t="shared" si="92"/>
        <v>42.272471796995703</v>
      </c>
      <c r="AG280">
        <f t="shared" si="93"/>
        <v>1.4245677491771327E-2</v>
      </c>
      <c r="AI280">
        <v>1555.3569798116953</v>
      </c>
      <c r="AJ280">
        <v>40.81357494286371</v>
      </c>
    </row>
    <row r="281" spans="2:36" x14ac:dyDescent="0.2">
      <c r="B281">
        <f t="shared" si="82"/>
        <v>709.09090909090867</v>
      </c>
      <c r="C281">
        <v>4100000</v>
      </c>
      <c r="D281">
        <v>371.86</v>
      </c>
      <c r="E281">
        <v>-574301</v>
      </c>
      <c r="F281" s="2">
        <v>2514540</v>
      </c>
      <c r="G281">
        <v>1782.71</v>
      </c>
      <c r="I281">
        <f t="shared" si="87"/>
        <v>548.75549218745437</v>
      </c>
      <c r="J281">
        <f t="shared" si="88"/>
        <v>0.31141454066355234</v>
      </c>
      <c r="K281">
        <f t="shared" si="89"/>
        <v>0.99929261779105993</v>
      </c>
      <c r="L281">
        <f t="shared" si="90"/>
        <v>111</v>
      </c>
      <c r="M281">
        <f t="shared" si="83"/>
        <v>-4.2249999999999996</v>
      </c>
      <c r="O281">
        <v>709.09090909090867</v>
      </c>
      <c r="P281">
        <v>4100000</v>
      </c>
      <c r="Q281">
        <v>371.86</v>
      </c>
      <c r="R281">
        <v>-574301</v>
      </c>
      <c r="S281" s="2">
        <v>2514540</v>
      </c>
      <c r="T281">
        <v>1782.71</v>
      </c>
      <c r="U281">
        <v>17287</v>
      </c>
      <c r="V281">
        <f t="shared" si="86"/>
        <v>1.7287000000000001</v>
      </c>
      <c r="X281">
        <v>4100000</v>
      </c>
      <c r="Y281">
        <v>46.111699999999999</v>
      </c>
      <c r="Z281">
        <v>91.129400000000004</v>
      </c>
      <c r="AA281">
        <v>45.017699999999998</v>
      </c>
      <c r="AC281">
        <f t="shared" si="84"/>
        <v>47745.044861840499</v>
      </c>
      <c r="AD281">
        <f t="shared" si="91"/>
        <v>1.6550405760840246</v>
      </c>
      <c r="AE281">
        <f t="shared" si="85"/>
        <v>1655.0405760840245</v>
      </c>
      <c r="AF281">
        <f t="shared" si="92"/>
        <v>40.547785406897951</v>
      </c>
      <c r="AG281">
        <f t="shared" si="93"/>
        <v>1.4851612583940388E-2</v>
      </c>
      <c r="AI281">
        <v>1583.1744448438635</v>
      </c>
      <c r="AJ281">
        <v>40.777899793100218</v>
      </c>
    </row>
    <row r="282" spans="2:36" x14ac:dyDescent="0.2">
      <c r="B282">
        <f t="shared" si="82"/>
        <v>727.2727272727268</v>
      </c>
      <c r="C282">
        <v>4200000</v>
      </c>
      <c r="D282">
        <v>371.80200000000002</v>
      </c>
      <c r="E282">
        <v>-574291</v>
      </c>
      <c r="F282" s="2">
        <v>2514540</v>
      </c>
      <c r="G282">
        <v>1935.11</v>
      </c>
      <c r="I282">
        <f t="shared" si="87"/>
        <v>558.75549218745437</v>
      </c>
      <c r="J282">
        <f t="shared" si="88"/>
        <v>0.31939952888569467</v>
      </c>
      <c r="K282">
        <f t="shared" si="89"/>
        <v>0.99929261779105993</v>
      </c>
      <c r="L282">
        <f t="shared" si="90"/>
        <v>121</v>
      </c>
      <c r="M282">
        <f t="shared" si="83"/>
        <v>-3.9499999999999984</v>
      </c>
      <c r="O282">
        <v>727.2727272727268</v>
      </c>
      <c r="P282">
        <v>4200000</v>
      </c>
      <c r="Q282">
        <v>371.80200000000002</v>
      </c>
      <c r="R282">
        <v>-574291</v>
      </c>
      <c r="S282" s="2">
        <v>2514540</v>
      </c>
      <c r="T282">
        <v>1935.11</v>
      </c>
      <c r="U282">
        <v>18579.599999999999</v>
      </c>
      <c r="V282">
        <f t="shared" si="86"/>
        <v>1.8579599999999998</v>
      </c>
      <c r="X282">
        <v>4200000</v>
      </c>
      <c r="Y282">
        <v>46.186999999999998</v>
      </c>
      <c r="Z282">
        <v>91.344800000000006</v>
      </c>
      <c r="AA282">
        <v>45.157800000000002</v>
      </c>
      <c r="AC282">
        <f t="shared" si="84"/>
        <v>48192.19695070717</v>
      </c>
      <c r="AD282">
        <f t="shared" si="91"/>
        <v>1.7622882850669868</v>
      </c>
      <c r="AE282">
        <f t="shared" si="85"/>
        <v>1762.2882850669866</v>
      </c>
      <c r="AF282">
        <f t="shared" si="92"/>
        <v>39.90434388010933</v>
      </c>
      <c r="AG282">
        <f t="shared" si="93"/>
        <v>1.5091088875168095E-2</v>
      </c>
      <c r="AI282">
        <v>1726.404085447339</v>
      </c>
      <c r="AJ282">
        <v>39.661477068947043</v>
      </c>
    </row>
    <row r="283" spans="2:36" x14ac:dyDescent="0.2">
      <c r="B283">
        <f t="shared" si="82"/>
        <v>745.45454545454493</v>
      </c>
      <c r="C283">
        <v>4300000</v>
      </c>
      <c r="D283">
        <v>371.84699999999998</v>
      </c>
      <c r="E283">
        <v>-574278</v>
      </c>
      <c r="F283" s="2">
        <v>2514540</v>
      </c>
      <c r="G283">
        <v>2075.08</v>
      </c>
      <c r="I283">
        <f t="shared" si="87"/>
        <v>571.75549218745437</v>
      </c>
      <c r="J283">
        <f t="shared" si="88"/>
        <v>0.32738451710783706</v>
      </c>
      <c r="K283">
        <f t="shared" si="89"/>
        <v>0.99929261779105993</v>
      </c>
      <c r="L283">
        <f t="shared" si="90"/>
        <v>134</v>
      </c>
      <c r="M283">
        <f t="shared" si="83"/>
        <v>-3.7849999999999979</v>
      </c>
      <c r="O283">
        <v>745.45454545454493</v>
      </c>
      <c r="P283">
        <v>4300000</v>
      </c>
      <c r="Q283">
        <v>371.84699999999998</v>
      </c>
      <c r="R283">
        <v>-574278</v>
      </c>
      <c r="S283" s="2">
        <v>2514540</v>
      </c>
      <c r="T283">
        <v>2075.08</v>
      </c>
      <c r="U283">
        <v>19756.8</v>
      </c>
      <c r="V283">
        <f t="shared" si="86"/>
        <v>1.9756800000000001</v>
      </c>
      <c r="X283">
        <v>4300000</v>
      </c>
      <c r="Y283">
        <v>45.926299999999998</v>
      </c>
      <c r="Z283">
        <v>91.325299999999999</v>
      </c>
      <c r="AA283">
        <v>45.399000000000001</v>
      </c>
      <c r="AC283">
        <f>(1/6)*3.14*(AA283)^3</f>
        <v>48968.551543410817</v>
      </c>
      <c r="AD283">
        <f t="shared" si="91"/>
        <v>1.8442367198777152</v>
      </c>
      <c r="AE283">
        <f t="shared" si="85"/>
        <v>1844.2367198777151</v>
      </c>
      <c r="AF283">
        <f t="shared" si="92"/>
        <v>39.558229162666116</v>
      </c>
      <c r="AG283">
        <f t="shared" si="93"/>
        <v>1.5223128353994635E-2</v>
      </c>
      <c r="AI283">
        <v>1870.7335859907032</v>
      </c>
      <c r="AJ283">
        <v>39.062082449369349</v>
      </c>
    </row>
    <row r="284" spans="2:36" x14ac:dyDescent="0.2">
      <c r="B284">
        <f t="shared" si="82"/>
        <v>763.63636363636306</v>
      </c>
      <c r="C284">
        <v>4400000</v>
      </c>
      <c r="D284">
        <v>371.84300000000002</v>
      </c>
      <c r="E284">
        <v>-574266</v>
      </c>
      <c r="F284" s="2">
        <v>2514540</v>
      </c>
      <c r="G284">
        <v>2211.14</v>
      </c>
      <c r="I284">
        <f t="shared" si="87"/>
        <v>583.75549218745437</v>
      </c>
      <c r="J284">
        <f t="shared" si="88"/>
        <v>0.33536950532997939</v>
      </c>
      <c r="K284">
        <f t="shared" si="89"/>
        <v>0.99929261779105993</v>
      </c>
      <c r="L284">
        <f t="shared" si="90"/>
        <v>146</v>
      </c>
      <c r="M284">
        <f t="shared" si="83"/>
        <v>-3.8399999999999981</v>
      </c>
      <c r="O284">
        <v>763.63636363636306</v>
      </c>
      <c r="P284">
        <v>4400000</v>
      </c>
      <c r="Q284">
        <v>371.84300000000002</v>
      </c>
      <c r="R284">
        <v>-574266</v>
      </c>
      <c r="S284" s="2">
        <v>2514540</v>
      </c>
      <c r="T284">
        <v>2211.14</v>
      </c>
      <c r="U284">
        <v>21813.599999999999</v>
      </c>
      <c r="V284">
        <f t="shared" si="86"/>
        <v>2.1813599999999997</v>
      </c>
      <c r="X284">
        <v>4400000</v>
      </c>
      <c r="Y284">
        <v>45.748699999999999</v>
      </c>
      <c r="Z284">
        <v>91.350999999999999</v>
      </c>
      <c r="AA284">
        <v>45.6023</v>
      </c>
      <c r="AC284">
        <f t="shared" ref="AC284:AC299" si="94">(1/6)*3.14*(AA284)^3</f>
        <v>49629.355987688039</v>
      </c>
      <c r="AD284">
        <f t="shared" si="91"/>
        <v>2.0091206848322676</v>
      </c>
      <c r="AE284">
        <f t="shared" si="85"/>
        <v>2009.1206848322677</v>
      </c>
      <c r="AF284">
        <f t="shared" si="92"/>
        <v>39.137473801624203</v>
      </c>
      <c r="AG284">
        <f t="shared" si="93"/>
        <v>1.5386787687226983E-2</v>
      </c>
      <c r="AI284">
        <v>1983.6676538928705</v>
      </c>
      <c r="AJ284">
        <v>38.428858507942863</v>
      </c>
    </row>
    <row r="285" spans="2:36" x14ac:dyDescent="0.2">
      <c r="B285">
        <f t="shared" si="82"/>
        <v>781.81818181818119</v>
      </c>
      <c r="C285">
        <v>4500000</v>
      </c>
      <c r="D285">
        <v>371.85399999999998</v>
      </c>
      <c r="E285">
        <v>-574246</v>
      </c>
      <c r="F285" s="2">
        <v>2514540</v>
      </c>
      <c r="G285">
        <v>2482.75</v>
      </c>
      <c r="I285">
        <f t="shared" si="87"/>
        <v>603.75549218745437</v>
      </c>
      <c r="J285">
        <f t="shared" si="88"/>
        <v>0.34335449355212172</v>
      </c>
      <c r="K285">
        <f t="shared" si="89"/>
        <v>0.99929261779105993</v>
      </c>
      <c r="L285">
        <f t="shared" si="90"/>
        <v>166</v>
      </c>
      <c r="M285">
        <f t="shared" si="83"/>
        <v>-3.3999999999999968</v>
      </c>
      <c r="O285">
        <v>781.81818181818119</v>
      </c>
      <c r="P285">
        <v>4500000</v>
      </c>
      <c r="Q285">
        <v>371.85399999999998</v>
      </c>
      <c r="R285">
        <v>-574246</v>
      </c>
      <c r="S285" s="2">
        <v>2514540</v>
      </c>
      <c r="T285">
        <v>2482.75</v>
      </c>
      <c r="U285">
        <v>23393</v>
      </c>
      <c r="V285">
        <f t="shared" si="86"/>
        <v>2.3393000000000002</v>
      </c>
      <c r="X285">
        <v>4500000</v>
      </c>
      <c r="Y285">
        <v>46.059399999999997</v>
      </c>
      <c r="Z285">
        <v>91.52</v>
      </c>
      <c r="AA285">
        <v>45.460599999999999</v>
      </c>
      <c r="AC285">
        <f t="shared" si="94"/>
        <v>49168.152252994638</v>
      </c>
      <c r="AD285">
        <f t="shared" si="91"/>
        <v>2.174800141200655</v>
      </c>
      <c r="AE285">
        <f t="shared" si="85"/>
        <v>2174.8001412006552</v>
      </c>
      <c r="AF285">
        <f t="shared" si="92"/>
        <v>37.872055134219458</v>
      </c>
      <c r="AG285">
        <f t="shared" si="93"/>
        <v>1.5900906297949477E-2</v>
      </c>
      <c r="AI285">
        <v>2210.3120093753337</v>
      </c>
      <c r="AJ285">
        <v>36.829350893058603</v>
      </c>
    </row>
    <row r="286" spans="2:36" x14ac:dyDescent="0.2">
      <c r="B286">
        <f t="shared" si="82"/>
        <v>799.99999999999932</v>
      </c>
      <c r="C286">
        <v>4600000</v>
      </c>
      <c r="D286">
        <v>371.86399999999998</v>
      </c>
      <c r="E286">
        <v>-574235</v>
      </c>
      <c r="F286" s="2">
        <v>2514540</v>
      </c>
      <c r="G286">
        <v>2622.51</v>
      </c>
      <c r="I286">
        <f t="shared" si="87"/>
        <v>614.75549218745437</v>
      </c>
      <c r="J286">
        <f t="shared" si="88"/>
        <v>0.35133948177426411</v>
      </c>
      <c r="K286">
        <f t="shared" si="89"/>
        <v>0.99929261779105993</v>
      </c>
      <c r="L286">
        <f t="shared" si="90"/>
        <v>177</v>
      </c>
      <c r="M286">
        <f t="shared" si="83"/>
        <v>-3.8949999999999982</v>
      </c>
      <c r="O286">
        <v>799.99999999999932</v>
      </c>
      <c r="P286">
        <v>4600000</v>
      </c>
      <c r="Q286">
        <v>371.86399999999998</v>
      </c>
      <c r="R286">
        <v>-574235</v>
      </c>
      <c r="S286" s="2">
        <v>2514540</v>
      </c>
      <c r="T286">
        <v>2622.51</v>
      </c>
      <c r="U286">
        <v>24255.3</v>
      </c>
      <c r="V286">
        <f t="shared" si="86"/>
        <v>2.4255300000000002</v>
      </c>
      <c r="X286">
        <v>4600000</v>
      </c>
      <c r="Y286">
        <v>46.0349</v>
      </c>
      <c r="Z286">
        <v>91.459000000000003</v>
      </c>
      <c r="AA286">
        <v>45.424100000000003</v>
      </c>
      <c r="AC286">
        <f t="shared" si="94"/>
        <v>49049.817010553881</v>
      </c>
      <c r="AD286">
        <f t="shared" si="91"/>
        <v>2.2604066613463445</v>
      </c>
      <c r="AE286">
        <f t="shared" si="85"/>
        <v>2260.4066613463447</v>
      </c>
      <c r="AF286">
        <f t="shared" si="92"/>
        <v>36.922249754694462</v>
      </c>
      <c r="AG286">
        <f t="shared" si="93"/>
        <v>1.6309948716584734E-2</v>
      </c>
      <c r="AI286">
        <v>2280.4620867401086</v>
      </c>
      <c r="AJ286">
        <v>36.572944415411868</v>
      </c>
    </row>
    <row r="287" spans="2:36" x14ac:dyDescent="0.2">
      <c r="B287">
        <f t="shared" si="82"/>
        <v>818.18181818181745</v>
      </c>
      <c r="C287">
        <v>4700000</v>
      </c>
      <c r="D287">
        <v>371.82</v>
      </c>
      <c r="E287">
        <v>-574227</v>
      </c>
      <c r="F287" s="2">
        <v>2514540</v>
      </c>
      <c r="G287">
        <v>2751.67</v>
      </c>
      <c r="I287">
        <f t="shared" si="87"/>
        <v>622.75549218745437</v>
      </c>
      <c r="J287">
        <f t="shared" si="88"/>
        <v>0.35932446999640644</v>
      </c>
      <c r="K287">
        <f t="shared" si="89"/>
        <v>0.99929261779105993</v>
      </c>
      <c r="L287">
        <f t="shared" si="90"/>
        <v>185</v>
      </c>
      <c r="M287">
        <f t="shared" si="83"/>
        <v>-4.0599999999999987</v>
      </c>
      <c r="O287">
        <v>818.18181818181745</v>
      </c>
      <c r="P287">
        <v>4700000</v>
      </c>
      <c r="Q287">
        <v>371.82</v>
      </c>
      <c r="R287">
        <v>-574227</v>
      </c>
      <c r="S287" s="2">
        <v>2514540</v>
      </c>
      <c r="T287">
        <v>2751.67</v>
      </c>
      <c r="U287">
        <v>25522</v>
      </c>
      <c r="V287">
        <f t="shared" si="86"/>
        <v>2.5522</v>
      </c>
      <c r="X287">
        <v>4700000</v>
      </c>
      <c r="Y287">
        <v>45.671900000000001</v>
      </c>
      <c r="Z287">
        <v>91.358900000000006</v>
      </c>
      <c r="AA287">
        <v>45.686999999999998</v>
      </c>
      <c r="AC287">
        <f t="shared" si="94"/>
        <v>49906.409046864552</v>
      </c>
      <c r="AD287">
        <f t="shared" si="91"/>
        <v>2.3376296219013684</v>
      </c>
      <c r="AE287">
        <f t="shared" si="85"/>
        <v>2337.6296219013684</v>
      </c>
      <c r="AF287">
        <f t="shared" si="92"/>
        <v>36.732226089804492</v>
      </c>
      <c r="AG287">
        <f t="shared" si="93"/>
        <v>1.6394323571016799E-2</v>
      </c>
      <c r="AI287">
        <v>2482.2829444295835</v>
      </c>
      <c r="AJ287">
        <v>35.611865879916493</v>
      </c>
    </row>
    <row r="288" spans="2:36" x14ac:dyDescent="0.2">
      <c r="B288">
        <f t="shared" si="82"/>
        <v>836.36363636363558</v>
      </c>
      <c r="C288">
        <v>4800000</v>
      </c>
      <c r="D288">
        <v>371.88099999999997</v>
      </c>
      <c r="E288">
        <v>-574198</v>
      </c>
      <c r="F288" s="2">
        <v>2514540</v>
      </c>
      <c r="G288">
        <v>2946.62</v>
      </c>
      <c r="I288">
        <f t="shared" si="87"/>
        <v>651.75549218745437</v>
      </c>
      <c r="J288">
        <f t="shared" si="88"/>
        <v>0.36730945821854877</v>
      </c>
      <c r="K288">
        <f t="shared" si="89"/>
        <v>0.99929261779105993</v>
      </c>
      <c r="L288">
        <f t="shared" si="90"/>
        <v>214</v>
      </c>
      <c r="M288">
        <f t="shared" si="83"/>
        <v>-2.9049999999999954</v>
      </c>
      <c r="O288">
        <v>836.36363636363558</v>
      </c>
      <c r="P288">
        <v>4800000</v>
      </c>
      <c r="Q288">
        <v>371.88099999999997</v>
      </c>
      <c r="R288">
        <v>-574198</v>
      </c>
      <c r="S288" s="2">
        <v>2514540</v>
      </c>
      <c r="T288">
        <v>2946.62</v>
      </c>
      <c r="U288">
        <v>27762.1</v>
      </c>
      <c r="V288">
        <f t="shared" si="86"/>
        <v>2.7762099999999998</v>
      </c>
      <c r="X288">
        <v>4800000</v>
      </c>
      <c r="Y288">
        <v>45.814100000000003</v>
      </c>
      <c r="Z288">
        <v>91.790899999999993</v>
      </c>
      <c r="AA288">
        <v>45.976799999999997</v>
      </c>
      <c r="AC288">
        <f t="shared" si="94"/>
        <v>50862.139014491171</v>
      </c>
      <c r="AD288">
        <f t="shared" si="91"/>
        <v>2.4950256408540232</v>
      </c>
      <c r="AE288">
        <f t="shared" si="85"/>
        <v>2495.0256408540231</v>
      </c>
      <c r="AF288">
        <f t="shared" si="92"/>
        <v>36.621845789107901</v>
      </c>
      <c r="AG288">
        <f t="shared" si="93"/>
        <v>1.6443736983325585E-2</v>
      </c>
      <c r="AI288">
        <v>2525.6048906584333</v>
      </c>
      <c r="AJ288">
        <v>35.934879227283041</v>
      </c>
    </row>
    <row r="289" spans="2:36" x14ac:dyDescent="0.2">
      <c r="B289">
        <f t="shared" si="82"/>
        <v>854.54545454545371</v>
      </c>
      <c r="C289">
        <v>4900000</v>
      </c>
      <c r="D289">
        <v>371.87299999999999</v>
      </c>
      <c r="E289">
        <v>-574191</v>
      </c>
      <c r="F289" s="2">
        <v>2514540</v>
      </c>
      <c r="G289">
        <v>3090.91</v>
      </c>
      <c r="I289">
        <f t="shared" si="87"/>
        <v>658.75549218745437</v>
      </c>
      <c r="J289">
        <f t="shared" si="88"/>
        <v>0.37529444644069115</v>
      </c>
      <c r="K289">
        <f t="shared" si="89"/>
        <v>0.99929261779105993</v>
      </c>
      <c r="L289">
        <f t="shared" si="90"/>
        <v>221</v>
      </c>
      <c r="M289">
        <f t="shared" si="83"/>
        <v>-4.1149999999999993</v>
      </c>
      <c r="O289">
        <v>854.54545454545371</v>
      </c>
      <c r="P289">
        <v>4900000</v>
      </c>
      <c r="Q289">
        <v>371.87299999999999</v>
      </c>
      <c r="R289">
        <v>-574191</v>
      </c>
      <c r="S289" s="2">
        <v>2514540</v>
      </c>
      <c r="T289">
        <v>3090.91</v>
      </c>
      <c r="U289">
        <v>29221.8</v>
      </c>
      <c r="V289">
        <f t="shared" si="86"/>
        <v>2.92218</v>
      </c>
      <c r="X289">
        <v>4900000</v>
      </c>
      <c r="Y289">
        <v>46.067399999999999</v>
      </c>
      <c r="Z289">
        <v>91.5685</v>
      </c>
      <c r="AA289">
        <v>45.501100000000001</v>
      </c>
      <c r="AC289">
        <f t="shared" si="94"/>
        <v>49299.67832485371</v>
      </c>
      <c r="AD289">
        <f t="shared" si="91"/>
        <v>2.7094441164388177</v>
      </c>
      <c r="AE289">
        <f t="shared" si="85"/>
        <v>2709.4441164388177</v>
      </c>
      <c r="AF289">
        <f t="shared" si="92"/>
        <v>34.741588208457046</v>
      </c>
      <c r="AG289">
        <f t="shared" si="93"/>
        <v>1.7333692299461662E-2</v>
      </c>
      <c r="AI289">
        <v>2590.6482693239877</v>
      </c>
      <c r="AJ289">
        <v>35.956440737591798</v>
      </c>
    </row>
    <row r="290" spans="2:36" x14ac:dyDescent="0.2">
      <c r="B290">
        <f t="shared" si="82"/>
        <v>872.72727272727184</v>
      </c>
      <c r="C290">
        <v>5000000</v>
      </c>
      <c r="D290">
        <v>371.85500000000002</v>
      </c>
      <c r="E290">
        <v>-574180</v>
      </c>
      <c r="F290" s="2">
        <v>2514540</v>
      </c>
      <c r="G290">
        <v>3300.25</v>
      </c>
      <c r="I290">
        <f t="shared" si="87"/>
        <v>669.75549218745437</v>
      </c>
      <c r="J290">
        <f t="shared" si="88"/>
        <v>0.38327943466283348</v>
      </c>
      <c r="K290">
        <f t="shared" si="89"/>
        <v>0.99929261779105993</v>
      </c>
      <c r="L290">
        <f t="shared" si="90"/>
        <v>232</v>
      </c>
      <c r="M290">
        <f t="shared" si="83"/>
        <v>-3.8949999999999982</v>
      </c>
      <c r="O290">
        <v>872.72727272727184</v>
      </c>
      <c r="P290">
        <v>5000000</v>
      </c>
      <c r="Q290">
        <v>371.85500000000002</v>
      </c>
      <c r="R290">
        <v>-574180</v>
      </c>
      <c r="S290" s="2">
        <v>2514540</v>
      </c>
      <c r="T290">
        <v>3300.25</v>
      </c>
      <c r="U290">
        <v>30337.9</v>
      </c>
      <c r="V290">
        <f t="shared" si="86"/>
        <v>3.0337900000000002</v>
      </c>
      <c r="X290">
        <v>5000000</v>
      </c>
      <c r="Y290">
        <v>45.457099999999997</v>
      </c>
      <c r="Z290">
        <v>91.647300000000001</v>
      </c>
      <c r="AA290">
        <v>46.190199999999997</v>
      </c>
      <c r="AC290">
        <f t="shared" si="94"/>
        <v>51573.656791832793</v>
      </c>
      <c r="AD290">
        <f t="shared" si="91"/>
        <v>2.6889015970962586</v>
      </c>
      <c r="AE290">
        <f t="shared" si="85"/>
        <v>2688.9015970962587</v>
      </c>
      <c r="AF290">
        <f t="shared" si="92"/>
        <v>35.586897637547821</v>
      </c>
      <c r="AG290">
        <f t="shared" si="93"/>
        <v>1.6921958360444921E-2</v>
      </c>
      <c r="AI290">
        <v>2612.7276253421433</v>
      </c>
      <c r="AJ290">
        <v>36.562743451852214</v>
      </c>
    </row>
    <row r="291" spans="2:36" x14ac:dyDescent="0.2">
      <c r="B291">
        <f t="shared" si="82"/>
        <v>890.90909090908997</v>
      </c>
      <c r="C291">
        <v>5100000</v>
      </c>
      <c r="D291">
        <v>371.86500000000001</v>
      </c>
      <c r="E291">
        <v>-574155</v>
      </c>
      <c r="F291" s="2">
        <v>2514540</v>
      </c>
      <c r="G291">
        <v>3580.63</v>
      </c>
      <c r="I291">
        <f t="shared" si="87"/>
        <v>694.75549218745437</v>
      </c>
      <c r="J291">
        <f t="shared" si="88"/>
        <v>0.39126442288497582</v>
      </c>
      <c r="K291">
        <f t="shared" si="89"/>
        <v>0.99929261779105993</v>
      </c>
      <c r="L291">
        <f t="shared" si="90"/>
        <v>257</v>
      </c>
      <c r="M291">
        <f t="shared" si="83"/>
        <v>-3.124999999999996</v>
      </c>
      <c r="O291">
        <v>890.90909090908997</v>
      </c>
      <c r="P291">
        <v>5100000</v>
      </c>
      <c r="Q291">
        <v>371.86500000000001</v>
      </c>
      <c r="R291">
        <v>-574155</v>
      </c>
      <c r="S291" s="2">
        <v>2514540</v>
      </c>
      <c r="T291">
        <v>3580.63</v>
      </c>
      <c r="U291">
        <v>32197.3</v>
      </c>
      <c r="V291">
        <f t="shared" si="86"/>
        <v>3.2197300000000002</v>
      </c>
      <c r="X291">
        <v>5100000</v>
      </c>
      <c r="Y291">
        <v>45.5974</v>
      </c>
      <c r="Z291">
        <v>91.729100000000003</v>
      </c>
      <c r="AA291">
        <v>46.131700000000002</v>
      </c>
      <c r="AC291">
        <f t="shared" si="94"/>
        <v>51377.950380750997</v>
      </c>
      <c r="AD291">
        <f t="shared" si="91"/>
        <v>2.8645736890860141</v>
      </c>
      <c r="AE291">
        <f t="shared" si="85"/>
        <v>2864.5736890860139</v>
      </c>
      <c r="AF291">
        <f t="shared" si="92"/>
        <v>34.728348868588888</v>
      </c>
      <c r="AG291">
        <f t="shared" si="93"/>
        <v>1.7340300348821884E-2</v>
      </c>
      <c r="AI291">
        <v>2860.264993432646</v>
      </c>
      <c r="AJ291">
        <v>34.719090143502633</v>
      </c>
    </row>
    <row r="292" spans="2:36" x14ac:dyDescent="0.2">
      <c r="B292">
        <f t="shared" si="82"/>
        <v>909.0909090909081</v>
      </c>
      <c r="C292">
        <v>5200000</v>
      </c>
      <c r="D292">
        <v>371.87</v>
      </c>
      <c r="E292">
        <v>-574134</v>
      </c>
      <c r="F292" s="2">
        <v>2514540</v>
      </c>
      <c r="G292">
        <v>3745.88</v>
      </c>
      <c r="I292">
        <f t="shared" si="87"/>
        <v>715.75549218745437</v>
      </c>
      <c r="J292">
        <f t="shared" si="88"/>
        <v>0.3992494111071182</v>
      </c>
      <c r="K292">
        <f t="shared" si="89"/>
        <v>0.99929261779105993</v>
      </c>
      <c r="L292">
        <f t="shared" si="90"/>
        <v>278</v>
      </c>
      <c r="M292">
        <f t="shared" si="83"/>
        <v>-3.3449999999999966</v>
      </c>
      <c r="O292">
        <v>909.0909090909081</v>
      </c>
      <c r="P292">
        <v>5200000</v>
      </c>
      <c r="Q292">
        <v>371.87</v>
      </c>
      <c r="R292">
        <v>-574134</v>
      </c>
      <c r="S292" s="2">
        <v>2514540</v>
      </c>
      <c r="T292">
        <v>3745.88</v>
      </c>
      <c r="U292">
        <v>33569.300000000003</v>
      </c>
      <c r="V292">
        <f t="shared" si="86"/>
        <v>3.3569300000000006</v>
      </c>
      <c r="X292">
        <v>5200000</v>
      </c>
      <c r="Y292">
        <v>45.165100000000002</v>
      </c>
      <c r="Z292">
        <v>91.600800000000007</v>
      </c>
      <c r="AA292">
        <v>46.435699999999997</v>
      </c>
      <c r="AC292">
        <f t="shared" si="94"/>
        <v>52400.374149565476</v>
      </c>
      <c r="AD292">
        <f t="shared" si="91"/>
        <v>2.9283650624838691</v>
      </c>
      <c r="AE292">
        <f t="shared" si="85"/>
        <v>2928.3650624838692</v>
      </c>
      <c r="AF292">
        <f t="shared" si="92"/>
        <v>34.711055844155197</v>
      </c>
      <c r="AG292">
        <f t="shared" si="93"/>
        <v>1.7348939274672081E-2</v>
      </c>
      <c r="AI292">
        <v>3001.858181149084</v>
      </c>
      <c r="AJ292">
        <v>33.768440872229881</v>
      </c>
    </row>
    <row r="293" spans="2:36" x14ac:dyDescent="0.2">
      <c r="B293">
        <f t="shared" si="82"/>
        <v>927.27272727272623</v>
      </c>
      <c r="C293">
        <v>5300000</v>
      </c>
      <c r="D293">
        <v>371.85</v>
      </c>
      <c r="E293">
        <v>-574119</v>
      </c>
      <c r="F293" s="2">
        <v>2514540</v>
      </c>
      <c r="G293">
        <v>3911.14</v>
      </c>
      <c r="I293">
        <f t="shared" si="87"/>
        <v>730.75549218745437</v>
      </c>
      <c r="J293">
        <f t="shared" si="88"/>
        <v>0.40723439932926053</v>
      </c>
      <c r="K293">
        <f t="shared" si="89"/>
        <v>0.99929261779105993</v>
      </c>
      <c r="L293">
        <f t="shared" si="90"/>
        <v>293</v>
      </c>
      <c r="M293">
        <f t="shared" si="83"/>
        <v>-3.6749999999999976</v>
      </c>
      <c r="O293">
        <v>927.27272727272623</v>
      </c>
      <c r="P293">
        <v>5300000</v>
      </c>
      <c r="Q293">
        <v>371.85</v>
      </c>
      <c r="R293">
        <v>-574119</v>
      </c>
      <c r="S293" s="2">
        <v>2514540</v>
      </c>
      <c r="T293">
        <v>3911.14</v>
      </c>
      <c r="U293">
        <v>35401.599999999999</v>
      </c>
      <c r="V293">
        <f t="shared" si="86"/>
        <v>3.5401600000000002</v>
      </c>
      <c r="X293">
        <v>5300000</v>
      </c>
      <c r="Y293">
        <v>45.200699999999998</v>
      </c>
      <c r="Z293">
        <v>91.830100000000002</v>
      </c>
      <c r="AA293">
        <v>46.629399999999997</v>
      </c>
      <c r="AC293">
        <f t="shared" si="94"/>
        <v>53058.855691418692</v>
      </c>
      <c r="AD293">
        <f t="shared" si="91"/>
        <v>3.0498770415748235</v>
      </c>
      <c r="AE293">
        <f t="shared" si="85"/>
        <v>3049.8770415748236</v>
      </c>
      <c r="AF293">
        <f t="shared" si="92"/>
        <v>34.458085477558434</v>
      </c>
      <c r="AG293">
        <f t="shared" si="93"/>
        <v>1.747630466562617E-2</v>
      </c>
      <c r="AI293">
        <v>3071.7858744253863</v>
      </c>
      <c r="AJ293">
        <v>34.07663739875985</v>
      </c>
    </row>
    <row r="294" spans="2:36" x14ac:dyDescent="0.2">
      <c r="B294">
        <f t="shared" si="82"/>
        <v>945.45454545454436</v>
      </c>
      <c r="C294">
        <v>5400000</v>
      </c>
      <c r="D294">
        <v>371.827</v>
      </c>
      <c r="E294">
        <v>-574104</v>
      </c>
      <c r="F294" s="2">
        <v>2514540</v>
      </c>
      <c r="G294">
        <v>4212.09</v>
      </c>
      <c r="I294">
        <f t="shared" si="87"/>
        <v>745.75549218745437</v>
      </c>
      <c r="J294">
        <f t="shared" si="88"/>
        <v>0.41521938755140286</v>
      </c>
      <c r="K294">
        <f t="shared" si="89"/>
        <v>0.99929261779105993</v>
      </c>
      <c r="L294">
        <f t="shared" si="90"/>
        <v>308</v>
      </c>
      <c r="M294">
        <f t="shared" si="83"/>
        <v>-3.6749999999999976</v>
      </c>
      <c r="O294">
        <v>945.45454545454436</v>
      </c>
      <c r="P294">
        <v>5400000</v>
      </c>
      <c r="Q294">
        <v>371.827</v>
      </c>
      <c r="R294">
        <v>-574104</v>
      </c>
      <c r="S294" s="2">
        <v>2514540</v>
      </c>
      <c r="T294">
        <v>4212.09</v>
      </c>
      <c r="U294">
        <v>37611.4</v>
      </c>
      <c r="V294">
        <f t="shared" si="86"/>
        <v>3.7611400000000001</v>
      </c>
      <c r="X294">
        <v>5400000</v>
      </c>
      <c r="Y294">
        <v>45.265900000000002</v>
      </c>
      <c r="Z294">
        <v>91.969899999999996</v>
      </c>
      <c r="AA294">
        <v>46.704000000000001</v>
      </c>
      <c r="AC294">
        <f t="shared" si="94"/>
        <v>53313.921799004158</v>
      </c>
      <c r="AD294">
        <f t="shared" si="91"/>
        <v>3.2247510154669965</v>
      </c>
      <c r="AE294">
        <f t="shared" si="85"/>
        <v>3224.7510154669967</v>
      </c>
      <c r="AF294">
        <f t="shared" si="92"/>
        <v>33.957892382784976</v>
      </c>
      <c r="AG294">
        <f t="shared" si="93"/>
        <v>1.7733727205793446E-2</v>
      </c>
      <c r="AI294">
        <v>3250.2482241341854</v>
      </c>
      <c r="AJ294">
        <v>33.233043343637206</v>
      </c>
    </row>
    <row r="295" spans="2:36" x14ac:dyDescent="0.2">
      <c r="B295">
        <f t="shared" si="82"/>
        <v>963.63636363636249</v>
      </c>
      <c r="C295">
        <v>5500000</v>
      </c>
      <c r="D295">
        <v>371.84399999999999</v>
      </c>
      <c r="E295">
        <v>-574089</v>
      </c>
      <c r="F295" s="2">
        <v>2514540</v>
      </c>
      <c r="G295">
        <v>4379.12</v>
      </c>
      <c r="I295">
        <f t="shared" si="87"/>
        <v>760.75549218745437</v>
      </c>
      <c r="J295">
        <f t="shared" si="88"/>
        <v>0.42320437577354525</v>
      </c>
      <c r="K295">
        <f t="shared" si="89"/>
        <v>0.99929261779105993</v>
      </c>
      <c r="L295">
        <f t="shared" si="90"/>
        <v>323</v>
      </c>
      <c r="M295">
        <f t="shared" si="83"/>
        <v>-3.6749999999999976</v>
      </c>
      <c r="O295">
        <v>963.63636363636249</v>
      </c>
      <c r="P295">
        <v>5500000</v>
      </c>
      <c r="Q295">
        <v>371.84399999999999</v>
      </c>
      <c r="R295">
        <v>-574089</v>
      </c>
      <c r="S295" s="2">
        <v>2514540</v>
      </c>
      <c r="T295">
        <v>4379.12</v>
      </c>
      <c r="U295">
        <v>39237</v>
      </c>
      <c r="V295">
        <f t="shared" si="86"/>
        <v>3.9237000000000002</v>
      </c>
      <c r="X295">
        <v>5500000</v>
      </c>
      <c r="Y295">
        <v>44.920099999999998</v>
      </c>
      <c r="Z295">
        <v>91.701700000000002</v>
      </c>
      <c r="AA295">
        <v>46.781599999999997</v>
      </c>
      <c r="AC295">
        <f t="shared" si="94"/>
        <v>53580.11129965444</v>
      </c>
      <c r="AD295">
        <f t="shared" si="91"/>
        <v>3.3474145731936185</v>
      </c>
      <c r="AE295">
        <f t="shared" si="85"/>
        <v>3347.4145731936183</v>
      </c>
      <c r="AF295">
        <f t="shared" si="92"/>
        <v>33.483525780299182</v>
      </c>
      <c r="AG295">
        <f t="shared" si="93"/>
        <v>1.7984963828221411E-2</v>
      </c>
      <c r="AI295">
        <v>3419.7103159791095</v>
      </c>
      <c r="AJ295">
        <v>32.148074211760722</v>
      </c>
    </row>
    <row r="296" spans="2:36" x14ac:dyDescent="0.2">
      <c r="B296">
        <f t="shared" si="82"/>
        <v>981.81818181818062</v>
      </c>
      <c r="C296">
        <v>5600000</v>
      </c>
      <c r="D296">
        <v>371.846</v>
      </c>
      <c r="E296">
        <v>-574065</v>
      </c>
      <c r="F296" s="2">
        <v>2514540</v>
      </c>
      <c r="G296">
        <v>4580.13</v>
      </c>
      <c r="I296">
        <f t="shared" si="87"/>
        <v>784.75549218745437</v>
      </c>
      <c r="J296">
        <f t="shared" si="88"/>
        <v>0.43118936399568758</v>
      </c>
      <c r="K296">
        <f t="shared" si="89"/>
        <v>0.99929261779105993</v>
      </c>
      <c r="L296">
        <f t="shared" si="90"/>
        <v>347</v>
      </c>
      <c r="M296">
        <f t="shared" si="83"/>
        <v>-3.1799999999999962</v>
      </c>
      <c r="O296">
        <v>981.81818181818062</v>
      </c>
      <c r="P296">
        <v>5600000</v>
      </c>
      <c r="Q296">
        <v>371.846</v>
      </c>
      <c r="R296">
        <v>-574065</v>
      </c>
      <c r="S296" s="2">
        <v>2514540</v>
      </c>
      <c r="T296">
        <v>4580.13</v>
      </c>
      <c r="U296">
        <v>40678.199999999997</v>
      </c>
      <c r="V296">
        <f t="shared" si="86"/>
        <v>4.0678200000000002</v>
      </c>
      <c r="X296">
        <v>5600000</v>
      </c>
      <c r="Y296">
        <v>45.214700000000001</v>
      </c>
      <c r="Z296">
        <v>92.057199999999995</v>
      </c>
      <c r="AA296">
        <v>46.842500000000001</v>
      </c>
      <c r="AC296">
        <f t="shared" si="94"/>
        <v>53789.63460019901</v>
      </c>
      <c r="AD296">
        <f t="shared" si="91"/>
        <v>3.4568493443431296</v>
      </c>
      <c r="AE296">
        <f t="shared" si="85"/>
        <v>3456.8493443431298</v>
      </c>
      <c r="AF296">
        <f t="shared" si="92"/>
        <v>32.991971992466546</v>
      </c>
      <c r="AG296">
        <f t="shared" si="93"/>
        <v>1.825292529156813E-2</v>
      </c>
      <c r="AI296">
        <v>3542.0798113225801</v>
      </c>
      <c r="AJ296">
        <v>31.923369511733327</v>
      </c>
    </row>
    <row r="297" spans="2:36" x14ac:dyDescent="0.2">
      <c r="B297">
        <f t="shared" si="82"/>
        <v>999.99999999999875</v>
      </c>
      <c r="C297">
        <v>5700000</v>
      </c>
      <c r="D297">
        <v>371.84199999999998</v>
      </c>
      <c r="E297">
        <v>-574062</v>
      </c>
      <c r="F297" s="2">
        <v>2514540</v>
      </c>
      <c r="G297">
        <v>4832.01</v>
      </c>
      <c r="I297">
        <f t="shared" si="87"/>
        <v>787.75549218745437</v>
      </c>
      <c r="J297">
        <f t="shared" si="88"/>
        <v>0.43917435221782991</v>
      </c>
      <c r="K297">
        <f t="shared" si="89"/>
        <v>0.99929261779105993</v>
      </c>
      <c r="L297">
        <f t="shared" si="90"/>
        <v>350</v>
      </c>
      <c r="M297">
        <f t="shared" si="83"/>
        <v>-4.335</v>
      </c>
      <c r="O297">
        <v>999.99999999999875</v>
      </c>
      <c r="P297">
        <v>5700000</v>
      </c>
      <c r="Q297">
        <v>371.84199999999998</v>
      </c>
      <c r="R297">
        <v>-574062</v>
      </c>
      <c r="S297" s="2">
        <v>2514540</v>
      </c>
      <c r="T297">
        <v>4832.01</v>
      </c>
      <c r="U297">
        <v>41700.9</v>
      </c>
      <c r="V297">
        <f t="shared" si="86"/>
        <v>4.1700900000000001</v>
      </c>
      <c r="X297">
        <v>5700000</v>
      </c>
      <c r="Y297">
        <v>45.036799999999999</v>
      </c>
      <c r="Z297">
        <v>92.126000000000005</v>
      </c>
      <c r="AA297">
        <v>47.089199999999998</v>
      </c>
      <c r="AC297">
        <f t="shared" si="94"/>
        <v>54643.981354558826</v>
      </c>
      <c r="AD297">
        <f t="shared" si="91"/>
        <v>3.4883528929667587</v>
      </c>
      <c r="AE297">
        <f t="shared" si="85"/>
        <v>3488.3528929667586</v>
      </c>
      <c r="AF297">
        <f t="shared" si="92"/>
        <v>32.906605571715367</v>
      </c>
      <c r="AG297">
        <f t="shared" si="93"/>
        <v>1.8300277088367227E-2</v>
      </c>
      <c r="AI297">
        <v>3492.8817820394825</v>
      </c>
      <c r="AJ297">
        <v>32.733116244105574</v>
      </c>
    </row>
    <row r="298" spans="2:36" x14ac:dyDescent="0.2">
      <c r="B298">
        <f t="shared" si="82"/>
        <v>1018.1818181818169</v>
      </c>
      <c r="C298">
        <v>5800000</v>
      </c>
      <c r="D298">
        <v>371.85500000000002</v>
      </c>
      <c r="E298">
        <v>-574031</v>
      </c>
      <c r="F298" s="2">
        <v>2514540</v>
      </c>
      <c r="G298">
        <v>5070.7</v>
      </c>
      <c r="I298">
        <f t="shared" si="87"/>
        <v>818.75549218745437</v>
      </c>
      <c r="J298">
        <f t="shared" si="88"/>
        <v>0.4471593404399723</v>
      </c>
      <c r="K298">
        <f t="shared" si="89"/>
        <v>0.99929261779105993</v>
      </c>
      <c r="L298">
        <f t="shared" si="90"/>
        <v>381</v>
      </c>
      <c r="M298">
        <f t="shared" si="83"/>
        <v>-2.794999999999995</v>
      </c>
      <c r="O298">
        <v>1018.1818181818169</v>
      </c>
      <c r="P298">
        <v>5800000</v>
      </c>
      <c r="Q298">
        <v>371.85500000000002</v>
      </c>
      <c r="R298">
        <v>-574031</v>
      </c>
      <c r="S298" s="2">
        <v>2514540</v>
      </c>
      <c r="T298">
        <v>5070.7</v>
      </c>
      <c r="U298">
        <v>44067.7</v>
      </c>
      <c r="V298">
        <f t="shared" si="86"/>
        <v>4.4067699999999999</v>
      </c>
      <c r="X298">
        <v>5800000</v>
      </c>
      <c r="Y298">
        <v>44.777299999999997</v>
      </c>
      <c r="Z298">
        <v>92.065100000000001</v>
      </c>
      <c r="AA298">
        <v>47.287799999999997</v>
      </c>
      <c r="AC298">
        <f t="shared" si="94"/>
        <v>55338.288896063605</v>
      </c>
      <c r="AD298">
        <f t="shared" si="91"/>
        <v>3.640088791524446</v>
      </c>
      <c r="AE298">
        <f t="shared" si="85"/>
        <v>3640.0887915244462</v>
      </c>
      <c r="AF298">
        <f t="shared" si="92"/>
        <v>32.729633330830801</v>
      </c>
      <c r="AG298">
        <f t="shared" si="93"/>
        <v>1.8399228427430532E-2</v>
      </c>
      <c r="AI298">
        <v>3516.6056123083531</v>
      </c>
      <c r="AJ298">
        <v>33.503510500516789</v>
      </c>
    </row>
    <row r="299" spans="2:36" x14ac:dyDescent="0.2">
      <c r="B299">
        <f t="shared" si="82"/>
        <v>1036.3636363636351</v>
      </c>
      <c r="C299">
        <v>5900000</v>
      </c>
      <c r="D299">
        <v>371.86200000000002</v>
      </c>
      <c r="E299">
        <v>-574020</v>
      </c>
      <c r="F299" s="2">
        <v>2514540</v>
      </c>
      <c r="G299">
        <v>5324.12</v>
      </c>
      <c r="I299">
        <f t="shared" si="87"/>
        <v>829.75549218745437</v>
      </c>
      <c r="J299">
        <f t="shared" si="88"/>
        <v>0.45514432866211468</v>
      </c>
      <c r="K299">
        <f t="shared" si="89"/>
        <v>0.99929261779105993</v>
      </c>
      <c r="L299">
        <f t="shared" si="90"/>
        <v>392</v>
      </c>
      <c r="M299">
        <f t="shared" si="83"/>
        <v>-3.8950000000000022</v>
      </c>
      <c r="O299">
        <v>1036.3636363636351</v>
      </c>
      <c r="P299">
        <v>5900000</v>
      </c>
      <c r="Q299">
        <v>371.86200000000002</v>
      </c>
      <c r="R299">
        <v>-574020</v>
      </c>
      <c r="S299" s="2">
        <v>2514540</v>
      </c>
      <c r="T299">
        <v>5324.12</v>
      </c>
      <c r="U299">
        <v>45122.400000000001</v>
      </c>
      <c r="V299">
        <f t="shared" si="86"/>
        <v>4.5122400000000003</v>
      </c>
      <c r="X299">
        <v>5900000</v>
      </c>
      <c r="Y299">
        <v>44.568100000000001</v>
      </c>
      <c r="Z299">
        <v>92.259399999999999</v>
      </c>
      <c r="AA299">
        <v>47.691299999999998</v>
      </c>
      <c r="AC299">
        <f t="shared" si="94"/>
        <v>56766.991751893787</v>
      </c>
      <c r="AD299">
        <f t="shared" si="91"/>
        <v>3.633403500564405</v>
      </c>
      <c r="AE299">
        <f t="shared" si="85"/>
        <v>3633.403500564405</v>
      </c>
      <c r="AF299">
        <f t="shared" si="92"/>
        <v>32.985605856394322</v>
      </c>
      <c r="AG299">
        <f t="shared" si="93"/>
        <v>1.825644805863896E-2</v>
      </c>
      <c r="AI299">
        <v>3620.1561593950669</v>
      </c>
      <c r="AJ299">
        <v>33.11254748026267</v>
      </c>
    </row>
    <row r="300" spans="2:36" x14ac:dyDescent="0.2">
      <c r="B300">
        <f t="shared" ref="B300:B305" si="95">B299+(C300-C299)/5500</f>
        <v>1054.5454545454534</v>
      </c>
      <c r="C300">
        <v>6000000</v>
      </c>
      <c r="D300">
        <v>371.839</v>
      </c>
      <c r="E300">
        <v>-573989</v>
      </c>
      <c r="F300" s="2">
        <v>2514540</v>
      </c>
      <c r="G300">
        <v>5485.87</v>
      </c>
      <c r="I300">
        <f t="shared" ref="I300:I305" si="96">E300-(128000-$B$240)/128000*E$241</f>
        <v>860.75549218745437</v>
      </c>
      <c r="J300">
        <f t="shared" ref="J300:J305" si="97">B300/$B$240</f>
        <v>0.46312931688425707</v>
      </c>
      <c r="K300">
        <f t="shared" ref="K300:K305" si="98">F300/$F$241</f>
        <v>0.99929261779105993</v>
      </c>
      <c r="L300">
        <f t="shared" ref="L300:L305" si="99">E300-$E$242</f>
        <v>423</v>
      </c>
      <c r="M300">
        <f t="shared" si="83"/>
        <v>-2.7950000000000057</v>
      </c>
      <c r="O300">
        <v>1054.5454545454534</v>
      </c>
      <c r="P300">
        <v>6000000</v>
      </c>
      <c r="Q300">
        <v>371.839</v>
      </c>
      <c r="R300">
        <v>-573989</v>
      </c>
      <c r="S300" s="2">
        <v>2514540</v>
      </c>
      <c r="T300">
        <v>5485.87</v>
      </c>
      <c r="U300">
        <v>47375.4</v>
      </c>
      <c r="V300">
        <f t="shared" si="86"/>
        <v>4.7375400000000001</v>
      </c>
      <c r="X300">
        <v>6000000</v>
      </c>
      <c r="Y300">
        <v>44.581699999999998</v>
      </c>
      <c r="Z300">
        <v>92.198499999999996</v>
      </c>
      <c r="AA300">
        <v>47.616799999999998</v>
      </c>
      <c r="AC300">
        <f t="shared" ref="AC300:AC305" si="100">(1/6)*3.14*(AA300)^3</f>
        <v>56501.374887267782</v>
      </c>
      <c r="AD300">
        <f t="shared" ref="AD300:AD305" si="101">V300*$AC$239/AC300</f>
        <v>3.8327561866778264</v>
      </c>
      <c r="AE300">
        <f t="shared" si="85"/>
        <v>3832.7561866778265</v>
      </c>
      <c r="AF300">
        <f t="shared" ref="AF300:AF305" si="102">AC300/O300*0.6022</f>
        <v>32.265207545537898</v>
      </c>
      <c r="AG300">
        <f t="shared" ref="AG300:AG305" si="103">O300/AC300</f>
        <v>1.8664067142604848E-2</v>
      </c>
      <c r="AI300">
        <v>3681.3400083371635</v>
      </c>
      <c r="AJ300">
        <v>33.340084001238154</v>
      </c>
    </row>
    <row r="301" spans="2:36" x14ac:dyDescent="0.2">
      <c r="B301">
        <f t="shared" si="95"/>
        <v>1072.7272727272716</v>
      </c>
      <c r="C301">
        <v>6100000</v>
      </c>
      <c r="D301">
        <v>371.83499999999998</v>
      </c>
      <c r="E301">
        <v>-573980</v>
      </c>
      <c r="F301" s="2">
        <v>2514540</v>
      </c>
      <c r="G301">
        <v>5831.08</v>
      </c>
      <c r="I301">
        <f t="shared" si="96"/>
        <v>869.75549218745437</v>
      </c>
      <c r="J301">
        <f t="shared" si="97"/>
        <v>0.47111430510639946</v>
      </c>
      <c r="K301">
        <f t="shared" si="98"/>
        <v>0.99929261779105993</v>
      </c>
      <c r="L301">
        <f t="shared" si="99"/>
        <v>432</v>
      </c>
      <c r="M301">
        <f t="shared" si="83"/>
        <v>-4.0050000000000017</v>
      </c>
      <c r="O301">
        <v>1072.7272727272716</v>
      </c>
      <c r="P301">
        <v>6100000</v>
      </c>
      <c r="Q301">
        <v>371.83499999999998</v>
      </c>
      <c r="R301">
        <v>-573980</v>
      </c>
      <c r="S301" s="2">
        <v>2514540</v>
      </c>
      <c r="T301">
        <v>5831.08</v>
      </c>
      <c r="U301">
        <v>48459</v>
      </c>
      <c r="V301">
        <f t="shared" si="86"/>
        <v>4.8459000000000003</v>
      </c>
      <c r="X301">
        <v>6100000</v>
      </c>
      <c r="Y301">
        <v>44.641100000000002</v>
      </c>
      <c r="Z301">
        <v>92.344899999999996</v>
      </c>
      <c r="AA301">
        <v>47.703800000000001</v>
      </c>
      <c r="AC301">
        <f t="shared" si="100"/>
        <v>56811.639731565883</v>
      </c>
      <c r="AD301">
        <f t="shared" si="101"/>
        <v>3.89901084270178</v>
      </c>
      <c r="AE301">
        <f t="shared" si="85"/>
        <v>3899.0108427017799</v>
      </c>
      <c r="AF301">
        <f t="shared" si="102"/>
        <v>31.892513890664329</v>
      </c>
      <c r="AG301">
        <f t="shared" si="103"/>
        <v>1.8882174107205694E-2</v>
      </c>
      <c r="AI301">
        <v>3967.3791686466266</v>
      </c>
      <c r="AJ301">
        <v>31.814757610522157</v>
      </c>
    </row>
    <row r="302" spans="2:36" x14ac:dyDescent="0.2">
      <c r="B302">
        <f t="shared" si="95"/>
        <v>1090.9090909090899</v>
      </c>
      <c r="C302">
        <v>6200000</v>
      </c>
      <c r="D302">
        <v>371.875</v>
      </c>
      <c r="E302">
        <v>-573960</v>
      </c>
      <c r="F302" s="2">
        <v>2514540</v>
      </c>
      <c r="G302">
        <v>6028.89</v>
      </c>
      <c r="I302">
        <f t="shared" si="96"/>
        <v>889.75549218745437</v>
      </c>
      <c r="J302">
        <f t="shared" si="97"/>
        <v>0.4790992933285419</v>
      </c>
      <c r="K302">
        <f t="shared" si="98"/>
        <v>0.99929261779105993</v>
      </c>
      <c r="L302">
        <f t="shared" si="99"/>
        <v>452</v>
      </c>
      <c r="M302">
        <f t="shared" si="83"/>
        <v>-3.4000000000000039</v>
      </c>
      <c r="O302">
        <v>1090.9090909090899</v>
      </c>
      <c r="P302">
        <v>6200000</v>
      </c>
      <c r="Q302">
        <v>371.875</v>
      </c>
      <c r="R302">
        <v>-573960</v>
      </c>
      <c r="S302" s="2">
        <v>2514540</v>
      </c>
      <c r="T302">
        <v>6028.89</v>
      </c>
      <c r="U302">
        <v>50143.6</v>
      </c>
      <c r="V302">
        <f t="shared" si="86"/>
        <v>5.0143599999999999</v>
      </c>
      <c r="X302">
        <v>6200000</v>
      </c>
      <c r="Y302">
        <v>44.476399999999998</v>
      </c>
      <c r="Z302">
        <v>92.468100000000007</v>
      </c>
      <c r="AA302">
        <v>47.991700000000002</v>
      </c>
      <c r="AC302">
        <f t="shared" si="100"/>
        <v>57846.461767251174</v>
      </c>
      <c r="AD302">
        <f t="shared" si="101"/>
        <v>3.9623791503806345</v>
      </c>
      <c r="AE302">
        <f t="shared" si="85"/>
        <v>3962.3791503806347</v>
      </c>
      <c r="AF302">
        <f t="shared" si="102"/>
        <v>31.932211003218796</v>
      </c>
      <c r="AG302">
        <f t="shared" si="103"/>
        <v>1.8858700386869473E-2</v>
      </c>
      <c r="AI302">
        <v>4126.7002350188159</v>
      </c>
      <c r="AJ302">
        <v>30.73719561950606</v>
      </c>
    </row>
    <row r="303" spans="2:36" x14ac:dyDescent="0.2">
      <c r="B303">
        <f t="shared" si="95"/>
        <v>1109.0909090909081</v>
      </c>
      <c r="C303">
        <v>6300000</v>
      </c>
      <c r="D303">
        <v>371.81799999999998</v>
      </c>
      <c r="E303">
        <v>-573946</v>
      </c>
      <c r="F303" s="2">
        <v>2514540</v>
      </c>
      <c r="G303">
        <v>6303.28</v>
      </c>
      <c r="I303">
        <f t="shared" si="96"/>
        <v>903.75549218745437</v>
      </c>
      <c r="J303">
        <f t="shared" si="97"/>
        <v>0.48708428155068428</v>
      </c>
      <c r="K303">
        <f t="shared" si="98"/>
        <v>0.99929261779105993</v>
      </c>
      <c r="L303">
        <f t="shared" si="99"/>
        <v>466</v>
      </c>
      <c r="M303">
        <f t="shared" si="83"/>
        <v>-3.7300000000000026</v>
      </c>
      <c r="O303">
        <v>1109.0909090909081</v>
      </c>
      <c r="P303">
        <v>6300000</v>
      </c>
      <c r="Q303">
        <v>371.81799999999998</v>
      </c>
      <c r="R303">
        <v>-573946</v>
      </c>
      <c r="S303" s="2">
        <v>2514540</v>
      </c>
      <c r="T303">
        <v>6303.28</v>
      </c>
      <c r="U303">
        <v>52276.3</v>
      </c>
      <c r="V303">
        <f t="shared" si="86"/>
        <v>5.2276300000000004</v>
      </c>
      <c r="X303">
        <v>6300000</v>
      </c>
      <c r="Y303">
        <v>44.365400000000001</v>
      </c>
      <c r="Z303">
        <v>92.861999999999995</v>
      </c>
      <c r="AA303">
        <v>48.496600000000001</v>
      </c>
      <c r="AC303">
        <f t="shared" si="100"/>
        <v>59691.469986382297</v>
      </c>
      <c r="AD303">
        <f t="shared" si="101"/>
        <v>4.0032239559543772</v>
      </c>
      <c r="AE303">
        <f t="shared" si="85"/>
        <v>4003.2239559543773</v>
      </c>
      <c r="AF303">
        <f t="shared" si="102"/>
        <v>32.410511105229013</v>
      </c>
      <c r="AG303">
        <f t="shared" si="103"/>
        <v>1.8580391961262311E-2</v>
      </c>
      <c r="AI303">
        <v>4146.7885250107101</v>
      </c>
      <c r="AJ303">
        <v>30.65346730617398</v>
      </c>
    </row>
    <row r="304" spans="2:36" x14ac:dyDescent="0.2">
      <c r="B304">
        <f t="shared" si="95"/>
        <v>1127.2727272727263</v>
      </c>
      <c r="C304">
        <v>6400000</v>
      </c>
      <c r="D304">
        <v>371.86599999999999</v>
      </c>
      <c r="E304">
        <v>-573924</v>
      </c>
      <c r="F304" s="2">
        <v>2514540</v>
      </c>
      <c r="G304">
        <v>6548.11</v>
      </c>
      <c r="I304">
        <f t="shared" si="96"/>
        <v>925.75549218745437</v>
      </c>
      <c r="J304">
        <f t="shared" si="97"/>
        <v>0.49506926977282667</v>
      </c>
      <c r="K304">
        <f t="shared" si="98"/>
        <v>0.99929261779105993</v>
      </c>
      <c r="L304">
        <f t="shared" si="99"/>
        <v>488</v>
      </c>
      <c r="M304">
        <f t="shared" si="83"/>
        <v>-3.290000000000004</v>
      </c>
      <c r="O304">
        <v>1127.2727272727263</v>
      </c>
      <c r="P304">
        <v>6400000</v>
      </c>
      <c r="Q304">
        <v>371.86599999999999</v>
      </c>
      <c r="R304">
        <v>-573924</v>
      </c>
      <c r="S304" s="2">
        <v>2514540</v>
      </c>
      <c r="T304">
        <v>6548.11</v>
      </c>
      <c r="U304">
        <v>53664.3</v>
      </c>
      <c r="V304">
        <f t="shared" si="86"/>
        <v>5.3664300000000003</v>
      </c>
      <c r="X304">
        <v>6400000</v>
      </c>
      <c r="Y304">
        <v>44.109099999999998</v>
      </c>
      <c r="Z304">
        <v>93.173100000000005</v>
      </c>
      <c r="AA304">
        <v>49.064</v>
      </c>
      <c r="AC304">
        <f t="shared" si="100"/>
        <v>61811.211055802021</v>
      </c>
      <c r="AD304">
        <f t="shared" si="101"/>
        <v>3.9685836195947508</v>
      </c>
      <c r="AE304">
        <f t="shared" si="85"/>
        <v>3968.5836195947509</v>
      </c>
      <c r="AF304">
        <f t="shared" si="102"/>
        <v>33.020147119019683</v>
      </c>
      <c r="AG304">
        <f t="shared" si="103"/>
        <v>1.8237350603841841E-2</v>
      </c>
      <c r="AI304">
        <v>4298.9708960121825</v>
      </c>
      <c r="AJ304">
        <v>30.611175143969959</v>
      </c>
    </row>
    <row r="305" spans="1:36" x14ac:dyDescent="0.2">
      <c r="B305">
        <f t="shared" si="95"/>
        <v>1145.4545454545446</v>
      </c>
      <c r="C305">
        <v>6500000</v>
      </c>
      <c r="D305">
        <v>371.83</v>
      </c>
      <c r="E305">
        <v>-573897</v>
      </c>
      <c r="F305" s="2">
        <v>2514540</v>
      </c>
      <c r="G305">
        <v>6735.41</v>
      </c>
      <c r="I305">
        <f t="shared" si="96"/>
        <v>952.75549218745437</v>
      </c>
      <c r="J305">
        <f t="shared" si="97"/>
        <v>0.50305425799496906</v>
      </c>
      <c r="K305">
        <f t="shared" si="98"/>
        <v>0.99929261779105993</v>
      </c>
      <c r="L305">
        <f t="shared" si="99"/>
        <v>515</v>
      </c>
      <c r="M305">
        <f t="shared" si="83"/>
        <v>-3.015000000000005</v>
      </c>
      <c r="O305">
        <v>1145.4545454545446</v>
      </c>
      <c r="P305">
        <v>6500000</v>
      </c>
      <c r="Q305">
        <v>371.83</v>
      </c>
      <c r="R305">
        <v>-573897</v>
      </c>
      <c r="S305" s="2">
        <v>2514540</v>
      </c>
      <c r="T305">
        <v>6735.41</v>
      </c>
      <c r="U305">
        <v>56043.199999999997</v>
      </c>
      <c r="V305">
        <f t="shared" si="86"/>
        <v>5.6043200000000004</v>
      </c>
      <c r="X305">
        <v>6500000</v>
      </c>
      <c r="Y305">
        <v>43.711199999999998</v>
      </c>
      <c r="Z305">
        <v>93.534400000000005</v>
      </c>
      <c r="AA305">
        <v>49.8232</v>
      </c>
      <c r="AC305">
        <f t="shared" si="100"/>
        <v>64725.177546327584</v>
      </c>
      <c r="AD305">
        <f t="shared" si="101"/>
        <v>3.9579198389675252</v>
      </c>
      <c r="AE305">
        <f t="shared" si="85"/>
        <v>3957.9198389675253</v>
      </c>
      <c r="AF305">
        <f t="shared" si="102"/>
        <v>34.027977865268532</v>
      </c>
      <c r="AG305">
        <f t="shared" si="103"/>
        <v>1.7697202060738666E-2</v>
      </c>
      <c r="AI305">
        <v>4367.275817586934</v>
      </c>
      <c r="AJ305">
        <v>30.532887571696886</v>
      </c>
    </row>
    <row r="306" spans="1:36" x14ac:dyDescent="0.2">
      <c r="F306" s="2"/>
      <c r="S306" s="2"/>
    </row>
    <row r="308" spans="1:36" x14ac:dyDescent="0.2">
      <c r="A308" t="s">
        <v>31</v>
      </c>
      <c r="B308" t="s">
        <v>0</v>
      </c>
    </row>
    <row r="310" spans="1:36" x14ac:dyDescent="0.2">
      <c r="B310" t="s">
        <v>1</v>
      </c>
      <c r="AD310" t="s">
        <v>2</v>
      </c>
    </row>
    <row r="311" spans="1:36" x14ac:dyDescent="0.2">
      <c r="D311" t="s">
        <v>3</v>
      </c>
      <c r="F311" t="s">
        <v>33</v>
      </c>
      <c r="X311" t="s">
        <v>5</v>
      </c>
      <c r="Y311" t="s">
        <v>6</v>
      </c>
      <c r="Z311" t="s">
        <v>7</v>
      </c>
      <c r="AA311" t="s">
        <v>8</v>
      </c>
      <c r="AC311">
        <f>(4/3)*3.14*((3.413*4.5)^3)</f>
        <v>15167.527493515468</v>
      </c>
      <c r="AD311" t="s">
        <v>9</v>
      </c>
    </row>
    <row r="312" spans="1:36" x14ac:dyDescent="0.2">
      <c r="B312">
        <v>749</v>
      </c>
      <c r="C312" t="s">
        <v>10</v>
      </c>
      <c r="D312" t="s">
        <v>11</v>
      </c>
      <c r="E312" t="s">
        <v>12</v>
      </c>
      <c r="F312" t="s">
        <v>13</v>
      </c>
      <c r="G312" t="s">
        <v>14</v>
      </c>
      <c r="I312" t="s">
        <v>15</v>
      </c>
      <c r="J312" t="s">
        <v>16</v>
      </c>
      <c r="K312" t="s">
        <v>17</v>
      </c>
      <c r="L312" t="s">
        <v>18</v>
      </c>
      <c r="M312" t="s">
        <v>19</v>
      </c>
      <c r="X312">
        <v>0</v>
      </c>
      <c r="Y312">
        <v>53.164999999999999</v>
      </c>
      <c r="Z312">
        <v>84.034999999999997</v>
      </c>
      <c r="AA312">
        <v>30.87</v>
      </c>
      <c r="AC312">
        <f>(1/6)*3.14*(AA312)^3</f>
        <v>15395.30460657</v>
      </c>
    </row>
    <row r="313" spans="1:36" x14ac:dyDescent="0.2">
      <c r="B313" t="s">
        <v>20</v>
      </c>
      <c r="C313">
        <v>100000</v>
      </c>
      <c r="D313">
        <v>347.01499999999999</v>
      </c>
      <c r="E313">
        <v>-585261</v>
      </c>
      <c r="F313" s="2">
        <v>2516320</v>
      </c>
      <c r="G313">
        <v>-5.7309800000000001E-3</v>
      </c>
      <c r="X313">
        <v>100000</v>
      </c>
      <c r="Y313">
        <v>53.406999999999996</v>
      </c>
      <c r="Z313">
        <v>83.897999999999996</v>
      </c>
      <c r="AA313">
        <v>30.491</v>
      </c>
      <c r="AC313">
        <f>(1/6)*3.14*(AA313)^3</f>
        <v>14835.199862470155</v>
      </c>
    </row>
    <row r="314" spans="1:36" x14ac:dyDescent="0.2">
      <c r="B314">
        <v>0</v>
      </c>
      <c r="C314">
        <v>200000</v>
      </c>
      <c r="D314">
        <v>347.024</v>
      </c>
      <c r="E314">
        <v>-581591</v>
      </c>
      <c r="F314" s="2">
        <v>2515710</v>
      </c>
      <c r="G314">
        <v>3.04485E-2</v>
      </c>
      <c r="I314">
        <f>E314-(128000-$B$312)/128000*E$313</f>
        <v>245.30867968755774</v>
      </c>
      <c r="J314">
        <f>B314/$B$312</f>
        <v>0</v>
      </c>
      <c r="K314">
        <f>F314/$F$313</f>
        <v>0.99975758250143065</v>
      </c>
      <c r="L314">
        <f>E314-$E$314</f>
        <v>0</v>
      </c>
      <c r="O314" t="s">
        <v>21</v>
      </c>
      <c r="P314" t="s">
        <v>10</v>
      </c>
      <c r="Q314" t="s">
        <v>11</v>
      </c>
      <c r="R314" t="s">
        <v>12</v>
      </c>
      <c r="S314" t="s">
        <v>13</v>
      </c>
      <c r="T314" t="s">
        <v>14</v>
      </c>
      <c r="U314" t="s">
        <v>22</v>
      </c>
      <c r="V314" t="s">
        <v>23</v>
      </c>
      <c r="X314">
        <v>200000</v>
      </c>
      <c r="Y314">
        <v>53.236400000000003</v>
      </c>
      <c r="Z314">
        <v>84.035399999999996</v>
      </c>
      <c r="AA314">
        <v>30.798999999999999</v>
      </c>
      <c r="AC314">
        <f>(1/6)*3.14*(AA314)^3</f>
        <v>15289.322630222143</v>
      </c>
      <c r="AD314" t="s">
        <v>24</v>
      </c>
      <c r="AE314" t="s">
        <v>45</v>
      </c>
      <c r="AF314" t="s">
        <v>25</v>
      </c>
      <c r="AG314" t="s">
        <v>26</v>
      </c>
    </row>
    <row r="315" spans="1:36" x14ac:dyDescent="0.2">
      <c r="A315">
        <f>B315/B312</f>
        <v>7.6292199122639714E-3</v>
      </c>
      <c r="B315">
        <f>B314+(C315-C314)/17500</f>
        <v>5.7142857142857144</v>
      </c>
      <c r="C315">
        <v>300000</v>
      </c>
      <c r="D315">
        <v>371.85899999999998</v>
      </c>
      <c r="E315">
        <v>-581593</v>
      </c>
      <c r="F315" s="2">
        <v>2515030</v>
      </c>
      <c r="G315">
        <v>379.17200000000003</v>
      </c>
      <c r="I315">
        <f t="shared" ref="I315:I349" si="104">E315-(128000-$B$312)/128000*E$313</f>
        <v>243.30867968755774</v>
      </c>
      <c r="J315">
        <f t="shared" ref="J315:J349" si="105">B315/$B$312</f>
        <v>7.6292199122639714E-3</v>
      </c>
      <c r="K315">
        <f t="shared" ref="K315:K349" si="106">F315/$F$313</f>
        <v>0.99948734660138616</v>
      </c>
      <c r="L315">
        <f t="shared" ref="L315:L349" si="107">E315-$E$314</f>
        <v>-2</v>
      </c>
      <c r="M315">
        <f>((L315-L314)-(B315-B314)*$B$14)/(B315-B314)</f>
        <v>-6.4499999999999993</v>
      </c>
      <c r="O315">
        <v>5.7142857142857144</v>
      </c>
      <c r="P315">
        <v>300000</v>
      </c>
      <c r="Q315">
        <v>371.85899999999998</v>
      </c>
      <c r="R315">
        <v>-581593</v>
      </c>
      <c r="S315" s="2">
        <v>2515030</v>
      </c>
      <c r="T315">
        <v>379.17200000000003</v>
      </c>
      <c r="U315">
        <v>55.186599999999999</v>
      </c>
      <c r="V315">
        <f>U315*10^-4</f>
        <v>5.5186599999999999E-3</v>
      </c>
      <c r="X315">
        <v>300000</v>
      </c>
      <c r="Y315">
        <v>53.419400000000003</v>
      </c>
      <c r="Z315">
        <v>84.207300000000004</v>
      </c>
      <c r="AA315">
        <v>30.7879</v>
      </c>
      <c r="AC315">
        <f>(1/6)*3.14*(AA315)^3</f>
        <v>15272.79771146151</v>
      </c>
      <c r="AD315">
        <f t="shared" ref="AD315:AD361" si="108">V315*$AC$311/AC315</f>
        <v>5.4806217471568995E-3</v>
      </c>
      <c r="AE315">
        <f t="shared" ref="AE315:AE361" si="109">AD315*1000</f>
        <v>5.4806217471568992</v>
      </c>
      <c r="AF315">
        <f t="shared" ref="AF315:AF361" si="110">AC315/O315*0.6022</f>
        <v>1609.523786822371</v>
      </c>
      <c r="AG315">
        <f t="shared" ref="AG315:AG361" si="111">O315/AC315</f>
        <v>3.7414793427123142E-4</v>
      </c>
      <c r="AI315">
        <v>4.7343837097995216</v>
      </c>
      <c r="AJ315">
        <v>1581.8615437820708</v>
      </c>
    </row>
    <row r="316" spans="1:36" x14ac:dyDescent="0.2">
      <c r="B316">
        <f t="shared" ref="B316:B361" si="112">B315+(C316-C315)/17500</f>
        <v>11.428571428571429</v>
      </c>
      <c r="C316">
        <v>400000</v>
      </c>
      <c r="D316">
        <v>371.86900000000003</v>
      </c>
      <c r="E316">
        <v>-581593</v>
      </c>
      <c r="F316" s="2">
        <v>2515030</v>
      </c>
      <c r="G316">
        <v>446.01100000000002</v>
      </c>
      <c r="I316">
        <f t="shared" si="104"/>
        <v>243.30867968755774</v>
      </c>
      <c r="J316">
        <f t="shared" si="105"/>
        <v>1.5258439824527943E-2</v>
      </c>
      <c r="K316">
        <f t="shared" si="106"/>
        <v>0.99948734660138616</v>
      </c>
      <c r="L316">
        <f t="shared" si="107"/>
        <v>-2</v>
      </c>
      <c r="M316">
        <f t="shared" ref="M316:M361" si="113">((L316-L315)-(B316-B315)*$B$14)/(B316-B315)</f>
        <v>-6.1</v>
      </c>
      <c r="O316">
        <v>11.428571428571429</v>
      </c>
      <c r="P316">
        <v>400000</v>
      </c>
      <c r="Q316">
        <v>371.86900000000003</v>
      </c>
      <c r="R316">
        <v>-581593</v>
      </c>
      <c r="S316" s="2">
        <v>2515030</v>
      </c>
      <c r="T316">
        <v>446.01100000000002</v>
      </c>
      <c r="U316">
        <v>103.047</v>
      </c>
      <c r="V316">
        <f>U316*10^-4</f>
        <v>1.03047E-2</v>
      </c>
      <c r="X316">
        <v>400000</v>
      </c>
      <c r="Y316">
        <v>53.331800000000001</v>
      </c>
      <c r="Z316">
        <v>84.5244</v>
      </c>
      <c r="AA316">
        <v>31.192599999999999</v>
      </c>
      <c r="AC316">
        <f t="shared" ref="AC316:AC343" si="114">(1/6)*3.14*(AA316)^3</f>
        <v>15883.021576231771</v>
      </c>
      <c r="AD316">
        <f t="shared" si="108"/>
        <v>9.8404966468294691E-3</v>
      </c>
      <c r="AE316">
        <f t="shared" si="109"/>
        <v>9.8404966468294699</v>
      </c>
      <c r="AF316">
        <f t="shared" si="110"/>
        <v>836.91611440559245</v>
      </c>
      <c r="AG316">
        <f t="shared" si="111"/>
        <v>7.1954642721595071E-4</v>
      </c>
      <c r="AI316">
        <v>12.849632330301937</v>
      </c>
      <c r="AJ316">
        <v>792.8003698550848</v>
      </c>
    </row>
    <row r="317" spans="1:36" x14ac:dyDescent="0.2">
      <c r="B317">
        <f t="shared" si="112"/>
        <v>17.142857142857142</v>
      </c>
      <c r="C317">
        <v>500000</v>
      </c>
      <c r="D317">
        <v>371.81200000000001</v>
      </c>
      <c r="E317">
        <v>-581599</v>
      </c>
      <c r="F317" s="2">
        <v>2515030</v>
      </c>
      <c r="G317">
        <v>468.70299999999997</v>
      </c>
      <c r="I317">
        <f t="shared" si="104"/>
        <v>237.30867968755774</v>
      </c>
      <c r="J317">
        <f t="shared" si="105"/>
        <v>2.2887659736791913E-2</v>
      </c>
      <c r="K317">
        <f t="shared" si="106"/>
        <v>0.99948734660138616</v>
      </c>
      <c r="L317">
        <f t="shared" si="107"/>
        <v>-8</v>
      </c>
      <c r="M317">
        <f t="shared" si="113"/>
        <v>-7.1499999999999995</v>
      </c>
      <c r="O317">
        <v>17.142857142857142</v>
      </c>
      <c r="P317">
        <v>500000</v>
      </c>
      <c r="Q317">
        <v>371.81200000000001</v>
      </c>
      <c r="R317">
        <v>-581599</v>
      </c>
      <c r="S317" s="2">
        <v>2515030</v>
      </c>
      <c r="T317">
        <v>468.70299999999997</v>
      </c>
      <c r="U317">
        <v>148.084</v>
      </c>
      <c r="V317">
        <f t="shared" ref="V317:V380" si="115">U317*10^-4</f>
        <v>1.4808400000000001E-2</v>
      </c>
      <c r="X317">
        <v>500000</v>
      </c>
      <c r="Y317">
        <v>53.113500000000002</v>
      </c>
      <c r="Z317">
        <v>84.290300000000002</v>
      </c>
      <c r="AA317">
        <v>31.1768</v>
      </c>
      <c r="AC317">
        <f t="shared" si="114"/>
        <v>15858.898100053209</v>
      </c>
      <c r="AD317">
        <f t="shared" si="108"/>
        <v>1.4162825986896334E-2</v>
      </c>
      <c r="AE317">
        <f t="shared" si="109"/>
        <v>14.162825986896333</v>
      </c>
      <c r="AF317">
        <f t="shared" si="110"/>
        <v>557.0966587580358</v>
      </c>
      <c r="AG317">
        <f t="shared" si="111"/>
        <v>1.0809614283857228E-3</v>
      </c>
      <c r="AI317">
        <v>18.788868567941819</v>
      </c>
      <c r="AJ317">
        <v>496.36831365004542</v>
      </c>
    </row>
    <row r="318" spans="1:36" x14ac:dyDescent="0.2">
      <c r="B318">
        <f t="shared" si="112"/>
        <v>22.857142857142858</v>
      </c>
      <c r="C318">
        <v>600000</v>
      </c>
      <c r="D318">
        <v>371.82299999999998</v>
      </c>
      <c r="E318">
        <v>-581594</v>
      </c>
      <c r="F318" s="2">
        <v>2515030</v>
      </c>
      <c r="G318">
        <v>445.48200000000003</v>
      </c>
      <c r="I318">
        <f t="shared" si="104"/>
        <v>242.30867968755774</v>
      </c>
      <c r="J318">
        <f t="shared" si="105"/>
        <v>3.0516879649055886E-2</v>
      </c>
      <c r="K318">
        <f t="shared" si="106"/>
        <v>0.99948734660138616</v>
      </c>
      <c r="L318">
        <f t="shared" si="107"/>
        <v>-3</v>
      </c>
      <c r="M318">
        <f t="shared" si="113"/>
        <v>-5.2249999999999996</v>
      </c>
      <c r="O318">
        <v>22.857142857142858</v>
      </c>
      <c r="P318">
        <v>600000</v>
      </c>
      <c r="Q318">
        <v>371.82299999999998</v>
      </c>
      <c r="R318">
        <v>-581594</v>
      </c>
      <c r="S318" s="2">
        <v>2515030</v>
      </c>
      <c r="T318">
        <v>445.48200000000003</v>
      </c>
      <c r="U318">
        <v>280.63900000000001</v>
      </c>
      <c r="V318">
        <f t="shared" si="115"/>
        <v>2.8063900000000003E-2</v>
      </c>
      <c r="X318">
        <v>600000</v>
      </c>
      <c r="Y318">
        <v>53.1995</v>
      </c>
      <c r="Z318">
        <v>84.239400000000003</v>
      </c>
      <c r="AA318">
        <v>31.039899999999999</v>
      </c>
      <c r="AC318">
        <f t="shared" si="114"/>
        <v>15650.900772702793</v>
      </c>
      <c r="AD318">
        <f t="shared" si="108"/>
        <v>2.7197155039643161E-2</v>
      </c>
      <c r="AE318">
        <f t="shared" si="109"/>
        <v>27.19715503964316</v>
      </c>
      <c r="AF318">
        <f t="shared" si="110"/>
        <v>412.34254448282093</v>
      </c>
      <c r="AG318">
        <f t="shared" si="111"/>
        <v>1.4604362515037274E-3</v>
      </c>
      <c r="AI318">
        <v>30.660009190398235</v>
      </c>
      <c r="AJ318">
        <v>391.86414441445561</v>
      </c>
    </row>
    <row r="319" spans="1:36" x14ac:dyDescent="0.2">
      <c r="B319">
        <f t="shared" si="112"/>
        <v>28.571428571428573</v>
      </c>
      <c r="C319">
        <v>700000</v>
      </c>
      <c r="D319">
        <v>371.85899999999998</v>
      </c>
      <c r="E319">
        <v>-581597</v>
      </c>
      <c r="F319" s="2">
        <v>2515030</v>
      </c>
      <c r="G319">
        <v>453.18099999999998</v>
      </c>
      <c r="I319">
        <f t="shared" si="104"/>
        <v>239.30867968755774</v>
      </c>
      <c r="J319">
        <f t="shared" si="105"/>
        <v>3.8146099561319854E-2</v>
      </c>
      <c r="K319">
        <f t="shared" si="106"/>
        <v>0.99948734660138616</v>
      </c>
      <c r="L319">
        <f t="shared" si="107"/>
        <v>-6</v>
      </c>
      <c r="M319">
        <f t="shared" si="113"/>
        <v>-6.6249999999999991</v>
      </c>
      <c r="O319">
        <v>28.571428571428573</v>
      </c>
      <c r="P319">
        <v>700000</v>
      </c>
      <c r="Q319">
        <v>371.85899999999998</v>
      </c>
      <c r="R319">
        <v>-581597</v>
      </c>
      <c r="S319" s="2">
        <v>2515030</v>
      </c>
      <c r="T319">
        <v>453.18099999999998</v>
      </c>
      <c r="U319">
        <v>389.39600000000002</v>
      </c>
      <c r="V319">
        <f t="shared" si="115"/>
        <v>3.8939600000000005E-2</v>
      </c>
      <c r="X319">
        <v>700000</v>
      </c>
      <c r="Y319">
        <v>53.031399999999998</v>
      </c>
      <c r="Z319">
        <v>84.230800000000002</v>
      </c>
      <c r="AA319">
        <v>31.199400000000001</v>
      </c>
      <c r="AC319">
        <f t="shared" si="114"/>
        <v>15893.411357154127</v>
      </c>
      <c r="AD319">
        <f t="shared" si="108"/>
        <v>3.7161150637470879E-2</v>
      </c>
      <c r="AE319">
        <f t="shared" si="109"/>
        <v>37.161150637470875</v>
      </c>
      <c r="AF319">
        <f t="shared" si="110"/>
        <v>334.98543117473753</v>
      </c>
      <c r="AG319">
        <f t="shared" si="111"/>
        <v>1.7976901200992114E-3</v>
      </c>
      <c r="AI319">
        <v>32.44942373765091</v>
      </c>
      <c r="AJ319">
        <v>297.49648232694722</v>
      </c>
    </row>
    <row r="320" spans="1:36" x14ac:dyDescent="0.2">
      <c r="B320">
        <f t="shared" si="112"/>
        <v>34.285714285714285</v>
      </c>
      <c r="C320">
        <v>800000</v>
      </c>
      <c r="D320">
        <v>371.89100000000002</v>
      </c>
      <c r="E320">
        <v>-581589</v>
      </c>
      <c r="F320" s="2">
        <v>2515030</v>
      </c>
      <c r="G320">
        <v>421.70400000000001</v>
      </c>
      <c r="I320">
        <f t="shared" si="104"/>
        <v>247.30867968755774</v>
      </c>
      <c r="J320">
        <f t="shared" si="105"/>
        <v>4.5775319473583827E-2</v>
      </c>
      <c r="K320">
        <f t="shared" si="106"/>
        <v>0.99948734660138616</v>
      </c>
      <c r="L320">
        <f t="shared" si="107"/>
        <v>2</v>
      </c>
      <c r="M320">
        <f t="shared" si="113"/>
        <v>-4.6999999999999993</v>
      </c>
      <c r="O320">
        <v>34.285714285714285</v>
      </c>
      <c r="P320">
        <v>800000</v>
      </c>
      <c r="Q320">
        <v>371.89100000000002</v>
      </c>
      <c r="R320">
        <v>-581589</v>
      </c>
      <c r="S320" s="2">
        <v>2515030</v>
      </c>
      <c r="T320">
        <v>421.70400000000001</v>
      </c>
      <c r="U320">
        <v>506.30500000000001</v>
      </c>
      <c r="V320">
        <f t="shared" si="115"/>
        <v>5.0630500000000002E-2</v>
      </c>
      <c r="X320">
        <v>800000</v>
      </c>
      <c r="Y320">
        <v>53.312600000000003</v>
      </c>
      <c r="Z320">
        <v>83.83</v>
      </c>
      <c r="AA320">
        <v>30.517399999999999</v>
      </c>
      <c r="AC320">
        <f t="shared" si="114"/>
        <v>14873.767486586195</v>
      </c>
      <c r="AD320">
        <f t="shared" si="108"/>
        <v>5.1630462924272272E-2</v>
      </c>
      <c r="AE320">
        <f t="shared" si="109"/>
        <v>51.630462924272273</v>
      </c>
      <c r="AF320">
        <f t="shared" si="110"/>
        <v>261.24533109564771</v>
      </c>
      <c r="AG320">
        <f t="shared" si="111"/>
        <v>2.3051129659405136E-3</v>
      </c>
      <c r="AI320">
        <v>45.18861788071596</v>
      </c>
      <c r="AJ320">
        <v>254.60464263211955</v>
      </c>
    </row>
    <row r="321" spans="2:36" x14ac:dyDescent="0.2">
      <c r="B321">
        <f t="shared" si="112"/>
        <v>40</v>
      </c>
      <c r="C321">
        <v>900000</v>
      </c>
      <c r="D321">
        <v>371.82799999999997</v>
      </c>
      <c r="E321">
        <v>-581606</v>
      </c>
      <c r="F321" s="2">
        <v>2515030</v>
      </c>
      <c r="G321">
        <v>384.94200000000001</v>
      </c>
      <c r="I321">
        <f t="shared" si="104"/>
        <v>230.30867968755774</v>
      </c>
      <c r="J321">
        <f t="shared" si="105"/>
        <v>5.3404539385847799E-2</v>
      </c>
      <c r="K321">
        <f t="shared" si="106"/>
        <v>0.99948734660138616</v>
      </c>
      <c r="L321">
        <f t="shared" si="107"/>
        <v>-15</v>
      </c>
      <c r="M321">
        <f t="shared" si="113"/>
        <v>-9.0749999999999993</v>
      </c>
      <c r="O321">
        <v>40</v>
      </c>
      <c r="P321">
        <v>900000</v>
      </c>
      <c r="Q321">
        <v>371.82799999999997</v>
      </c>
      <c r="R321">
        <v>-581606</v>
      </c>
      <c r="S321" s="2">
        <v>2515030</v>
      </c>
      <c r="T321">
        <v>384.94200000000001</v>
      </c>
      <c r="U321">
        <v>544.072</v>
      </c>
      <c r="V321">
        <f t="shared" si="115"/>
        <v>5.4407200000000003E-2</v>
      </c>
      <c r="X321">
        <v>900000</v>
      </c>
      <c r="Y321">
        <v>53.221299999999999</v>
      </c>
      <c r="Z321">
        <v>84.133700000000005</v>
      </c>
      <c r="AA321">
        <v>30.912400000000002</v>
      </c>
      <c r="AC321">
        <f t="shared" si="114"/>
        <v>15458.828211436683</v>
      </c>
      <c r="AD321">
        <f t="shared" si="108"/>
        <v>5.3381969872378955E-2</v>
      </c>
      <c r="AE321">
        <f t="shared" si="109"/>
        <v>53.381969872378953</v>
      </c>
      <c r="AF321">
        <f t="shared" si="110"/>
        <v>232.73265872317924</v>
      </c>
      <c r="AG321">
        <f t="shared" si="111"/>
        <v>2.5875182421916929E-3</v>
      </c>
      <c r="AI321">
        <v>51.699476718727979</v>
      </c>
      <c r="AJ321">
        <v>226.26160826798701</v>
      </c>
    </row>
    <row r="322" spans="2:36" x14ac:dyDescent="0.2">
      <c r="B322">
        <f t="shared" si="112"/>
        <v>45.714285714285715</v>
      </c>
      <c r="C322">
        <v>1000000</v>
      </c>
      <c r="D322">
        <v>371.85700000000003</v>
      </c>
      <c r="E322">
        <v>-581597</v>
      </c>
      <c r="F322" s="2">
        <v>2515030</v>
      </c>
      <c r="G322">
        <v>343.41699999999997</v>
      </c>
      <c r="I322">
        <f t="shared" si="104"/>
        <v>239.30867968755774</v>
      </c>
      <c r="J322">
        <f t="shared" si="105"/>
        <v>6.1033759298111771E-2</v>
      </c>
      <c r="K322">
        <f t="shared" si="106"/>
        <v>0.99948734660138616</v>
      </c>
      <c r="L322">
        <f t="shared" si="107"/>
        <v>-6</v>
      </c>
      <c r="M322">
        <f t="shared" si="113"/>
        <v>-4.5249999999999995</v>
      </c>
      <c r="O322">
        <v>45.714285714285715</v>
      </c>
      <c r="P322">
        <v>1000000</v>
      </c>
      <c r="Q322">
        <v>371.85700000000003</v>
      </c>
      <c r="R322">
        <v>-581597</v>
      </c>
      <c r="S322" s="2">
        <v>2515030</v>
      </c>
      <c r="T322">
        <v>343.41699999999997</v>
      </c>
      <c r="U322">
        <v>494.05099999999999</v>
      </c>
      <c r="V322">
        <f t="shared" si="115"/>
        <v>4.94051E-2</v>
      </c>
      <c r="X322">
        <v>1000000</v>
      </c>
      <c r="Y322">
        <v>53.148000000000003</v>
      </c>
      <c r="Z322">
        <v>84.343199999999996</v>
      </c>
      <c r="AA322">
        <v>31.1952</v>
      </c>
      <c r="AC322">
        <f t="shared" si="114"/>
        <v>15886.993604693484</v>
      </c>
      <c r="AD322">
        <f t="shared" si="108"/>
        <v>4.7167716637621114E-2</v>
      </c>
      <c r="AE322">
        <f t="shared" si="109"/>
        <v>47.167716637621112</v>
      </c>
      <c r="AF322">
        <f t="shared" si="110"/>
        <v>209.28135262882785</v>
      </c>
      <c r="AG322">
        <f t="shared" si="111"/>
        <v>2.8774661116990931E-3</v>
      </c>
      <c r="AI322">
        <v>64.650029298963133</v>
      </c>
      <c r="AJ322">
        <v>195.56249205292335</v>
      </c>
    </row>
    <row r="323" spans="2:36" x14ac:dyDescent="0.2">
      <c r="B323">
        <f t="shared" si="112"/>
        <v>51.428571428571431</v>
      </c>
      <c r="C323">
        <v>1100000</v>
      </c>
      <c r="D323">
        <v>371.86799999999999</v>
      </c>
      <c r="E323">
        <v>-581594</v>
      </c>
      <c r="F323" s="2">
        <v>2515030</v>
      </c>
      <c r="G323">
        <v>334.64400000000001</v>
      </c>
      <c r="I323">
        <f t="shared" si="104"/>
        <v>242.30867968755774</v>
      </c>
      <c r="J323">
        <f t="shared" si="105"/>
        <v>6.8662979210375744E-2</v>
      </c>
      <c r="K323">
        <f t="shared" si="106"/>
        <v>0.99948734660138616</v>
      </c>
      <c r="L323">
        <f t="shared" si="107"/>
        <v>-3</v>
      </c>
      <c r="M323">
        <f t="shared" si="113"/>
        <v>-5.5749999999999993</v>
      </c>
      <c r="O323">
        <v>51.428571428571431</v>
      </c>
      <c r="P323">
        <v>1100000</v>
      </c>
      <c r="Q323">
        <v>371.86799999999999</v>
      </c>
      <c r="R323">
        <v>-581594</v>
      </c>
      <c r="S323" s="2">
        <v>2515030</v>
      </c>
      <c r="T323">
        <v>334.64400000000001</v>
      </c>
      <c r="U323">
        <v>715.495</v>
      </c>
      <c r="V323">
        <f t="shared" si="115"/>
        <v>7.1549500000000002E-2</v>
      </c>
      <c r="X323">
        <v>1100000</v>
      </c>
      <c r="Y323">
        <v>53.118200000000002</v>
      </c>
      <c r="Z323">
        <v>84.371899999999997</v>
      </c>
      <c r="AA323">
        <v>31.253699999999998</v>
      </c>
      <c r="AC323">
        <f t="shared" si="114"/>
        <v>15976.539408671297</v>
      </c>
      <c r="AD323">
        <f t="shared" si="108"/>
        <v>6.7926412637787814E-2</v>
      </c>
      <c r="AE323">
        <f t="shared" si="109"/>
        <v>67.92641263778782</v>
      </c>
      <c r="AF323">
        <f t="shared" si="110"/>
        <v>187.07640062031385</v>
      </c>
      <c r="AG323">
        <f t="shared" si="111"/>
        <v>3.2190057003620245E-3</v>
      </c>
      <c r="AI323">
        <v>77.787948708225542</v>
      </c>
      <c r="AJ323">
        <v>177.35365855997276</v>
      </c>
    </row>
    <row r="324" spans="2:36" x14ac:dyDescent="0.2">
      <c r="B324">
        <f t="shared" si="112"/>
        <v>57.142857142857146</v>
      </c>
      <c r="C324">
        <v>1200000</v>
      </c>
      <c r="D324">
        <v>371.83</v>
      </c>
      <c r="E324">
        <v>-581606</v>
      </c>
      <c r="F324" s="2">
        <v>2515030</v>
      </c>
      <c r="G324">
        <v>424.00200000000001</v>
      </c>
      <c r="I324">
        <f t="shared" si="104"/>
        <v>230.30867968755774</v>
      </c>
      <c r="J324">
        <f t="shared" si="105"/>
        <v>7.6292199122639709E-2</v>
      </c>
      <c r="K324">
        <f t="shared" si="106"/>
        <v>0.99948734660138616</v>
      </c>
      <c r="L324">
        <f t="shared" si="107"/>
        <v>-15</v>
      </c>
      <c r="M324">
        <f t="shared" si="113"/>
        <v>-8.1999999999999993</v>
      </c>
      <c r="O324">
        <v>57.142857142857146</v>
      </c>
      <c r="P324">
        <v>1200000</v>
      </c>
      <c r="Q324">
        <v>371.83</v>
      </c>
      <c r="R324">
        <v>-581606</v>
      </c>
      <c r="S324" s="2">
        <v>2515030</v>
      </c>
      <c r="T324">
        <v>424.00200000000001</v>
      </c>
      <c r="U324">
        <v>877.971</v>
      </c>
      <c r="V324">
        <f t="shared" si="115"/>
        <v>8.7797100000000003E-2</v>
      </c>
      <c r="X324">
        <v>1200000</v>
      </c>
      <c r="Y324">
        <v>53.112699999999997</v>
      </c>
      <c r="Z324">
        <v>84.3322</v>
      </c>
      <c r="AA324">
        <v>31.2195</v>
      </c>
      <c r="AC324">
        <f t="shared" si="114"/>
        <v>15924.148815646451</v>
      </c>
      <c r="AD324">
        <f t="shared" si="108"/>
        <v>8.3625501338726801E-2</v>
      </c>
      <c r="AE324">
        <f t="shared" si="109"/>
        <v>83.625501338726806</v>
      </c>
      <c r="AF324">
        <f t="shared" si="110"/>
        <v>167.81664229369008</v>
      </c>
      <c r="AG324">
        <f t="shared" si="111"/>
        <v>3.5884402867869957E-3</v>
      </c>
      <c r="AI324">
        <v>88.732001472462386</v>
      </c>
      <c r="AJ324">
        <v>156.26231704930041</v>
      </c>
    </row>
    <row r="325" spans="2:36" x14ac:dyDescent="0.2">
      <c r="B325">
        <f t="shared" si="112"/>
        <v>62.857142857142861</v>
      </c>
      <c r="C325">
        <v>1300000</v>
      </c>
      <c r="D325">
        <v>371.84199999999998</v>
      </c>
      <c r="E325">
        <v>-581593</v>
      </c>
      <c r="F325" s="2">
        <v>2515030</v>
      </c>
      <c r="G325">
        <v>390.05</v>
      </c>
      <c r="I325">
        <f t="shared" si="104"/>
        <v>243.30867968755774</v>
      </c>
      <c r="J325">
        <f t="shared" si="105"/>
        <v>8.3921419034903688E-2</v>
      </c>
      <c r="K325">
        <f t="shared" si="106"/>
        <v>0.99948734660138616</v>
      </c>
      <c r="L325">
        <f t="shared" si="107"/>
        <v>-2</v>
      </c>
      <c r="M325">
        <f t="shared" si="113"/>
        <v>-3.8250000000000002</v>
      </c>
      <c r="O325">
        <v>62.857142857142861</v>
      </c>
      <c r="P325">
        <v>1300000</v>
      </c>
      <c r="Q325">
        <v>371.84199999999998</v>
      </c>
      <c r="R325">
        <v>-581593</v>
      </c>
      <c r="S325" s="2">
        <v>2515030</v>
      </c>
      <c r="T325">
        <v>390.05</v>
      </c>
      <c r="U325">
        <v>1086.76</v>
      </c>
      <c r="V325">
        <f t="shared" si="115"/>
        <v>0.10867600000000001</v>
      </c>
      <c r="X325">
        <v>1300000</v>
      </c>
      <c r="Y325">
        <v>52.9236</v>
      </c>
      <c r="Z325">
        <v>84.304699999999997</v>
      </c>
      <c r="AA325">
        <v>31.3811</v>
      </c>
      <c r="AC325">
        <f t="shared" si="114"/>
        <v>16172.713241792082</v>
      </c>
      <c r="AD325">
        <f t="shared" si="108"/>
        <v>0.10192143972637677</v>
      </c>
      <c r="AE325">
        <f t="shared" si="109"/>
        <v>101.92143972637676</v>
      </c>
      <c r="AF325">
        <f t="shared" si="110"/>
        <v>154.94194408965984</v>
      </c>
      <c r="AG325">
        <f t="shared" si="111"/>
        <v>3.8866170392926427E-3</v>
      </c>
      <c r="AI325">
        <v>111.85238462099367</v>
      </c>
      <c r="AJ325">
        <v>143.55487196190549</v>
      </c>
    </row>
    <row r="326" spans="2:36" x14ac:dyDescent="0.2">
      <c r="B326">
        <f t="shared" si="112"/>
        <v>68.571428571428569</v>
      </c>
      <c r="C326">
        <v>1400000</v>
      </c>
      <c r="D326">
        <v>371.85599999999999</v>
      </c>
      <c r="E326">
        <v>-581595</v>
      </c>
      <c r="F326" s="2">
        <v>2515030</v>
      </c>
      <c r="G326">
        <v>393.78800000000001</v>
      </c>
      <c r="I326">
        <f t="shared" si="104"/>
        <v>241.30867968755774</v>
      </c>
      <c r="J326">
        <f t="shared" si="105"/>
        <v>9.1550638947167653E-2</v>
      </c>
      <c r="K326">
        <f t="shared" si="106"/>
        <v>0.99948734660138616</v>
      </c>
      <c r="L326">
        <f t="shared" si="107"/>
        <v>-4</v>
      </c>
      <c r="M326">
        <f t="shared" si="113"/>
        <v>-6.45</v>
      </c>
      <c r="O326">
        <v>68.571428571428569</v>
      </c>
      <c r="P326">
        <v>1400000</v>
      </c>
      <c r="Q326">
        <v>371.85599999999999</v>
      </c>
      <c r="R326">
        <v>-581595</v>
      </c>
      <c r="S326" s="2">
        <v>2515030</v>
      </c>
      <c r="T326">
        <v>393.78800000000001</v>
      </c>
      <c r="U326">
        <v>1351.68</v>
      </c>
      <c r="V326">
        <f t="shared" si="115"/>
        <v>0.13516800000000001</v>
      </c>
      <c r="X326">
        <v>1400000</v>
      </c>
      <c r="Y326">
        <v>53.140999999999998</v>
      </c>
      <c r="Z326">
        <v>84.209199999999996</v>
      </c>
      <c r="AA326">
        <v>31.068200000000001</v>
      </c>
      <c r="AC326">
        <f t="shared" si="114"/>
        <v>15693.747989193091</v>
      </c>
      <c r="AD326">
        <f t="shared" si="108"/>
        <v>0.13063573836251655</v>
      </c>
      <c r="AE326">
        <f t="shared" si="109"/>
        <v>130.63573836251655</v>
      </c>
      <c r="AF326">
        <f t="shared" si="110"/>
        <v>137.82380265342616</v>
      </c>
      <c r="AG326">
        <f t="shared" si="111"/>
        <v>4.3693468646653242E-3</v>
      </c>
      <c r="AI326">
        <v>143.70398006658496</v>
      </c>
      <c r="AJ326">
        <v>127.75220303278424</v>
      </c>
    </row>
    <row r="327" spans="2:36" x14ac:dyDescent="0.2">
      <c r="B327">
        <f t="shared" si="112"/>
        <v>74.285714285714278</v>
      </c>
      <c r="C327">
        <v>1500000</v>
      </c>
      <c r="D327">
        <v>371.851</v>
      </c>
      <c r="E327">
        <v>-581598</v>
      </c>
      <c r="F327" s="2">
        <v>2515030</v>
      </c>
      <c r="G327">
        <v>452.63400000000001</v>
      </c>
      <c r="I327">
        <f t="shared" si="104"/>
        <v>238.30867968755774</v>
      </c>
      <c r="J327">
        <f t="shared" si="105"/>
        <v>9.9179858859431619E-2</v>
      </c>
      <c r="K327">
        <f t="shared" si="106"/>
        <v>0.99948734660138616</v>
      </c>
      <c r="L327">
        <f t="shared" si="107"/>
        <v>-7</v>
      </c>
      <c r="M327">
        <f t="shared" si="113"/>
        <v>-6.625</v>
      </c>
      <c r="O327">
        <v>74.285714285714278</v>
      </c>
      <c r="P327">
        <v>1500000</v>
      </c>
      <c r="Q327">
        <v>371.851</v>
      </c>
      <c r="R327">
        <v>-581598</v>
      </c>
      <c r="S327" s="2">
        <v>2515030</v>
      </c>
      <c r="T327">
        <v>452.63400000000001</v>
      </c>
      <c r="U327">
        <v>1465.75</v>
      </c>
      <c r="V327">
        <f t="shared" si="115"/>
        <v>0.14657500000000001</v>
      </c>
      <c r="X327">
        <v>1500000</v>
      </c>
      <c r="Y327">
        <v>53.104399999999998</v>
      </c>
      <c r="Z327">
        <v>84.2727</v>
      </c>
      <c r="AA327">
        <v>31.168299999999999</v>
      </c>
      <c r="AC327">
        <f t="shared" si="114"/>
        <v>15845.93039150097</v>
      </c>
      <c r="AD327">
        <f t="shared" si="108"/>
        <v>0.14029976703383992</v>
      </c>
      <c r="AE327">
        <f t="shared" si="109"/>
        <v>140.29976703383991</v>
      </c>
      <c r="AF327">
        <f t="shared" si="110"/>
        <v>128.45564417756381</v>
      </c>
      <c r="AG327">
        <f t="shared" si="111"/>
        <v>4.6879995336567759E-3</v>
      </c>
      <c r="AI327">
        <v>141.19382821727032</v>
      </c>
      <c r="AJ327">
        <v>123.94468923759082</v>
      </c>
    </row>
    <row r="328" spans="2:36" x14ac:dyDescent="0.2">
      <c r="B328">
        <f t="shared" si="112"/>
        <v>79.999999999999986</v>
      </c>
      <c r="C328">
        <v>1600000</v>
      </c>
      <c r="D328">
        <v>371.85300000000001</v>
      </c>
      <c r="E328">
        <v>-581594</v>
      </c>
      <c r="F328" s="2">
        <v>2515030</v>
      </c>
      <c r="G328">
        <v>430.02100000000002</v>
      </c>
      <c r="I328">
        <f t="shared" si="104"/>
        <v>242.30867968755774</v>
      </c>
      <c r="J328">
        <f t="shared" si="105"/>
        <v>0.10680907877169557</v>
      </c>
      <c r="K328">
        <f t="shared" si="106"/>
        <v>0.99948734660138616</v>
      </c>
      <c r="L328">
        <f t="shared" si="107"/>
        <v>-3</v>
      </c>
      <c r="M328">
        <f t="shared" si="113"/>
        <v>-5.3999999999999986</v>
      </c>
      <c r="O328">
        <v>79.999999999999986</v>
      </c>
      <c r="P328">
        <v>1600000</v>
      </c>
      <c r="Q328">
        <v>371.85300000000001</v>
      </c>
      <c r="R328">
        <v>-581594</v>
      </c>
      <c r="S328" s="2">
        <v>2515030</v>
      </c>
      <c r="T328">
        <v>430.02100000000002</v>
      </c>
      <c r="U328">
        <v>1779.23</v>
      </c>
      <c r="V328">
        <f t="shared" si="115"/>
        <v>0.177923</v>
      </c>
      <c r="X328">
        <v>1600000</v>
      </c>
      <c r="Y328">
        <v>52.9863</v>
      </c>
      <c r="Z328">
        <v>84.439899999999994</v>
      </c>
      <c r="AA328">
        <v>31.453600000000002</v>
      </c>
      <c r="AC328">
        <f t="shared" si="114"/>
        <v>16285.064244357192</v>
      </c>
      <c r="AD328">
        <f t="shared" si="108"/>
        <v>0.16571331581721216</v>
      </c>
      <c r="AE328">
        <f t="shared" si="109"/>
        <v>165.71331581721216</v>
      </c>
      <c r="AF328">
        <f t="shared" si="110"/>
        <v>122.58582109939877</v>
      </c>
      <c r="AG328">
        <f t="shared" si="111"/>
        <v>4.9124767823817547E-3</v>
      </c>
      <c r="AI328">
        <v>195.04341958256259</v>
      </c>
      <c r="AJ328">
        <v>108.93245423375247</v>
      </c>
    </row>
    <row r="329" spans="2:36" x14ac:dyDescent="0.2">
      <c r="B329">
        <f t="shared" si="112"/>
        <v>85.714285714285694</v>
      </c>
      <c r="C329">
        <v>1700000</v>
      </c>
      <c r="D329">
        <v>371.86099999999999</v>
      </c>
      <c r="E329">
        <v>-581582</v>
      </c>
      <c r="F329" s="2">
        <v>2515030</v>
      </c>
      <c r="G329">
        <v>394.16699999999997</v>
      </c>
      <c r="I329">
        <f t="shared" si="104"/>
        <v>254.30867968755774</v>
      </c>
      <c r="J329">
        <f t="shared" si="105"/>
        <v>0.11443829868395954</v>
      </c>
      <c r="K329">
        <f t="shared" si="106"/>
        <v>0.99948734660138616</v>
      </c>
      <c r="L329">
        <f t="shared" si="107"/>
        <v>9</v>
      </c>
      <c r="M329">
        <f t="shared" si="113"/>
        <v>-3.9999999999999973</v>
      </c>
      <c r="O329">
        <v>85.714285714285694</v>
      </c>
      <c r="P329">
        <v>1700000</v>
      </c>
      <c r="Q329">
        <v>371.86099999999999</v>
      </c>
      <c r="R329">
        <v>-581582</v>
      </c>
      <c r="S329" s="2">
        <v>2515030</v>
      </c>
      <c r="T329">
        <v>394.16699999999997</v>
      </c>
      <c r="U329">
        <v>2139.14</v>
      </c>
      <c r="V329">
        <f t="shared" si="115"/>
        <v>0.21391399999999999</v>
      </c>
      <c r="X329">
        <v>1700000</v>
      </c>
      <c r="Y329">
        <v>53.243000000000002</v>
      </c>
      <c r="Z329">
        <v>84.328900000000004</v>
      </c>
      <c r="AA329">
        <v>31.085899999999999</v>
      </c>
      <c r="AC329">
        <f t="shared" si="114"/>
        <v>15720.586134725514</v>
      </c>
      <c r="AD329">
        <f t="shared" si="108"/>
        <v>0.20638839089344924</v>
      </c>
      <c r="AE329">
        <f t="shared" si="109"/>
        <v>206.38839089344924</v>
      </c>
      <c r="AF329">
        <f t="shared" si="110"/>
        <v>110.44759798720325</v>
      </c>
      <c r="AG329">
        <f t="shared" si="111"/>
        <v>5.4523594082125032E-3</v>
      </c>
      <c r="AI329">
        <v>199.82922808355792</v>
      </c>
      <c r="AJ329">
        <v>108.35790821252357</v>
      </c>
    </row>
    <row r="330" spans="2:36" x14ac:dyDescent="0.2">
      <c r="B330">
        <f t="shared" si="112"/>
        <v>91.428571428571402</v>
      </c>
      <c r="C330">
        <v>1800000</v>
      </c>
      <c r="D330">
        <v>371.84399999999999</v>
      </c>
      <c r="E330">
        <v>-581584</v>
      </c>
      <c r="F330" s="2">
        <v>2515030</v>
      </c>
      <c r="G330">
        <v>417.541</v>
      </c>
      <c r="I330">
        <f t="shared" si="104"/>
        <v>252.30867968755774</v>
      </c>
      <c r="J330">
        <f t="shared" si="105"/>
        <v>0.1220675185962235</v>
      </c>
      <c r="K330">
        <f t="shared" si="106"/>
        <v>0.99948734660138616</v>
      </c>
      <c r="L330">
        <f t="shared" si="107"/>
        <v>7</v>
      </c>
      <c r="M330">
        <f t="shared" si="113"/>
        <v>-6.45</v>
      </c>
      <c r="O330">
        <v>91.428571428571402</v>
      </c>
      <c r="P330">
        <v>1800000</v>
      </c>
      <c r="Q330">
        <v>371.84399999999999</v>
      </c>
      <c r="R330">
        <v>-581584</v>
      </c>
      <c r="S330" s="2">
        <v>2515030</v>
      </c>
      <c r="T330">
        <v>417.541</v>
      </c>
      <c r="U330">
        <v>2505.92</v>
      </c>
      <c r="V330">
        <f t="shared" si="115"/>
        <v>0.25059200000000004</v>
      </c>
      <c r="X330">
        <v>1800000</v>
      </c>
      <c r="Y330">
        <v>52.952100000000002</v>
      </c>
      <c r="Z330">
        <v>84.310699999999997</v>
      </c>
      <c r="AA330">
        <v>31.358599999999999</v>
      </c>
      <c r="AC330">
        <f t="shared" si="114"/>
        <v>16137.951056252088</v>
      </c>
      <c r="AD330">
        <f t="shared" si="108"/>
        <v>0.23552314890572909</v>
      </c>
      <c r="AE330">
        <f t="shared" si="109"/>
        <v>235.5231489057291</v>
      </c>
      <c r="AF330">
        <f t="shared" si="110"/>
        <v>106.29362325394541</v>
      </c>
      <c r="AG330">
        <f t="shared" si="111"/>
        <v>5.6654386365331414E-3</v>
      </c>
      <c r="AI330">
        <v>244.93303332400853</v>
      </c>
      <c r="AJ330">
        <v>95.486208002167771</v>
      </c>
    </row>
    <row r="331" spans="2:36" x14ac:dyDescent="0.2">
      <c r="B331">
        <f t="shared" si="112"/>
        <v>97.14285714285711</v>
      </c>
      <c r="C331">
        <v>1900000</v>
      </c>
      <c r="D331">
        <v>371.85199999999998</v>
      </c>
      <c r="E331">
        <v>-581597</v>
      </c>
      <c r="F331" s="2">
        <v>2515030</v>
      </c>
      <c r="G331">
        <v>448.16500000000002</v>
      </c>
      <c r="I331">
        <f t="shared" si="104"/>
        <v>239.30867968755774</v>
      </c>
      <c r="J331">
        <f t="shared" si="105"/>
        <v>0.12969673850848745</v>
      </c>
      <c r="K331">
        <f t="shared" si="106"/>
        <v>0.99948734660138616</v>
      </c>
      <c r="L331">
        <f t="shared" si="107"/>
        <v>-6</v>
      </c>
      <c r="M331">
        <f t="shared" si="113"/>
        <v>-8.3750000000000018</v>
      </c>
      <c r="O331">
        <v>97.14285714285711</v>
      </c>
      <c r="P331">
        <v>1900000</v>
      </c>
      <c r="Q331">
        <v>371.85199999999998</v>
      </c>
      <c r="R331">
        <v>-581597</v>
      </c>
      <c r="S331" s="2">
        <v>2515030</v>
      </c>
      <c r="T331">
        <v>448.16500000000002</v>
      </c>
      <c r="U331">
        <v>2727.19</v>
      </c>
      <c r="V331">
        <f t="shared" si="115"/>
        <v>0.27271900000000004</v>
      </c>
      <c r="X331">
        <v>1900000</v>
      </c>
      <c r="Y331">
        <v>53.234299999999998</v>
      </c>
      <c r="Z331">
        <v>84.472800000000007</v>
      </c>
      <c r="AA331">
        <v>31.238499999999998</v>
      </c>
      <c r="AC331">
        <f t="shared" si="114"/>
        <v>15953.240537198864</v>
      </c>
      <c r="AD331">
        <f t="shared" si="108"/>
        <v>0.25928731663381188</v>
      </c>
      <c r="AE331">
        <f t="shared" si="109"/>
        <v>259.28731663381188</v>
      </c>
      <c r="AF331">
        <f t="shared" si="110"/>
        <v>98.896014941923681</v>
      </c>
      <c r="AG331">
        <f t="shared" si="111"/>
        <v>6.0892241244871149E-3</v>
      </c>
      <c r="AI331">
        <v>256.26094824304062</v>
      </c>
      <c r="AJ331">
        <v>94.82370744655401</v>
      </c>
    </row>
    <row r="332" spans="2:36" x14ac:dyDescent="0.2">
      <c r="B332">
        <f t="shared" si="112"/>
        <v>102.85714285714282</v>
      </c>
      <c r="C332">
        <v>2000000</v>
      </c>
      <c r="D332">
        <v>371.85599999999999</v>
      </c>
      <c r="E332">
        <v>-581594</v>
      </c>
      <c r="F332" s="2">
        <v>2515030</v>
      </c>
      <c r="G332">
        <v>504.08300000000003</v>
      </c>
      <c r="I332">
        <f t="shared" si="104"/>
        <v>242.30867968755774</v>
      </c>
      <c r="J332">
        <f t="shared" si="105"/>
        <v>0.13732595842075143</v>
      </c>
      <c r="K332">
        <f t="shared" si="106"/>
        <v>0.99948734660138616</v>
      </c>
      <c r="L332">
        <f t="shared" si="107"/>
        <v>-3</v>
      </c>
      <c r="M332">
        <f t="shared" si="113"/>
        <v>-5.5749999999999993</v>
      </c>
      <c r="O332">
        <v>102.85714285714282</v>
      </c>
      <c r="P332">
        <v>2000000</v>
      </c>
      <c r="Q332">
        <v>371.85599999999999</v>
      </c>
      <c r="R332">
        <v>-581594</v>
      </c>
      <c r="S332" s="2">
        <v>2515030</v>
      </c>
      <c r="T332">
        <v>504.08300000000003</v>
      </c>
      <c r="U332">
        <v>3032.49</v>
      </c>
      <c r="V332">
        <f t="shared" si="115"/>
        <v>0.30324899999999999</v>
      </c>
      <c r="X332">
        <v>2000000</v>
      </c>
      <c r="Y332">
        <v>53.154000000000003</v>
      </c>
      <c r="Z332">
        <v>84.291499999999999</v>
      </c>
      <c r="AA332">
        <v>31.137499999999999</v>
      </c>
      <c r="AC332">
        <f t="shared" si="114"/>
        <v>15799.000735983072</v>
      </c>
      <c r="AD332">
        <f t="shared" si="108"/>
        <v>0.29112838348094877</v>
      </c>
      <c r="AE332">
        <f t="shared" si="109"/>
        <v>291.1283834809488</v>
      </c>
      <c r="AF332">
        <f t="shared" si="110"/>
        <v>92.498760697865379</v>
      </c>
      <c r="AG332">
        <f t="shared" si="111"/>
        <v>6.5103574951344964E-3</v>
      </c>
      <c r="AI332">
        <v>290.90672704814557</v>
      </c>
      <c r="AJ332">
        <v>89.434543816228015</v>
      </c>
    </row>
    <row r="333" spans="2:36" x14ac:dyDescent="0.2">
      <c r="B333">
        <f t="shared" si="112"/>
        <v>108.57142857142853</v>
      </c>
      <c r="C333">
        <v>2100000</v>
      </c>
      <c r="D333">
        <v>371.78800000000001</v>
      </c>
      <c r="E333">
        <v>-581590</v>
      </c>
      <c r="F333" s="2">
        <v>2515030</v>
      </c>
      <c r="G333">
        <v>529.70899999999995</v>
      </c>
      <c r="I333">
        <f t="shared" si="104"/>
        <v>246.30867968755774</v>
      </c>
      <c r="J333">
        <f t="shared" si="105"/>
        <v>0.14495517833301538</v>
      </c>
      <c r="K333">
        <f t="shared" si="106"/>
        <v>0.99948734660138616</v>
      </c>
      <c r="L333">
        <f t="shared" si="107"/>
        <v>1</v>
      </c>
      <c r="M333">
        <f t="shared" si="113"/>
        <v>-5.3999999999999986</v>
      </c>
      <c r="O333">
        <v>108.57142857142853</v>
      </c>
      <c r="P333">
        <v>2100000</v>
      </c>
      <c r="Q333">
        <v>371.78800000000001</v>
      </c>
      <c r="R333">
        <v>-581590</v>
      </c>
      <c r="S333" s="2">
        <v>2515030</v>
      </c>
      <c r="T333">
        <v>529.70899999999995</v>
      </c>
      <c r="U333">
        <v>3361.88</v>
      </c>
      <c r="V333">
        <f t="shared" si="115"/>
        <v>0.33618800000000004</v>
      </c>
      <c r="X333">
        <v>2100000</v>
      </c>
      <c r="Y333">
        <v>53.006999999999998</v>
      </c>
      <c r="Z333">
        <v>84.587900000000005</v>
      </c>
      <c r="AA333">
        <v>31.5809</v>
      </c>
      <c r="AC333">
        <f t="shared" si="114"/>
        <v>16483.593849920533</v>
      </c>
      <c r="AD333">
        <f t="shared" si="108"/>
        <v>0.30934641919817518</v>
      </c>
      <c r="AE333">
        <f t="shared" si="109"/>
        <v>309.34641919817517</v>
      </c>
      <c r="AF333">
        <f t="shared" si="110"/>
        <v>91.427554624940839</v>
      </c>
      <c r="AG333">
        <f t="shared" si="111"/>
        <v>6.5866357518844076E-3</v>
      </c>
      <c r="AI333">
        <v>345.59218004758964</v>
      </c>
      <c r="AJ333">
        <v>85.419490330123907</v>
      </c>
    </row>
    <row r="334" spans="2:36" x14ac:dyDescent="0.2">
      <c r="B334">
        <f t="shared" si="112"/>
        <v>114.28571428571423</v>
      </c>
      <c r="C334">
        <v>2200000</v>
      </c>
      <c r="D334">
        <v>371.89</v>
      </c>
      <c r="E334">
        <v>-581583</v>
      </c>
      <c r="F334" s="2">
        <v>2515030</v>
      </c>
      <c r="G334">
        <v>515.05700000000002</v>
      </c>
      <c r="I334">
        <f t="shared" si="104"/>
        <v>253.30867968755774</v>
      </c>
      <c r="J334">
        <f t="shared" si="105"/>
        <v>0.15258439824527936</v>
      </c>
      <c r="K334">
        <f t="shared" si="106"/>
        <v>0.99948734660138616</v>
      </c>
      <c r="L334">
        <f t="shared" si="107"/>
        <v>8</v>
      </c>
      <c r="M334">
        <f t="shared" si="113"/>
        <v>-4.8749999999999982</v>
      </c>
      <c r="O334">
        <v>114.28571428571423</v>
      </c>
      <c r="P334">
        <v>2200000</v>
      </c>
      <c r="Q334">
        <v>371.89</v>
      </c>
      <c r="R334">
        <v>-581583</v>
      </c>
      <c r="S334" s="2">
        <v>2515030</v>
      </c>
      <c r="T334">
        <v>515.05700000000002</v>
      </c>
      <c r="U334">
        <v>3704.13</v>
      </c>
      <c r="V334">
        <f t="shared" si="115"/>
        <v>0.37041300000000005</v>
      </c>
      <c r="X334">
        <v>2200000</v>
      </c>
      <c r="Y334">
        <v>52.931100000000001</v>
      </c>
      <c r="Z334">
        <v>84.375500000000002</v>
      </c>
      <c r="AA334">
        <v>31.444400000000002</v>
      </c>
      <c r="AC334">
        <f t="shared" si="114"/>
        <v>16270.778556258469</v>
      </c>
      <c r="AD334">
        <f t="shared" si="108"/>
        <v>0.34529689787305945</v>
      </c>
      <c r="AE334">
        <f t="shared" si="109"/>
        <v>345.29689787305944</v>
      </c>
      <c r="AF334">
        <f t="shared" si="110"/>
        <v>85.734799907564977</v>
      </c>
      <c r="AG334">
        <f t="shared" si="111"/>
        <v>7.0239856003543755E-3</v>
      </c>
      <c r="AI334">
        <v>377.68747467424606</v>
      </c>
      <c r="AJ334">
        <v>79.770940883243838</v>
      </c>
    </row>
    <row r="335" spans="2:36" x14ac:dyDescent="0.2">
      <c r="B335">
        <f t="shared" si="112"/>
        <v>119.99999999999994</v>
      </c>
      <c r="C335">
        <v>2300000</v>
      </c>
      <c r="D335">
        <v>371.84100000000001</v>
      </c>
      <c r="E335">
        <v>-581591</v>
      </c>
      <c r="F335" s="2">
        <v>2515030</v>
      </c>
      <c r="G335">
        <v>491.572</v>
      </c>
      <c r="I335">
        <f t="shared" si="104"/>
        <v>245.30867968755774</v>
      </c>
      <c r="J335">
        <f t="shared" si="105"/>
        <v>0.16021361815754331</v>
      </c>
      <c r="K335">
        <f t="shared" si="106"/>
        <v>0.99948734660138616</v>
      </c>
      <c r="L335">
        <f t="shared" si="107"/>
        <v>0</v>
      </c>
      <c r="M335">
        <f t="shared" si="113"/>
        <v>-7.5000000000000009</v>
      </c>
      <c r="O335">
        <v>119.99999999999994</v>
      </c>
      <c r="P335">
        <v>2300000</v>
      </c>
      <c r="Q335">
        <v>371.84100000000001</v>
      </c>
      <c r="R335">
        <v>-581591</v>
      </c>
      <c r="S335" s="2">
        <v>2515030</v>
      </c>
      <c r="T335">
        <v>491.572</v>
      </c>
      <c r="U335">
        <v>4161.1099999999997</v>
      </c>
      <c r="V335">
        <f t="shared" si="115"/>
        <v>0.41611100000000001</v>
      </c>
      <c r="X335">
        <v>2300000</v>
      </c>
      <c r="Y335">
        <v>52.898200000000003</v>
      </c>
      <c r="Z335">
        <v>84.306200000000004</v>
      </c>
      <c r="AA335">
        <v>31.408000000000001</v>
      </c>
      <c r="AC335">
        <f t="shared" si="114"/>
        <v>16214.338839606615</v>
      </c>
      <c r="AD335">
        <f t="shared" si="108"/>
        <v>0.38924652403571819</v>
      </c>
      <c r="AE335">
        <f t="shared" si="109"/>
        <v>389.24652403571821</v>
      </c>
      <c r="AF335">
        <f t="shared" si="110"/>
        <v>81.36895707675923</v>
      </c>
      <c r="AG335">
        <f t="shared" si="111"/>
        <v>7.4008568087202582E-3</v>
      </c>
      <c r="AI335">
        <v>412.74850200796163</v>
      </c>
      <c r="AJ335">
        <v>80.561785579721274</v>
      </c>
    </row>
    <row r="336" spans="2:36" x14ac:dyDescent="0.2">
      <c r="B336">
        <f t="shared" si="112"/>
        <v>125.71428571428565</v>
      </c>
      <c r="C336">
        <v>2400000</v>
      </c>
      <c r="D336">
        <v>371.858</v>
      </c>
      <c r="E336">
        <v>-581586</v>
      </c>
      <c r="F336" s="2">
        <v>2515030</v>
      </c>
      <c r="G336">
        <v>630.45500000000004</v>
      </c>
      <c r="I336">
        <f t="shared" si="104"/>
        <v>250.30867968755774</v>
      </c>
      <c r="J336">
        <f t="shared" si="105"/>
        <v>0.16784283806980727</v>
      </c>
      <c r="K336">
        <f t="shared" si="106"/>
        <v>0.99948734660138616</v>
      </c>
      <c r="L336">
        <f t="shared" si="107"/>
        <v>5</v>
      </c>
      <c r="M336">
        <f t="shared" si="113"/>
        <v>-5.2249999999999988</v>
      </c>
      <c r="O336">
        <v>125.71428571428565</v>
      </c>
      <c r="P336">
        <v>2400000</v>
      </c>
      <c r="Q336">
        <v>371.858</v>
      </c>
      <c r="R336">
        <v>-581586</v>
      </c>
      <c r="S336" s="2">
        <v>2515030</v>
      </c>
      <c r="T336">
        <v>630.45500000000004</v>
      </c>
      <c r="U336">
        <v>4616.21</v>
      </c>
      <c r="V336">
        <f t="shared" si="115"/>
        <v>0.461621</v>
      </c>
      <c r="X336">
        <v>2400000</v>
      </c>
      <c r="Y336">
        <v>52.552700000000002</v>
      </c>
      <c r="Z336">
        <v>84.528000000000006</v>
      </c>
      <c r="AA336">
        <v>31.975300000000001</v>
      </c>
      <c r="AC336">
        <f t="shared" si="114"/>
        <v>17108.907613702038</v>
      </c>
      <c r="AD336">
        <f t="shared" si="108"/>
        <v>0.40923999165654984</v>
      </c>
      <c r="AE336">
        <f t="shared" si="109"/>
        <v>409.23999165654982</v>
      </c>
      <c r="AF336">
        <f t="shared" si="110"/>
        <v>81.955555857726836</v>
      </c>
      <c r="AG336">
        <f t="shared" si="111"/>
        <v>7.347885005446207E-3</v>
      </c>
      <c r="AI336">
        <v>472.48372823802663</v>
      </c>
      <c r="AJ336">
        <v>71.185708569639274</v>
      </c>
    </row>
    <row r="337" spans="2:36" x14ac:dyDescent="0.2">
      <c r="B337">
        <f t="shared" si="112"/>
        <v>131.42857142857136</v>
      </c>
      <c r="C337">
        <v>2500000</v>
      </c>
      <c r="D337">
        <v>371.85300000000001</v>
      </c>
      <c r="E337">
        <v>-581584</v>
      </c>
      <c r="F337" s="2">
        <v>2515030</v>
      </c>
      <c r="G337">
        <v>580.08500000000004</v>
      </c>
      <c r="I337">
        <f t="shared" si="104"/>
        <v>252.30867968755774</v>
      </c>
      <c r="J337">
        <f t="shared" si="105"/>
        <v>0.17547205798207124</v>
      </c>
      <c r="K337">
        <f t="shared" si="106"/>
        <v>0.99948734660138616</v>
      </c>
      <c r="L337">
        <f t="shared" si="107"/>
        <v>7</v>
      </c>
      <c r="M337">
        <f t="shared" si="113"/>
        <v>-5.7499999999999991</v>
      </c>
      <c r="O337">
        <v>131.42857142857136</v>
      </c>
      <c r="P337">
        <v>2500000</v>
      </c>
      <c r="Q337">
        <v>371.85300000000001</v>
      </c>
      <c r="R337">
        <v>-581584</v>
      </c>
      <c r="S337" s="2">
        <v>2515030</v>
      </c>
      <c r="T337">
        <v>580.08500000000004</v>
      </c>
      <c r="U337">
        <v>5278.51</v>
      </c>
      <c r="V337">
        <f t="shared" si="115"/>
        <v>0.52785100000000007</v>
      </c>
      <c r="X337">
        <v>2500000</v>
      </c>
      <c r="Y337">
        <v>52.8688</v>
      </c>
      <c r="Z337">
        <v>84.346999999999994</v>
      </c>
      <c r="AA337">
        <v>31.478200000000001</v>
      </c>
      <c r="AC337">
        <f t="shared" si="114"/>
        <v>16323.303999072346</v>
      </c>
      <c r="AD337">
        <f t="shared" si="108"/>
        <v>0.49047634936129514</v>
      </c>
      <c r="AE337">
        <f t="shared" si="109"/>
        <v>490.47634936129515</v>
      </c>
      <c r="AF337">
        <f t="shared" si="110"/>
        <v>74.792669214879993</v>
      </c>
      <c r="AG337">
        <f t="shared" si="111"/>
        <v>8.0515912364335345E-3</v>
      </c>
      <c r="AI337">
        <v>496.35232286951731</v>
      </c>
      <c r="AJ337">
        <v>72.528518987855051</v>
      </c>
    </row>
    <row r="338" spans="2:36" x14ac:dyDescent="0.2">
      <c r="B338">
        <f t="shared" si="112"/>
        <v>137.14285714285708</v>
      </c>
      <c r="C338">
        <v>2600000</v>
      </c>
      <c r="D338">
        <v>371.85700000000003</v>
      </c>
      <c r="E338">
        <v>-581580</v>
      </c>
      <c r="F338" s="2">
        <v>2515030</v>
      </c>
      <c r="G338">
        <v>574.88599999999997</v>
      </c>
      <c r="I338">
        <f t="shared" si="104"/>
        <v>256.30867968755774</v>
      </c>
      <c r="J338">
        <f t="shared" si="105"/>
        <v>0.18310127789433522</v>
      </c>
      <c r="K338">
        <f t="shared" si="106"/>
        <v>0.99948734660138616</v>
      </c>
      <c r="L338">
        <f t="shared" si="107"/>
        <v>11</v>
      </c>
      <c r="M338">
        <f t="shared" si="113"/>
        <v>-5.4</v>
      </c>
      <c r="O338">
        <v>137.14285714285708</v>
      </c>
      <c r="P338">
        <v>2600000</v>
      </c>
      <c r="Q338">
        <v>371.85700000000003</v>
      </c>
      <c r="R338">
        <v>-581580</v>
      </c>
      <c r="S338" s="2">
        <v>2515030</v>
      </c>
      <c r="T338">
        <v>574.88599999999997</v>
      </c>
      <c r="U338">
        <v>5617.15</v>
      </c>
      <c r="V338">
        <f t="shared" si="115"/>
        <v>0.56171499999999996</v>
      </c>
      <c r="X338">
        <v>2600000</v>
      </c>
      <c r="Y338">
        <v>53.110700000000001</v>
      </c>
      <c r="Z338">
        <v>84.398200000000003</v>
      </c>
      <c r="AA338">
        <v>31.287500000000001</v>
      </c>
      <c r="AC338">
        <f t="shared" si="114"/>
        <v>16028.43002434245</v>
      </c>
      <c r="AD338">
        <f t="shared" si="108"/>
        <v>0.53154474225366677</v>
      </c>
      <c r="AE338">
        <f t="shared" si="109"/>
        <v>531.54474225366675</v>
      </c>
      <c r="AF338">
        <f t="shared" si="110"/>
        <v>70.381504088138726</v>
      </c>
      <c r="AG338">
        <f t="shared" si="111"/>
        <v>8.5562252157308991E-3</v>
      </c>
      <c r="AI338">
        <v>527.51242709974599</v>
      </c>
      <c r="AJ338">
        <v>71.531587405751779</v>
      </c>
    </row>
    <row r="339" spans="2:36" x14ac:dyDescent="0.2">
      <c r="B339">
        <f t="shared" si="112"/>
        <v>142.8571428571428</v>
      </c>
      <c r="C339">
        <v>2700000</v>
      </c>
      <c r="D339">
        <v>371.851</v>
      </c>
      <c r="E339">
        <v>-581577</v>
      </c>
      <c r="F339" s="2">
        <v>2515030</v>
      </c>
      <c r="G339">
        <v>603.69299999999998</v>
      </c>
      <c r="I339">
        <f t="shared" si="104"/>
        <v>259.30867968755774</v>
      </c>
      <c r="J339">
        <f t="shared" si="105"/>
        <v>0.1907304978065992</v>
      </c>
      <c r="K339">
        <f t="shared" si="106"/>
        <v>0.99948734660138616</v>
      </c>
      <c r="L339">
        <f t="shared" si="107"/>
        <v>14</v>
      </c>
      <c r="M339">
        <f t="shared" si="113"/>
        <v>-5.5750000000000002</v>
      </c>
      <c r="O339">
        <v>142.8571428571428</v>
      </c>
      <c r="P339">
        <v>2700000</v>
      </c>
      <c r="Q339">
        <v>371.851</v>
      </c>
      <c r="R339">
        <v>-581577</v>
      </c>
      <c r="S339" s="2">
        <v>2515030</v>
      </c>
      <c r="T339">
        <v>603.69299999999998</v>
      </c>
      <c r="U339">
        <v>6199.67</v>
      </c>
      <c r="V339">
        <f t="shared" si="115"/>
        <v>0.61996700000000005</v>
      </c>
      <c r="X339">
        <v>2700000</v>
      </c>
      <c r="Y339">
        <v>52.9527</v>
      </c>
      <c r="Z339">
        <v>84.737700000000004</v>
      </c>
      <c r="AA339">
        <v>31.785</v>
      </c>
      <c r="AC339">
        <f t="shared" si="114"/>
        <v>16805.252609583749</v>
      </c>
      <c r="AD339">
        <f t="shared" si="108"/>
        <v>0.55954925141736489</v>
      </c>
      <c r="AE339">
        <f t="shared" si="109"/>
        <v>559.54925141736487</v>
      </c>
      <c r="AF339">
        <f t="shared" si="110"/>
        <v>70.840861850439353</v>
      </c>
      <c r="AG339">
        <f t="shared" si="111"/>
        <v>8.5007435577418109E-3</v>
      </c>
      <c r="AI339">
        <v>562.18795634413004</v>
      </c>
      <c r="AJ339">
        <v>68.773194074524241</v>
      </c>
    </row>
    <row r="340" spans="2:36" x14ac:dyDescent="0.2">
      <c r="B340">
        <f t="shared" si="112"/>
        <v>148.57142857142853</v>
      </c>
      <c r="C340">
        <v>2800000</v>
      </c>
      <c r="D340">
        <v>371.87599999999998</v>
      </c>
      <c r="E340">
        <v>-581586</v>
      </c>
      <c r="F340" s="2">
        <v>2515030</v>
      </c>
      <c r="G340">
        <v>636.92700000000002</v>
      </c>
      <c r="I340">
        <f t="shared" si="104"/>
        <v>250.30867968755774</v>
      </c>
      <c r="J340">
        <f t="shared" si="105"/>
        <v>0.19835971771886318</v>
      </c>
      <c r="K340">
        <f t="shared" si="106"/>
        <v>0.99948734660138616</v>
      </c>
      <c r="L340">
        <f t="shared" si="107"/>
        <v>5</v>
      </c>
      <c r="M340">
        <f t="shared" si="113"/>
        <v>-7.6749999999999972</v>
      </c>
      <c r="O340">
        <v>148.57142857142853</v>
      </c>
      <c r="P340">
        <v>2800000</v>
      </c>
      <c r="Q340">
        <v>371.87599999999998</v>
      </c>
      <c r="R340">
        <v>-581586</v>
      </c>
      <c r="S340" s="2">
        <v>2515030</v>
      </c>
      <c r="T340">
        <v>636.92700000000002</v>
      </c>
      <c r="U340">
        <v>6720.41</v>
      </c>
      <c r="V340">
        <f t="shared" si="115"/>
        <v>0.672041</v>
      </c>
      <c r="X340">
        <v>2800000</v>
      </c>
      <c r="Y340">
        <v>52.963000000000001</v>
      </c>
      <c r="Z340">
        <v>84.388599999999997</v>
      </c>
      <c r="AA340">
        <v>31.425599999999999</v>
      </c>
      <c r="AC340">
        <f t="shared" si="114"/>
        <v>16241.612047704022</v>
      </c>
      <c r="AD340">
        <f t="shared" si="108"/>
        <v>0.62759782183755464</v>
      </c>
      <c r="AE340">
        <f t="shared" si="109"/>
        <v>627.59782183755465</v>
      </c>
      <c r="AF340">
        <f t="shared" si="110"/>
        <v>65.831626371049566</v>
      </c>
      <c r="AG340">
        <f t="shared" si="111"/>
        <v>9.1475789555280733E-3</v>
      </c>
      <c r="AI340">
        <v>656.51149959447991</v>
      </c>
      <c r="AJ340">
        <v>63.772667450512941</v>
      </c>
    </row>
    <row r="341" spans="2:36" x14ac:dyDescent="0.2">
      <c r="B341">
        <f t="shared" si="112"/>
        <v>154.28571428571425</v>
      </c>
      <c r="C341">
        <v>2900000</v>
      </c>
      <c r="D341">
        <v>371.82799999999997</v>
      </c>
      <c r="E341">
        <v>-581584</v>
      </c>
      <c r="F341" s="2">
        <v>2515030</v>
      </c>
      <c r="G341">
        <v>679.05700000000002</v>
      </c>
      <c r="I341">
        <f t="shared" si="104"/>
        <v>252.30867968755774</v>
      </c>
      <c r="J341">
        <f t="shared" si="105"/>
        <v>0.20598893763112716</v>
      </c>
      <c r="K341">
        <f t="shared" si="106"/>
        <v>0.99948734660138616</v>
      </c>
      <c r="L341">
        <f t="shared" si="107"/>
        <v>7</v>
      </c>
      <c r="M341">
        <f t="shared" si="113"/>
        <v>-5.75</v>
      </c>
      <c r="O341">
        <v>154.28571428571425</v>
      </c>
      <c r="P341">
        <v>2900000</v>
      </c>
      <c r="Q341">
        <v>371.82799999999997</v>
      </c>
      <c r="R341">
        <v>-581584</v>
      </c>
      <c r="S341" s="2">
        <v>2515030</v>
      </c>
      <c r="T341">
        <v>679.05700000000002</v>
      </c>
      <c r="U341">
        <v>7267.29</v>
      </c>
      <c r="V341">
        <f t="shared" si="115"/>
        <v>0.72672900000000007</v>
      </c>
      <c r="X341">
        <v>2900000</v>
      </c>
      <c r="Y341">
        <v>52.840699999999998</v>
      </c>
      <c r="Z341">
        <v>84.169600000000003</v>
      </c>
      <c r="AA341">
        <v>31.328900000000001</v>
      </c>
      <c r="AC341">
        <f t="shared" si="114"/>
        <v>16092.141293389937</v>
      </c>
      <c r="AD341">
        <f t="shared" si="108"/>
        <v>0.68497298693013087</v>
      </c>
      <c r="AE341">
        <f t="shared" si="109"/>
        <v>684.9729869301309</v>
      </c>
      <c r="AF341">
        <f t="shared" si="110"/>
        <v>62.810011489033293</v>
      </c>
      <c r="AG341">
        <f t="shared" si="111"/>
        <v>9.5876435256685936E-3</v>
      </c>
      <c r="AI341">
        <v>704.8821831024959</v>
      </c>
      <c r="AJ341">
        <v>62.769121252206375</v>
      </c>
    </row>
    <row r="342" spans="2:36" x14ac:dyDescent="0.2">
      <c r="B342">
        <f t="shared" si="112"/>
        <v>159.99999999999997</v>
      </c>
      <c r="C342">
        <v>3000000</v>
      </c>
      <c r="D342">
        <v>371.84899999999999</v>
      </c>
      <c r="E342">
        <v>-581578</v>
      </c>
      <c r="F342" s="2">
        <v>2515030</v>
      </c>
      <c r="G342">
        <v>689.04600000000005</v>
      </c>
      <c r="I342">
        <f t="shared" si="104"/>
        <v>258.30867968755774</v>
      </c>
      <c r="J342">
        <f t="shared" si="105"/>
        <v>0.21361815754339114</v>
      </c>
      <c r="K342">
        <f t="shared" si="106"/>
        <v>0.99948734660138616</v>
      </c>
      <c r="L342">
        <f t="shared" si="107"/>
        <v>13</v>
      </c>
      <c r="M342">
        <f t="shared" si="113"/>
        <v>-5.0500000000000007</v>
      </c>
      <c r="O342">
        <v>159.99999999999997</v>
      </c>
      <c r="P342">
        <v>3000000</v>
      </c>
      <c r="Q342">
        <v>371.84899999999999</v>
      </c>
      <c r="R342">
        <v>-581578</v>
      </c>
      <c r="S342" s="2">
        <v>2515030</v>
      </c>
      <c r="T342">
        <v>689.04600000000005</v>
      </c>
      <c r="U342">
        <v>7804.94</v>
      </c>
      <c r="V342">
        <f t="shared" si="115"/>
        <v>0.78049400000000002</v>
      </c>
      <c r="X342">
        <v>3000000</v>
      </c>
      <c r="Y342">
        <v>53.064700000000002</v>
      </c>
      <c r="Z342">
        <v>84.491299999999995</v>
      </c>
      <c r="AA342">
        <v>31.426600000000001</v>
      </c>
      <c r="AC342">
        <f t="shared" si="114"/>
        <v>16243.162579329255</v>
      </c>
      <c r="AD342">
        <f t="shared" si="108"/>
        <v>0.72880906939815326</v>
      </c>
      <c r="AE342">
        <f t="shared" si="109"/>
        <v>728.80906939815327</v>
      </c>
      <c r="AF342">
        <f t="shared" si="110"/>
        <v>61.135203157950485</v>
      </c>
      <c r="AG342">
        <f t="shared" si="111"/>
        <v>9.8502985005895945E-3</v>
      </c>
      <c r="AI342">
        <v>705.96483617145839</v>
      </c>
      <c r="AJ342">
        <v>60.544760343004249</v>
      </c>
    </row>
    <row r="343" spans="2:36" x14ac:dyDescent="0.2">
      <c r="B343">
        <f t="shared" si="112"/>
        <v>165.71428571428569</v>
      </c>
      <c r="C343">
        <v>3100000</v>
      </c>
      <c r="D343">
        <v>371.86599999999999</v>
      </c>
      <c r="E343">
        <v>-581579</v>
      </c>
      <c r="F343" s="2">
        <v>2515030</v>
      </c>
      <c r="G343">
        <v>645.98699999999997</v>
      </c>
      <c r="I343">
        <f t="shared" si="104"/>
        <v>257.30867968755774</v>
      </c>
      <c r="J343">
        <f t="shared" si="105"/>
        <v>0.22124737745565512</v>
      </c>
      <c r="K343">
        <f t="shared" si="106"/>
        <v>0.99948734660138616</v>
      </c>
      <c r="L343">
        <f t="shared" si="107"/>
        <v>12</v>
      </c>
      <c r="M343">
        <f t="shared" si="113"/>
        <v>-6.2749999999999995</v>
      </c>
      <c r="O343">
        <v>165.71428571428569</v>
      </c>
      <c r="P343">
        <v>3100000</v>
      </c>
      <c r="Q343">
        <v>371.86599999999999</v>
      </c>
      <c r="R343">
        <v>-581579</v>
      </c>
      <c r="S343" s="2">
        <v>2515030</v>
      </c>
      <c r="T343">
        <v>645.98699999999997</v>
      </c>
      <c r="U343">
        <v>8317.09</v>
      </c>
      <c r="V343">
        <f t="shared" si="115"/>
        <v>0.83170900000000003</v>
      </c>
      <c r="X343">
        <v>3100000</v>
      </c>
      <c r="Y343">
        <v>52.728900000000003</v>
      </c>
      <c r="Z343">
        <v>84.148899999999998</v>
      </c>
      <c r="AA343">
        <v>31.42</v>
      </c>
      <c r="AC343">
        <f t="shared" si="114"/>
        <v>16232.930894053336</v>
      </c>
      <c r="AD343">
        <f t="shared" si="108"/>
        <v>0.77712208635875735</v>
      </c>
      <c r="AE343">
        <f t="shared" si="109"/>
        <v>777.12208635875731</v>
      </c>
      <c r="AF343">
        <f t="shared" si="110"/>
        <v>58.989911112752097</v>
      </c>
      <c r="AG343">
        <f t="shared" si="111"/>
        <v>1.0208525299334107E-2</v>
      </c>
      <c r="AI343">
        <v>777.74912479323893</v>
      </c>
      <c r="AJ343">
        <v>60.126997691522938</v>
      </c>
    </row>
    <row r="344" spans="2:36" x14ac:dyDescent="0.2">
      <c r="B344">
        <f t="shared" si="112"/>
        <v>171.42857142857142</v>
      </c>
      <c r="C344">
        <v>3200000</v>
      </c>
      <c r="D344">
        <v>371.84699999999998</v>
      </c>
      <c r="E344">
        <v>-581577</v>
      </c>
      <c r="F344" s="2">
        <v>2515030</v>
      </c>
      <c r="G344">
        <v>733.13900000000001</v>
      </c>
      <c r="I344">
        <f t="shared" si="104"/>
        <v>259.30867968755774</v>
      </c>
      <c r="J344">
        <f t="shared" si="105"/>
        <v>0.22887659736791913</v>
      </c>
      <c r="K344">
        <f t="shared" si="106"/>
        <v>0.99948734660138616</v>
      </c>
      <c r="L344">
        <f t="shared" si="107"/>
        <v>14</v>
      </c>
      <c r="M344">
        <f t="shared" si="113"/>
        <v>-5.75</v>
      </c>
      <c r="O344">
        <v>171.42857142857142</v>
      </c>
      <c r="P344">
        <v>3200000</v>
      </c>
      <c r="Q344">
        <v>371.84699999999998</v>
      </c>
      <c r="R344">
        <v>-581577</v>
      </c>
      <c r="S344" s="2">
        <v>2515030</v>
      </c>
      <c r="T344">
        <v>733.13900000000001</v>
      </c>
      <c r="U344">
        <v>9348.58</v>
      </c>
      <c r="V344">
        <f t="shared" si="115"/>
        <v>0.93485800000000008</v>
      </c>
      <c r="X344">
        <v>3200000</v>
      </c>
      <c r="Y344">
        <v>52.689900000000002</v>
      </c>
      <c r="Z344">
        <v>84.139700000000005</v>
      </c>
      <c r="AA344">
        <v>31.4498</v>
      </c>
      <c r="AC344">
        <f>(1/6)*3.14*(AA344)^3</f>
        <v>16279.162620873389</v>
      </c>
      <c r="AD344">
        <f t="shared" si="108"/>
        <v>0.87102050318925717</v>
      </c>
      <c r="AE344">
        <f t="shared" si="109"/>
        <v>871.02050318925717</v>
      </c>
      <c r="AF344">
        <f t="shared" si="110"/>
        <v>57.18598509335807</v>
      </c>
      <c r="AG344">
        <f t="shared" si="111"/>
        <v>1.0530552180169458E-2</v>
      </c>
      <c r="AI344">
        <v>835.57403398005999</v>
      </c>
      <c r="AJ344">
        <v>57.755180872762487</v>
      </c>
    </row>
    <row r="345" spans="2:36" x14ac:dyDescent="0.2">
      <c r="B345">
        <f t="shared" si="112"/>
        <v>177.14285714285714</v>
      </c>
      <c r="C345">
        <v>3300000</v>
      </c>
      <c r="D345">
        <v>371.851</v>
      </c>
      <c r="E345">
        <v>-581575</v>
      </c>
      <c r="F345" s="2">
        <v>2515030</v>
      </c>
      <c r="G345">
        <v>725.77800000000002</v>
      </c>
      <c r="I345">
        <f t="shared" si="104"/>
        <v>261.30867968755774</v>
      </c>
      <c r="J345">
        <f t="shared" si="105"/>
        <v>0.23650581728018311</v>
      </c>
      <c r="K345">
        <f t="shared" si="106"/>
        <v>0.99948734660138616</v>
      </c>
      <c r="L345">
        <f t="shared" si="107"/>
        <v>16</v>
      </c>
      <c r="M345">
        <f t="shared" si="113"/>
        <v>-5.75</v>
      </c>
      <c r="O345">
        <v>177.14285714285714</v>
      </c>
      <c r="P345">
        <v>3300000</v>
      </c>
      <c r="Q345">
        <v>371.851</v>
      </c>
      <c r="R345">
        <v>-581575</v>
      </c>
      <c r="S345" s="2">
        <v>2515030</v>
      </c>
      <c r="T345">
        <v>725.77800000000002</v>
      </c>
      <c r="U345">
        <v>10351.200000000001</v>
      </c>
      <c r="V345">
        <f t="shared" si="115"/>
        <v>1.03512</v>
      </c>
      <c r="X345">
        <v>3300000</v>
      </c>
      <c r="Y345">
        <v>52.72</v>
      </c>
      <c r="Z345">
        <v>84.147000000000006</v>
      </c>
      <c r="AA345">
        <v>31.427</v>
      </c>
      <c r="AC345">
        <f t="shared" ref="AC345:AC361" si="116">(1/6)*3.14*(AA345)^3</f>
        <v>16243.782819609436</v>
      </c>
      <c r="AD345">
        <f t="shared" si="108"/>
        <v>0.96653662717864552</v>
      </c>
      <c r="AE345">
        <f t="shared" si="109"/>
        <v>966.53662717864552</v>
      </c>
      <c r="AF345">
        <f t="shared" si="110"/>
        <v>55.221001691759369</v>
      </c>
      <c r="AG345">
        <f t="shared" si="111"/>
        <v>1.0905271211149838E-2</v>
      </c>
      <c r="AI345">
        <v>1003.6706229460254</v>
      </c>
      <c r="AJ345">
        <v>52.465371659635046</v>
      </c>
    </row>
    <row r="346" spans="2:36" x14ac:dyDescent="0.2">
      <c r="B346">
        <f t="shared" si="112"/>
        <v>182.85714285714286</v>
      </c>
      <c r="C346">
        <v>3400000</v>
      </c>
      <c r="D346">
        <v>371.83800000000002</v>
      </c>
      <c r="E346">
        <v>-581569</v>
      </c>
      <c r="F346" s="2">
        <v>2515030</v>
      </c>
      <c r="G346">
        <v>749.70699999999999</v>
      </c>
      <c r="I346">
        <f t="shared" si="104"/>
        <v>267.30867968755774</v>
      </c>
      <c r="J346">
        <f t="shared" si="105"/>
        <v>0.24413503719244709</v>
      </c>
      <c r="K346">
        <f t="shared" si="106"/>
        <v>0.99948734660138616</v>
      </c>
      <c r="L346">
        <f t="shared" si="107"/>
        <v>22</v>
      </c>
      <c r="M346">
        <f t="shared" si="113"/>
        <v>-5.0500000000000007</v>
      </c>
      <c r="O346">
        <v>182.85714285714286</v>
      </c>
      <c r="P346">
        <v>3400000</v>
      </c>
      <c r="Q346">
        <v>371.83800000000002</v>
      </c>
      <c r="R346">
        <v>-581569</v>
      </c>
      <c r="S346" s="2">
        <v>2515030</v>
      </c>
      <c r="T346">
        <v>749.70699999999999</v>
      </c>
      <c r="U346">
        <v>10570.8</v>
      </c>
      <c r="V346">
        <f t="shared" si="115"/>
        <v>1.05708</v>
      </c>
      <c r="X346">
        <v>3400000</v>
      </c>
      <c r="Y346">
        <v>52.9178</v>
      </c>
      <c r="Z346">
        <v>84.532799999999995</v>
      </c>
      <c r="AA346">
        <v>31.614999999999998</v>
      </c>
      <c r="AC346">
        <f t="shared" si="116"/>
        <v>16537.046825799582</v>
      </c>
      <c r="AD346">
        <f t="shared" si="108"/>
        <v>0.96953767693465476</v>
      </c>
      <c r="AE346">
        <f t="shared" si="109"/>
        <v>969.53767693465477</v>
      </c>
      <c r="AF346">
        <f t="shared" si="110"/>
        <v>54.461146241777776</v>
      </c>
      <c r="AG346">
        <f t="shared" si="111"/>
        <v>1.1057424265852954E-2</v>
      </c>
      <c r="AI346">
        <v>997.40895293735912</v>
      </c>
      <c r="AJ346">
        <v>53.434599508855733</v>
      </c>
    </row>
    <row r="347" spans="2:36" x14ac:dyDescent="0.2">
      <c r="B347">
        <f t="shared" si="112"/>
        <v>188.57142857142858</v>
      </c>
      <c r="C347">
        <v>3500000</v>
      </c>
      <c r="D347">
        <v>371.82900000000001</v>
      </c>
      <c r="E347">
        <v>-581552</v>
      </c>
      <c r="F347" s="2">
        <v>2515030</v>
      </c>
      <c r="G347">
        <v>807.04700000000003</v>
      </c>
      <c r="I347">
        <f t="shared" si="104"/>
        <v>284.30867968755774</v>
      </c>
      <c r="J347">
        <f t="shared" si="105"/>
        <v>0.25176425710471106</v>
      </c>
      <c r="K347">
        <f t="shared" si="106"/>
        <v>0.99948734660138616</v>
      </c>
      <c r="L347">
        <f t="shared" si="107"/>
        <v>39</v>
      </c>
      <c r="M347">
        <f t="shared" si="113"/>
        <v>-3.1250000000000036</v>
      </c>
      <c r="O347">
        <v>188.57142857142858</v>
      </c>
      <c r="P347">
        <v>3500000</v>
      </c>
      <c r="Q347">
        <v>371.82900000000001</v>
      </c>
      <c r="R347">
        <v>-581552</v>
      </c>
      <c r="S347" s="2">
        <v>2515030</v>
      </c>
      <c r="T347">
        <v>807.04700000000003</v>
      </c>
      <c r="U347">
        <v>12061.1</v>
      </c>
      <c r="V347">
        <f t="shared" si="115"/>
        <v>1.20611</v>
      </c>
      <c r="X347">
        <v>3500000</v>
      </c>
      <c r="Y347">
        <v>53.2821</v>
      </c>
      <c r="Z347">
        <v>84.585599999999999</v>
      </c>
      <c r="AA347">
        <v>31.3035</v>
      </c>
      <c r="AC347">
        <f t="shared" si="116"/>
        <v>16053.032761883022</v>
      </c>
      <c r="AD347">
        <f t="shared" si="108"/>
        <v>1.1395794711539657</v>
      </c>
      <c r="AE347">
        <f t="shared" si="109"/>
        <v>1139.5794711539656</v>
      </c>
      <c r="AF347">
        <f t="shared" si="110"/>
        <v>51.265116897304303</v>
      </c>
      <c r="AG347">
        <f t="shared" si="111"/>
        <v>1.1746779027273918E-2</v>
      </c>
      <c r="AI347">
        <v>1095.4105241515153</v>
      </c>
      <c r="AJ347">
        <v>52.637106964708799</v>
      </c>
    </row>
    <row r="348" spans="2:36" x14ac:dyDescent="0.2">
      <c r="B348">
        <f t="shared" si="112"/>
        <v>194.28571428571431</v>
      </c>
      <c r="C348">
        <v>3600000</v>
      </c>
      <c r="D348">
        <v>371.86799999999999</v>
      </c>
      <c r="E348">
        <v>-581564</v>
      </c>
      <c r="F348" s="2">
        <v>2515030</v>
      </c>
      <c r="G348">
        <v>857.04600000000005</v>
      </c>
      <c r="I348">
        <f t="shared" si="104"/>
        <v>272.30867968755774</v>
      </c>
      <c r="J348">
        <f t="shared" si="105"/>
        <v>0.25939347701697502</v>
      </c>
      <c r="K348">
        <f t="shared" si="106"/>
        <v>0.99948734660138616</v>
      </c>
      <c r="L348">
        <f t="shared" si="107"/>
        <v>27</v>
      </c>
      <c r="M348">
        <f t="shared" si="113"/>
        <v>-8.1999999999999957</v>
      </c>
      <c r="O348">
        <v>194.28571428571431</v>
      </c>
      <c r="P348">
        <v>3600000</v>
      </c>
      <c r="Q348">
        <v>371.86799999999999</v>
      </c>
      <c r="R348">
        <v>-581564</v>
      </c>
      <c r="S348" s="2">
        <v>2515030</v>
      </c>
      <c r="T348">
        <v>857.04600000000005</v>
      </c>
      <c r="U348">
        <v>12611.9</v>
      </c>
      <c r="V348">
        <f t="shared" si="115"/>
        <v>1.26119</v>
      </c>
      <c r="X348">
        <v>3600000</v>
      </c>
      <c r="Y348">
        <v>52.887500000000003</v>
      </c>
      <c r="Z348">
        <v>84.477000000000004</v>
      </c>
      <c r="AA348">
        <v>31.589500000000001</v>
      </c>
      <c r="AC348">
        <f t="shared" si="116"/>
        <v>16497.063780850513</v>
      </c>
      <c r="AD348">
        <f t="shared" si="108"/>
        <v>1.1595477991514782</v>
      </c>
      <c r="AE348">
        <f t="shared" si="109"/>
        <v>1159.5477991514781</v>
      </c>
      <c r="AF348">
        <f t="shared" si="110"/>
        <v>51.133619604262677</v>
      </c>
      <c r="AG348">
        <f t="shared" si="111"/>
        <v>1.1776987521333195E-2</v>
      </c>
      <c r="AI348">
        <v>1180.203487455037</v>
      </c>
      <c r="AJ348">
        <v>51.643248421621536</v>
      </c>
    </row>
    <row r="349" spans="2:36" x14ac:dyDescent="0.2">
      <c r="B349">
        <f t="shared" si="112"/>
        <v>200.00000000000003</v>
      </c>
      <c r="C349">
        <v>3700000</v>
      </c>
      <c r="D349">
        <v>371.83</v>
      </c>
      <c r="E349">
        <v>-581556</v>
      </c>
      <c r="F349" s="2">
        <v>2515030</v>
      </c>
      <c r="G349">
        <v>921.59299999999996</v>
      </c>
      <c r="I349">
        <f t="shared" si="104"/>
        <v>280.30867968755774</v>
      </c>
      <c r="J349">
        <f t="shared" si="105"/>
        <v>0.26702269692923902</v>
      </c>
      <c r="K349">
        <f t="shared" si="106"/>
        <v>0.99948734660138616</v>
      </c>
      <c r="L349">
        <f t="shared" si="107"/>
        <v>35</v>
      </c>
      <c r="M349">
        <f t="shared" si="113"/>
        <v>-4.7000000000000011</v>
      </c>
      <c r="O349">
        <v>200.00000000000003</v>
      </c>
      <c r="P349">
        <v>3700000</v>
      </c>
      <c r="Q349">
        <v>371.83</v>
      </c>
      <c r="R349">
        <v>-581556</v>
      </c>
      <c r="S349" s="2">
        <v>2515030</v>
      </c>
      <c r="T349">
        <v>921.59299999999996</v>
      </c>
      <c r="U349">
        <v>13589.8</v>
      </c>
      <c r="V349">
        <f t="shared" si="115"/>
        <v>1.3589800000000001</v>
      </c>
      <c r="X349">
        <v>3700000</v>
      </c>
      <c r="Y349">
        <v>53.001800000000003</v>
      </c>
      <c r="Z349">
        <v>84.280600000000007</v>
      </c>
      <c r="AA349">
        <v>31.2788</v>
      </c>
      <c r="AC349">
        <f t="shared" si="116"/>
        <v>16015.062842317988</v>
      </c>
      <c r="AD349">
        <f t="shared" si="108"/>
        <v>1.2870612320466086</v>
      </c>
      <c r="AE349">
        <f t="shared" si="109"/>
        <v>1287.0612320466087</v>
      </c>
      <c r="AF349">
        <f t="shared" si="110"/>
        <v>48.221354218219453</v>
      </c>
      <c r="AG349">
        <f t="shared" si="111"/>
        <v>1.2488243222594338E-2</v>
      </c>
      <c r="AI349">
        <v>1281.181589471692</v>
      </c>
      <c r="AJ349">
        <v>50.222831172763229</v>
      </c>
    </row>
    <row r="350" spans="2:36" x14ac:dyDescent="0.2">
      <c r="B350">
        <f t="shared" si="112"/>
        <v>205.71428571428575</v>
      </c>
      <c r="C350">
        <v>3800000</v>
      </c>
      <c r="D350">
        <v>371.851</v>
      </c>
      <c r="E350">
        <v>-581552</v>
      </c>
      <c r="F350" s="2">
        <v>2515030</v>
      </c>
      <c r="G350">
        <v>964.13099999999997</v>
      </c>
      <c r="I350">
        <f>E350-(128000-$B$312)/128000*E$313</f>
        <v>284.30867968755774</v>
      </c>
      <c r="J350">
        <f>B350/$B$312</f>
        <v>0.27465191684150303</v>
      </c>
      <c r="K350">
        <f>F350/$F$313</f>
        <v>0.99948734660138616</v>
      </c>
      <c r="L350">
        <f>E350-$E$314</f>
        <v>39</v>
      </c>
      <c r="M350">
        <f t="shared" si="113"/>
        <v>-5.4</v>
      </c>
      <c r="O350">
        <v>205.71428571428575</v>
      </c>
      <c r="P350">
        <v>3800000</v>
      </c>
      <c r="Q350">
        <v>371.851</v>
      </c>
      <c r="R350">
        <v>-581552</v>
      </c>
      <c r="S350" s="2">
        <v>2515030</v>
      </c>
      <c r="T350">
        <v>964.13099999999997</v>
      </c>
      <c r="U350">
        <v>15196</v>
      </c>
      <c r="V350">
        <f t="shared" si="115"/>
        <v>1.5196000000000001</v>
      </c>
      <c r="X350">
        <v>3800000</v>
      </c>
      <c r="Y350">
        <v>53.030099999999997</v>
      </c>
      <c r="Z350">
        <v>84.569000000000003</v>
      </c>
      <c r="AA350">
        <v>31.538900000000002</v>
      </c>
      <c r="AC350">
        <f t="shared" si="116"/>
        <v>16417.915800855975</v>
      </c>
      <c r="AD350">
        <f t="shared" si="108"/>
        <v>1.4038672788140643</v>
      </c>
      <c r="AE350">
        <f t="shared" si="109"/>
        <v>1403.8672788140643</v>
      </c>
      <c r="AF350">
        <f t="shared" si="110"/>
        <v>48.061168240922399</v>
      </c>
      <c r="AG350">
        <f t="shared" si="111"/>
        <v>1.2529866044480536E-2</v>
      </c>
      <c r="AI350">
        <v>1382.3411708330284</v>
      </c>
      <c r="AJ350">
        <v>48.873505725266611</v>
      </c>
    </row>
    <row r="351" spans="2:36" x14ac:dyDescent="0.2">
      <c r="B351">
        <f t="shared" si="112"/>
        <v>211.42857142857147</v>
      </c>
      <c r="C351">
        <v>3900000</v>
      </c>
      <c r="D351">
        <v>371.839</v>
      </c>
      <c r="E351">
        <v>-581556</v>
      </c>
      <c r="F351" s="2">
        <v>2515030</v>
      </c>
      <c r="G351">
        <v>1010.58</v>
      </c>
      <c r="I351">
        <f t="shared" ref="I351:I361" si="117">E351-(128000-$B$312)/128000*E$313</f>
        <v>280.30867968755774</v>
      </c>
      <c r="J351">
        <f t="shared" ref="J351:J361" si="118">B351/$B$312</f>
        <v>0.28228113675376698</v>
      </c>
      <c r="K351">
        <f t="shared" ref="K351:K361" si="119">F351/$F$313</f>
        <v>0.99948734660138616</v>
      </c>
      <c r="L351">
        <f t="shared" ref="L351:L361" si="120">E351-$E$314</f>
        <v>35</v>
      </c>
      <c r="M351">
        <f t="shared" si="113"/>
        <v>-6.7999999999999989</v>
      </c>
      <c r="O351">
        <v>211.42857142857147</v>
      </c>
      <c r="P351">
        <v>3900000</v>
      </c>
      <c r="Q351">
        <v>371.839</v>
      </c>
      <c r="R351">
        <v>-581556</v>
      </c>
      <c r="S351" s="2">
        <v>2515030</v>
      </c>
      <c r="T351">
        <v>1010.58</v>
      </c>
      <c r="U351">
        <v>15900.7</v>
      </c>
      <c r="V351">
        <f t="shared" si="115"/>
        <v>1.5900700000000001</v>
      </c>
      <c r="X351">
        <v>3900000</v>
      </c>
      <c r="Y351">
        <v>52.798299999999998</v>
      </c>
      <c r="Z351">
        <v>85.121600000000001</v>
      </c>
      <c r="AA351">
        <v>32.323300000000003</v>
      </c>
      <c r="AC351">
        <f t="shared" si="116"/>
        <v>17673.618525271282</v>
      </c>
      <c r="AD351">
        <f t="shared" si="108"/>
        <v>1.3646005998787931</v>
      </c>
      <c r="AE351">
        <f t="shared" si="109"/>
        <v>1364.6005998787932</v>
      </c>
      <c r="AF351">
        <f t="shared" si="110"/>
        <v>50.338764548262525</v>
      </c>
      <c r="AG351">
        <f t="shared" si="111"/>
        <v>1.1962947549549768E-2</v>
      </c>
      <c r="AI351">
        <v>1446.9088019993435</v>
      </c>
      <c r="AJ351">
        <v>46.088045550502812</v>
      </c>
    </row>
    <row r="352" spans="2:36" x14ac:dyDescent="0.2">
      <c r="B352">
        <f t="shared" si="112"/>
        <v>217.1428571428572</v>
      </c>
      <c r="C352">
        <v>4000000</v>
      </c>
      <c r="D352">
        <v>371.79500000000002</v>
      </c>
      <c r="E352">
        <v>-581547</v>
      </c>
      <c r="F352" s="2">
        <v>2515030</v>
      </c>
      <c r="G352">
        <v>1027.1500000000001</v>
      </c>
      <c r="I352">
        <f t="shared" si="117"/>
        <v>289.30867968755774</v>
      </c>
      <c r="J352">
        <f t="shared" si="118"/>
        <v>0.28991035666603099</v>
      </c>
      <c r="K352">
        <f t="shared" si="119"/>
        <v>0.99948734660138616</v>
      </c>
      <c r="L352">
        <f t="shared" si="120"/>
        <v>44</v>
      </c>
      <c r="M352">
        <f t="shared" si="113"/>
        <v>-4.5250000000000021</v>
      </c>
      <c r="O352">
        <v>217.1428571428572</v>
      </c>
      <c r="P352">
        <v>4000000</v>
      </c>
      <c r="Q352">
        <v>371.79500000000002</v>
      </c>
      <c r="R352">
        <v>-581547</v>
      </c>
      <c r="S352" s="2">
        <v>2515030</v>
      </c>
      <c r="T352">
        <v>1027.1500000000001</v>
      </c>
      <c r="U352">
        <v>16833.8</v>
      </c>
      <c r="V352">
        <f t="shared" si="115"/>
        <v>1.6833800000000001</v>
      </c>
      <c r="X352">
        <v>4000000</v>
      </c>
      <c r="Y352">
        <v>52.882599999999996</v>
      </c>
      <c r="Z352">
        <v>84.868399999999994</v>
      </c>
      <c r="AA352">
        <v>31.985800000000001</v>
      </c>
      <c r="AC352">
        <f t="shared" si="116"/>
        <v>17125.767739561812</v>
      </c>
      <c r="AD352">
        <f t="shared" si="108"/>
        <v>1.490894470853507</v>
      </c>
      <c r="AE352">
        <f t="shared" si="109"/>
        <v>1490.8944708535071</v>
      </c>
      <c r="AF352">
        <f t="shared" si="110"/>
        <v>47.49471140088739</v>
      </c>
      <c r="AG352">
        <f t="shared" si="111"/>
        <v>1.2679306437237314E-2</v>
      </c>
      <c r="AI352">
        <v>1510.466527381044</v>
      </c>
      <c r="AJ352">
        <v>46.327060770714766</v>
      </c>
    </row>
    <row r="353" spans="2:36" x14ac:dyDescent="0.2">
      <c r="B353">
        <f t="shared" si="112"/>
        <v>222.85714285714292</v>
      </c>
      <c r="C353">
        <v>4100000</v>
      </c>
      <c r="D353">
        <v>371.84699999999998</v>
      </c>
      <c r="E353">
        <v>-581548</v>
      </c>
      <c r="F353" s="2">
        <v>2515030</v>
      </c>
      <c r="G353">
        <v>1094.0999999999999</v>
      </c>
      <c r="I353">
        <f t="shared" si="117"/>
        <v>288.30867968755774</v>
      </c>
      <c r="J353">
        <f t="shared" si="118"/>
        <v>0.29753957657829494</v>
      </c>
      <c r="K353">
        <f t="shared" si="119"/>
        <v>0.99948734660138616</v>
      </c>
      <c r="L353">
        <f t="shared" si="120"/>
        <v>43</v>
      </c>
      <c r="M353">
        <f t="shared" si="113"/>
        <v>-6.2749999999999995</v>
      </c>
      <c r="O353">
        <v>222.85714285714292</v>
      </c>
      <c r="P353">
        <v>4100000</v>
      </c>
      <c r="Q353">
        <v>371.84699999999998</v>
      </c>
      <c r="R353">
        <v>-581548</v>
      </c>
      <c r="S353" s="2">
        <v>2515030</v>
      </c>
      <c r="T353">
        <v>1094.0999999999999</v>
      </c>
      <c r="U353">
        <v>18181.7</v>
      </c>
      <c r="V353">
        <f t="shared" si="115"/>
        <v>1.8181700000000001</v>
      </c>
      <c r="X353">
        <v>4100000</v>
      </c>
      <c r="Y353">
        <v>52.982799999999997</v>
      </c>
      <c r="Z353">
        <v>85.009799999999998</v>
      </c>
      <c r="AA353">
        <v>32.027000000000001</v>
      </c>
      <c r="AC353">
        <f t="shared" si="116"/>
        <v>17192.030661927438</v>
      </c>
      <c r="AD353">
        <f t="shared" si="108"/>
        <v>1.6040655118162339</v>
      </c>
      <c r="AE353">
        <f t="shared" si="109"/>
        <v>1604.065511816234</v>
      </c>
      <c r="AF353">
        <f t="shared" si="110"/>
        <v>46.455952597621092</v>
      </c>
      <c r="AG353">
        <f t="shared" si="111"/>
        <v>1.2962816739890451E-2</v>
      </c>
      <c r="AI353">
        <v>1664.47376856489</v>
      </c>
      <c r="AJ353">
        <v>44.473964378925004</v>
      </c>
    </row>
    <row r="354" spans="2:36" x14ac:dyDescent="0.2">
      <c r="B354">
        <f t="shared" si="112"/>
        <v>228.57142857142864</v>
      </c>
      <c r="C354">
        <v>4200000</v>
      </c>
      <c r="D354">
        <v>371.834</v>
      </c>
      <c r="E354">
        <v>-581547</v>
      </c>
      <c r="F354" s="2">
        <v>2515030</v>
      </c>
      <c r="G354">
        <v>1144.56</v>
      </c>
      <c r="I354">
        <f t="shared" si="117"/>
        <v>289.30867968755774</v>
      </c>
      <c r="J354">
        <f t="shared" si="118"/>
        <v>0.30516879649055895</v>
      </c>
      <c r="K354">
        <f t="shared" si="119"/>
        <v>0.99948734660138616</v>
      </c>
      <c r="L354">
        <f t="shared" si="120"/>
        <v>44</v>
      </c>
      <c r="M354">
        <f t="shared" si="113"/>
        <v>-5.9249999999999998</v>
      </c>
      <c r="O354">
        <v>228.57142857142864</v>
      </c>
      <c r="P354">
        <v>4200000</v>
      </c>
      <c r="Q354">
        <v>371.834</v>
      </c>
      <c r="R354">
        <v>-581547</v>
      </c>
      <c r="S354" s="2">
        <v>2515030</v>
      </c>
      <c r="T354">
        <v>1144.56</v>
      </c>
      <c r="U354">
        <v>19369.8</v>
      </c>
      <c r="V354">
        <f t="shared" si="115"/>
        <v>1.9369799999999999</v>
      </c>
      <c r="X354">
        <v>4200000</v>
      </c>
      <c r="Y354">
        <v>53.134799999999998</v>
      </c>
      <c r="Z354">
        <v>84.787599999999998</v>
      </c>
      <c r="AA354">
        <v>31.652799999999999</v>
      </c>
      <c r="AC354">
        <f t="shared" si="116"/>
        <v>16596.434590445006</v>
      </c>
      <c r="AD354">
        <f t="shared" si="108"/>
        <v>1.7702113815038292</v>
      </c>
      <c r="AE354">
        <f t="shared" si="109"/>
        <v>1770.2113815038292</v>
      </c>
      <c r="AF354">
        <f t="shared" si="110"/>
        <v>43.725381482851155</v>
      </c>
      <c r="AG354">
        <f t="shared" si="111"/>
        <v>1.3772321237178441E-2</v>
      </c>
      <c r="AI354">
        <v>1683.9042362035973</v>
      </c>
      <c r="AJ354">
        <v>44.879610204975641</v>
      </c>
    </row>
    <row r="355" spans="2:36" x14ac:dyDescent="0.2">
      <c r="B355">
        <f t="shared" si="112"/>
        <v>234.28571428571436</v>
      </c>
      <c r="C355">
        <v>4300000</v>
      </c>
      <c r="D355">
        <v>371.87599999999998</v>
      </c>
      <c r="E355">
        <v>-581529</v>
      </c>
      <c r="F355" s="2">
        <v>2515030</v>
      </c>
      <c r="G355">
        <v>1156.99</v>
      </c>
      <c r="I355">
        <f t="shared" si="117"/>
        <v>307.30867968755774</v>
      </c>
      <c r="J355">
        <f t="shared" si="118"/>
        <v>0.3127980164028229</v>
      </c>
      <c r="K355">
        <f t="shared" si="119"/>
        <v>0.99948734660138616</v>
      </c>
      <c r="L355">
        <f t="shared" si="120"/>
        <v>62</v>
      </c>
      <c r="M355">
        <f t="shared" si="113"/>
        <v>-2.9500000000000042</v>
      </c>
      <c r="O355">
        <v>234.28571428571436</v>
      </c>
      <c r="P355">
        <v>4300000</v>
      </c>
      <c r="Q355">
        <v>371.87599999999998</v>
      </c>
      <c r="R355">
        <v>-581529</v>
      </c>
      <c r="S355" s="2">
        <v>2515030</v>
      </c>
      <c r="T355">
        <v>1156.99</v>
      </c>
      <c r="U355">
        <v>20650.099999999999</v>
      </c>
      <c r="V355">
        <f t="shared" si="115"/>
        <v>2.06501</v>
      </c>
      <c r="X355">
        <v>4300000</v>
      </c>
      <c r="Y355">
        <v>53.0398</v>
      </c>
      <c r="Z355">
        <v>84.421599999999998</v>
      </c>
      <c r="AA355">
        <v>31.381799999999998</v>
      </c>
      <c r="AC355">
        <f t="shared" si="116"/>
        <v>16173.795531941234</v>
      </c>
      <c r="AD355">
        <f t="shared" si="108"/>
        <v>1.936533443094981</v>
      </c>
      <c r="AE355">
        <f t="shared" si="109"/>
        <v>1936.5334430949811</v>
      </c>
      <c r="AF355">
        <f t="shared" si="110"/>
        <v>41.572571759356734</v>
      </c>
      <c r="AG355">
        <f t="shared" si="111"/>
        <v>1.4485512310516676E-2</v>
      </c>
      <c r="AI355">
        <v>1876.3875039543966</v>
      </c>
      <c r="AJ355">
        <v>41.946067764657009</v>
      </c>
    </row>
    <row r="356" spans="2:36" x14ac:dyDescent="0.2">
      <c r="B356">
        <f t="shared" si="112"/>
        <v>240.00000000000009</v>
      </c>
      <c r="C356">
        <v>4400000</v>
      </c>
      <c r="D356">
        <v>371.851</v>
      </c>
      <c r="E356">
        <v>-581535</v>
      </c>
      <c r="F356" s="2">
        <v>2515030</v>
      </c>
      <c r="G356">
        <v>1172.4000000000001</v>
      </c>
      <c r="I356">
        <f t="shared" si="117"/>
        <v>301.30867968755774</v>
      </c>
      <c r="J356">
        <f t="shared" si="118"/>
        <v>0.32042723631508691</v>
      </c>
      <c r="K356">
        <f t="shared" si="119"/>
        <v>0.99948734660138616</v>
      </c>
      <c r="L356">
        <f t="shared" si="120"/>
        <v>56</v>
      </c>
      <c r="M356">
        <f t="shared" si="113"/>
        <v>-7.1499999999999977</v>
      </c>
      <c r="O356">
        <v>240.00000000000009</v>
      </c>
      <c r="P356">
        <v>4400000</v>
      </c>
      <c r="Q356">
        <v>371.851</v>
      </c>
      <c r="R356">
        <v>-581535</v>
      </c>
      <c r="S356" s="2">
        <v>2515030</v>
      </c>
      <c r="T356">
        <v>1172.4000000000001</v>
      </c>
      <c r="U356">
        <v>22751</v>
      </c>
      <c r="V356">
        <f t="shared" si="115"/>
        <v>2.2751000000000001</v>
      </c>
      <c r="X356">
        <v>4400000</v>
      </c>
      <c r="Y356">
        <v>52.866900000000001</v>
      </c>
      <c r="Z356">
        <v>84.632199999999997</v>
      </c>
      <c r="AA356">
        <v>31.7653</v>
      </c>
      <c r="AC356">
        <f t="shared" si="116"/>
        <v>16774.024829571466</v>
      </c>
      <c r="AD356">
        <f t="shared" si="108"/>
        <v>2.0572070299825964</v>
      </c>
      <c r="AE356">
        <f t="shared" si="109"/>
        <v>2057.2070299825964</v>
      </c>
      <c r="AF356">
        <f t="shared" si="110"/>
        <v>42.088823968199719</v>
      </c>
      <c r="AG356">
        <f t="shared" si="111"/>
        <v>1.4307836219301189E-2</v>
      </c>
      <c r="AI356">
        <v>1889.279820495964</v>
      </c>
      <c r="AJ356">
        <v>42.915407922393022</v>
      </c>
    </row>
    <row r="357" spans="2:36" x14ac:dyDescent="0.2">
      <c r="B357">
        <f t="shared" si="112"/>
        <v>245.71428571428581</v>
      </c>
      <c r="C357">
        <v>4500000</v>
      </c>
      <c r="D357">
        <v>371.858</v>
      </c>
      <c r="E357">
        <v>-581525</v>
      </c>
      <c r="F357" s="2">
        <v>2515030</v>
      </c>
      <c r="G357">
        <v>1292.27</v>
      </c>
      <c r="I357">
        <f t="shared" si="117"/>
        <v>311.30867968755774</v>
      </c>
      <c r="J357">
        <f t="shared" si="118"/>
        <v>0.32805645622735086</v>
      </c>
      <c r="K357">
        <f t="shared" si="119"/>
        <v>0.99948734660138616</v>
      </c>
      <c r="L357">
        <f t="shared" si="120"/>
        <v>66</v>
      </c>
      <c r="M357">
        <f t="shared" si="113"/>
        <v>-4.3500000000000023</v>
      </c>
      <c r="O357">
        <v>245.71428571428581</v>
      </c>
      <c r="P357">
        <v>4500000</v>
      </c>
      <c r="Q357">
        <v>371.858</v>
      </c>
      <c r="R357">
        <v>-581525</v>
      </c>
      <c r="S357" s="2">
        <v>2515030</v>
      </c>
      <c r="T357">
        <v>1292.27</v>
      </c>
      <c r="U357">
        <v>23160</v>
      </c>
      <c r="V357">
        <f t="shared" si="115"/>
        <v>2.3160000000000003</v>
      </c>
      <c r="X357">
        <v>4500000</v>
      </c>
      <c r="Y357">
        <v>53.362699999999997</v>
      </c>
      <c r="Z357">
        <v>84.748400000000004</v>
      </c>
      <c r="AA357">
        <v>31.3857</v>
      </c>
      <c r="AC357">
        <f t="shared" si="116"/>
        <v>16179.826318124351</v>
      </c>
      <c r="AD357">
        <f t="shared" si="108"/>
        <v>2.1710983161563409</v>
      </c>
      <c r="AE357">
        <f t="shared" si="109"/>
        <v>2171.0983161563408</v>
      </c>
      <c r="AF357">
        <f t="shared" si="110"/>
        <v>39.653744105477536</v>
      </c>
      <c r="AG357">
        <f t="shared" si="111"/>
        <v>1.5186460032580267E-2</v>
      </c>
      <c r="AI357">
        <v>2052.6473051416119</v>
      </c>
      <c r="AJ357">
        <v>41.405793674588715</v>
      </c>
    </row>
    <row r="358" spans="2:36" x14ac:dyDescent="0.2">
      <c r="B358">
        <f t="shared" si="112"/>
        <v>251.42857142857153</v>
      </c>
      <c r="C358">
        <v>4600000</v>
      </c>
      <c r="D358">
        <v>371.81900000000002</v>
      </c>
      <c r="E358">
        <v>-581525</v>
      </c>
      <c r="F358" s="2">
        <v>2515030</v>
      </c>
      <c r="G358">
        <v>1301.45</v>
      </c>
      <c r="I358">
        <f t="shared" si="117"/>
        <v>311.30867968755774</v>
      </c>
      <c r="J358">
        <f t="shared" si="118"/>
        <v>0.33568567613961486</v>
      </c>
      <c r="K358">
        <f t="shared" si="119"/>
        <v>0.99948734660138616</v>
      </c>
      <c r="L358">
        <f t="shared" si="120"/>
        <v>66</v>
      </c>
      <c r="M358">
        <f t="shared" si="113"/>
        <v>-6.1</v>
      </c>
      <c r="O358">
        <v>251.42857142857153</v>
      </c>
      <c r="P358">
        <v>4600000</v>
      </c>
      <c r="Q358">
        <v>371.81900000000002</v>
      </c>
      <c r="R358">
        <v>-581525</v>
      </c>
      <c r="S358" s="2">
        <v>2515030</v>
      </c>
      <c r="T358">
        <v>1301.45</v>
      </c>
      <c r="U358">
        <v>25287</v>
      </c>
      <c r="V358">
        <f t="shared" si="115"/>
        <v>2.5287000000000002</v>
      </c>
      <c r="X358">
        <v>4600000</v>
      </c>
      <c r="Y358">
        <v>53.289900000000003</v>
      </c>
      <c r="Z358">
        <v>84.511700000000005</v>
      </c>
      <c r="AA358">
        <v>31.221800000000002</v>
      </c>
      <c r="AC358">
        <f t="shared" si="116"/>
        <v>15927.668562018016</v>
      </c>
      <c r="AD358">
        <f t="shared" si="108"/>
        <v>2.4080188901164044</v>
      </c>
      <c r="AE358">
        <f t="shared" si="109"/>
        <v>2408.0188901164042</v>
      </c>
      <c r="AF358">
        <f t="shared" si="110"/>
        <v>38.148576168369722</v>
      </c>
      <c r="AG358">
        <f t="shared" si="111"/>
        <v>1.5785648128574307E-2</v>
      </c>
      <c r="AI358">
        <v>2128.881540664539</v>
      </c>
      <c r="AJ358">
        <v>39.629533551679735</v>
      </c>
    </row>
    <row r="359" spans="2:36" x14ac:dyDescent="0.2">
      <c r="B359">
        <f t="shared" si="112"/>
        <v>257.14285714285722</v>
      </c>
      <c r="C359">
        <v>4700000</v>
      </c>
      <c r="D359">
        <v>371.86799999999999</v>
      </c>
      <c r="E359">
        <v>-581520</v>
      </c>
      <c r="F359" s="2">
        <v>2515030</v>
      </c>
      <c r="G359">
        <v>1410.96</v>
      </c>
      <c r="I359">
        <f t="shared" si="117"/>
        <v>316.30867968755774</v>
      </c>
      <c r="J359">
        <f t="shared" si="118"/>
        <v>0.34331489605187882</v>
      </c>
      <c r="K359">
        <f t="shared" si="119"/>
        <v>0.99948734660138616</v>
      </c>
      <c r="L359">
        <f t="shared" si="120"/>
        <v>71</v>
      </c>
      <c r="M359">
        <f t="shared" si="113"/>
        <v>-5.224999999999997</v>
      </c>
      <c r="O359">
        <v>257.14285714285722</v>
      </c>
      <c r="P359">
        <v>4700000</v>
      </c>
      <c r="Q359">
        <v>371.86799999999999</v>
      </c>
      <c r="R359">
        <v>-581520</v>
      </c>
      <c r="S359" s="2">
        <v>2515030</v>
      </c>
      <c r="T359">
        <v>1410.96</v>
      </c>
      <c r="U359">
        <v>26391.9</v>
      </c>
      <c r="V359">
        <f t="shared" si="115"/>
        <v>2.6391900000000001</v>
      </c>
      <c r="X359">
        <v>4700000</v>
      </c>
      <c r="Y359">
        <v>53.198799999999999</v>
      </c>
      <c r="Z359">
        <v>84.672499999999999</v>
      </c>
      <c r="AA359">
        <v>31.473700000000001</v>
      </c>
      <c r="AC359">
        <f t="shared" si="116"/>
        <v>16316.304453258761</v>
      </c>
      <c r="AD359">
        <f t="shared" si="108"/>
        <v>2.4533733726460425</v>
      </c>
      <c r="AE359">
        <f t="shared" si="109"/>
        <v>2453.3733726460423</v>
      </c>
      <c r="AF359">
        <f t="shared" si="110"/>
        <v>38.210972106814978</v>
      </c>
      <c r="AG359">
        <f t="shared" si="111"/>
        <v>1.5759871230614331E-2</v>
      </c>
      <c r="AI359">
        <v>2209.3916190757232</v>
      </c>
      <c r="AJ359">
        <v>40.057763381469023</v>
      </c>
    </row>
    <row r="360" spans="2:36" x14ac:dyDescent="0.2">
      <c r="B360">
        <f t="shared" si="112"/>
        <v>262.85714285714295</v>
      </c>
      <c r="C360">
        <v>4800000</v>
      </c>
      <c r="D360">
        <v>371.87299999999999</v>
      </c>
      <c r="E360">
        <v>-581522</v>
      </c>
      <c r="F360" s="2">
        <v>2515030</v>
      </c>
      <c r="G360">
        <v>1455.58</v>
      </c>
      <c r="I360">
        <f t="shared" si="117"/>
        <v>314.30867968755774</v>
      </c>
      <c r="J360">
        <f t="shared" si="118"/>
        <v>0.35094411596414277</v>
      </c>
      <c r="K360">
        <f t="shared" si="119"/>
        <v>0.99948734660138616</v>
      </c>
      <c r="L360">
        <f t="shared" si="120"/>
        <v>69</v>
      </c>
      <c r="M360">
        <f t="shared" si="113"/>
        <v>-6.4499999999999993</v>
      </c>
      <c r="O360">
        <v>262.85714285714295</v>
      </c>
      <c r="P360">
        <v>4800000</v>
      </c>
      <c r="Q360">
        <v>371.87299999999999</v>
      </c>
      <c r="R360">
        <v>-581522</v>
      </c>
      <c r="S360" s="2">
        <v>2515030</v>
      </c>
      <c r="T360">
        <v>1455.58</v>
      </c>
      <c r="U360">
        <v>27993.7</v>
      </c>
      <c r="V360">
        <f t="shared" si="115"/>
        <v>2.7993700000000001</v>
      </c>
      <c r="X360">
        <v>4800000</v>
      </c>
      <c r="Y360">
        <v>52.722799999999999</v>
      </c>
      <c r="Z360">
        <v>84.873400000000004</v>
      </c>
      <c r="AA360">
        <v>32.150599999999997</v>
      </c>
      <c r="AC360">
        <f t="shared" si="116"/>
        <v>17391.84452348296</v>
      </c>
      <c r="AD360">
        <f t="shared" si="108"/>
        <v>2.441346654300661</v>
      </c>
      <c r="AE360">
        <f t="shared" si="109"/>
        <v>2441.3466543006612</v>
      </c>
      <c r="AF360">
        <f t="shared" si="110"/>
        <v>39.844337719722844</v>
      </c>
      <c r="AG360">
        <f t="shared" si="111"/>
        <v>1.5113816277636671E-2</v>
      </c>
      <c r="AI360">
        <v>2314.7497693132204</v>
      </c>
      <c r="AJ360">
        <v>40.068948389438944</v>
      </c>
    </row>
    <row r="361" spans="2:36" x14ac:dyDescent="0.2">
      <c r="B361">
        <f t="shared" si="112"/>
        <v>268.57142857142867</v>
      </c>
      <c r="C361">
        <v>4900000</v>
      </c>
      <c r="D361">
        <v>371.85899999999998</v>
      </c>
      <c r="E361">
        <v>-581511</v>
      </c>
      <c r="F361" s="2">
        <v>2515030</v>
      </c>
      <c r="G361">
        <v>1458.34</v>
      </c>
      <c r="I361">
        <f t="shared" si="117"/>
        <v>325.30867968755774</v>
      </c>
      <c r="J361">
        <f t="shared" si="118"/>
        <v>0.35857333587640677</v>
      </c>
      <c r="K361">
        <f t="shared" si="119"/>
        <v>0.99948734660138616</v>
      </c>
      <c r="L361">
        <f t="shared" si="120"/>
        <v>80</v>
      </c>
      <c r="M361">
        <f t="shared" si="113"/>
        <v>-4.1750000000000025</v>
      </c>
      <c r="O361">
        <v>268.57142857142867</v>
      </c>
      <c r="P361">
        <v>4900000</v>
      </c>
      <c r="Q361">
        <v>371.85899999999998</v>
      </c>
      <c r="R361">
        <v>-581511</v>
      </c>
      <c r="S361" s="2">
        <v>2515030</v>
      </c>
      <c r="T361">
        <v>1458.34</v>
      </c>
      <c r="U361">
        <v>29733.4</v>
      </c>
      <c r="V361">
        <f t="shared" si="115"/>
        <v>2.9733400000000003</v>
      </c>
      <c r="X361">
        <v>4900000</v>
      </c>
      <c r="Y361">
        <v>53.087699999999998</v>
      </c>
      <c r="Z361">
        <v>84.749399999999994</v>
      </c>
      <c r="AA361">
        <v>31.6617</v>
      </c>
      <c r="AC361">
        <f t="shared" si="116"/>
        <v>16610.438072323221</v>
      </c>
      <c r="AD361">
        <f t="shared" si="108"/>
        <v>2.7150527879642863</v>
      </c>
      <c r="AE361">
        <f t="shared" si="109"/>
        <v>2715.0527879642864</v>
      </c>
      <c r="AF361">
        <f t="shared" si="110"/>
        <v>37.244489707484725</v>
      </c>
      <c r="AG361">
        <f t="shared" si="111"/>
        <v>1.6168834765347334E-2</v>
      </c>
      <c r="AI361">
        <v>2605.830425521619</v>
      </c>
      <c r="AJ361">
        <v>36.817362058979839</v>
      </c>
    </row>
    <row r="362" spans="2:36" x14ac:dyDescent="0.2">
      <c r="B362">
        <f t="shared" ref="B362:B376" si="121">B361+(C362-C361)/17500</f>
        <v>274.28571428571439</v>
      </c>
      <c r="C362">
        <v>5000000</v>
      </c>
      <c r="D362">
        <v>371.83300000000003</v>
      </c>
      <c r="E362">
        <v>-581503</v>
      </c>
      <c r="F362" s="2">
        <v>2515030</v>
      </c>
      <c r="G362">
        <v>1570.08</v>
      </c>
      <c r="I362">
        <f t="shared" ref="I362:I380" si="122">E362-(128000-$B$312)/128000*E$313</f>
        <v>333.30867968755774</v>
      </c>
      <c r="J362">
        <f t="shared" ref="J362:J380" si="123">B362/$B$312</f>
        <v>0.36620255578867072</v>
      </c>
      <c r="K362">
        <f t="shared" ref="K362:K380" si="124">F362/$F$313</f>
        <v>0.99948734660138616</v>
      </c>
      <c r="L362">
        <f t="shared" ref="L362:L380" si="125">E362-$E$314</f>
        <v>88</v>
      </c>
      <c r="M362">
        <f t="shared" ref="M362:M380" si="126">((L362-L361)-(B362-B361)*$B$14)/(B362-B361)</f>
        <v>-4.7000000000000011</v>
      </c>
      <c r="O362">
        <v>274.28571428571439</v>
      </c>
      <c r="P362">
        <v>5000000</v>
      </c>
      <c r="Q362">
        <v>371.83300000000003</v>
      </c>
      <c r="R362">
        <v>-581503</v>
      </c>
      <c r="S362" s="2">
        <v>2515030</v>
      </c>
      <c r="T362">
        <v>1570.08</v>
      </c>
      <c r="U362">
        <v>30652.1</v>
      </c>
      <c r="V362">
        <f t="shared" si="115"/>
        <v>3.06521</v>
      </c>
      <c r="X362">
        <v>5000000</v>
      </c>
      <c r="Y362">
        <v>52.893000000000001</v>
      </c>
      <c r="Z362">
        <v>85.322100000000006</v>
      </c>
      <c r="AA362">
        <v>32.429099999999998</v>
      </c>
      <c r="AC362">
        <f t="shared" ref="AC362:AC380" si="127">(1/6)*3.14*(AA362)^3</f>
        <v>17847.734033547145</v>
      </c>
      <c r="AD362">
        <f t="shared" ref="AD362:AD380" si="128">V362*$AC$311/AC362</f>
        <v>2.6049052983987444</v>
      </c>
      <c r="AE362">
        <f t="shared" ref="AE362:AE380" si="129">AD362*1000</f>
        <v>2604.9052983987444</v>
      </c>
      <c r="AF362">
        <f t="shared" ref="AF362:AF380" si="130">AC362/O362*0.6022</f>
        <v>39.185071898445109</v>
      </c>
      <c r="AG362">
        <f t="shared" ref="AG362:AG380" si="131">O362/AC362</f>
        <v>1.5368097360155557E-2</v>
      </c>
      <c r="AI362">
        <v>2575.4832741661148</v>
      </c>
      <c r="AJ362">
        <v>38.614750243768086</v>
      </c>
    </row>
    <row r="363" spans="2:36" x14ac:dyDescent="0.2">
      <c r="B363">
        <f t="shared" si="121"/>
        <v>280.00000000000011</v>
      </c>
      <c r="C363">
        <v>5100000</v>
      </c>
      <c r="D363">
        <v>371.85399999999998</v>
      </c>
      <c r="E363">
        <v>-581503</v>
      </c>
      <c r="F363" s="2">
        <v>2515030</v>
      </c>
      <c r="G363">
        <v>1634.64</v>
      </c>
      <c r="I363">
        <f t="shared" si="122"/>
        <v>333.30867968755774</v>
      </c>
      <c r="J363">
        <f t="shared" si="123"/>
        <v>0.37383177570093473</v>
      </c>
      <c r="K363">
        <f t="shared" si="124"/>
        <v>0.99948734660138616</v>
      </c>
      <c r="L363">
        <f t="shared" si="125"/>
        <v>88</v>
      </c>
      <c r="M363">
        <f t="shared" si="126"/>
        <v>-6.1</v>
      </c>
      <c r="O363">
        <v>280.00000000000011</v>
      </c>
      <c r="P363">
        <v>5100000</v>
      </c>
      <c r="Q363">
        <v>371.85399999999998</v>
      </c>
      <c r="R363">
        <v>-581503</v>
      </c>
      <c r="S363" s="2">
        <v>2515030</v>
      </c>
      <c r="T363">
        <v>1634.64</v>
      </c>
      <c r="U363">
        <v>31586.7</v>
      </c>
      <c r="V363">
        <f t="shared" si="115"/>
        <v>3.1586700000000003</v>
      </c>
      <c r="X363">
        <v>5100000</v>
      </c>
      <c r="Y363">
        <v>52.234999999999999</v>
      </c>
      <c r="Z363">
        <v>85.153000000000006</v>
      </c>
      <c r="AA363">
        <v>32.917999999999999</v>
      </c>
      <c r="AC363">
        <f t="shared" si="127"/>
        <v>18667.180221890747</v>
      </c>
      <c r="AD363">
        <f t="shared" si="128"/>
        <v>2.5664944302493007</v>
      </c>
      <c r="AE363">
        <f t="shared" si="129"/>
        <v>2566.4944302493009</v>
      </c>
      <c r="AF363">
        <f t="shared" si="130"/>
        <v>40.147771177223582</v>
      </c>
      <c r="AG363">
        <f t="shared" si="131"/>
        <v>1.4999587333048188E-2</v>
      </c>
      <c r="AI363">
        <v>2642.9780105841887</v>
      </c>
      <c r="AJ363">
        <v>37.991151139201769</v>
      </c>
    </row>
    <row r="364" spans="2:36" x14ac:dyDescent="0.2">
      <c r="B364">
        <f t="shared" si="121"/>
        <v>285.71428571428584</v>
      </c>
      <c r="C364">
        <v>5200000</v>
      </c>
      <c r="D364">
        <v>371.86700000000002</v>
      </c>
      <c r="E364">
        <v>-581494</v>
      </c>
      <c r="F364" s="2">
        <v>2515030</v>
      </c>
      <c r="G364">
        <v>1739.37</v>
      </c>
      <c r="I364">
        <f t="shared" si="122"/>
        <v>342.30867968755774</v>
      </c>
      <c r="J364">
        <f t="shared" si="123"/>
        <v>0.38146099561319874</v>
      </c>
      <c r="K364">
        <f t="shared" si="124"/>
        <v>0.99948734660138616</v>
      </c>
      <c r="L364">
        <f t="shared" si="125"/>
        <v>97</v>
      </c>
      <c r="M364">
        <f t="shared" si="126"/>
        <v>-4.5250000000000021</v>
      </c>
      <c r="O364">
        <v>285.71428571428584</v>
      </c>
      <c r="P364">
        <v>5200000</v>
      </c>
      <c r="Q364">
        <v>371.86700000000002</v>
      </c>
      <c r="R364">
        <v>-581494</v>
      </c>
      <c r="S364" s="2">
        <v>2515030</v>
      </c>
      <c r="T364">
        <v>1739.37</v>
      </c>
      <c r="U364">
        <v>33372</v>
      </c>
      <c r="V364">
        <f t="shared" si="115"/>
        <v>3.3372000000000002</v>
      </c>
      <c r="X364">
        <v>5200000</v>
      </c>
      <c r="Y364">
        <v>53.06</v>
      </c>
      <c r="Z364">
        <v>85.501199999999997</v>
      </c>
      <c r="AA364">
        <v>32.441200000000002</v>
      </c>
      <c r="AC364">
        <f t="shared" si="127"/>
        <v>17867.719617816991</v>
      </c>
      <c r="AD364">
        <f t="shared" si="128"/>
        <v>2.8328781643118277</v>
      </c>
      <c r="AE364">
        <f t="shared" si="129"/>
        <v>2832.8781643118277</v>
      </c>
      <c r="AF364">
        <f t="shared" si="130"/>
        <v>37.659792638472851</v>
      </c>
      <c r="AG364">
        <f t="shared" si="131"/>
        <v>1.5990528832195393E-2</v>
      </c>
      <c r="AI364">
        <v>2883.9915140083854</v>
      </c>
      <c r="AJ364">
        <v>36.447855761203051</v>
      </c>
    </row>
    <row r="365" spans="2:36" x14ac:dyDescent="0.2">
      <c r="B365">
        <f t="shared" si="121"/>
        <v>291.42857142857156</v>
      </c>
      <c r="C365">
        <v>5300000</v>
      </c>
      <c r="D365">
        <v>371.82799999999997</v>
      </c>
      <c r="E365">
        <v>-581484</v>
      </c>
      <c r="F365" s="2">
        <v>2515030</v>
      </c>
      <c r="G365">
        <v>1800.47</v>
      </c>
      <c r="I365">
        <f t="shared" si="122"/>
        <v>352.30867968755774</v>
      </c>
      <c r="J365">
        <f t="shared" si="123"/>
        <v>0.38909021552546269</v>
      </c>
      <c r="K365">
        <f t="shared" si="124"/>
        <v>0.99948734660138616</v>
      </c>
      <c r="L365">
        <f t="shared" si="125"/>
        <v>107</v>
      </c>
      <c r="M365">
        <f t="shared" si="126"/>
        <v>-4.3500000000000023</v>
      </c>
      <c r="O365">
        <v>291.42857142857156</v>
      </c>
      <c r="P365">
        <v>5300000</v>
      </c>
      <c r="Q365">
        <v>371.82799999999997</v>
      </c>
      <c r="R365">
        <v>-581484</v>
      </c>
      <c r="S365" s="2">
        <v>2515030</v>
      </c>
      <c r="T365">
        <v>1800.47</v>
      </c>
      <c r="U365">
        <v>35473.599999999999</v>
      </c>
      <c r="V365">
        <f t="shared" si="115"/>
        <v>3.5473599999999998</v>
      </c>
      <c r="X365">
        <v>5300000</v>
      </c>
      <c r="Y365">
        <v>52.919199999999996</v>
      </c>
      <c r="Z365">
        <v>85.282600000000002</v>
      </c>
      <c r="AA365">
        <v>32.363399999999999</v>
      </c>
      <c r="AC365">
        <f t="shared" si="127"/>
        <v>17739.477365960145</v>
      </c>
      <c r="AD365">
        <f t="shared" si="128"/>
        <v>3.0330476608426769</v>
      </c>
      <c r="AE365">
        <f t="shared" si="129"/>
        <v>3033.047660842677</v>
      </c>
      <c r="AF365">
        <f t="shared" si="130"/>
        <v>36.656369062974683</v>
      </c>
      <c r="AG365">
        <f t="shared" si="131"/>
        <v>1.6428250134797477E-2</v>
      </c>
      <c r="AI365">
        <v>2871.172082701858</v>
      </c>
      <c r="AJ365">
        <v>37.549023459641738</v>
      </c>
    </row>
    <row r="366" spans="2:36" x14ac:dyDescent="0.2">
      <c r="B366">
        <f t="shared" si="121"/>
        <v>297.14285714285728</v>
      </c>
      <c r="C366">
        <v>5400000</v>
      </c>
      <c r="D366">
        <v>371.82400000000001</v>
      </c>
      <c r="E366">
        <v>-581481</v>
      </c>
      <c r="F366" s="2">
        <v>2515030</v>
      </c>
      <c r="G366">
        <v>1876.57</v>
      </c>
      <c r="I366">
        <f t="shared" si="122"/>
        <v>355.30867968755774</v>
      </c>
      <c r="J366">
        <f t="shared" si="123"/>
        <v>0.3967194354377267</v>
      </c>
      <c r="K366">
        <f t="shared" si="124"/>
        <v>0.99948734660138616</v>
      </c>
      <c r="L366">
        <f t="shared" si="125"/>
        <v>110</v>
      </c>
      <c r="M366">
        <f t="shared" si="126"/>
        <v>-5.5750000000000002</v>
      </c>
      <c r="O366">
        <v>297.14285714285728</v>
      </c>
      <c r="P366">
        <v>5400000</v>
      </c>
      <c r="Q366">
        <v>371.82400000000001</v>
      </c>
      <c r="R366">
        <v>-581481</v>
      </c>
      <c r="S366" s="2">
        <v>2515030</v>
      </c>
      <c r="T366">
        <v>1876.57</v>
      </c>
      <c r="U366">
        <v>36039.4</v>
      </c>
      <c r="V366">
        <f t="shared" si="115"/>
        <v>3.6039400000000001</v>
      </c>
      <c r="X366">
        <v>5400000</v>
      </c>
      <c r="Y366">
        <v>52.737099999999998</v>
      </c>
      <c r="Z366">
        <v>85.402900000000002</v>
      </c>
      <c r="AA366">
        <v>32.665799999999997</v>
      </c>
      <c r="AC366">
        <f t="shared" si="127"/>
        <v>18241.405339953741</v>
      </c>
      <c r="AD366">
        <f t="shared" si="128"/>
        <v>2.9966363893714538</v>
      </c>
      <c r="AE366">
        <f t="shared" si="129"/>
        <v>2996.6363893714538</v>
      </c>
      <c r="AF366">
        <f t="shared" si="130"/>
        <v>36.968663495211999</v>
      </c>
      <c r="AG366">
        <f t="shared" si="131"/>
        <v>1.6289471759724124E-2</v>
      </c>
      <c r="AI366">
        <v>2950.4120784136544</v>
      </c>
      <c r="AJ366">
        <v>35.814310423940348</v>
      </c>
    </row>
    <row r="367" spans="2:36" x14ac:dyDescent="0.2">
      <c r="B367">
        <f t="shared" si="121"/>
        <v>302.857142857143</v>
      </c>
      <c r="C367">
        <v>5500000</v>
      </c>
      <c r="D367">
        <v>371.858</v>
      </c>
      <c r="E367">
        <v>-581481</v>
      </c>
      <c r="F367" s="2">
        <v>2515030</v>
      </c>
      <c r="G367">
        <v>1969.67</v>
      </c>
      <c r="I367">
        <f t="shared" si="122"/>
        <v>355.30867968755774</v>
      </c>
      <c r="J367">
        <f t="shared" si="123"/>
        <v>0.40434865534999065</v>
      </c>
      <c r="K367">
        <f t="shared" si="124"/>
        <v>0.99948734660138616</v>
      </c>
      <c r="L367">
        <f t="shared" si="125"/>
        <v>110</v>
      </c>
      <c r="M367">
        <f t="shared" si="126"/>
        <v>-6.1</v>
      </c>
      <c r="O367">
        <v>302.857142857143</v>
      </c>
      <c r="P367">
        <v>5500000</v>
      </c>
      <c r="Q367">
        <v>371.858</v>
      </c>
      <c r="R367">
        <v>-581481</v>
      </c>
      <c r="S367" s="2">
        <v>2515030</v>
      </c>
      <c r="T367">
        <v>1969.67</v>
      </c>
      <c r="U367">
        <v>37160.800000000003</v>
      </c>
      <c r="V367">
        <f t="shared" si="115"/>
        <v>3.7160800000000003</v>
      </c>
      <c r="X367">
        <v>5500000</v>
      </c>
      <c r="Y367">
        <v>52.909700000000001</v>
      </c>
      <c r="Z367">
        <v>85.543099999999995</v>
      </c>
      <c r="AA367">
        <v>32.633400000000002</v>
      </c>
      <c r="AC367">
        <f t="shared" si="127"/>
        <v>18187.180231637831</v>
      </c>
      <c r="AD367">
        <f t="shared" si="128"/>
        <v>3.0990920445190517</v>
      </c>
      <c r="AE367">
        <f t="shared" si="129"/>
        <v>3099.0920445190518</v>
      </c>
      <c r="AF367">
        <f t="shared" si="130"/>
        <v>36.163320541719841</v>
      </c>
      <c r="AG367">
        <f t="shared" si="131"/>
        <v>1.6652231901804246E-2</v>
      </c>
      <c r="AI367">
        <v>3060.7005702932083</v>
      </c>
      <c r="AJ367">
        <v>36.009945667653895</v>
      </c>
    </row>
    <row r="368" spans="2:36" x14ac:dyDescent="0.2">
      <c r="B368">
        <f t="shared" si="121"/>
        <v>308.57142857142873</v>
      </c>
      <c r="C368">
        <v>5600000</v>
      </c>
      <c r="D368">
        <v>371.82499999999999</v>
      </c>
      <c r="E368">
        <v>-581467</v>
      </c>
      <c r="F368" s="2">
        <v>2515030</v>
      </c>
      <c r="G368">
        <v>2090.4899999999998</v>
      </c>
      <c r="I368">
        <f t="shared" si="122"/>
        <v>369.30867968755774</v>
      </c>
      <c r="J368">
        <f t="shared" si="123"/>
        <v>0.41197787526225466</v>
      </c>
      <c r="K368">
        <f t="shared" si="124"/>
        <v>0.99948734660138616</v>
      </c>
      <c r="L368">
        <f t="shared" si="125"/>
        <v>124</v>
      </c>
      <c r="M368">
        <f t="shared" si="126"/>
        <v>-3.650000000000003</v>
      </c>
      <c r="O368">
        <v>308.57142857142873</v>
      </c>
      <c r="P368">
        <v>5600000</v>
      </c>
      <c r="Q368">
        <v>371.82499999999999</v>
      </c>
      <c r="R368">
        <v>-581467</v>
      </c>
      <c r="S368" s="2">
        <v>2515030</v>
      </c>
      <c r="T368">
        <v>2090.4899999999998</v>
      </c>
      <c r="U368">
        <v>39103.699999999997</v>
      </c>
      <c r="V368">
        <f t="shared" si="115"/>
        <v>3.9103699999999999</v>
      </c>
      <c r="X368">
        <v>5600000</v>
      </c>
      <c r="Y368">
        <v>52.759300000000003</v>
      </c>
      <c r="Z368">
        <v>85.492699999999999</v>
      </c>
      <c r="AA368">
        <v>32.733400000000003</v>
      </c>
      <c r="AC368">
        <f t="shared" si="127"/>
        <v>18354.888490254089</v>
      </c>
      <c r="AD368">
        <f t="shared" si="128"/>
        <v>3.2313268760150904</v>
      </c>
      <c r="AE368">
        <f t="shared" si="129"/>
        <v>3231.3268760150904</v>
      </c>
      <c r="AF368">
        <f t="shared" si="130"/>
        <v>35.820924510100483</v>
      </c>
      <c r="AG368">
        <f t="shared" si="131"/>
        <v>1.6811403062201722E-2</v>
      </c>
      <c r="AI368">
        <v>3045.2946045328927</v>
      </c>
      <c r="AJ368">
        <v>36.975922492556315</v>
      </c>
    </row>
    <row r="369" spans="1:36" x14ac:dyDescent="0.2">
      <c r="B369">
        <f t="shared" si="121"/>
        <v>314.28571428571445</v>
      </c>
      <c r="C369">
        <v>5700000</v>
      </c>
      <c r="D369">
        <v>371.85899999999998</v>
      </c>
      <c r="E369">
        <v>-581464</v>
      </c>
      <c r="F369" s="2">
        <v>2515030</v>
      </c>
      <c r="G369">
        <v>2032.92</v>
      </c>
      <c r="I369">
        <f t="shared" si="122"/>
        <v>372.30867968755774</v>
      </c>
      <c r="J369">
        <f t="shared" si="123"/>
        <v>0.41960709517451861</v>
      </c>
      <c r="K369">
        <f t="shared" si="124"/>
        <v>0.99948734660138616</v>
      </c>
      <c r="L369">
        <f t="shared" si="125"/>
        <v>127</v>
      </c>
      <c r="M369">
        <f t="shared" si="126"/>
        <v>-5.5750000000000002</v>
      </c>
      <c r="O369">
        <v>314.28571428571445</v>
      </c>
      <c r="P369">
        <v>5700000</v>
      </c>
      <c r="Q369">
        <v>371.85899999999998</v>
      </c>
      <c r="R369">
        <v>-581464</v>
      </c>
      <c r="S369" s="2">
        <v>2515030</v>
      </c>
      <c r="T369">
        <v>2032.92</v>
      </c>
      <c r="U369">
        <v>41079.4</v>
      </c>
      <c r="V369">
        <f t="shared" si="115"/>
        <v>4.1079400000000001</v>
      </c>
      <c r="X369">
        <v>5700000</v>
      </c>
      <c r="Y369">
        <v>52.903500000000001</v>
      </c>
      <c r="Z369">
        <v>85.4482</v>
      </c>
      <c r="AA369">
        <v>32.544699999999999</v>
      </c>
      <c r="AC369">
        <f t="shared" si="127"/>
        <v>18039.280651366902</v>
      </c>
      <c r="AD369">
        <f t="shared" si="128"/>
        <v>3.453978797485513</v>
      </c>
      <c r="AE369">
        <f t="shared" si="129"/>
        <v>3453.978797485513</v>
      </c>
      <c r="AF369">
        <f t="shared" si="130"/>
        <v>34.564901662623633</v>
      </c>
      <c r="AG369">
        <f t="shared" si="131"/>
        <v>1.7422297505078167E-2</v>
      </c>
      <c r="AI369">
        <v>3151.6975536677564</v>
      </c>
      <c r="AJ369">
        <v>36.463208690486297</v>
      </c>
    </row>
    <row r="370" spans="1:36" x14ac:dyDescent="0.2">
      <c r="B370">
        <f t="shared" si="121"/>
        <v>320.00000000000017</v>
      </c>
      <c r="C370">
        <v>5800000</v>
      </c>
      <c r="D370">
        <v>371.887</v>
      </c>
      <c r="E370">
        <v>-581459</v>
      </c>
      <c r="F370" s="2">
        <v>2515030</v>
      </c>
      <c r="G370">
        <v>2142.63</v>
      </c>
      <c r="I370">
        <f t="shared" si="122"/>
        <v>377.30867968755774</v>
      </c>
      <c r="J370">
        <f t="shared" si="123"/>
        <v>0.42723631508678261</v>
      </c>
      <c r="K370">
        <f t="shared" si="124"/>
        <v>0.99948734660138616</v>
      </c>
      <c r="L370">
        <f t="shared" si="125"/>
        <v>132</v>
      </c>
      <c r="M370">
        <f t="shared" si="126"/>
        <v>-5.2250000000000005</v>
      </c>
      <c r="O370">
        <v>320.00000000000017</v>
      </c>
      <c r="P370">
        <v>5800000</v>
      </c>
      <c r="Q370">
        <v>371.887</v>
      </c>
      <c r="R370">
        <v>-581459</v>
      </c>
      <c r="S370" s="2">
        <v>2515030</v>
      </c>
      <c r="T370">
        <v>2142.63</v>
      </c>
      <c r="U370">
        <v>42406.6</v>
      </c>
      <c r="V370">
        <f t="shared" si="115"/>
        <v>4.2406600000000001</v>
      </c>
      <c r="X370">
        <v>5800000</v>
      </c>
      <c r="Y370">
        <v>52.400500000000001</v>
      </c>
      <c r="Z370">
        <v>85.562899999999999</v>
      </c>
      <c r="AA370">
        <v>33.162399999999998</v>
      </c>
      <c r="AC370">
        <f t="shared" si="127"/>
        <v>19086.058817993875</v>
      </c>
      <c r="AD370">
        <f t="shared" si="128"/>
        <v>3.3700161858461661</v>
      </c>
      <c r="AE370">
        <f t="shared" si="129"/>
        <v>3370.0161858461661</v>
      </c>
      <c r="AF370">
        <f t="shared" si="130"/>
        <v>35.917576938112198</v>
      </c>
      <c r="AG370">
        <f t="shared" si="131"/>
        <v>1.67661644057343E-2</v>
      </c>
      <c r="AI370">
        <v>3361.5436998499717</v>
      </c>
      <c r="AJ370">
        <v>35.194651434778365</v>
      </c>
    </row>
    <row r="371" spans="1:36" x14ac:dyDescent="0.2">
      <c r="B371">
        <f t="shared" si="121"/>
        <v>325.71428571428589</v>
      </c>
      <c r="C371">
        <v>5900000</v>
      </c>
      <c r="D371">
        <v>371.85</v>
      </c>
      <c r="E371">
        <v>-581452</v>
      </c>
      <c r="F371" s="2">
        <v>2515030</v>
      </c>
      <c r="G371">
        <v>2203.5500000000002</v>
      </c>
      <c r="I371">
        <f t="shared" si="122"/>
        <v>384.30867968755774</v>
      </c>
      <c r="J371">
        <f t="shared" si="123"/>
        <v>0.43486553499904657</v>
      </c>
      <c r="K371">
        <f t="shared" si="124"/>
        <v>0.99948734660138616</v>
      </c>
      <c r="L371">
        <f t="shared" si="125"/>
        <v>139</v>
      </c>
      <c r="M371">
        <f t="shared" si="126"/>
        <v>-4.8750000000000009</v>
      </c>
      <c r="O371">
        <v>325.71428571428589</v>
      </c>
      <c r="P371">
        <v>5900000</v>
      </c>
      <c r="Q371">
        <v>371.85</v>
      </c>
      <c r="R371">
        <v>-581452</v>
      </c>
      <c r="S371" s="2">
        <v>2515030</v>
      </c>
      <c r="T371">
        <v>2203.5500000000002</v>
      </c>
      <c r="U371">
        <v>44186.400000000001</v>
      </c>
      <c r="V371">
        <f t="shared" si="115"/>
        <v>4.4186400000000008</v>
      </c>
      <c r="X371">
        <v>5900000</v>
      </c>
      <c r="Y371">
        <v>52.592399999999998</v>
      </c>
      <c r="Z371">
        <v>85.583699999999993</v>
      </c>
      <c r="AA371">
        <v>32.991300000000003</v>
      </c>
      <c r="AC371">
        <f t="shared" si="127"/>
        <v>18792.159270154287</v>
      </c>
      <c r="AD371">
        <f t="shared" si="128"/>
        <v>3.5663726940835443</v>
      </c>
      <c r="AE371">
        <f t="shared" si="129"/>
        <v>3566.3726940835445</v>
      </c>
      <c r="AF371">
        <f t="shared" si="130"/>
        <v>34.744064994477341</v>
      </c>
      <c r="AG371">
        <f t="shared" si="131"/>
        <v>1.7332456639593589E-2</v>
      </c>
      <c r="AI371">
        <v>3470.5504701475684</v>
      </c>
      <c r="AJ371">
        <v>34.750700123818866</v>
      </c>
    </row>
    <row r="372" spans="1:36" x14ac:dyDescent="0.2">
      <c r="B372">
        <f t="shared" si="121"/>
        <v>331.42857142857162</v>
      </c>
      <c r="C372">
        <v>6000000</v>
      </c>
      <c r="D372">
        <v>371.83499999999998</v>
      </c>
      <c r="E372">
        <v>-581452</v>
      </c>
      <c r="F372" s="2">
        <v>2515030</v>
      </c>
      <c r="G372">
        <v>2364.9699999999998</v>
      </c>
      <c r="I372">
        <f t="shared" si="122"/>
        <v>384.30867968755774</v>
      </c>
      <c r="J372">
        <f t="shared" si="123"/>
        <v>0.44249475491131057</v>
      </c>
      <c r="K372">
        <f t="shared" si="124"/>
        <v>0.99948734660138616</v>
      </c>
      <c r="L372">
        <f t="shared" si="125"/>
        <v>139</v>
      </c>
      <c r="M372">
        <f t="shared" si="126"/>
        <v>-6.1</v>
      </c>
      <c r="O372">
        <v>331.42857142857162</v>
      </c>
      <c r="P372">
        <v>6000000</v>
      </c>
      <c r="Q372">
        <v>371.83499999999998</v>
      </c>
      <c r="R372">
        <v>-581452</v>
      </c>
      <c r="S372" s="2">
        <v>2515030</v>
      </c>
      <c r="T372">
        <v>2364.9699999999998</v>
      </c>
      <c r="U372">
        <v>46093.5</v>
      </c>
      <c r="V372">
        <f t="shared" si="115"/>
        <v>4.6093500000000001</v>
      </c>
      <c r="X372">
        <v>6000000</v>
      </c>
      <c r="Y372">
        <v>52.192300000000003</v>
      </c>
      <c r="Z372">
        <v>85.697100000000006</v>
      </c>
      <c r="AA372">
        <v>33.504800000000003</v>
      </c>
      <c r="AC372">
        <f t="shared" si="127"/>
        <v>19683.371404513349</v>
      </c>
      <c r="AD372">
        <f t="shared" si="128"/>
        <v>3.5518530548178742</v>
      </c>
      <c r="AE372">
        <f t="shared" si="129"/>
        <v>3551.8530548178742</v>
      </c>
      <c r="AF372">
        <f t="shared" si="130"/>
        <v>35.764346473528242</v>
      </c>
      <c r="AG372">
        <f t="shared" si="131"/>
        <v>1.6837998156788114E-2</v>
      </c>
      <c r="AI372">
        <v>3503.6920753082259</v>
      </c>
      <c r="AJ372">
        <v>35.510047041677538</v>
      </c>
    </row>
    <row r="373" spans="1:36" x14ac:dyDescent="0.2">
      <c r="B373">
        <f t="shared" si="121"/>
        <v>337.14285714285734</v>
      </c>
      <c r="C373">
        <v>6100000</v>
      </c>
      <c r="D373">
        <v>371.81700000000001</v>
      </c>
      <c r="E373">
        <v>-581444</v>
      </c>
      <c r="F373" s="2">
        <v>2515030</v>
      </c>
      <c r="G373">
        <v>2451.7800000000002</v>
      </c>
      <c r="I373">
        <f t="shared" si="122"/>
        <v>392.30867968755774</v>
      </c>
      <c r="J373">
        <f t="shared" si="123"/>
        <v>0.45012397482357452</v>
      </c>
      <c r="K373">
        <f t="shared" si="124"/>
        <v>0.99948734660138616</v>
      </c>
      <c r="L373">
        <f t="shared" si="125"/>
        <v>147</v>
      </c>
      <c r="M373">
        <f t="shared" si="126"/>
        <v>-4.7000000000000011</v>
      </c>
      <c r="O373">
        <v>337.14285714285734</v>
      </c>
      <c r="P373">
        <v>6100000</v>
      </c>
      <c r="Q373">
        <v>371.81700000000001</v>
      </c>
      <c r="R373">
        <v>-581444</v>
      </c>
      <c r="S373" s="2">
        <v>2515030</v>
      </c>
      <c r="T373">
        <v>2451.7800000000002</v>
      </c>
      <c r="U373">
        <v>46305.3</v>
      </c>
      <c r="V373">
        <f t="shared" si="115"/>
        <v>4.6305300000000003</v>
      </c>
      <c r="X373">
        <v>6100000</v>
      </c>
      <c r="Y373">
        <v>52.532499999999999</v>
      </c>
      <c r="Z373">
        <v>85.837400000000002</v>
      </c>
      <c r="AA373">
        <v>33.304900000000004</v>
      </c>
      <c r="AC373">
        <f t="shared" si="127"/>
        <v>19333.157976098384</v>
      </c>
      <c r="AD373">
        <f t="shared" si="128"/>
        <v>3.6328100753833503</v>
      </c>
      <c r="AE373">
        <f t="shared" si="129"/>
        <v>3632.8100753833505</v>
      </c>
      <c r="AF373">
        <f t="shared" si="130"/>
        <v>34.532624632391979</v>
      </c>
      <c r="AG373">
        <f t="shared" si="131"/>
        <v>1.7438581816776526E-2</v>
      </c>
      <c r="AI373">
        <v>3616.49334451918</v>
      </c>
      <c r="AJ373">
        <v>34.509611383783771</v>
      </c>
    </row>
    <row r="374" spans="1:36" x14ac:dyDescent="0.2">
      <c r="B374">
        <f t="shared" si="121"/>
        <v>342.85714285714306</v>
      </c>
      <c r="C374">
        <v>6200000</v>
      </c>
      <c r="D374">
        <v>371.86500000000001</v>
      </c>
      <c r="E374">
        <v>-581438</v>
      </c>
      <c r="F374" s="2">
        <v>2515030</v>
      </c>
      <c r="G374">
        <v>2512.08</v>
      </c>
      <c r="I374">
        <f t="shared" si="122"/>
        <v>398.30867968755774</v>
      </c>
      <c r="J374">
        <f t="shared" si="123"/>
        <v>0.45775319473583853</v>
      </c>
      <c r="K374">
        <f t="shared" si="124"/>
        <v>0.99948734660138616</v>
      </c>
      <c r="L374">
        <f t="shared" si="125"/>
        <v>153</v>
      </c>
      <c r="M374">
        <f t="shared" si="126"/>
        <v>-5.0500000000000007</v>
      </c>
      <c r="O374">
        <v>342.85714285714306</v>
      </c>
      <c r="P374">
        <v>6200000</v>
      </c>
      <c r="Q374">
        <v>371.86500000000001</v>
      </c>
      <c r="R374">
        <v>-581438</v>
      </c>
      <c r="S374" s="2">
        <v>2515030</v>
      </c>
      <c r="T374">
        <v>2512.08</v>
      </c>
      <c r="U374">
        <v>47510.8</v>
      </c>
      <c r="V374">
        <f t="shared" si="115"/>
        <v>4.7510800000000009</v>
      </c>
      <c r="X374">
        <v>6200000</v>
      </c>
      <c r="Y374">
        <v>52.523699999999998</v>
      </c>
      <c r="Z374">
        <v>85.774100000000004</v>
      </c>
      <c r="AA374">
        <v>33.250399999999999</v>
      </c>
      <c r="AC374">
        <f t="shared" si="127"/>
        <v>19238.403103685767</v>
      </c>
      <c r="AD374">
        <f t="shared" si="128"/>
        <v>3.7457441834185055</v>
      </c>
      <c r="AE374">
        <f t="shared" si="129"/>
        <v>3745.7441834185056</v>
      </c>
      <c r="AF374">
        <f t="shared" si="130"/>
        <v>33.790651851365389</v>
      </c>
      <c r="AG374">
        <f t="shared" si="131"/>
        <v>1.7821496982327871E-2</v>
      </c>
      <c r="AI374">
        <v>3659.1917761123818</v>
      </c>
      <c r="AJ374">
        <v>34.760132907397583</v>
      </c>
    </row>
    <row r="375" spans="1:36" x14ac:dyDescent="0.2">
      <c r="B375">
        <f t="shared" si="121"/>
        <v>348.57142857142878</v>
      </c>
      <c r="C375">
        <v>6300000</v>
      </c>
      <c r="D375">
        <v>371.80200000000002</v>
      </c>
      <c r="E375">
        <v>-581428</v>
      </c>
      <c r="F375" s="2">
        <v>2515030</v>
      </c>
      <c r="G375">
        <v>2638.5</v>
      </c>
      <c r="I375">
        <f t="shared" si="122"/>
        <v>408.30867968755774</v>
      </c>
      <c r="J375">
        <f t="shared" si="123"/>
        <v>0.46538241464810254</v>
      </c>
      <c r="K375">
        <f t="shared" si="124"/>
        <v>0.99948734660138616</v>
      </c>
      <c r="L375">
        <f t="shared" si="125"/>
        <v>163</v>
      </c>
      <c r="M375">
        <f t="shared" si="126"/>
        <v>-4.3500000000000023</v>
      </c>
      <c r="O375">
        <v>348.57142857142878</v>
      </c>
      <c r="P375">
        <v>6300000</v>
      </c>
      <c r="Q375">
        <v>371.80200000000002</v>
      </c>
      <c r="R375">
        <v>-581428</v>
      </c>
      <c r="S375" s="2">
        <v>2515030</v>
      </c>
      <c r="T375">
        <v>2638.5</v>
      </c>
      <c r="U375">
        <v>49365</v>
      </c>
      <c r="V375">
        <f t="shared" si="115"/>
        <v>4.9365000000000006</v>
      </c>
      <c r="X375">
        <v>6300000</v>
      </c>
      <c r="Y375">
        <v>52.253100000000003</v>
      </c>
      <c r="Z375">
        <v>85.862300000000005</v>
      </c>
      <c r="AA375">
        <v>33.609200000000001</v>
      </c>
      <c r="AC375">
        <f t="shared" si="127"/>
        <v>19867.943803576796</v>
      </c>
      <c r="AD375">
        <f t="shared" si="128"/>
        <v>3.7686083779973032</v>
      </c>
      <c r="AE375">
        <f t="shared" si="129"/>
        <v>3768.6083779973033</v>
      </c>
      <c r="AF375">
        <f t="shared" si="130"/>
        <v>34.324315700654743</v>
      </c>
      <c r="AG375">
        <f t="shared" si="131"/>
        <v>1.7544413856690897E-2</v>
      </c>
      <c r="AI375">
        <v>3814.9491465981382</v>
      </c>
      <c r="AJ375">
        <v>34.358028885802099</v>
      </c>
    </row>
    <row r="376" spans="1:36" x14ac:dyDescent="0.2">
      <c r="B376">
        <f t="shared" si="121"/>
        <v>354.2857142857145</v>
      </c>
      <c r="C376">
        <v>6400000</v>
      </c>
      <c r="D376">
        <v>371.84100000000001</v>
      </c>
      <c r="E376">
        <v>-581421</v>
      </c>
      <c r="F376" s="2">
        <v>2515030</v>
      </c>
      <c r="G376">
        <v>2664.37</v>
      </c>
      <c r="I376">
        <f t="shared" si="122"/>
        <v>415.30867968755774</v>
      </c>
      <c r="J376">
        <f t="shared" si="123"/>
        <v>0.47301163456036649</v>
      </c>
      <c r="K376">
        <f t="shared" si="124"/>
        <v>0.99948734660138616</v>
      </c>
      <c r="L376">
        <f t="shared" si="125"/>
        <v>170</v>
      </c>
      <c r="M376">
        <f t="shared" si="126"/>
        <v>-4.8750000000000009</v>
      </c>
      <c r="O376">
        <v>354.2857142857145</v>
      </c>
      <c r="P376">
        <v>6400000</v>
      </c>
      <c r="Q376">
        <v>371.84100000000001</v>
      </c>
      <c r="R376">
        <v>-581421</v>
      </c>
      <c r="S376" s="2">
        <v>2515030</v>
      </c>
      <c r="T376">
        <v>2664.37</v>
      </c>
      <c r="U376">
        <v>49768.3</v>
      </c>
      <c r="V376">
        <f t="shared" si="115"/>
        <v>4.9768300000000005</v>
      </c>
      <c r="X376">
        <v>6400000</v>
      </c>
      <c r="Y376">
        <v>51.819000000000003</v>
      </c>
      <c r="Z376">
        <v>86.0411</v>
      </c>
      <c r="AA376">
        <v>34.222099999999998</v>
      </c>
      <c r="AC376">
        <f t="shared" si="127"/>
        <v>20974.825949415324</v>
      </c>
      <c r="AD376">
        <f t="shared" si="128"/>
        <v>3.5988954586608517</v>
      </c>
      <c r="AE376">
        <f t="shared" si="129"/>
        <v>3598.8954586608515</v>
      </c>
      <c r="AF376">
        <f t="shared" si="130"/>
        <v>35.65212955934085</v>
      </c>
      <c r="AG376">
        <f t="shared" si="131"/>
        <v>1.6890996623292135E-2</v>
      </c>
      <c r="AI376">
        <v>3443.195514651155</v>
      </c>
      <c r="AJ376">
        <v>37.308256772702393</v>
      </c>
    </row>
    <row r="377" spans="1:36" x14ac:dyDescent="0.2">
      <c r="B377">
        <f t="shared" ref="B377:B380" si="132">B376+(C377-C376)/17500</f>
        <v>360.00000000000023</v>
      </c>
      <c r="C377">
        <v>6500000</v>
      </c>
      <c r="D377">
        <v>371.84100000000001</v>
      </c>
      <c r="E377">
        <v>-581419</v>
      </c>
      <c r="F377" s="2">
        <v>2515030</v>
      </c>
      <c r="G377">
        <v>2770.56</v>
      </c>
      <c r="I377">
        <f t="shared" si="122"/>
        <v>417.30867968755774</v>
      </c>
      <c r="J377">
        <f t="shared" si="123"/>
        <v>0.4806408544726305</v>
      </c>
      <c r="K377">
        <f t="shared" si="124"/>
        <v>0.99948734660138616</v>
      </c>
      <c r="L377">
        <f t="shared" si="125"/>
        <v>172</v>
      </c>
      <c r="M377">
        <f t="shared" si="126"/>
        <v>-5.75</v>
      </c>
      <c r="O377">
        <v>360.00000000000023</v>
      </c>
      <c r="P377">
        <v>6500000</v>
      </c>
      <c r="Q377">
        <v>371.84100000000001</v>
      </c>
      <c r="R377">
        <v>-581419</v>
      </c>
      <c r="S377" s="2">
        <v>2515030</v>
      </c>
      <c r="T377">
        <v>2770.56</v>
      </c>
      <c r="U377">
        <v>50671.1</v>
      </c>
      <c r="V377">
        <f t="shared" si="115"/>
        <v>5.0671100000000004</v>
      </c>
      <c r="X377">
        <v>6500000</v>
      </c>
      <c r="Y377">
        <v>51.931600000000003</v>
      </c>
      <c r="Z377">
        <v>85.923000000000002</v>
      </c>
      <c r="AA377">
        <v>33.991399999999999</v>
      </c>
      <c r="AC377">
        <f t="shared" si="127"/>
        <v>20553.488968985261</v>
      </c>
      <c r="AD377">
        <f t="shared" si="128"/>
        <v>3.7392936232695284</v>
      </c>
      <c r="AE377">
        <f t="shared" si="129"/>
        <v>3739.2936232695283</v>
      </c>
      <c r="AF377">
        <f t="shared" si="130"/>
        <v>34.381419603119213</v>
      </c>
      <c r="AG377">
        <f t="shared" si="131"/>
        <v>1.7515274440423809E-2</v>
      </c>
      <c r="AI377">
        <v>3399.9583618162628</v>
      </c>
      <c r="AJ377">
        <v>37.860491842276033</v>
      </c>
    </row>
    <row r="378" spans="1:36" x14ac:dyDescent="0.2">
      <c r="B378">
        <f t="shared" si="132"/>
        <v>365.71428571428595</v>
      </c>
      <c r="C378">
        <v>6600000</v>
      </c>
      <c r="D378">
        <v>371.84699999999998</v>
      </c>
      <c r="E378">
        <v>-581412</v>
      </c>
      <c r="F378" s="2">
        <v>2515030</v>
      </c>
      <c r="G378">
        <v>2842.1</v>
      </c>
      <c r="I378">
        <f t="shared" si="122"/>
        <v>424.30867968755774</v>
      </c>
      <c r="J378">
        <f t="shared" si="123"/>
        <v>0.48827007438489445</v>
      </c>
      <c r="K378">
        <f t="shared" si="124"/>
        <v>0.99948734660138616</v>
      </c>
      <c r="L378">
        <f t="shared" si="125"/>
        <v>179</v>
      </c>
      <c r="M378">
        <f t="shared" si="126"/>
        <v>-4.8750000000000009</v>
      </c>
      <c r="O378">
        <v>365.71428571428595</v>
      </c>
      <c r="P378">
        <v>6600000</v>
      </c>
      <c r="Q378">
        <v>371.84699999999998</v>
      </c>
      <c r="R378">
        <v>-581412</v>
      </c>
      <c r="S378" s="2">
        <v>2515030</v>
      </c>
      <c r="T378">
        <v>2842.1</v>
      </c>
      <c r="U378">
        <v>52903.8</v>
      </c>
      <c r="V378">
        <f t="shared" si="115"/>
        <v>5.2903800000000007</v>
      </c>
      <c r="X378">
        <v>6600000</v>
      </c>
      <c r="Y378">
        <v>51.46</v>
      </c>
      <c r="Z378">
        <v>86.200599999999994</v>
      </c>
      <c r="AA378">
        <v>34.740600000000001</v>
      </c>
      <c r="AC378">
        <f t="shared" si="127"/>
        <v>21942.713977474363</v>
      </c>
      <c r="AD378">
        <f t="shared" si="128"/>
        <v>3.6568851138249374</v>
      </c>
      <c r="AE378">
        <f t="shared" si="129"/>
        <v>3656.8851138249374</v>
      </c>
      <c r="AF378">
        <f t="shared" si="130"/>
        <v>36.131764258064592</v>
      </c>
      <c r="AG378">
        <f t="shared" si="131"/>
        <v>1.6666775408443808E-2</v>
      </c>
      <c r="AI378">
        <v>3343.8142418902453</v>
      </c>
      <c r="AJ378">
        <v>39.247870150181591</v>
      </c>
    </row>
    <row r="379" spans="1:36" x14ac:dyDescent="0.2">
      <c r="B379">
        <f t="shared" si="132"/>
        <v>371.42857142857167</v>
      </c>
      <c r="C379">
        <v>6700000</v>
      </c>
      <c r="D379">
        <v>371.89800000000002</v>
      </c>
      <c r="E379">
        <v>-581404</v>
      </c>
      <c r="F379" s="2">
        <v>2515030</v>
      </c>
      <c r="G379">
        <v>2900.18</v>
      </c>
      <c r="I379">
        <f t="shared" si="122"/>
        <v>432.30867968755774</v>
      </c>
      <c r="J379">
        <f t="shared" si="123"/>
        <v>0.49589929429715845</v>
      </c>
      <c r="K379">
        <f t="shared" si="124"/>
        <v>0.99948734660138616</v>
      </c>
      <c r="L379">
        <f t="shared" si="125"/>
        <v>187</v>
      </c>
      <c r="M379">
        <f t="shared" si="126"/>
        <v>-4.7000000000000011</v>
      </c>
      <c r="O379">
        <v>371.42857142857167</v>
      </c>
      <c r="P379">
        <v>6700000</v>
      </c>
      <c r="Q379">
        <v>371.89800000000002</v>
      </c>
      <c r="R379">
        <v>-581404</v>
      </c>
      <c r="S379" s="2">
        <v>2515030</v>
      </c>
      <c r="T379">
        <v>2900.18</v>
      </c>
      <c r="U379">
        <v>54729.599999999999</v>
      </c>
      <c r="V379">
        <f t="shared" si="115"/>
        <v>5.4729600000000005</v>
      </c>
      <c r="X379">
        <v>6700000</v>
      </c>
      <c r="Y379">
        <v>51.5625</v>
      </c>
      <c r="Z379">
        <v>85.792599999999993</v>
      </c>
      <c r="AA379">
        <v>34.2301</v>
      </c>
      <c r="AC379">
        <f t="shared" si="127"/>
        <v>20989.539059052713</v>
      </c>
      <c r="AD379">
        <f t="shared" si="128"/>
        <v>3.9548877675380849</v>
      </c>
      <c r="AE379">
        <f t="shared" si="129"/>
        <v>3954.887767538085</v>
      </c>
      <c r="AF379">
        <f t="shared" si="130"/>
        <v>34.0305011344349</v>
      </c>
      <c r="AG379">
        <f t="shared" si="131"/>
        <v>1.7695889861305738E-2</v>
      </c>
      <c r="AI379">
        <v>3394.4023863822508</v>
      </c>
      <c r="AJ379">
        <v>38.745430387418757</v>
      </c>
    </row>
    <row r="380" spans="1:36" x14ac:dyDescent="0.2">
      <c r="B380">
        <f t="shared" si="132"/>
        <v>377.14285714285739</v>
      </c>
      <c r="C380">
        <v>6800000</v>
      </c>
      <c r="D380">
        <v>371.91199999999998</v>
      </c>
      <c r="E380">
        <v>-581398</v>
      </c>
      <c r="F380" s="2">
        <v>2515030</v>
      </c>
      <c r="G380">
        <v>2985.36</v>
      </c>
      <c r="I380">
        <f t="shared" si="122"/>
        <v>438.30867968755774</v>
      </c>
      <c r="J380">
        <f t="shared" si="123"/>
        <v>0.50352851420942246</v>
      </c>
      <c r="K380">
        <f t="shared" si="124"/>
        <v>0.99948734660138616</v>
      </c>
      <c r="L380">
        <f t="shared" si="125"/>
        <v>193</v>
      </c>
      <c r="M380">
        <f t="shared" si="126"/>
        <v>-5.0500000000000007</v>
      </c>
      <c r="O380">
        <v>377.14285714285739</v>
      </c>
      <c r="P380">
        <v>6800000</v>
      </c>
      <c r="Q380">
        <v>371.91199999999998</v>
      </c>
      <c r="R380">
        <v>-581398</v>
      </c>
      <c r="S380" s="2">
        <v>2515030</v>
      </c>
      <c r="T380">
        <v>2985.36</v>
      </c>
      <c r="U380">
        <v>56079.199999999997</v>
      </c>
      <c r="V380">
        <f t="shared" si="115"/>
        <v>5.60792</v>
      </c>
      <c r="X380">
        <v>6800000</v>
      </c>
      <c r="Y380">
        <v>51.668799999999997</v>
      </c>
      <c r="Z380">
        <v>86.366799999999998</v>
      </c>
      <c r="AA380">
        <v>34.698</v>
      </c>
      <c r="AC380">
        <f t="shared" si="127"/>
        <v>21862.09241197848</v>
      </c>
      <c r="AD380">
        <f t="shared" si="128"/>
        <v>3.8906742858168006</v>
      </c>
      <c r="AE380">
        <f t="shared" si="129"/>
        <v>3890.6742858168004</v>
      </c>
      <c r="AF380">
        <f t="shared" si="130"/>
        <v>34.908130436914398</v>
      </c>
      <c r="AG380">
        <f t="shared" si="131"/>
        <v>1.7250995469043792E-2</v>
      </c>
      <c r="AI380">
        <v>3591.4711972350524</v>
      </c>
      <c r="AJ380">
        <v>37.693641702411306</v>
      </c>
    </row>
    <row r="381" spans="1:36" x14ac:dyDescent="0.2">
      <c r="F381" s="2"/>
      <c r="S381" s="2"/>
    </row>
    <row r="383" spans="1:36" x14ac:dyDescent="0.2">
      <c r="A383" t="s">
        <v>31</v>
      </c>
      <c r="B383" t="s">
        <v>0</v>
      </c>
    </row>
    <row r="385" spans="2:33" x14ac:dyDescent="0.2">
      <c r="B385" t="s">
        <v>35</v>
      </c>
      <c r="I385" s="2">
        <f>MIN(I389:I469)</f>
        <v>3240.5465972220991</v>
      </c>
      <c r="AD385" t="s">
        <v>2</v>
      </c>
    </row>
    <row r="386" spans="2:33" x14ac:dyDescent="0.2">
      <c r="D386" t="s">
        <v>3</v>
      </c>
      <c r="F386" t="s">
        <v>34</v>
      </c>
      <c r="X386" t="s">
        <v>5</v>
      </c>
      <c r="Y386" t="s">
        <v>6</v>
      </c>
      <c r="Z386" t="s">
        <v>7</v>
      </c>
      <c r="AA386" t="s">
        <v>8</v>
      </c>
      <c r="AC386">
        <f>(4/3)*3.14*((3.413*16.5)^3)</f>
        <v>747702.92940255872</v>
      </c>
      <c r="AD386" t="s">
        <v>9</v>
      </c>
    </row>
    <row r="387" spans="2:33" x14ac:dyDescent="0.2">
      <c r="B387">
        <v>37509</v>
      </c>
      <c r="C387" t="s">
        <v>10</v>
      </c>
      <c r="D387" t="s">
        <v>11</v>
      </c>
      <c r="E387" t="s">
        <v>12</v>
      </c>
      <c r="F387" t="s">
        <v>13</v>
      </c>
      <c r="G387" t="s">
        <v>14</v>
      </c>
      <c r="I387" t="s">
        <v>15</v>
      </c>
      <c r="J387" t="s">
        <v>16</v>
      </c>
      <c r="K387" t="s">
        <v>17</v>
      </c>
      <c r="L387" t="s">
        <v>18</v>
      </c>
      <c r="M387" t="s">
        <v>19</v>
      </c>
      <c r="X387">
        <v>0</v>
      </c>
      <c r="Y387">
        <v>46.305</v>
      </c>
      <c r="Z387">
        <v>159.495</v>
      </c>
      <c r="AA387">
        <v>113.19</v>
      </c>
      <c r="AC387">
        <f>(1/6)*3.14*(AA387)^3</f>
        <v>758931.49745720997</v>
      </c>
    </row>
    <row r="388" spans="2:33" x14ac:dyDescent="0.2">
      <c r="B388" t="s">
        <v>20</v>
      </c>
      <c r="C388">
        <v>100000</v>
      </c>
      <c r="D388">
        <v>371.863</v>
      </c>
      <c r="E388" s="2">
        <v>-1975430</v>
      </c>
      <c r="F388" s="2">
        <v>8492880</v>
      </c>
      <c r="G388">
        <v>-1.3063E-2</v>
      </c>
      <c r="X388">
        <v>100000</v>
      </c>
      <c r="Y388">
        <v>46.848199999999999</v>
      </c>
      <c r="Z388">
        <v>158.922</v>
      </c>
      <c r="AA388">
        <v>112.07380000000001</v>
      </c>
      <c r="AC388">
        <f>(1/6)*3.14*(AA388)^3</f>
        <v>736700.03434969543</v>
      </c>
    </row>
    <row r="389" spans="2:33" x14ac:dyDescent="0.2">
      <c r="B389">
        <v>0</v>
      </c>
      <c r="C389">
        <v>200000</v>
      </c>
      <c r="D389">
        <v>371.86200000000002</v>
      </c>
      <c r="E389" s="2">
        <v>-1800610</v>
      </c>
      <c r="F389" s="2">
        <v>8491340</v>
      </c>
      <c r="G389">
        <v>-6.4244499999999995E-4</v>
      </c>
      <c r="I389" s="2">
        <f>E389-(432000-$B$387)/432000*E$388</f>
        <v>3300.5465972220991</v>
      </c>
      <c r="J389">
        <f>B389/$B$387</f>
        <v>0</v>
      </c>
      <c r="K389" s="2">
        <f>F389/$F$388</f>
        <v>0.99981867164024452</v>
      </c>
      <c r="L389" s="2">
        <f>E389-$E$389</f>
        <v>0</v>
      </c>
      <c r="O389" t="s">
        <v>21</v>
      </c>
      <c r="P389" t="s">
        <v>10</v>
      </c>
      <c r="Q389" t="s">
        <v>11</v>
      </c>
      <c r="R389" t="s">
        <v>12</v>
      </c>
      <c r="S389" t="s">
        <v>13</v>
      </c>
      <c r="T389" t="s">
        <v>14</v>
      </c>
      <c r="U389" t="s">
        <v>22</v>
      </c>
      <c r="V389" t="s">
        <v>23</v>
      </c>
      <c r="X389">
        <v>200000</v>
      </c>
      <c r="Y389">
        <v>47.172400000000003</v>
      </c>
      <c r="Z389">
        <v>158.69999999999999</v>
      </c>
      <c r="AA389">
        <v>111.52760000000001</v>
      </c>
      <c r="AC389">
        <f>(1/6)*3.14*(AA389)^3</f>
        <v>725981.35553456633</v>
      </c>
      <c r="AD389" t="s">
        <v>24</v>
      </c>
      <c r="AE389" t="s">
        <v>45</v>
      </c>
      <c r="AF389" t="s">
        <v>25</v>
      </c>
      <c r="AG389" t="s">
        <v>26</v>
      </c>
    </row>
    <row r="390" spans="2:33" x14ac:dyDescent="0.2">
      <c r="B390">
        <f>B389+(C390-C389)/400</f>
        <v>250</v>
      </c>
      <c r="C390">
        <v>300000</v>
      </c>
      <c r="D390">
        <v>371.40800000000002</v>
      </c>
      <c r="E390" s="2">
        <v>-1800650</v>
      </c>
      <c r="F390" s="2">
        <v>8491030</v>
      </c>
      <c r="G390">
        <v>-159.44999999999999</v>
      </c>
      <c r="I390" s="2">
        <f>E390-(432000-$B$387)/432000*E$388</f>
        <v>3260.5465972220991</v>
      </c>
      <c r="J390">
        <f>B390/$B$387</f>
        <v>6.6650670505745292E-3</v>
      </c>
      <c r="K390" s="2">
        <f>F390/$F$388</f>
        <v>0.99978217047691709</v>
      </c>
      <c r="L390" s="2">
        <f>E390-$E$389</f>
        <v>-40</v>
      </c>
      <c r="M390" s="2">
        <f>((L390-L389)-(B390-B389)*$B$15)/(B390-B389)</f>
        <v>-4.66</v>
      </c>
      <c r="O390">
        <v>250</v>
      </c>
      <c r="P390">
        <v>300000</v>
      </c>
      <c r="Q390">
        <v>371.40800000000002</v>
      </c>
      <c r="R390" s="2">
        <v>-1800650</v>
      </c>
      <c r="S390" s="2">
        <v>8491030</v>
      </c>
      <c r="T390">
        <v>-159.44999999999999</v>
      </c>
      <c r="U390">
        <v>49.677799999999998</v>
      </c>
      <c r="V390">
        <f>U390*10^-4</f>
        <v>4.9677799999999998E-3</v>
      </c>
      <c r="X390">
        <v>300000</v>
      </c>
      <c r="Y390">
        <v>46.909199999999998</v>
      </c>
      <c r="Z390">
        <v>159.05600000000001</v>
      </c>
      <c r="AA390">
        <v>112.1468</v>
      </c>
      <c r="AC390">
        <f>(1/6)*3.14*(AA390)^3</f>
        <v>738140.53532713931</v>
      </c>
      <c r="AD390">
        <f t="shared" ref="AD390:AD421" si="133">V390*$AC$386/AC390</f>
        <v>5.0321361324252882E-3</v>
      </c>
      <c r="AE390">
        <f t="shared" ref="AE390:AE453" si="134">AD390*1000</f>
        <v>5.032136132425288</v>
      </c>
      <c r="AF390">
        <f t="shared" ref="AF390:AF421" si="135">AC390/O390*0.6022</f>
        <v>1778.0329214960132</v>
      </c>
      <c r="AG390">
        <f t="shared" ref="AG390:AG421" si="136">O390/AC390</f>
        <v>3.3868889193194293E-4</v>
      </c>
    </row>
    <row r="391" spans="2:33" x14ac:dyDescent="0.2">
      <c r="B391">
        <f t="shared" ref="B391:B454" si="137">B390+(C391-C390)/400</f>
        <v>500</v>
      </c>
      <c r="C391">
        <v>400000</v>
      </c>
      <c r="D391">
        <v>371.44600000000003</v>
      </c>
      <c r="E391" s="2">
        <v>-1800670</v>
      </c>
      <c r="F391" s="2">
        <v>8491030</v>
      </c>
      <c r="G391">
        <v>-214.79</v>
      </c>
      <c r="I391" s="2">
        <f t="shared" ref="I391:I417" si="138">E391-(432000-$B$387)/432000*E$388</f>
        <v>3240.5465972220991</v>
      </c>
      <c r="J391">
        <f t="shared" ref="J391:J418" si="139">B391/$B$387</f>
        <v>1.3330134101149058E-2</v>
      </c>
      <c r="K391" s="2">
        <f t="shared" ref="K391:K418" si="140">F391/$F$388</f>
        <v>0.99978217047691709</v>
      </c>
      <c r="L391" s="2">
        <f t="shared" ref="L391:L417" si="141">E391-$E$389</f>
        <v>-60</v>
      </c>
      <c r="M391" s="2">
        <f t="shared" ref="M391:M454" si="142">((L391-L390)-(B391-B390)*$B$15)/(B391-B390)</f>
        <v>-4.58</v>
      </c>
      <c r="O391">
        <v>500</v>
      </c>
      <c r="P391">
        <v>400000</v>
      </c>
      <c r="Q391">
        <v>371.44600000000003</v>
      </c>
      <c r="R391" s="2">
        <v>-1800670</v>
      </c>
      <c r="S391" s="2">
        <v>8491030</v>
      </c>
      <c r="T391">
        <v>-214.79</v>
      </c>
      <c r="U391">
        <v>121.559</v>
      </c>
      <c r="V391">
        <f>U391*10^-4</f>
        <v>1.2155900000000001E-2</v>
      </c>
      <c r="X391">
        <v>400000</v>
      </c>
      <c r="Y391">
        <v>46.980800000000002</v>
      </c>
      <c r="Z391">
        <v>158.88300000000001</v>
      </c>
      <c r="AA391">
        <v>111.90219999999999</v>
      </c>
      <c r="AC391">
        <f t="shared" ref="AC391:AC421" si="143">(1/6)*3.14*(AA391)^3</f>
        <v>733321.25370125123</v>
      </c>
      <c r="AD391">
        <f t="shared" si="133"/>
        <v>1.2394297851930726E-2</v>
      </c>
      <c r="AE391">
        <f t="shared" si="134"/>
        <v>12.394297851930727</v>
      </c>
      <c r="AF391">
        <f t="shared" si="135"/>
        <v>883.21211795778686</v>
      </c>
      <c r="AG391">
        <f t="shared" si="136"/>
        <v>6.818294130660717E-4</v>
      </c>
    </row>
    <row r="392" spans="2:33" x14ac:dyDescent="0.2">
      <c r="B392">
        <f t="shared" si="137"/>
        <v>750</v>
      </c>
      <c r="C392">
        <v>500000</v>
      </c>
      <c r="D392">
        <v>371.43299999999999</v>
      </c>
      <c r="E392" s="2">
        <v>-1800670</v>
      </c>
      <c r="F392" s="2">
        <v>8491030</v>
      </c>
      <c r="G392">
        <v>-277.39100000000002</v>
      </c>
      <c r="I392" s="2">
        <f t="shared" si="138"/>
        <v>3240.5465972220991</v>
      </c>
      <c r="J392">
        <f t="shared" si="139"/>
        <v>1.9995201151723586E-2</v>
      </c>
      <c r="K392" s="2">
        <f t="shared" si="140"/>
        <v>0.99978217047691709</v>
      </c>
      <c r="L392" s="2">
        <f t="shared" si="141"/>
        <v>-60</v>
      </c>
      <c r="M392" s="2">
        <f t="shared" si="142"/>
        <v>-4.5</v>
      </c>
      <c r="O392">
        <v>750</v>
      </c>
      <c r="P392">
        <v>500000</v>
      </c>
      <c r="Q392">
        <v>371.43299999999999</v>
      </c>
      <c r="R392" s="2">
        <v>-1800670</v>
      </c>
      <c r="S392" s="2">
        <v>8491030</v>
      </c>
      <c r="T392">
        <v>-277.39100000000002</v>
      </c>
      <c r="U392">
        <v>195.98400000000001</v>
      </c>
      <c r="V392">
        <f t="shared" ref="V392:V482" si="144">U392*10^-4</f>
        <v>1.9598400000000002E-2</v>
      </c>
      <c r="X392">
        <v>500000</v>
      </c>
      <c r="Y392">
        <v>47.0184</v>
      </c>
      <c r="Z392">
        <v>159.34399999999999</v>
      </c>
      <c r="AA392">
        <v>112.32559999999999</v>
      </c>
      <c r="AC392">
        <f t="shared" si="143"/>
        <v>741676.70558697032</v>
      </c>
      <c r="AD392">
        <f t="shared" si="133"/>
        <v>1.975763965784251E-2</v>
      </c>
      <c r="AE392">
        <f t="shared" si="134"/>
        <v>19.75763965784251</v>
      </c>
      <c r="AF392">
        <f t="shared" si="135"/>
        <v>595.51694947263127</v>
      </c>
      <c r="AG392">
        <f t="shared" si="136"/>
        <v>1.0112222675329172E-3</v>
      </c>
    </row>
    <row r="393" spans="2:33" x14ac:dyDescent="0.2">
      <c r="B393">
        <f t="shared" si="137"/>
        <v>1000</v>
      </c>
      <c r="C393">
        <v>600000</v>
      </c>
      <c r="D393">
        <v>371.41699999999997</v>
      </c>
      <c r="E393" s="2">
        <v>-1800670</v>
      </c>
      <c r="F393" s="2">
        <v>8491030</v>
      </c>
      <c r="G393">
        <v>-282.077</v>
      </c>
      <c r="I393" s="2">
        <f t="shared" si="138"/>
        <v>3240.5465972220991</v>
      </c>
      <c r="J393">
        <f t="shared" si="139"/>
        <v>2.6660268202298117E-2</v>
      </c>
      <c r="K393" s="2">
        <f t="shared" si="140"/>
        <v>0.99978217047691709</v>
      </c>
      <c r="L393" s="2">
        <f t="shared" si="141"/>
        <v>-60</v>
      </c>
      <c r="M393" s="2">
        <f t="shared" si="142"/>
        <v>-4.5</v>
      </c>
      <c r="O393">
        <v>1000</v>
      </c>
      <c r="P393">
        <v>600000</v>
      </c>
      <c r="Q393">
        <v>371.41699999999997</v>
      </c>
      <c r="R393" s="2">
        <v>-1800670</v>
      </c>
      <c r="S393" s="2">
        <v>8491030</v>
      </c>
      <c r="T393">
        <v>-282.077</v>
      </c>
      <c r="U393">
        <v>286.99400000000003</v>
      </c>
      <c r="V393">
        <f t="shared" si="144"/>
        <v>2.8699400000000003E-2</v>
      </c>
      <c r="X393">
        <v>600000</v>
      </c>
      <c r="Y393">
        <v>46.855200000000004</v>
      </c>
      <c r="Z393">
        <v>159.25299999999999</v>
      </c>
      <c r="AA393">
        <v>112.3978</v>
      </c>
      <c r="AC393">
        <f t="shared" si="143"/>
        <v>743107.81707372621</v>
      </c>
      <c r="AD393">
        <f t="shared" si="133"/>
        <v>2.8876866800563897E-2</v>
      </c>
      <c r="AE393">
        <f t="shared" si="134"/>
        <v>28.876866800563896</v>
      </c>
      <c r="AF393">
        <f t="shared" si="135"/>
        <v>447.49952744179791</v>
      </c>
      <c r="AG393">
        <f t="shared" si="136"/>
        <v>1.3456997450758705E-3</v>
      </c>
    </row>
    <row r="394" spans="2:33" x14ac:dyDescent="0.2">
      <c r="B394">
        <f t="shared" si="137"/>
        <v>1250</v>
      </c>
      <c r="C394">
        <v>700000</v>
      </c>
      <c r="D394">
        <v>371.452</v>
      </c>
      <c r="E394" s="2">
        <v>-1800670</v>
      </c>
      <c r="F394" s="2">
        <v>8491030</v>
      </c>
      <c r="G394">
        <v>-328.03399999999999</v>
      </c>
      <c r="I394" s="2">
        <f t="shared" si="138"/>
        <v>3240.5465972220991</v>
      </c>
      <c r="J394">
        <f t="shared" si="139"/>
        <v>3.3325335252872644E-2</v>
      </c>
      <c r="K394" s="2">
        <f t="shared" si="140"/>
        <v>0.99978217047691709</v>
      </c>
      <c r="L394" s="2">
        <f t="shared" si="141"/>
        <v>-60</v>
      </c>
      <c r="M394" s="2">
        <f t="shared" si="142"/>
        <v>-4.5</v>
      </c>
      <c r="O394">
        <v>1250</v>
      </c>
      <c r="P394">
        <v>700000</v>
      </c>
      <c r="Q394">
        <v>371.452</v>
      </c>
      <c r="R394" s="2">
        <v>-1800670</v>
      </c>
      <c r="S394" s="2">
        <v>8491030</v>
      </c>
      <c r="T394">
        <v>-328.03399999999999</v>
      </c>
      <c r="U394">
        <v>374.12</v>
      </c>
      <c r="V394">
        <f t="shared" si="144"/>
        <v>3.7412000000000001E-2</v>
      </c>
      <c r="X394">
        <v>700000</v>
      </c>
      <c r="Y394">
        <v>47.2117</v>
      </c>
      <c r="Z394">
        <v>159.006</v>
      </c>
      <c r="AA394">
        <v>111.79430000000001</v>
      </c>
      <c r="AC394">
        <f t="shared" si="143"/>
        <v>731202.01675064967</v>
      </c>
      <c r="AD394">
        <f t="shared" si="133"/>
        <v>3.8256270297388609E-2</v>
      </c>
      <c r="AE394">
        <f t="shared" si="134"/>
        <v>38.25627029738861</v>
      </c>
      <c r="AF394">
        <f t="shared" si="135"/>
        <v>352.26388358979295</v>
      </c>
      <c r="AG394">
        <f t="shared" si="136"/>
        <v>1.7095138844868201E-3</v>
      </c>
    </row>
    <row r="395" spans="2:33" x14ac:dyDescent="0.2">
      <c r="B395">
        <f t="shared" si="137"/>
        <v>1500</v>
      </c>
      <c r="C395">
        <v>800000</v>
      </c>
      <c r="D395">
        <v>371.42599999999999</v>
      </c>
      <c r="E395" s="2">
        <v>-1800660</v>
      </c>
      <c r="F395" s="2">
        <v>8491030</v>
      </c>
      <c r="G395">
        <v>-326.45</v>
      </c>
      <c r="I395" s="2">
        <f t="shared" si="138"/>
        <v>3250.5465972220991</v>
      </c>
      <c r="J395">
        <f t="shared" si="139"/>
        <v>3.9990402303447171E-2</v>
      </c>
      <c r="K395" s="2">
        <f t="shared" si="140"/>
        <v>0.99978217047691709</v>
      </c>
      <c r="L395" s="2">
        <f t="shared" si="141"/>
        <v>-50</v>
      </c>
      <c r="M395" s="2">
        <f t="shared" si="142"/>
        <v>-4.46</v>
      </c>
      <c r="O395">
        <v>1500</v>
      </c>
      <c r="P395">
        <v>800000</v>
      </c>
      <c r="Q395">
        <v>371.42599999999999</v>
      </c>
      <c r="R395" s="2">
        <v>-1800660</v>
      </c>
      <c r="S395" s="2">
        <v>8491030</v>
      </c>
      <c r="T395">
        <v>-326.45</v>
      </c>
      <c r="U395">
        <v>500.61799999999999</v>
      </c>
      <c r="V395">
        <f t="shared" si="144"/>
        <v>5.0061800000000004E-2</v>
      </c>
      <c r="X395">
        <v>800000</v>
      </c>
      <c r="Y395">
        <v>46.786999999999999</v>
      </c>
      <c r="Z395">
        <v>159.09299999999999</v>
      </c>
      <c r="AA395">
        <v>112.306</v>
      </c>
      <c r="AC395">
        <f t="shared" si="143"/>
        <v>741288.52176244231</v>
      </c>
      <c r="AD395">
        <f t="shared" si="133"/>
        <v>5.0494987325812785E-2</v>
      </c>
      <c r="AE395">
        <f t="shared" si="134"/>
        <v>50.494987325812787</v>
      </c>
      <c r="AF395">
        <f t="shared" si="135"/>
        <v>297.60263187022849</v>
      </c>
      <c r="AG395">
        <f t="shared" si="136"/>
        <v>2.0235036102187196E-3</v>
      </c>
    </row>
    <row r="396" spans="2:33" x14ac:dyDescent="0.2">
      <c r="B396">
        <f t="shared" si="137"/>
        <v>1750</v>
      </c>
      <c r="C396">
        <v>900000</v>
      </c>
      <c r="D396">
        <v>371.452</v>
      </c>
      <c r="E396" s="2">
        <v>-1800660</v>
      </c>
      <c r="F396" s="2">
        <v>8491030</v>
      </c>
      <c r="G396">
        <v>-336.53500000000003</v>
      </c>
      <c r="I396" s="2">
        <f t="shared" si="138"/>
        <v>3250.5465972220991</v>
      </c>
      <c r="J396">
        <f t="shared" si="139"/>
        <v>4.6655469354021699E-2</v>
      </c>
      <c r="K396" s="2">
        <f t="shared" si="140"/>
        <v>0.99978217047691709</v>
      </c>
      <c r="L396" s="2">
        <f t="shared" si="141"/>
        <v>-50</v>
      </c>
      <c r="M396" s="2">
        <f t="shared" si="142"/>
        <v>-4.5</v>
      </c>
      <c r="O396">
        <v>1750</v>
      </c>
      <c r="P396">
        <v>900000</v>
      </c>
      <c r="Q396">
        <v>371.452</v>
      </c>
      <c r="R396" s="2">
        <v>-1800660</v>
      </c>
      <c r="S396" s="2">
        <v>8491030</v>
      </c>
      <c r="T396">
        <v>-336.53500000000003</v>
      </c>
      <c r="U396">
        <v>579.21299999999997</v>
      </c>
      <c r="V396">
        <f t="shared" si="144"/>
        <v>5.7921300000000002E-2</v>
      </c>
      <c r="X396">
        <v>900000</v>
      </c>
      <c r="Y396">
        <v>47.026499999999999</v>
      </c>
      <c r="Z396">
        <v>159.31800000000001</v>
      </c>
      <c r="AA396">
        <v>112.2915</v>
      </c>
      <c r="AC396">
        <f t="shared" si="143"/>
        <v>741001.43213643157</v>
      </c>
      <c r="AD396">
        <f t="shared" si="133"/>
        <v>5.8445130881785747E-2</v>
      </c>
      <c r="AE396">
        <f t="shared" si="134"/>
        <v>58.445130881785744</v>
      </c>
      <c r="AF396">
        <f t="shared" si="135"/>
        <v>254.98917853289092</v>
      </c>
      <c r="AG396">
        <f t="shared" si="136"/>
        <v>2.3616688498893398E-3</v>
      </c>
    </row>
    <row r="397" spans="2:33" x14ac:dyDescent="0.2">
      <c r="B397">
        <f t="shared" si="137"/>
        <v>2000</v>
      </c>
      <c r="C397">
        <v>1000000</v>
      </c>
      <c r="D397">
        <v>371.42</v>
      </c>
      <c r="E397" s="2">
        <v>-1800670</v>
      </c>
      <c r="F397" s="2">
        <v>8491030</v>
      </c>
      <c r="G397">
        <v>-337.88</v>
      </c>
      <c r="I397" s="2">
        <f t="shared" si="138"/>
        <v>3240.5465972220991</v>
      </c>
      <c r="J397">
        <f t="shared" si="139"/>
        <v>5.3320536404596233E-2</v>
      </c>
      <c r="K397" s="2">
        <f t="shared" si="140"/>
        <v>0.99978217047691709</v>
      </c>
      <c r="L397" s="2">
        <f t="shared" si="141"/>
        <v>-60</v>
      </c>
      <c r="M397" s="2">
        <f t="shared" si="142"/>
        <v>-4.54</v>
      </c>
      <c r="O397">
        <v>2000</v>
      </c>
      <c r="P397">
        <v>1000000</v>
      </c>
      <c r="Q397">
        <v>371.42</v>
      </c>
      <c r="R397" s="2">
        <v>-1800670</v>
      </c>
      <c r="S397" s="2">
        <v>8491030</v>
      </c>
      <c r="T397">
        <v>-337.88</v>
      </c>
      <c r="U397">
        <v>699.51199999999994</v>
      </c>
      <c r="V397">
        <f t="shared" si="144"/>
        <v>6.9951199999999991E-2</v>
      </c>
      <c r="X397">
        <v>1000000</v>
      </c>
      <c r="Y397">
        <v>47.0261</v>
      </c>
      <c r="Z397">
        <v>158.995</v>
      </c>
      <c r="AA397">
        <v>111.9689</v>
      </c>
      <c r="AC397">
        <f t="shared" si="143"/>
        <v>734633.33750379784</v>
      </c>
      <c r="AD397">
        <f t="shared" si="133"/>
        <v>7.1195676108224359E-2</v>
      </c>
      <c r="AE397">
        <f t="shared" si="134"/>
        <v>71.195676108224362</v>
      </c>
      <c r="AF397">
        <f t="shared" si="135"/>
        <v>221.19809792239352</v>
      </c>
      <c r="AG397">
        <f t="shared" si="136"/>
        <v>2.7224465565308768E-3</v>
      </c>
    </row>
    <row r="398" spans="2:33" x14ac:dyDescent="0.2">
      <c r="B398">
        <f t="shared" si="137"/>
        <v>2250</v>
      </c>
      <c r="C398">
        <v>1100000</v>
      </c>
      <c r="D398">
        <v>371.46199999999999</v>
      </c>
      <c r="E398" s="2">
        <v>-1800670</v>
      </c>
      <c r="F398" s="2">
        <v>8491030</v>
      </c>
      <c r="G398">
        <v>-418.99200000000002</v>
      </c>
      <c r="I398" s="2">
        <f t="shared" si="138"/>
        <v>3240.5465972220991</v>
      </c>
      <c r="J398">
        <f t="shared" si="139"/>
        <v>5.9985603455170761E-2</v>
      </c>
      <c r="K398" s="2">
        <f t="shared" si="140"/>
        <v>0.99978217047691709</v>
      </c>
      <c r="L398" s="2">
        <f t="shared" si="141"/>
        <v>-60</v>
      </c>
      <c r="M398" s="2">
        <f t="shared" si="142"/>
        <v>-4.5</v>
      </c>
      <c r="O398">
        <v>2250</v>
      </c>
      <c r="P398">
        <v>1100000</v>
      </c>
      <c r="Q398">
        <v>371.46199999999999</v>
      </c>
      <c r="R398" s="2">
        <v>-1800670</v>
      </c>
      <c r="S398" s="2">
        <v>8491030</v>
      </c>
      <c r="T398">
        <v>-418.99200000000002</v>
      </c>
      <c r="U398">
        <v>784.41200000000003</v>
      </c>
      <c r="V398">
        <f t="shared" si="144"/>
        <v>7.8441200000000003E-2</v>
      </c>
      <c r="X398">
        <v>1100000</v>
      </c>
      <c r="Y398">
        <v>46.985900000000001</v>
      </c>
      <c r="Z398">
        <v>158.78200000000001</v>
      </c>
      <c r="AA398">
        <v>111.7961</v>
      </c>
      <c r="AC398">
        <f t="shared" si="143"/>
        <v>731237.33656986605</v>
      </c>
      <c r="AD398">
        <f t="shared" si="133"/>
        <v>8.0207495012459898E-2</v>
      </c>
      <c r="AE398">
        <f t="shared" si="134"/>
        <v>80.207495012459901</v>
      </c>
      <c r="AF398">
        <f t="shared" si="135"/>
        <v>195.71161070327702</v>
      </c>
      <c r="AG398">
        <f t="shared" si="136"/>
        <v>3.0769763624959867E-3</v>
      </c>
    </row>
    <row r="399" spans="2:33" x14ac:dyDescent="0.2">
      <c r="B399">
        <f t="shared" si="137"/>
        <v>2500</v>
      </c>
      <c r="C399">
        <v>1200000</v>
      </c>
      <c r="D399">
        <v>371.42500000000001</v>
      </c>
      <c r="E399" s="2">
        <v>-1800660</v>
      </c>
      <c r="F399" s="2">
        <v>8491030</v>
      </c>
      <c r="G399">
        <v>-350.363</v>
      </c>
      <c r="I399" s="2">
        <f t="shared" si="138"/>
        <v>3250.5465972220991</v>
      </c>
      <c r="J399">
        <f t="shared" si="139"/>
        <v>6.6650670505745288E-2</v>
      </c>
      <c r="K399" s="2">
        <f t="shared" si="140"/>
        <v>0.99978217047691709</v>
      </c>
      <c r="L399" s="2">
        <f t="shared" si="141"/>
        <v>-50</v>
      </c>
      <c r="M399" s="2">
        <f t="shared" si="142"/>
        <v>-4.46</v>
      </c>
      <c r="O399">
        <v>2500</v>
      </c>
      <c r="P399">
        <v>1200000</v>
      </c>
      <c r="Q399">
        <v>371.42500000000001</v>
      </c>
      <c r="R399" s="2">
        <v>-1800660</v>
      </c>
      <c r="S399" s="2">
        <v>8491030</v>
      </c>
      <c r="T399">
        <v>-350.363</v>
      </c>
      <c r="U399">
        <v>907.76</v>
      </c>
      <c r="V399">
        <f t="shared" si="144"/>
        <v>9.0776000000000009E-2</v>
      </c>
      <c r="X399">
        <v>1200000</v>
      </c>
      <c r="Y399">
        <v>46.602800000000002</v>
      </c>
      <c r="Z399">
        <v>159.00200000000001</v>
      </c>
      <c r="AA399">
        <v>112.39919999999999</v>
      </c>
      <c r="AC399">
        <f t="shared" si="143"/>
        <v>743135.58533704572</v>
      </c>
      <c r="AD399">
        <f t="shared" si="133"/>
        <v>9.1333913297481195E-2</v>
      </c>
      <c r="AE399">
        <f t="shared" si="134"/>
        <v>91.333913297481189</v>
      </c>
      <c r="AF399">
        <f t="shared" si="135"/>
        <v>179.00649979598754</v>
      </c>
      <c r="AG399">
        <f t="shared" si="136"/>
        <v>3.3641236529752998E-3</v>
      </c>
    </row>
    <row r="400" spans="2:33" x14ac:dyDescent="0.2">
      <c r="B400">
        <f t="shared" si="137"/>
        <v>2750</v>
      </c>
      <c r="C400">
        <v>1300000</v>
      </c>
      <c r="D400">
        <v>371.44299999999998</v>
      </c>
      <c r="E400" s="2">
        <v>-1800640</v>
      </c>
      <c r="F400" s="2">
        <v>8491030</v>
      </c>
      <c r="G400">
        <v>-401.25299999999999</v>
      </c>
      <c r="I400" s="2">
        <f t="shared" si="138"/>
        <v>3270.5465972220991</v>
      </c>
      <c r="J400">
        <f t="shared" si="139"/>
        <v>7.3315737556319815E-2</v>
      </c>
      <c r="K400" s="2">
        <f t="shared" si="140"/>
        <v>0.99978217047691709</v>
      </c>
      <c r="L400" s="2">
        <f t="shared" si="141"/>
        <v>-30</v>
      </c>
      <c r="M400" s="2">
        <f t="shared" si="142"/>
        <v>-4.42</v>
      </c>
      <c r="O400">
        <v>2750</v>
      </c>
      <c r="P400">
        <v>1300000</v>
      </c>
      <c r="Q400">
        <v>371.44299999999998</v>
      </c>
      <c r="R400" s="2">
        <v>-1800640</v>
      </c>
      <c r="S400" s="2">
        <v>8491030</v>
      </c>
      <c r="T400">
        <v>-401.25299999999999</v>
      </c>
      <c r="U400">
        <v>1033.71</v>
      </c>
      <c r="V400">
        <f t="shared" si="144"/>
        <v>0.103371</v>
      </c>
      <c r="X400">
        <v>1300000</v>
      </c>
      <c r="Y400">
        <v>46.793199999999999</v>
      </c>
      <c r="Z400">
        <v>159.042</v>
      </c>
      <c r="AA400">
        <v>112.2488</v>
      </c>
      <c r="AC400">
        <f t="shared" si="143"/>
        <v>740156.4332464406</v>
      </c>
      <c r="AD400">
        <f t="shared" si="133"/>
        <v>0.10442495132584674</v>
      </c>
      <c r="AE400">
        <f t="shared" si="134"/>
        <v>104.42495132584673</v>
      </c>
      <c r="AF400">
        <f t="shared" si="135"/>
        <v>162.08080149127511</v>
      </c>
      <c r="AG400">
        <f t="shared" si="136"/>
        <v>3.7154307879728541E-3</v>
      </c>
    </row>
    <row r="401" spans="2:33" x14ac:dyDescent="0.2">
      <c r="B401">
        <f t="shared" si="137"/>
        <v>3000</v>
      </c>
      <c r="C401">
        <v>1400000</v>
      </c>
      <c r="D401">
        <v>371.49799999999999</v>
      </c>
      <c r="E401" s="2">
        <v>-1800660</v>
      </c>
      <c r="F401" s="2">
        <v>8491030</v>
      </c>
      <c r="G401">
        <v>-388.75299999999999</v>
      </c>
      <c r="I401" s="2">
        <f t="shared" si="138"/>
        <v>3250.5465972220991</v>
      </c>
      <c r="J401">
        <f t="shared" si="139"/>
        <v>7.9980804606894343E-2</v>
      </c>
      <c r="K401" s="2">
        <f t="shared" si="140"/>
        <v>0.99978217047691709</v>
      </c>
      <c r="L401" s="2">
        <f t="shared" si="141"/>
        <v>-50</v>
      </c>
      <c r="M401" s="2">
        <f t="shared" si="142"/>
        <v>-4.58</v>
      </c>
      <c r="O401">
        <v>3000</v>
      </c>
      <c r="P401">
        <v>1400000</v>
      </c>
      <c r="Q401">
        <v>371.49799999999999</v>
      </c>
      <c r="R401" s="2">
        <v>-1800660</v>
      </c>
      <c r="S401" s="2">
        <v>8491030</v>
      </c>
      <c r="T401">
        <v>-388.75299999999999</v>
      </c>
      <c r="U401">
        <v>1137.44</v>
      </c>
      <c r="V401">
        <f t="shared" si="144"/>
        <v>0.11374400000000001</v>
      </c>
      <c r="X401">
        <v>1400000</v>
      </c>
      <c r="Y401">
        <v>46.660499999999999</v>
      </c>
      <c r="Z401">
        <v>159.16300000000001</v>
      </c>
      <c r="AA401">
        <v>112.5025</v>
      </c>
      <c r="AC401">
        <f t="shared" si="143"/>
        <v>745186.39563516446</v>
      </c>
      <c r="AD401">
        <f t="shared" si="133"/>
        <v>0.11412811948811079</v>
      </c>
      <c r="AE401">
        <f t="shared" si="134"/>
        <v>114.12811948811078</v>
      </c>
      <c r="AF401">
        <f t="shared" si="135"/>
        <v>149.58374915049868</v>
      </c>
      <c r="AG401">
        <f t="shared" si="136"/>
        <v>4.0258383910013957E-3</v>
      </c>
    </row>
    <row r="402" spans="2:33" x14ac:dyDescent="0.2">
      <c r="B402">
        <f t="shared" si="137"/>
        <v>3250</v>
      </c>
      <c r="C402">
        <v>1500000</v>
      </c>
      <c r="D402">
        <v>371.45299999999997</v>
      </c>
      <c r="E402" s="2">
        <v>-1800640</v>
      </c>
      <c r="F402" s="2">
        <v>8491030</v>
      </c>
      <c r="G402">
        <v>-387.04399999999998</v>
      </c>
      <c r="I402" s="2">
        <f t="shared" si="138"/>
        <v>3270.5465972220991</v>
      </c>
      <c r="J402">
        <f t="shared" si="139"/>
        <v>8.664587165746887E-2</v>
      </c>
      <c r="K402" s="2">
        <f t="shared" si="140"/>
        <v>0.99978217047691709</v>
      </c>
      <c r="L402" s="2">
        <f t="shared" si="141"/>
        <v>-30</v>
      </c>
      <c r="M402" s="2">
        <f t="shared" si="142"/>
        <v>-4.42</v>
      </c>
      <c r="O402">
        <v>3250</v>
      </c>
      <c r="P402">
        <v>1500000</v>
      </c>
      <c r="Q402">
        <v>371.45299999999997</v>
      </c>
      <c r="R402" s="2">
        <v>-1800640</v>
      </c>
      <c r="S402" s="2">
        <v>8491030</v>
      </c>
      <c r="T402">
        <v>-387.04399999999998</v>
      </c>
      <c r="U402">
        <v>1236.82</v>
      </c>
      <c r="V402">
        <f t="shared" si="144"/>
        <v>0.123682</v>
      </c>
      <c r="X402">
        <v>1500000</v>
      </c>
      <c r="Y402">
        <v>46.912700000000001</v>
      </c>
      <c r="Z402">
        <v>159.154</v>
      </c>
      <c r="AA402">
        <v>112.2413</v>
      </c>
      <c r="AC402">
        <f t="shared" si="143"/>
        <v>740008.08059542242</v>
      </c>
      <c r="AD402">
        <f t="shared" si="133"/>
        <v>0.12496808634840645</v>
      </c>
      <c r="AE402">
        <f t="shared" si="134"/>
        <v>124.96808634840644</v>
      </c>
      <c r="AF402">
        <f t="shared" si="135"/>
        <v>137.11780496448102</v>
      </c>
      <c r="AG402">
        <f t="shared" si="136"/>
        <v>4.3918439341702831E-3</v>
      </c>
    </row>
    <row r="403" spans="2:33" x14ac:dyDescent="0.2">
      <c r="B403">
        <f t="shared" si="137"/>
        <v>3500</v>
      </c>
      <c r="C403">
        <v>1600000</v>
      </c>
      <c r="D403">
        <v>371.48700000000002</v>
      </c>
      <c r="E403" s="2">
        <v>-1800640</v>
      </c>
      <c r="F403" s="2">
        <v>8491030</v>
      </c>
      <c r="G403">
        <v>-295.09500000000003</v>
      </c>
      <c r="I403" s="2">
        <f t="shared" si="138"/>
        <v>3270.5465972220991</v>
      </c>
      <c r="J403">
        <f t="shared" si="139"/>
        <v>9.3310938708043398E-2</v>
      </c>
      <c r="K403" s="2">
        <f t="shared" si="140"/>
        <v>0.99978217047691709</v>
      </c>
      <c r="L403" s="2">
        <f t="shared" si="141"/>
        <v>-30</v>
      </c>
      <c r="M403" s="2">
        <f t="shared" si="142"/>
        <v>-4.5</v>
      </c>
      <c r="O403">
        <v>3500</v>
      </c>
      <c r="P403">
        <v>1600000</v>
      </c>
      <c r="Q403">
        <v>371.48700000000002</v>
      </c>
      <c r="R403" s="2">
        <v>-1800640</v>
      </c>
      <c r="S403" s="2">
        <v>8491030</v>
      </c>
      <c r="T403">
        <v>-295.09500000000003</v>
      </c>
      <c r="U403">
        <v>1365.32</v>
      </c>
      <c r="V403">
        <f t="shared" si="144"/>
        <v>0.13653199999999999</v>
      </c>
      <c r="X403">
        <v>1600000</v>
      </c>
      <c r="Y403">
        <v>46.5916</v>
      </c>
      <c r="Z403">
        <v>158.96100000000001</v>
      </c>
      <c r="AA403">
        <v>112.3694</v>
      </c>
      <c r="AC403">
        <f t="shared" si="143"/>
        <v>742544.66735132819</v>
      </c>
      <c r="AD403">
        <f t="shared" si="133"/>
        <v>0.13748045181083951</v>
      </c>
      <c r="AE403">
        <f t="shared" si="134"/>
        <v>137.4804518108395</v>
      </c>
      <c r="AF403">
        <f t="shared" si="135"/>
        <v>127.76011390827709</v>
      </c>
      <c r="AG403">
        <f t="shared" si="136"/>
        <v>4.7135211575682987E-3</v>
      </c>
    </row>
    <row r="404" spans="2:33" x14ac:dyDescent="0.2">
      <c r="B404">
        <f t="shared" si="137"/>
        <v>3750</v>
      </c>
      <c r="C404">
        <v>1700000</v>
      </c>
      <c r="D404">
        <v>371.45600000000002</v>
      </c>
      <c r="E404" s="2">
        <v>-1800640</v>
      </c>
      <c r="F404" s="2">
        <v>8491030</v>
      </c>
      <c r="G404">
        <v>-321.24299999999999</v>
      </c>
      <c r="I404" s="2">
        <f t="shared" si="138"/>
        <v>3270.5465972220991</v>
      </c>
      <c r="J404">
        <f t="shared" si="139"/>
        <v>9.9976005758617925E-2</v>
      </c>
      <c r="K404" s="2">
        <f t="shared" si="140"/>
        <v>0.99978217047691709</v>
      </c>
      <c r="L404" s="2">
        <f t="shared" si="141"/>
        <v>-30</v>
      </c>
      <c r="M404" s="2">
        <f t="shared" si="142"/>
        <v>-4.5</v>
      </c>
      <c r="O404">
        <v>3750</v>
      </c>
      <c r="P404">
        <v>1700000</v>
      </c>
      <c r="Q404">
        <v>371.45600000000002</v>
      </c>
      <c r="R404" s="2">
        <v>-1800640</v>
      </c>
      <c r="S404" s="2">
        <v>8491030</v>
      </c>
      <c r="T404">
        <v>-321.24299999999999</v>
      </c>
      <c r="U404">
        <v>1475.93</v>
      </c>
      <c r="V404">
        <f t="shared" si="144"/>
        <v>0.147593</v>
      </c>
      <c r="X404">
        <v>1700000</v>
      </c>
      <c r="Y404">
        <v>46.697600000000001</v>
      </c>
      <c r="Z404">
        <v>158.916</v>
      </c>
      <c r="AA404">
        <v>112.2184</v>
      </c>
      <c r="AC404">
        <f t="shared" si="143"/>
        <v>739555.23317187838</v>
      </c>
      <c r="AD404">
        <f t="shared" si="133"/>
        <v>0.14921903531938677</v>
      </c>
      <c r="AE404">
        <f t="shared" si="134"/>
        <v>149.21903531938676</v>
      </c>
      <c r="AF404">
        <f t="shared" si="135"/>
        <v>118.76270971096136</v>
      </c>
      <c r="AG404">
        <f t="shared" si="136"/>
        <v>5.0706151911286265E-3</v>
      </c>
    </row>
    <row r="405" spans="2:33" x14ac:dyDescent="0.2">
      <c r="B405">
        <f t="shared" si="137"/>
        <v>4000</v>
      </c>
      <c r="C405">
        <v>1800000</v>
      </c>
      <c r="D405">
        <v>371.43799999999999</v>
      </c>
      <c r="E405" s="2">
        <v>-1800630</v>
      </c>
      <c r="F405" s="2">
        <v>8491030</v>
      </c>
      <c r="G405">
        <v>-300.20299999999997</v>
      </c>
      <c r="I405" s="2">
        <f t="shared" si="138"/>
        <v>3280.5465972220991</v>
      </c>
      <c r="J405">
        <f t="shared" si="139"/>
        <v>0.10664107280919247</v>
      </c>
      <c r="K405" s="2">
        <f t="shared" si="140"/>
        <v>0.99978217047691709</v>
      </c>
      <c r="L405" s="2">
        <f t="shared" si="141"/>
        <v>-20</v>
      </c>
      <c r="M405" s="2">
        <f t="shared" si="142"/>
        <v>-4.46</v>
      </c>
      <c r="O405">
        <v>4000</v>
      </c>
      <c r="P405">
        <v>1800000</v>
      </c>
      <c r="Q405">
        <v>371.43799999999999</v>
      </c>
      <c r="R405" s="2">
        <v>-1800630</v>
      </c>
      <c r="S405" s="2">
        <v>8491030</v>
      </c>
      <c r="T405">
        <v>-300.20299999999997</v>
      </c>
      <c r="U405">
        <v>1562.9</v>
      </c>
      <c r="V405">
        <f t="shared" si="144"/>
        <v>0.15629000000000001</v>
      </c>
      <c r="X405">
        <v>1800000</v>
      </c>
      <c r="Y405">
        <v>46.713099999999997</v>
      </c>
      <c r="Z405">
        <v>158.99600000000001</v>
      </c>
      <c r="AA405">
        <v>112.2829</v>
      </c>
      <c r="AC405">
        <f t="shared" si="143"/>
        <v>740831.19331318606</v>
      </c>
      <c r="AD405">
        <f t="shared" si="133"/>
        <v>0.15773970088071607</v>
      </c>
      <c r="AE405">
        <f t="shared" si="134"/>
        <v>157.73970088071607</v>
      </c>
      <c r="AF405">
        <f t="shared" si="135"/>
        <v>111.53213615330016</v>
      </c>
      <c r="AG405">
        <f t="shared" si="136"/>
        <v>5.3993406812569266E-3</v>
      </c>
    </row>
    <row r="406" spans="2:33" x14ac:dyDescent="0.2">
      <c r="B406">
        <f t="shared" si="137"/>
        <v>4250</v>
      </c>
      <c r="C406">
        <v>1900000</v>
      </c>
      <c r="D406">
        <v>371.43799999999999</v>
      </c>
      <c r="E406" s="2">
        <v>-1800610</v>
      </c>
      <c r="F406" s="2">
        <v>8491030</v>
      </c>
      <c r="G406">
        <v>-322.74799999999999</v>
      </c>
      <c r="I406" s="2">
        <f t="shared" si="138"/>
        <v>3300.5465972220991</v>
      </c>
      <c r="J406">
        <f t="shared" si="139"/>
        <v>0.11330613985976699</v>
      </c>
      <c r="K406" s="2">
        <f t="shared" si="140"/>
        <v>0.99978217047691709</v>
      </c>
      <c r="L406" s="2">
        <f t="shared" si="141"/>
        <v>0</v>
      </c>
      <c r="M406" s="2">
        <f t="shared" si="142"/>
        <v>-4.42</v>
      </c>
      <c r="O406">
        <v>4250</v>
      </c>
      <c r="P406">
        <v>1900000</v>
      </c>
      <c r="Q406">
        <v>371.43799999999999</v>
      </c>
      <c r="R406" s="2">
        <v>-1800610</v>
      </c>
      <c r="S406" s="2">
        <v>8491030</v>
      </c>
      <c r="T406">
        <v>-322.74799999999999</v>
      </c>
      <c r="U406">
        <v>1690.49</v>
      </c>
      <c r="V406">
        <f t="shared" si="144"/>
        <v>0.169049</v>
      </c>
      <c r="X406">
        <v>1900000</v>
      </c>
      <c r="Y406">
        <v>46.8994</v>
      </c>
      <c r="Z406">
        <v>159.10300000000001</v>
      </c>
      <c r="AA406">
        <v>112.20359999999999</v>
      </c>
      <c r="AC406">
        <f t="shared" si="143"/>
        <v>739262.66152666009</v>
      </c>
      <c r="AD406">
        <f t="shared" si="133"/>
        <v>0.17097905668811442</v>
      </c>
      <c r="AE406">
        <f t="shared" si="134"/>
        <v>170.97905668811441</v>
      </c>
      <c r="AF406">
        <f t="shared" si="135"/>
        <v>104.7491705344364</v>
      </c>
      <c r="AG406">
        <f t="shared" si="136"/>
        <v>5.7489715376984885E-3</v>
      </c>
    </row>
    <row r="407" spans="2:33" x14ac:dyDescent="0.2">
      <c r="B407">
        <f t="shared" si="137"/>
        <v>4500</v>
      </c>
      <c r="C407">
        <v>2000000</v>
      </c>
      <c r="D407">
        <v>371.49200000000002</v>
      </c>
      <c r="E407" s="2">
        <v>-1800620</v>
      </c>
      <c r="F407" s="2">
        <v>8491030</v>
      </c>
      <c r="G407">
        <v>-316.19299999999998</v>
      </c>
      <c r="I407" s="2">
        <f t="shared" si="138"/>
        <v>3290.5465972220991</v>
      </c>
      <c r="J407">
        <f t="shared" si="139"/>
        <v>0.11997120691034152</v>
      </c>
      <c r="K407" s="2">
        <f t="shared" si="140"/>
        <v>0.99978217047691709</v>
      </c>
      <c r="L407" s="2">
        <f t="shared" si="141"/>
        <v>-10</v>
      </c>
      <c r="M407" s="2">
        <f t="shared" si="142"/>
        <v>-4.54</v>
      </c>
      <c r="O407">
        <v>4500</v>
      </c>
      <c r="P407">
        <v>2000000</v>
      </c>
      <c r="Q407">
        <v>371.49200000000002</v>
      </c>
      <c r="R407" s="2">
        <v>-1800620</v>
      </c>
      <c r="S407" s="2">
        <v>8491030</v>
      </c>
      <c r="T407">
        <v>-316.19299999999998</v>
      </c>
      <c r="U407">
        <v>1835.19</v>
      </c>
      <c r="V407">
        <f t="shared" si="144"/>
        <v>0.18351900000000002</v>
      </c>
      <c r="X407">
        <v>2000000</v>
      </c>
      <c r="Y407">
        <v>46.839399999999998</v>
      </c>
      <c r="Z407">
        <v>158.827</v>
      </c>
      <c r="AA407">
        <v>111.9876</v>
      </c>
      <c r="AC407">
        <f t="shared" si="143"/>
        <v>735001.47377749393</v>
      </c>
      <c r="AD407">
        <f t="shared" si="133"/>
        <v>0.18669036566118224</v>
      </c>
      <c r="AE407">
        <f t="shared" si="134"/>
        <v>186.69036566118226</v>
      </c>
      <c r="AF407">
        <f t="shared" si="135"/>
        <v>98.359530557512628</v>
      </c>
      <c r="AG407">
        <f t="shared" si="136"/>
        <v>6.1224367032524877E-3</v>
      </c>
    </row>
    <row r="408" spans="2:33" x14ac:dyDescent="0.2">
      <c r="B408">
        <f t="shared" si="137"/>
        <v>4750</v>
      </c>
      <c r="C408">
        <v>2100000</v>
      </c>
      <c r="D408">
        <v>371.42</v>
      </c>
      <c r="E408" s="2">
        <v>-1800610</v>
      </c>
      <c r="F408" s="2">
        <v>8491030</v>
      </c>
      <c r="G408">
        <v>-288.83</v>
      </c>
      <c r="I408" s="2">
        <f t="shared" si="138"/>
        <v>3300.5465972220991</v>
      </c>
      <c r="J408">
        <f t="shared" si="139"/>
        <v>0.12663627396091603</v>
      </c>
      <c r="K408" s="2">
        <f t="shared" si="140"/>
        <v>0.99978217047691709</v>
      </c>
      <c r="L408" s="2">
        <f t="shared" si="141"/>
        <v>0</v>
      </c>
      <c r="M408" s="2">
        <f t="shared" si="142"/>
        <v>-4.46</v>
      </c>
      <c r="O408">
        <v>4750</v>
      </c>
      <c r="P408">
        <v>2100000</v>
      </c>
      <c r="Q408">
        <v>371.42</v>
      </c>
      <c r="R408" s="2">
        <v>-1800610</v>
      </c>
      <c r="S408" s="2">
        <v>8491030</v>
      </c>
      <c r="T408">
        <v>-288.83</v>
      </c>
      <c r="U408">
        <v>1988.01</v>
      </c>
      <c r="V408">
        <f t="shared" si="144"/>
        <v>0.19880100000000001</v>
      </c>
      <c r="X408">
        <v>2100000</v>
      </c>
      <c r="Y408">
        <v>46.727699999999999</v>
      </c>
      <c r="Z408">
        <v>158.97300000000001</v>
      </c>
      <c r="AA408">
        <v>112.2453</v>
      </c>
      <c r="AC408">
        <f t="shared" si="143"/>
        <v>740087.19954215072</v>
      </c>
      <c r="AD408">
        <f t="shared" si="133"/>
        <v>0.20084672476448129</v>
      </c>
      <c r="AE408">
        <f t="shared" si="134"/>
        <v>200.84672476448128</v>
      </c>
      <c r="AF408">
        <f t="shared" si="135"/>
        <v>93.82747611879644</v>
      </c>
      <c r="AG408">
        <f t="shared" si="136"/>
        <v>6.4181626204838447E-3</v>
      </c>
    </row>
    <row r="409" spans="2:33" x14ac:dyDescent="0.2">
      <c r="B409">
        <f t="shared" si="137"/>
        <v>5000</v>
      </c>
      <c r="C409">
        <v>2200000</v>
      </c>
      <c r="D409">
        <v>371.42099999999999</v>
      </c>
      <c r="E409" s="2">
        <v>-1800610</v>
      </c>
      <c r="F409" s="2">
        <v>8491030</v>
      </c>
      <c r="G409">
        <v>-289.86</v>
      </c>
      <c r="I409" s="2">
        <f t="shared" si="138"/>
        <v>3300.5465972220991</v>
      </c>
      <c r="J409">
        <f t="shared" si="139"/>
        <v>0.13330134101149058</v>
      </c>
      <c r="K409" s="2">
        <f t="shared" si="140"/>
        <v>0.99978217047691709</v>
      </c>
      <c r="L409" s="2">
        <f t="shared" si="141"/>
        <v>0</v>
      </c>
      <c r="M409" s="2">
        <f t="shared" si="142"/>
        <v>-4.5</v>
      </c>
      <c r="O409">
        <v>5000</v>
      </c>
      <c r="P409">
        <v>2200000</v>
      </c>
      <c r="Q409">
        <v>371.42099999999999</v>
      </c>
      <c r="R409" s="2">
        <v>-1800610</v>
      </c>
      <c r="S409" s="2">
        <v>8491030</v>
      </c>
      <c r="T409">
        <v>-289.86</v>
      </c>
      <c r="U409">
        <v>2111.9299999999998</v>
      </c>
      <c r="V409">
        <f t="shared" si="144"/>
        <v>0.21119299999999999</v>
      </c>
      <c r="X409">
        <v>2200000</v>
      </c>
      <c r="Y409">
        <v>46.819800000000001</v>
      </c>
      <c r="Z409">
        <v>158.76499999999999</v>
      </c>
      <c r="AA409">
        <v>111.9452</v>
      </c>
      <c r="AC409">
        <f t="shared" si="143"/>
        <v>734166.94571776374</v>
      </c>
      <c r="AD409">
        <f t="shared" si="133"/>
        <v>0.21508680783078984</v>
      </c>
      <c r="AE409">
        <f t="shared" si="134"/>
        <v>215.08680783078984</v>
      </c>
      <c r="AF409">
        <f t="shared" si="135"/>
        <v>88.423066942247459</v>
      </c>
      <c r="AG409">
        <f t="shared" si="136"/>
        <v>6.8104400901782807E-3</v>
      </c>
    </row>
    <row r="410" spans="2:33" x14ac:dyDescent="0.2">
      <c r="B410">
        <f t="shared" si="137"/>
        <v>5250</v>
      </c>
      <c r="C410">
        <v>2300000</v>
      </c>
      <c r="D410">
        <v>371.44799999999998</v>
      </c>
      <c r="E410" s="2">
        <v>-1800590</v>
      </c>
      <c r="F410" s="2">
        <v>8491030</v>
      </c>
      <c r="G410">
        <v>-222.00200000000001</v>
      </c>
      <c r="I410" s="2">
        <f t="shared" si="138"/>
        <v>3320.5465972220991</v>
      </c>
      <c r="J410">
        <f t="shared" si="139"/>
        <v>0.13996640806206512</v>
      </c>
      <c r="K410" s="2">
        <f t="shared" si="140"/>
        <v>0.99978217047691709</v>
      </c>
      <c r="L410" s="2">
        <f t="shared" si="141"/>
        <v>20</v>
      </c>
      <c r="M410" s="2">
        <f t="shared" si="142"/>
        <v>-4.42</v>
      </c>
      <c r="O410">
        <v>5250</v>
      </c>
      <c r="P410">
        <v>2300000</v>
      </c>
      <c r="Q410">
        <v>371.44799999999998</v>
      </c>
      <c r="R410" s="2">
        <v>-1800590</v>
      </c>
      <c r="S410" s="2">
        <v>8491030</v>
      </c>
      <c r="T410">
        <v>-222.00200000000001</v>
      </c>
      <c r="U410">
        <v>2294.77</v>
      </c>
      <c r="V410">
        <f t="shared" si="144"/>
        <v>0.22947700000000001</v>
      </c>
      <c r="X410">
        <v>2300000</v>
      </c>
      <c r="Y410">
        <v>46.797499999999999</v>
      </c>
      <c r="Z410">
        <v>159.001</v>
      </c>
      <c r="AA410">
        <v>112.20350000000001</v>
      </c>
      <c r="AC410">
        <f t="shared" si="143"/>
        <v>739260.68495370913</v>
      </c>
      <c r="AD410">
        <f t="shared" si="133"/>
        <v>0.23209759239564454</v>
      </c>
      <c r="AE410">
        <f t="shared" si="134"/>
        <v>232.09759239564454</v>
      </c>
      <c r="AF410">
        <f t="shared" si="135"/>
        <v>84.796720853166391</v>
      </c>
      <c r="AG410">
        <f t="shared" si="136"/>
        <v>7.1016897108883087E-3</v>
      </c>
    </row>
    <row r="411" spans="2:33" x14ac:dyDescent="0.2">
      <c r="B411">
        <f t="shared" si="137"/>
        <v>5500</v>
      </c>
      <c r="C411">
        <v>2400000</v>
      </c>
      <c r="D411">
        <v>371.452</v>
      </c>
      <c r="E411" s="2">
        <v>-1800600</v>
      </c>
      <c r="F411" s="2">
        <v>8491030</v>
      </c>
      <c r="G411">
        <v>-126.786</v>
      </c>
      <c r="I411" s="2">
        <f t="shared" si="138"/>
        <v>3310.5465972220991</v>
      </c>
      <c r="J411">
        <f t="shared" si="139"/>
        <v>0.14663147511263963</v>
      </c>
      <c r="K411" s="2">
        <f t="shared" si="140"/>
        <v>0.99978217047691709</v>
      </c>
      <c r="L411" s="2">
        <f t="shared" si="141"/>
        <v>10</v>
      </c>
      <c r="M411" s="2">
        <f t="shared" si="142"/>
        <v>-4.54</v>
      </c>
      <c r="O411">
        <v>5500</v>
      </c>
      <c r="P411">
        <v>2400000</v>
      </c>
      <c r="Q411">
        <v>371.452</v>
      </c>
      <c r="R411" s="2">
        <v>-1800600</v>
      </c>
      <c r="S411" s="2">
        <v>8491030</v>
      </c>
      <c r="T411">
        <v>-126.786</v>
      </c>
      <c r="U411">
        <v>2424.34</v>
      </c>
      <c r="V411">
        <f t="shared" si="144"/>
        <v>0.24243400000000004</v>
      </c>
      <c r="X411">
        <v>2400000</v>
      </c>
      <c r="Y411">
        <v>46.821599999999997</v>
      </c>
      <c r="Z411">
        <v>158.828</v>
      </c>
      <c r="AA411">
        <v>112.0064</v>
      </c>
      <c r="AC411">
        <f t="shared" si="143"/>
        <v>735371.70264787693</v>
      </c>
      <c r="AD411">
        <f t="shared" si="133"/>
        <v>0.24649930277991408</v>
      </c>
      <c r="AE411">
        <f t="shared" si="134"/>
        <v>246.49930277991407</v>
      </c>
      <c r="AF411">
        <f t="shared" si="135"/>
        <v>80.516516242645721</v>
      </c>
      <c r="AG411">
        <f t="shared" si="136"/>
        <v>7.479210826573786E-3</v>
      </c>
    </row>
    <row r="412" spans="2:33" x14ac:dyDescent="0.2">
      <c r="B412">
        <f t="shared" si="137"/>
        <v>5750</v>
      </c>
      <c r="C412">
        <v>2500000</v>
      </c>
      <c r="D412">
        <v>371.43299999999999</v>
      </c>
      <c r="E412" s="2">
        <v>-1800580</v>
      </c>
      <c r="F412" s="2">
        <v>8491030</v>
      </c>
      <c r="G412">
        <v>-58.378900000000002</v>
      </c>
      <c r="I412" s="2">
        <f t="shared" si="138"/>
        <v>3330.5465972220991</v>
      </c>
      <c r="J412">
        <f t="shared" si="139"/>
        <v>0.15329654216321417</v>
      </c>
      <c r="K412" s="2">
        <f t="shared" si="140"/>
        <v>0.99978217047691709</v>
      </c>
      <c r="L412" s="2">
        <f t="shared" si="141"/>
        <v>30</v>
      </c>
      <c r="M412" s="2">
        <f t="shared" si="142"/>
        <v>-4.42</v>
      </c>
      <c r="O412">
        <v>5750</v>
      </c>
      <c r="P412">
        <v>2500000</v>
      </c>
      <c r="Q412">
        <v>371.43299999999999</v>
      </c>
      <c r="R412" s="2">
        <v>-1800580</v>
      </c>
      <c r="S412" s="2">
        <v>8491030</v>
      </c>
      <c r="T412">
        <v>-58.378900000000002</v>
      </c>
      <c r="U412">
        <v>2616.73</v>
      </c>
      <c r="V412">
        <f t="shared" si="144"/>
        <v>0.26167299999999999</v>
      </c>
      <c r="X412">
        <v>2500000</v>
      </c>
      <c r="Y412">
        <v>46.788899999999998</v>
      </c>
      <c r="Z412">
        <v>158.71700000000001</v>
      </c>
      <c r="AA412">
        <v>111.9281</v>
      </c>
      <c r="AC412">
        <f t="shared" si="143"/>
        <v>733830.55781103543</v>
      </c>
      <c r="AD412">
        <f t="shared" si="133"/>
        <v>0.26661968020134891</v>
      </c>
      <c r="AE412">
        <f t="shared" si="134"/>
        <v>266.6196802013489</v>
      </c>
      <c r="AF412">
        <f t="shared" si="135"/>
        <v>76.854393376313993</v>
      </c>
      <c r="AG412">
        <f t="shared" si="136"/>
        <v>7.8355962950791298E-3</v>
      </c>
    </row>
    <row r="413" spans="2:33" x14ac:dyDescent="0.2">
      <c r="B413">
        <f t="shared" si="137"/>
        <v>6000</v>
      </c>
      <c r="C413">
        <v>2600000</v>
      </c>
      <c r="D413">
        <v>371.46300000000002</v>
      </c>
      <c r="E413" s="2">
        <v>-1800570</v>
      </c>
      <c r="F413" s="2">
        <v>8491030</v>
      </c>
      <c r="G413">
        <v>-14.0564</v>
      </c>
      <c r="I413" s="2">
        <f t="shared" si="138"/>
        <v>3340.5465972220991</v>
      </c>
      <c r="J413">
        <f t="shared" si="139"/>
        <v>0.15996160921378869</v>
      </c>
      <c r="K413" s="2">
        <f t="shared" si="140"/>
        <v>0.99978217047691709</v>
      </c>
      <c r="L413" s="2">
        <f t="shared" si="141"/>
        <v>40</v>
      </c>
      <c r="M413" s="2">
        <f t="shared" si="142"/>
        <v>-4.46</v>
      </c>
      <c r="O413">
        <v>6000</v>
      </c>
      <c r="P413">
        <v>2600000</v>
      </c>
      <c r="Q413">
        <v>371.46300000000002</v>
      </c>
      <c r="R413" s="2">
        <v>-1800570</v>
      </c>
      <c r="S413" s="2">
        <v>8491030</v>
      </c>
      <c r="T413">
        <v>-14.0564</v>
      </c>
      <c r="U413">
        <v>2748.99</v>
      </c>
      <c r="V413">
        <f t="shared" si="144"/>
        <v>0.274899</v>
      </c>
      <c r="X413">
        <v>2600000</v>
      </c>
      <c r="Y413">
        <v>46.787300000000002</v>
      </c>
      <c r="Z413">
        <v>159.018</v>
      </c>
      <c r="AA413">
        <v>112.2307</v>
      </c>
      <c r="AC413">
        <f t="shared" si="143"/>
        <v>739798.44265768572</v>
      </c>
      <c r="AD413">
        <f t="shared" si="133"/>
        <v>0.27783619934563891</v>
      </c>
      <c r="AE413">
        <f t="shared" si="134"/>
        <v>277.83619934563893</v>
      </c>
      <c r="AF413">
        <f t="shared" si="135"/>
        <v>74.251103694743051</v>
      </c>
      <c r="AG413">
        <f t="shared" si="136"/>
        <v>8.1103171540147147E-3</v>
      </c>
    </row>
    <row r="414" spans="2:33" x14ac:dyDescent="0.2">
      <c r="B414">
        <f t="shared" si="137"/>
        <v>6250</v>
      </c>
      <c r="C414">
        <v>2700000</v>
      </c>
      <c r="D414">
        <v>371.45299999999997</v>
      </c>
      <c r="E414" s="2">
        <v>-1800540</v>
      </c>
      <c r="F414" s="2">
        <v>8491030</v>
      </c>
      <c r="G414">
        <v>13.9939</v>
      </c>
      <c r="I414" s="2">
        <f t="shared" si="138"/>
        <v>3370.5465972220991</v>
      </c>
      <c r="J414">
        <f t="shared" si="139"/>
        <v>0.16662667626436323</v>
      </c>
      <c r="K414" s="2">
        <f t="shared" si="140"/>
        <v>0.99978217047691709</v>
      </c>
      <c r="L414" s="2">
        <f t="shared" si="141"/>
        <v>70</v>
      </c>
      <c r="M414" s="2">
        <f t="shared" si="142"/>
        <v>-4.38</v>
      </c>
      <c r="O414">
        <v>6250</v>
      </c>
      <c r="P414">
        <v>2700000</v>
      </c>
      <c r="Q414">
        <v>371.45299999999997</v>
      </c>
      <c r="R414" s="2">
        <v>-1800540</v>
      </c>
      <c r="S414" s="2">
        <v>8491030</v>
      </c>
      <c r="T414">
        <v>13.9939</v>
      </c>
      <c r="U414">
        <v>3021.82</v>
      </c>
      <c r="V414">
        <f t="shared" si="144"/>
        <v>0.30218200000000001</v>
      </c>
      <c r="X414">
        <v>2700000</v>
      </c>
      <c r="Y414">
        <v>46.736400000000003</v>
      </c>
      <c r="Z414">
        <v>159.125</v>
      </c>
      <c r="AA414">
        <v>112.3886</v>
      </c>
      <c r="AC414">
        <f t="shared" si="143"/>
        <v>742925.35712319252</v>
      </c>
      <c r="AD414">
        <f t="shared" si="133"/>
        <v>0.30412525894611248</v>
      </c>
      <c r="AE414">
        <f t="shared" si="134"/>
        <v>304.12525894611247</v>
      </c>
      <c r="AF414">
        <f t="shared" si="135"/>
        <v>71.582344009533841</v>
      </c>
      <c r="AG414">
        <f t="shared" si="136"/>
        <v>8.4126890273360528E-3</v>
      </c>
    </row>
    <row r="415" spans="2:33" x14ac:dyDescent="0.2">
      <c r="B415">
        <f t="shared" si="137"/>
        <v>6500</v>
      </c>
      <c r="C415">
        <v>2800000</v>
      </c>
      <c r="D415">
        <v>371.428</v>
      </c>
      <c r="E415" s="2">
        <v>-1800540</v>
      </c>
      <c r="F415" s="2">
        <v>8491030</v>
      </c>
      <c r="G415">
        <v>48.667099999999998</v>
      </c>
      <c r="I415" s="2">
        <f t="shared" si="138"/>
        <v>3370.5465972220991</v>
      </c>
      <c r="J415">
        <f t="shared" si="139"/>
        <v>0.17329174331493774</v>
      </c>
      <c r="K415" s="2">
        <f t="shared" si="140"/>
        <v>0.99978217047691709</v>
      </c>
      <c r="L415" s="2">
        <f t="shared" si="141"/>
        <v>70</v>
      </c>
      <c r="M415" s="2">
        <f t="shared" si="142"/>
        <v>-4.5</v>
      </c>
      <c r="O415">
        <v>6500</v>
      </c>
      <c r="P415">
        <v>2800000</v>
      </c>
      <c r="Q415">
        <v>371.428</v>
      </c>
      <c r="R415" s="2">
        <v>-1800540</v>
      </c>
      <c r="S415" s="2">
        <v>8491030</v>
      </c>
      <c r="T415">
        <v>48.667099999999998</v>
      </c>
      <c r="U415">
        <v>3191.88</v>
      </c>
      <c r="V415">
        <f t="shared" si="144"/>
        <v>0.31918800000000003</v>
      </c>
      <c r="X415">
        <v>2800000</v>
      </c>
      <c r="Y415">
        <v>47.101599999999998</v>
      </c>
      <c r="Z415">
        <v>158.59700000000001</v>
      </c>
      <c r="AA415">
        <v>111.4954</v>
      </c>
      <c r="AC415">
        <f t="shared" si="143"/>
        <v>725352.72591127956</v>
      </c>
      <c r="AD415">
        <f t="shared" si="133"/>
        <v>0.32902310021694881</v>
      </c>
      <c r="AE415">
        <f t="shared" si="134"/>
        <v>329.02310021694882</v>
      </c>
      <c r="AF415">
        <f t="shared" si="135"/>
        <v>67.201140237503466</v>
      </c>
      <c r="AG415">
        <f t="shared" si="136"/>
        <v>8.9611574725026091E-3</v>
      </c>
    </row>
    <row r="416" spans="2:33" x14ac:dyDescent="0.2">
      <c r="B416">
        <f t="shared" si="137"/>
        <v>6750</v>
      </c>
      <c r="C416">
        <v>2900000</v>
      </c>
      <c r="D416">
        <v>371.44900000000001</v>
      </c>
      <c r="E416" s="2">
        <v>-1800510</v>
      </c>
      <c r="F416" s="2">
        <v>8491030</v>
      </c>
      <c r="G416">
        <v>78.528400000000005</v>
      </c>
      <c r="I416" s="2">
        <f t="shared" si="138"/>
        <v>3400.5465972220991</v>
      </c>
      <c r="J416">
        <f t="shared" si="139"/>
        <v>0.17995681036551228</v>
      </c>
      <c r="K416" s="2">
        <f t="shared" si="140"/>
        <v>0.99978217047691709</v>
      </c>
      <c r="L416" s="2">
        <f t="shared" si="141"/>
        <v>100</v>
      </c>
      <c r="M416" s="2">
        <f t="shared" si="142"/>
        <v>-4.38</v>
      </c>
      <c r="O416">
        <v>6750</v>
      </c>
      <c r="P416">
        <v>2900000</v>
      </c>
      <c r="Q416">
        <v>371.44900000000001</v>
      </c>
      <c r="R416" s="2">
        <v>-1800510</v>
      </c>
      <c r="S416" s="2">
        <v>8491030</v>
      </c>
      <c r="T416">
        <v>78.528400000000005</v>
      </c>
      <c r="U416">
        <v>3478.06</v>
      </c>
      <c r="V416">
        <f t="shared" si="144"/>
        <v>0.347806</v>
      </c>
      <c r="X416">
        <v>2900000</v>
      </c>
      <c r="Y416">
        <v>46.674700000000001</v>
      </c>
      <c r="Z416">
        <v>159.00299999999999</v>
      </c>
      <c r="AA416">
        <v>112.3283</v>
      </c>
      <c r="AC416">
        <f t="shared" si="143"/>
        <v>741730.19050690148</v>
      </c>
      <c r="AD416">
        <f t="shared" si="133"/>
        <v>0.35060668743450135</v>
      </c>
      <c r="AE416">
        <f t="shared" si="134"/>
        <v>350.60668743450134</v>
      </c>
      <c r="AF416">
        <f t="shared" si="135"/>
        <v>66.173321588630529</v>
      </c>
      <c r="AG416">
        <f t="shared" si="136"/>
        <v>9.1003441499219843E-3</v>
      </c>
    </row>
    <row r="417" spans="2:33" x14ac:dyDescent="0.2">
      <c r="B417">
        <f t="shared" si="137"/>
        <v>7000</v>
      </c>
      <c r="C417">
        <v>3000000</v>
      </c>
      <c r="D417">
        <v>371.44200000000001</v>
      </c>
      <c r="E417" s="2">
        <v>-1800500</v>
      </c>
      <c r="F417" s="2">
        <v>8491030</v>
      </c>
      <c r="G417">
        <v>260.52699999999999</v>
      </c>
      <c r="I417" s="2">
        <f t="shared" si="138"/>
        <v>3410.5465972220991</v>
      </c>
      <c r="J417">
        <f t="shared" si="139"/>
        <v>0.1866218774160868</v>
      </c>
      <c r="K417" s="2">
        <f t="shared" si="140"/>
        <v>0.99978217047691709</v>
      </c>
      <c r="L417" s="2">
        <f t="shared" si="141"/>
        <v>110</v>
      </c>
      <c r="M417" s="2">
        <f t="shared" si="142"/>
        <v>-4.46</v>
      </c>
      <c r="O417">
        <v>7000</v>
      </c>
      <c r="P417">
        <v>3000000</v>
      </c>
      <c r="Q417">
        <v>371.44200000000001</v>
      </c>
      <c r="R417" s="2">
        <v>-1800500</v>
      </c>
      <c r="S417" s="2">
        <v>8491030</v>
      </c>
      <c r="T417">
        <v>260.52699999999999</v>
      </c>
      <c r="U417">
        <v>3774.78</v>
      </c>
      <c r="V417">
        <f t="shared" si="144"/>
        <v>0.37747800000000004</v>
      </c>
      <c r="X417">
        <v>3000000</v>
      </c>
      <c r="Y417">
        <v>46.351599999999998</v>
      </c>
      <c r="Z417">
        <v>159.011</v>
      </c>
      <c r="AA417">
        <v>112.65940000000001</v>
      </c>
      <c r="AC417">
        <f t="shared" si="143"/>
        <v>748308.53643363353</v>
      </c>
      <c r="AD417">
        <f t="shared" si="133"/>
        <v>0.37717250658418844</v>
      </c>
      <c r="AE417">
        <f t="shared" si="134"/>
        <v>377.17250658418845</v>
      </c>
      <c r="AF417">
        <f t="shared" si="135"/>
        <v>64.375914377190583</v>
      </c>
      <c r="AG417">
        <f t="shared" si="136"/>
        <v>9.3544302372405453E-3</v>
      </c>
    </row>
    <row r="418" spans="2:33" x14ac:dyDescent="0.2">
      <c r="B418">
        <f t="shared" si="137"/>
        <v>7250</v>
      </c>
      <c r="C418">
        <v>3100000</v>
      </c>
      <c r="D418">
        <v>371.428</v>
      </c>
      <c r="E418" s="2">
        <v>-1800460</v>
      </c>
      <c r="F418" s="2">
        <v>8491030</v>
      </c>
      <c r="G418">
        <v>402.85599999999999</v>
      </c>
      <c r="I418" s="2">
        <f>E418-(432000-$B$387)/432000*E$388</f>
        <v>3450.5465972220991</v>
      </c>
      <c r="J418">
        <f t="shared" si="139"/>
        <v>0.19328694446666134</v>
      </c>
      <c r="K418" s="2">
        <f t="shared" si="140"/>
        <v>0.99978217047691709</v>
      </c>
      <c r="L418" s="2">
        <f>E418-$E$389</f>
        <v>150</v>
      </c>
      <c r="M418" s="2">
        <f t="shared" si="142"/>
        <v>-4.34</v>
      </c>
      <c r="O418">
        <v>7250</v>
      </c>
      <c r="P418">
        <v>3100000</v>
      </c>
      <c r="Q418">
        <v>371.428</v>
      </c>
      <c r="R418" s="2">
        <v>-1800460</v>
      </c>
      <c r="S418" s="2">
        <v>8491030</v>
      </c>
      <c r="T418">
        <v>402.85599999999999</v>
      </c>
      <c r="U418">
        <v>4040.28</v>
      </c>
      <c r="V418">
        <f t="shared" si="144"/>
        <v>0.40402800000000005</v>
      </c>
      <c r="X418">
        <v>3100000</v>
      </c>
      <c r="Y418">
        <v>46.708799999999997</v>
      </c>
      <c r="Z418">
        <v>158.98400000000001</v>
      </c>
      <c r="AA418">
        <v>112.2752</v>
      </c>
      <c r="AC418">
        <f t="shared" si="143"/>
        <v>740678.79230622831</v>
      </c>
      <c r="AD418">
        <f t="shared" si="133"/>
        <v>0.40785955031875532</v>
      </c>
      <c r="AE418">
        <f t="shared" si="134"/>
        <v>407.85955031875534</v>
      </c>
      <c r="AF418">
        <f t="shared" si="135"/>
        <v>61.522312927835955</v>
      </c>
      <c r="AG418">
        <f t="shared" si="136"/>
        <v>9.788318600868675E-3</v>
      </c>
    </row>
    <row r="419" spans="2:33" x14ac:dyDescent="0.2">
      <c r="B419">
        <f t="shared" si="137"/>
        <v>7500</v>
      </c>
      <c r="C419">
        <v>3200000</v>
      </c>
      <c r="D419">
        <v>371.45</v>
      </c>
      <c r="E419" s="2">
        <v>-1800440</v>
      </c>
      <c r="F419" s="2">
        <v>8491030</v>
      </c>
      <c r="G419">
        <v>534.93799999999999</v>
      </c>
      <c r="I419" s="2">
        <f t="shared" ref="I419:I427" si="145">E419-(432000-$B$387)/432000*E$388</f>
        <v>3470.5465972220991</v>
      </c>
      <c r="J419">
        <f t="shared" ref="J419:J427" si="146">B419/$B$387</f>
        <v>0.19995201151723585</v>
      </c>
      <c r="K419" s="2">
        <f t="shared" ref="K419:K427" si="147">F419/$F$388</f>
        <v>0.99978217047691709</v>
      </c>
      <c r="L419" s="2">
        <f t="shared" ref="L419:L427" si="148">E419-$E$389</f>
        <v>170</v>
      </c>
      <c r="M419" s="2">
        <f t="shared" si="142"/>
        <v>-4.42</v>
      </c>
      <c r="O419">
        <v>7500</v>
      </c>
      <c r="P419">
        <v>3200000</v>
      </c>
      <c r="Q419">
        <v>371.45</v>
      </c>
      <c r="R419" s="2">
        <v>-1800440</v>
      </c>
      <c r="S419" s="2">
        <v>8491030</v>
      </c>
      <c r="T419">
        <v>534.93799999999999</v>
      </c>
      <c r="U419">
        <v>4323.07</v>
      </c>
      <c r="V419">
        <f t="shared" si="144"/>
        <v>0.432307</v>
      </c>
      <c r="X419">
        <v>3200000</v>
      </c>
      <c r="Y419">
        <v>46.235700000000001</v>
      </c>
      <c r="Z419">
        <v>158.78100000000001</v>
      </c>
      <c r="AA419">
        <v>112.5453</v>
      </c>
      <c r="AC419">
        <f t="shared" si="143"/>
        <v>746037.20640529506</v>
      </c>
      <c r="AD419">
        <f t="shared" si="133"/>
        <v>0.43327223833609829</v>
      </c>
      <c r="AE419">
        <f t="shared" si="134"/>
        <v>433.27223833609827</v>
      </c>
      <c r="AF419">
        <f t="shared" si="135"/>
        <v>59.901814092969154</v>
      </c>
      <c r="AG419">
        <f t="shared" si="136"/>
        <v>1.0053117908338637E-2</v>
      </c>
    </row>
    <row r="420" spans="2:33" x14ac:dyDescent="0.2">
      <c r="B420">
        <f t="shared" si="137"/>
        <v>7750</v>
      </c>
      <c r="C420">
        <v>3300000</v>
      </c>
      <c r="D420">
        <v>371.44900000000001</v>
      </c>
      <c r="E420" s="2">
        <v>-1800400</v>
      </c>
      <c r="F420" s="2">
        <v>8491030</v>
      </c>
      <c r="G420">
        <v>634.702</v>
      </c>
      <c r="I420" s="2">
        <f t="shared" si="145"/>
        <v>3510.5465972220991</v>
      </c>
      <c r="J420">
        <f t="shared" si="146"/>
        <v>0.20661707856781039</v>
      </c>
      <c r="K420" s="2">
        <f t="shared" si="147"/>
        <v>0.99978217047691709</v>
      </c>
      <c r="L420" s="2">
        <f t="shared" si="148"/>
        <v>210</v>
      </c>
      <c r="M420" s="2">
        <f t="shared" si="142"/>
        <v>-4.34</v>
      </c>
      <c r="O420">
        <v>7750</v>
      </c>
      <c r="P420">
        <v>3300000</v>
      </c>
      <c r="Q420">
        <v>371.44900000000001</v>
      </c>
      <c r="R420" s="2">
        <v>-1800400</v>
      </c>
      <c r="S420" s="2">
        <v>8491030</v>
      </c>
      <c r="T420">
        <v>634.702</v>
      </c>
      <c r="U420">
        <v>4696.57</v>
      </c>
      <c r="V420">
        <f t="shared" si="144"/>
        <v>0.46965699999999999</v>
      </c>
      <c r="X420">
        <v>3300000</v>
      </c>
      <c r="Y420">
        <v>46.447099999999999</v>
      </c>
      <c r="Z420">
        <v>158.78899999999999</v>
      </c>
      <c r="AA420">
        <v>112.3419</v>
      </c>
      <c r="AC420">
        <f t="shared" si="143"/>
        <v>741999.6351252544</v>
      </c>
      <c r="AD420">
        <f t="shared" si="133"/>
        <v>0.47326696414768288</v>
      </c>
      <c r="AE420">
        <f t="shared" si="134"/>
        <v>473.26696414768287</v>
      </c>
      <c r="AF420">
        <f t="shared" si="135"/>
        <v>57.655765196442339</v>
      </c>
      <c r="AG420">
        <f t="shared" si="136"/>
        <v>1.044474907146248E-2</v>
      </c>
    </row>
    <row r="421" spans="2:33" x14ac:dyDescent="0.2">
      <c r="B421">
        <f t="shared" si="137"/>
        <v>8000</v>
      </c>
      <c r="C421">
        <v>3400000</v>
      </c>
      <c r="D421">
        <v>371.48200000000003</v>
      </c>
      <c r="E421" s="2">
        <v>-1800370</v>
      </c>
      <c r="F421" s="2">
        <v>8491030</v>
      </c>
      <c r="G421">
        <v>696.93399999999997</v>
      </c>
      <c r="I421" s="2">
        <f t="shared" si="145"/>
        <v>3540.5465972220991</v>
      </c>
      <c r="J421">
        <f t="shared" si="146"/>
        <v>0.21328214561838493</v>
      </c>
      <c r="K421" s="2">
        <f t="shared" si="147"/>
        <v>0.99978217047691709</v>
      </c>
      <c r="L421" s="2">
        <f t="shared" si="148"/>
        <v>240</v>
      </c>
      <c r="M421" s="2">
        <f t="shared" si="142"/>
        <v>-4.38</v>
      </c>
      <c r="O421">
        <v>8000</v>
      </c>
      <c r="P421">
        <v>3400000</v>
      </c>
      <c r="Q421">
        <v>371.48200000000003</v>
      </c>
      <c r="R421" s="2">
        <v>-1800370</v>
      </c>
      <c r="S421" s="2">
        <v>8491030</v>
      </c>
      <c r="T421">
        <v>696.93399999999997</v>
      </c>
      <c r="U421">
        <v>4992.66</v>
      </c>
      <c r="V421">
        <f t="shared" si="144"/>
        <v>0.49926599999999999</v>
      </c>
      <c r="X421">
        <v>3400000</v>
      </c>
      <c r="Y421">
        <v>46.823099999999997</v>
      </c>
      <c r="Z421">
        <v>159.02699999999999</v>
      </c>
      <c r="AA421">
        <v>112.2039</v>
      </c>
      <c r="AC421">
        <f t="shared" si="143"/>
        <v>739268.5912666535</v>
      </c>
      <c r="AD421">
        <f t="shared" si="133"/>
        <v>0.50496214117724902</v>
      </c>
      <c r="AE421">
        <f t="shared" si="134"/>
        <v>504.96214117724901</v>
      </c>
      <c r="AF421">
        <f t="shared" si="135"/>
        <v>55.648443207597339</v>
      </c>
      <c r="AG421">
        <f t="shared" si="136"/>
        <v>1.082150668175E-2</v>
      </c>
    </row>
    <row r="422" spans="2:33" x14ac:dyDescent="0.2">
      <c r="B422">
        <f t="shared" si="137"/>
        <v>8250</v>
      </c>
      <c r="C422">
        <v>3500000</v>
      </c>
      <c r="D422">
        <v>371.43400000000003</v>
      </c>
      <c r="E422" s="2">
        <v>-1800330</v>
      </c>
      <c r="F422" s="2">
        <v>8491030</v>
      </c>
      <c r="G422">
        <v>794.50300000000004</v>
      </c>
      <c r="I422" s="2">
        <f t="shared" si="145"/>
        <v>3580.5465972220991</v>
      </c>
      <c r="J422">
        <f t="shared" si="146"/>
        <v>0.21994721266895945</v>
      </c>
      <c r="K422" s="2">
        <f t="shared" si="147"/>
        <v>0.99978217047691709</v>
      </c>
      <c r="L422" s="2">
        <f t="shared" si="148"/>
        <v>280</v>
      </c>
      <c r="M422" s="2">
        <f t="shared" si="142"/>
        <v>-4.34</v>
      </c>
      <c r="O422">
        <v>8250</v>
      </c>
      <c r="P422">
        <v>3500000</v>
      </c>
      <c r="Q422">
        <v>371.43400000000003</v>
      </c>
      <c r="R422" s="2">
        <v>-1800330</v>
      </c>
      <c r="S422" s="2">
        <v>8491030</v>
      </c>
      <c r="T422">
        <v>794.50300000000004</v>
      </c>
      <c r="U422">
        <v>5374.92</v>
      </c>
      <c r="V422">
        <f t="shared" si="144"/>
        <v>0.53749200000000008</v>
      </c>
      <c r="X422">
        <v>3500000</v>
      </c>
      <c r="Y422">
        <v>46.4711</v>
      </c>
      <c r="Z422">
        <v>158.738</v>
      </c>
      <c r="AA422">
        <v>112.26690000000001</v>
      </c>
      <c r="AC422">
        <f t="shared" ref="AC422:AC427" si="149">(1/6)*3.14*(AA422)^3</f>
        <v>740514.53930501966</v>
      </c>
      <c r="AD422">
        <f t="shared" ref="AD422:AD427" si="150">V422*$AC$386/AC422</f>
        <v>0.54270959123586238</v>
      </c>
      <c r="AE422">
        <f t="shared" si="134"/>
        <v>542.70959123586238</v>
      </c>
      <c r="AF422">
        <f t="shared" ref="AF422:AF427" si="151">AC422/O422*0.6022</f>
        <v>54.053073402361548</v>
      </c>
      <c r="AG422">
        <f t="shared" ref="AG422:AG427" si="152">O422/AC422</f>
        <v>1.1140902118873598E-2</v>
      </c>
    </row>
    <row r="423" spans="2:33" x14ac:dyDescent="0.2">
      <c r="B423">
        <f t="shared" si="137"/>
        <v>8500</v>
      </c>
      <c r="C423">
        <v>3600000</v>
      </c>
      <c r="D423">
        <v>371.45499999999998</v>
      </c>
      <c r="E423" s="2">
        <v>-1800300</v>
      </c>
      <c r="F423" s="2">
        <v>8491030</v>
      </c>
      <c r="G423">
        <v>942.20600000000002</v>
      </c>
      <c r="I423" s="2">
        <f t="shared" si="145"/>
        <v>3610.5465972220991</v>
      </c>
      <c r="J423">
        <f t="shared" si="146"/>
        <v>0.22661227971953399</v>
      </c>
      <c r="K423" s="2">
        <f t="shared" si="147"/>
        <v>0.99978217047691709</v>
      </c>
      <c r="L423" s="2">
        <f t="shared" si="148"/>
        <v>310</v>
      </c>
      <c r="M423" s="2">
        <f t="shared" si="142"/>
        <v>-4.38</v>
      </c>
      <c r="O423">
        <v>8500</v>
      </c>
      <c r="P423">
        <v>3600000</v>
      </c>
      <c r="Q423">
        <v>371.45499999999998</v>
      </c>
      <c r="R423" s="2">
        <v>-1800300</v>
      </c>
      <c r="S423" s="2">
        <v>8491030</v>
      </c>
      <c r="T423">
        <v>942.20600000000002</v>
      </c>
      <c r="U423">
        <v>5734.81</v>
      </c>
      <c r="V423">
        <f t="shared" si="144"/>
        <v>0.57348100000000002</v>
      </c>
      <c r="X423">
        <v>3600000</v>
      </c>
      <c r="Y423">
        <v>46.564700000000002</v>
      </c>
      <c r="Z423">
        <v>158.94</v>
      </c>
      <c r="AA423">
        <v>112.3753</v>
      </c>
      <c r="AC423">
        <f t="shared" si="149"/>
        <v>742661.63630110235</v>
      </c>
      <c r="AD423">
        <f t="shared" si="150"/>
        <v>0.57737387081464941</v>
      </c>
      <c r="AE423">
        <f t="shared" si="134"/>
        <v>577.37387081464942</v>
      </c>
      <c r="AF423">
        <f t="shared" si="151"/>
        <v>52.615392633002806</v>
      </c>
      <c r="AG423">
        <f t="shared" si="152"/>
        <v>1.1445319893370373E-2</v>
      </c>
    </row>
    <row r="424" spans="2:33" x14ac:dyDescent="0.2">
      <c r="B424">
        <f t="shared" si="137"/>
        <v>8750</v>
      </c>
      <c r="C424">
        <v>3700000</v>
      </c>
      <c r="D424">
        <v>371.47</v>
      </c>
      <c r="E424" s="2">
        <v>-1800220</v>
      </c>
      <c r="F424" s="2">
        <v>8491030</v>
      </c>
      <c r="G424">
        <v>1009.84</v>
      </c>
      <c r="I424" s="2">
        <f t="shared" si="145"/>
        <v>3690.5465972220991</v>
      </c>
      <c r="J424">
        <f t="shared" si="146"/>
        <v>0.2332773467701085</v>
      </c>
      <c r="K424" s="2">
        <f t="shared" si="147"/>
        <v>0.99978217047691709</v>
      </c>
      <c r="L424" s="2">
        <f t="shared" si="148"/>
        <v>390</v>
      </c>
      <c r="M424" s="2">
        <f t="shared" si="142"/>
        <v>-4.18</v>
      </c>
      <c r="O424">
        <v>8750</v>
      </c>
      <c r="P424">
        <v>3700000</v>
      </c>
      <c r="Q424">
        <v>371.47</v>
      </c>
      <c r="R424" s="2">
        <v>-1800220</v>
      </c>
      <c r="S424" s="2">
        <v>8491030</v>
      </c>
      <c r="T424">
        <v>1009.84</v>
      </c>
      <c r="U424">
        <v>6159.7</v>
      </c>
      <c r="V424">
        <f t="shared" si="144"/>
        <v>0.61597000000000002</v>
      </c>
      <c r="X424">
        <v>3700000</v>
      </c>
      <c r="Y424">
        <v>46.600499999999997</v>
      </c>
      <c r="Z424">
        <v>158.96199999999999</v>
      </c>
      <c r="AA424">
        <v>112.36150000000001</v>
      </c>
      <c r="AC424">
        <f t="shared" si="149"/>
        <v>742388.06714329484</v>
      </c>
      <c r="AD424">
        <f t="shared" si="150"/>
        <v>0.62037981725155733</v>
      </c>
      <c r="AE424">
        <f t="shared" si="134"/>
        <v>620.37981725155737</v>
      </c>
      <c r="AF424">
        <f t="shared" si="151"/>
        <v>51.093267889564814</v>
      </c>
      <c r="AG424">
        <f t="shared" si="152"/>
        <v>1.1786288583099068E-2</v>
      </c>
    </row>
    <row r="425" spans="2:33" x14ac:dyDescent="0.2">
      <c r="B425">
        <f t="shared" si="137"/>
        <v>9000</v>
      </c>
      <c r="C425">
        <v>3800000</v>
      </c>
      <c r="D425">
        <v>371.46600000000001</v>
      </c>
      <c r="E425" s="2">
        <v>-1800180</v>
      </c>
      <c r="F425" s="2">
        <v>8491030</v>
      </c>
      <c r="G425">
        <v>1172.52</v>
      </c>
      <c r="I425" s="2">
        <f t="shared" si="145"/>
        <v>3730.5465972220991</v>
      </c>
      <c r="J425">
        <f t="shared" si="146"/>
        <v>0.23994241382068304</v>
      </c>
      <c r="K425" s="2">
        <f t="shared" si="147"/>
        <v>0.99978217047691709</v>
      </c>
      <c r="L425" s="2">
        <f t="shared" si="148"/>
        <v>430</v>
      </c>
      <c r="M425" s="2">
        <f t="shared" si="142"/>
        <v>-4.34</v>
      </c>
      <c r="O425">
        <v>9000</v>
      </c>
      <c r="P425">
        <v>3800000</v>
      </c>
      <c r="Q425">
        <v>371.46600000000001</v>
      </c>
      <c r="R425" s="2">
        <v>-1800180</v>
      </c>
      <c r="S425" s="2">
        <v>8491030</v>
      </c>
      <c r="T425">
        <v>1172.52</v>
      </c>
      <c r="U425">
        <v>6515.27</v>
      </c>
      <c r="V425">
        <f t="shared" si="144"/>
        <v>0.65152700000000008</v>
      </c>
      <c r="X425">
        <v>3800000</v>
      </c>
      <c r="Y425">
        <v>46.653799999999997</v>
      </c>
      <c r="Z425">
        <v>158.999</v>
      </c>
      <c r="AA425">
        <v>112.34520000000001</v>
      </c>
      <c r="AC425">
        <f t="shared" si="149"/>
        <v>742065.02490564622</v>
      </c>
      <c r="AD425">
        <f t="shared" si="150"/>
        <v>0.65647703386479106</v>
      </c>
      <c r="AE425">
        <f t="shared" si="134"/>
        <v>656.47703386479111</v>
      </c>
      <c r="AF425">
        <f t="shared" si="151"/>
        <v>49.652395333131125</v>
      </c>
      <c r="AG425">
        <f t="shared" si="152"/>
        <v>1.2128317193152114E-2</v>
      </c>
    </row>
    <row r="426" spans="2:33" x14ac:dyDescent="0.2">
      <c r="B426">
        <f t="shared" si="137"/>
        <v>9250</v>
      </c>
      <c r="C426">
        <v>3900000</v>
      </c>
      <c r="D426">
        <v>371.45499999999998</v>
      </c>
      <c r="E426" s="2">
        <v>-1800150</v>
      </c>
      <c r="F426" s="2">
        <v>8491030</v>
      </c>
      <c r="G426">
        <v>1279.5899999999999</v>
      </c>
      <c r="I426" s="2">
        <f t="shared" si="145"/>
        <v>3760.5465972220991</v>
      </c>
      <c r="J426">
        <f t="shared" si="146"/>
        <v>0.24660748087125756</v>
      </c>
      <c r="K426" s="2">
        <f t="shared" si="147"/>
        <v>0.99978217047691709</v>
      </c>
      <c r="L426" s="2">
        <f t="shared" si="148"/>
        <v>460</v>
      </c>
      <c r="M426" s="2">
        <f t="shared" si="142"/>
        <v>-4.38</v>
      </c>
      <c r="O426">
        <v>9250</v>
      </c>
      <c r="P426">
        <v>3900000</v>
      </c>
      <c r="Q426">
        <v>371.45499999999998</v>
      </c>
      <c r="R426" s="2">
        <v>-1800150</v>
      </c>
      <c r="S426" s="2">
        <v>8491030</v>
      </c>
      <c r="T426">
        <v>1279.5899999999999</v>
      </c>
      <c r="U426">
        <v>6955.51</v>
      </c>
      <c r="V426">
        <f t="shared" si="144"/>
        <v>0.69555100000000003</v>
      </c>
      <c r="X426">
        <v>3900000</v>
      </c>
      <c r="Y426">
        <v>46.829799999999999</v>
      </c>
      <c r="Z426">
        <v>158.774</v>
      </c>
      <c r="AA426">
        <v>111.9442</v>
      </c>
      <c r="AC426">
        <f t="shared" si="149"/>
        <v>734147.27108086634</v>
      </c>
      <c r="AD426">
        <f t="shared" si="150"/>
        <v>0.70839399768278088</v>
      </c>
      <c r="AE426">
        <f t="shared" si="134"/>
        <v>708.39399768278088</v>
      </c>
      <c r="AF426">
        <f t="shared" si="151"/>
        <v>47.794971529178127</v>
      </c>
      <c r="AG426">
        <f t="shared" si="152"/>
        <v>1.2599651819697511E-2</v>
      </c>
    </row>
    <row r="427" spans="2:33" x14ac:dyDescent="0.2">
      <c r="B427">
        <f t="shared" si="137"/>
        <v>9500</v>
      </c>
      <c r="C427">
        <v>4000000</v>
      </c>
      <c r="D427">
        <v>371.44600000000003</v>
      </c>
      <c r="E427" s="2">
        <v>-1800090</v>
      </c>
      <c r="F427" s="2">
        <v>8491030</v>
      </c>
      <c r="G427">
        <v>1462.28</v>
      </c>
      <c r="I427" s="2">
        <f t="shared" si="145"/>
        <v>3820.5465972220991</v>
      </c>
      <c r="J427">
        <f t="shared" si="146"/>
        <v>0.25327254792183207</v>
      </c>
      <c r="K427" s="2">
        <f t="shared" si="147"/>
        <v>0.99978217047691709</v>
      </c>
      <c r="L427" s="2">
        <f t="shared" si="148"/>
        <v>520</v>
      </c>
      <c r="M427" s="2">
        <f t="shared" si="142"/>
        <v>-4.26</v>
      </c>
      <c r="O427">
        <v>9500</v>
      </c>
      <c r="P427">
        <v>4000000</v>
      </c>
      <c r="Q427">
        <v>371.44600000000003</v>
      </c>
      <c r="R427" s="2">
        <v>-1800090</v>
      </c>
      <c r="S427" s="2">
        <v>8491030</v>
      </c>
      <c r="T427">
        <v>1462.28</v>
      </c>
      <c r="U427">
        <v>7465.41</v>
      </c>
      <c r="V427">
        <f t="shared" si="144"/>
        <v>0.74654100000000001</v>
      </c>
      <c r="X427">
        <v>4000000</v>
      </c>
      <c r="Y427">
        <v>46.72</v>
      </c>
      <c r="Z427">
        <v>158.953</v>
      </c>
      <c r="AA427">
        <v>112.233</v>
      </c>
      <c r="AC427">
        <f t="shared" si="149"/>
        <v>739843.92677091307</v>
      </c>
      <c r="AD427">
        <f t="shared" si="150"/>
        <v>0.75447114238724455</v>
      </c>
      <c r="AE427">
        <f t="shared" si="134"/>
        <v>754.47114238724453</v>
      </c>
      <c r="AF427">
        <f t="shared" si="151"/>
        <v>46.898317126467774</v>
      </c>
      <c r="AG427">
        <f t="shared" si="152"/>
        <v>1.2840546034436262E-2</v>
      </c>
    </row>
    <row r="428" spans="2:33" x14ac:dyDescent="0.2">
      <c r="B428">
        <f t="shared" si="137"/>
        <v>9750</v>
      </c>
      <c r="C428">
        <v>4100000</v>
      </c>
      <c r="D428">
        <v>371.45600000000002</v>
      </c>
      <c r="E428" s="2">
        <v>-1800030</v>
      </c>
      <c r="F428" s="2">
        <v>8491030</v>
      </c>
      <c r="G428">
        <v>1584.15</v>
      </c>
      <c r="I428" s="2">
        <f t="shared" ref="I428:I439" si="153">E428-(432000-$B$387)/432000*E$388</f>
        <v>3880.5465972220991</v>
      </c>
      <c r="J428">
        <f t="shared" ref="J428:J439" si="154">B428/$B$387</f>
        <v>0.25993761497240664</v>
      </c>
      <c r="K428" s="2">
        <f t="shared" ref="K428:K439" si="155">F428/$F$388</f>
        <v>0.99978217047691709</v>
      </c>
      <c r="L428" s="2">
        <f t="shared" ref="L428:L439" si="156">E428-$E$389</f>
        <v>580</v>
      </c>
      <c r="M428" s="2">
        <f t="shared" si="142"/>
        <v>-4.26</v>
      </c>
      <c r="O428">
        <v>9750</v>
      </c>
      <c r="P428">
        <v>4100000</v>
      </c>
      <c r="Q428">
        <v>371.45600000000002</v>
      </c>
      <c r="R428" s="2">
        <v>-1800030</v>
      </c>
      <c r="S428" s="2">
        <v>8491030</v>
      </c>
      <c r="T428">
        <v>1584.15</v>
      </c>
      <c r="U428">
        <v>8010.09</v>
      </c>
      <c r="V428">
        <f t="shared" si="144"/>
        <v>0.80100900000000008</v>
      </c>
      <c r="X428">
        <v>4100000</v>
      </c>
      <c r="Y428">
        <v>46.678100000000001</v>
      </c>
      <c r="Z428">
        <v>158.92500000000001</v>
      </c>
      <c r="AA428">
        <v>112.2469</v>
      </c>
      <c r="AC428">
        <f t="shared" ref="AC428:AC458" si="157">(1/6)*3.14*(AA428)^3</f>
        <v>740118.84869980777</v>
      </c>
      <c r="AD428">
        <f t="shared" ref="AD428:AD458" si="158">V428*$AC$386/AC428</f>
        <v>0.80921702890009073</v>
      </c>
      <c r="AE428">
        <f t="shared" si="134"/>
        <v>809.21702890009078</v>
      </c>
      <c r="AF428">
        <f t="shared" ref="AF428:AF458" si="159">AC428/O428*0.6022</f>
        <v>45.712776480720429</v>
      </c>
      <c r="AG428">
        <f t="shared" ref="AG428:AG458" si="160">O428/AC428</f>
        <v>1.3173559918286313E-2</v>
      </c>
    </row>
    <row r="429" spans="2:33" x14ac:dyDescent="0.2">
      <c r="B429">
        <f t="shared" si="137"/>
        <v>10000</v>
      </c>
      <c r="C429">
        <v>4200000</v>
      </c>
      <c r="D429">
        <v>371.47199999999998</v>
      </c>
      <c r="E429" s="2">
        <v>-1799960</v>
      </c>
      <c r="F429" s="2">
        <v>8491030</v>
      </c>
      <c r="G429">
        <v>1711.97</v>
      </c>
      <c r="I429" s="2">
        <f t="shared" si="153"/>
        <v>3950.5465972220991</v>
      </c>
      <c r="J429">
        <f t="shared" si="154"/>
        <v>0.26660268202298115</v>
      </c>
      <c r="K429" s="2">
        <f t="shared" si="155"/>
        <v>0.99978217047691709</v>
      </c>
      <c r="L429" s="2">
        <f t="shared" si="156"/>
        <v>650</v>
      </c>
      <c r="M429" s="2">
        <f t="shared" si="142"/>
        <v>-4.22</v>
      </c>
      <c r="O429">
        <v>10000</v>
      </c>
      <c r="P429">
        <v>4200000</v>
      </c>
      <c r="Q429">
        <v>371.47199999999998</v>
      </c>
      <c r="R429" s="2">
        <v>-1799960</v>
      </c>
      <c r="S429" s="2">
        <v>8491030</v>
      </c>
      <c r="T429">
        <v>1711.97</v>
      </c>
      <c r="U429">
        <v>8566.26</v>
      </c>
      <c r="V429">
        <f t="shared" si="144"/>
        <v>0.85662600000000011</v>
      </c>
      <c r="X429">
        <v>4200000</v>
      </c>
      <c r="Y429">
        <v>46.4998</v>
      </c>
      <c r="Z429">
        <v>159.131</v>
      </c>
      <c r="AA429">
        <v>112.63120000000001</v>
      </c>
      <c r="AC429">
        <f t="shared" si="157"/>
        <v>747746.74525573791</v>
      </c>
      <c r="AD429">
        <f t="shared" si="158"/>
        <v>0.85657580412916057</v>
      </c>
      <c r="AE429">
        <f t="shared" si="134"/>
        <v>856.57580412916059</v>
      </c>
      <c r="AF429">
        <f t="shared" si="159"/>
        <v>45.029308999300532</v>
      </c>
      <c r="AG429">
        <f t="shared" si="160"/>
        <v>1.3373511905531446E-2</v>
      </c>
    </row>
    <row r="430" spans="2:33" x14ac:dyDescent="0.2">
      <c r="B430">
        <f t="shared" si="137"/>
        <v>10250</v>
      </c>
      <c r="C430">
        <v>4300000</v>
      </c>
      <c r="D430">
        <v>371.452</v>
      </c>
      <c r="E430" s="2">
        <v>-1799900</v>
      </c>
      <c r="F430" s="2">
        <v>8491030</v>
      </c>
      <c r="G430">
        <v>1868.86</v>
      </c>
      <c r="I430" s="2">
        <f t="shared" si="153"/>
        <v>4010.5465972220991</v>
      </c>
      <c r="J430">
        <f t="shared" si="154"/>
        <v>0.27326774907355567</v>
      </c>
      <c r="K430" s="2">
        <f t="shared" si="155"/>
        <v>0.99978217047691709</v>
      </c>
      <c r="L430" s="2">
        <f t="shared" si="156"/>
        <v>710</v>
      </c>
      <c r="M430" s="2">
        <f t="shared" si="142"/>
        <v>-4.26</v>
      </c>
      <c r="O430">
        <v>10250</v>
      </c>
      <c r="P430">
        <v>4300000</v>
      </c>
      <c r="Q430">
        <v>371.452</v>
      </c>
      <c r="R430" s="2">
        <v>-1799900</v>
      </c>
      <c r="S430" s="2">
        <v>8491030</v>
      </c>
      <c r="T430">
        <v>1868.86</v>
      </c>
      <c r="U430">
        <v>9116.75</v>
      </c>
      <c r="V430">
        <f t="shared" si="144"/>
        <v>0.91167500000000001</v>
      </c>
      <c r="X430">
        <v>4300000</v>
      </c>
      <c r="Y430">
        <v>46.445799999999998</v>
      </c>
      <c r="Z430">
        <v>159.102</v>
      </c>
      <c r="AA430">
        <v>112.6562</v>
      </c>
      <c r="AC430">
        <f t="shared" si="157"/>
        <v>748244.77293140721</v>
      </c>
      <c r="AD430">
        <f t="shared" si="158"/>
        <v>0.91101480801866785</v>
      </c>
      <c r="AE430">
        <f t="shared" si="134"/>
        <v>911.01480801866785</v>
      </c>
      <c r="AF430">
        <f t="shared" si="159"/>
        <v>43.960292903345696</v>
      </c>
      <c r="AG430">
        <f t="shared" si="160"/>
        <v>1.3698725832515283E-2</v>
      </c>
    </row>
    <row r="431" spans="2:33" x14ac:dyDescent="0.2">
      <c r="B431">
        <f t="shared" si="137"/>
        <v>10500</v>
      </c>
      <c r="C431">
        <v>4400000</v>
      </c>
      <c r="D431">
        <v>371.447</v>
      </c>
      <c r="E431" s="2">
        <v>-1799840</v>
      </c>
      <c r="F431" s="2">
        <v>8491030</v>
      </c>
      <c r="G431">
        <v>2064.7199999999998</v>
      </c>
      <c r="I431" s="2">
        <f t="shared" si="153"/>
        <v>4070.5465972220991</v>
      </c>
      <c r="J431">
        <f t="shared" si="154"/>
        <v>0.27993281612413023</v>
      </c>
      <c r="K431" s="2">
        <f t="shared" si="155"/>
        <v>0.99978217047691709</v>
      </c>
      <c r="L431" s="2">
        <f t="shared" si="156"/>
        <v>770</v>
      </c>
      <c r="M431" s="2">
        <f t="shared" si="142"/>
        <v>-4.26</v>
      </c>
      <c r="O431">
        <v>10500</v>
      </c>
      <c r="P431">
        <v>4400000</v>
      </c>
      <c r="Q431">
        <v>371.447</v>
      </c>
      <c r="R431" s="2">
        <v>-1799840</v>
      </c>
      <c r="S431" s="2">
        <v>8491030</v>
      </c>
      <c r="T431">
        <v>2064.7199999999998</v>
      </c>
      <c r="U431">
        <v>9686.99</v>
      </c>
      <c r="V431">
        <f t="shared" si="144"/>
        <v>0.96869899999999998</v>
      </c>
      <c r="X431">
        <v>4400000</v>
      </c>
      <c r="Y431">
        <v>46.320599999999999</v>
      </c>
      <c r="Z431">
        <v>158.93899999999999</v>
      </c>
      <c r="AA431">
        <v>112.61839999999999</v>
      </c>
      <c r="AC431">
        <f t="shared" si="157"/>
        <v>747491.8406467872</v>
      </c>
      <c r="AD431">
        <f t="shared" si="158"/>
        <v>0.96897255678752325</v>
      </c>
      <c r="AE431">
        <f t="shared" si="134"/>
        <v>968.97255678752322</v>
      </c>
      <c r="AF431">
        <f t="shared" si="159"/>
        <v>42.870436803570975</v>
      </c>
      <c r="AG431">
        <f t="shared" si="160"/>
        <v>1.4046976072561E-2</v>
      </c>
    </row>
    <row r="432" spans="2:33" x14ac:dyDescent="0.2">
      <c r="B432">
        <f t="shared" si="137"/>
        <v>10750</v>
      </c>
      <c r="C432">
        <v>4500000</v>
      </c>
      <c r="D432">
        <v>371.44900000000001</v>
      </c>
      <c r="E432" s="2">
        <v>-1799770</v>
      </c>
      <c r="F432" s="2">
        <v>8491030</v>
      </c>
      <c r="G432">
        <v>2284.92</v>
      </c>
      <c r="I432" s="2">
        <f t="shared" si="153"/>
        <v>4140.5465972220991</v>
      </c>
      <c r="J432">
        <f t="shared" si="154"/>
        <v>0.28659788317470475</v>
      </c>
      <c r="K432" s="2">
        <f t="shared" si="155"/>
        <v>0.99978217047691709</v>
      </c>
      <c r="L432" s="2">
        <f t="shared" si="156"/>
        <v>840</v>
      </c>
      <c r="M432" s="2">
        <f t="shared" si="142"/>
        <v>-4.22</v>
      </c>
      <c r="O432">
        <v>10750</v>
      </c>
      <c r="P432">
        <v>4500000</v>
      </c>
      <c r="Q432">
        <v>371.44900000000001</v>
      </c>
      <c r="R432" s="2">
        <v>-1799770</v>
      </c>
      <c r="S432" s="2">
        <v>8491030</v>
      </c>
      <c r="T432">
        <v>2284.92</v>
      </c>
      <c r="U432">
        <v>10357.799999999999</v>
      </c>
      <c r="V432">
        <f t="shared" si="144"/>
        <v>1.0357799999999999</v>
      </c>
      <c r="X432">
        <v>4500000</v>
      </c>
      <c r="Y432">
        <v>46.191800000000001</v>
      </c>
      <c r="Z432">
        <v>158.964</v>
      </c>
      <c r="AA432">
        <v>112.7722</v>
      </c>
      <c r="AC432">
        <f t="shared" si="157"/>
        <v>750558.51501498884</v>
      </c>
      <c r="AD432">
        <f t="shared" si="158"/>
        <v>1.0318392566649066</v>
      </c>
      <c r="AE432">
        <f t="shared" si="134"/>
        <v>1031.8392566649065</v>
      </c>
      <c r="AF432">
        <f t="shared" si="159"/>
        <v>42.045240720188488</v>
      </c>
      <c r="AG432">
        <f t="shared" si="160"/>
        <v>1.4322667433578207E-2</v>
      </c>
    </row>
    <row r="433" spans="2:33" x14ac:dyDescent="0.2">
      <c r="B433">
        <f t="shared" si="137"/>
        <v>11000</v>
      </c>
      <c r="C433">
        <v>4600000</v>
      </c>
      <c r="D433">
        <v>371.49099999999999</v>
      </c>
      <c r="E433" s="2">
        <v>-1799700</v>
      </c>
      <c r="F433" s="2">
        <v>8491030</v>
      </c>
      <c r="G433">
        <v>2465.1799999999998</v>
      </c>
      <c r="I433" s="2">
        <f t="shared" si="153"/>
        <v>4210.5465972220991</v>
      </c>
      <c r="J433">
        <f t="shared" si="154"/>
        <v>0.29326295022527926</v>
      </c>
      <c r="K433" s="2">
        <f t="shared" si="155"/>
        <v>0.99978217047691709</v>
      </c>
      <c r="L433" s="2">
        <f t="shared" si="156"/>
        <v>910</v>
      </c>
      <c r="M433" s="2">
        <f t="shared" si="142"/>
        <v>-4.22</v>
      </c>
      <c r="O433">
        <v>11000</v>
      </c>
      <c r="P433">
        <v>4600000</v>
      </c>
      <c r="Q433">
        <v>371.49099999999999</v>
      </c>
      <c r="R433" s="2">
        <v>-1799700</v>
      </c>
      <c r="S433" s="2">
        <v>8491030</v>
      </c>
      <c r="T433">
        <v>2465.1799999999998</v>
      </c>
      <c r="U433">
        <v>11031.8</v>
      </c>
      <c r="V433">
        <f t="shared" si="144"/>
        <v>1.10318</v>
      </c>
      <c r="X433">
        <v>4600000</v>
      </c>
      <c r="Y433">
        <v>46.551000000000002</v>
      </c>
      <c r="Z433">
        <v>159.15600000000001</v>
      </c>
      <c r="AA433">
        <v>112.605</v>
      </c>
      <c r="AC433">
        <f t="shared" si="157"/>
        <v>747225.04945894878</v>
      </c>
      <c r="AD433">
        <f t="shared" si="158"/>
        <v>1.1038855271990324</v>
      </c>
      <c r="AE433">
        <f t="shared" si="134"/>
        <v>1103.8855271990324</v>
      </c>
      <c r="AF433">
        <f t="shared" si="159"/>
        <v>40.907174980379899</v>
      </c>
      <c r="AG433">
        <f t="shared" si="160"/>
        <v>1.472113389127531E-2</v>
      </c>
    </row>
    <row r="434" spans="2:33" x14ac:dyDescent="0.2">
      <c r="B434">
        <f t="shared" si="137"/>
        <v>11250</v>
      </c>
      <c r="C434">
        <v>4700000</v>
      </c>
      <c r="D434">
        <v>371.48200000000003</v>
      </c>
      <c r="E434" s="2">
        <v>-1799620</v>
      </c>
      <c r="F434" s="2">
        <v>8491030</v>
      </c>
      <c r="G434">
        <v>2696.3</v>
      </c>
      <c r="I434" s="2">
        <f t="shared" si="153"/>
        <v>4290.5465972220991</v>
      </c>
      <c r="J434">
        <f t="shared" si="154"/>
        <v>0.29992801727585378</v>
      </c>
      <c r="K434" s="2">
        <f t="shared" si="155"/>
        <v>0.99978217047691709</v>
      </c>
      <c r="L434" s="2">
        <f t="shared" si="156"/>
        <v>990</v>
      </c>
      <c r="M434" s="2">
        <f t="shared" si="142"/>
        <v>-4.18</v>
      </c>
      <c r="O434">
        <v>11250</v>
      </c>
      <c r="P434">
        <v>4700000</v>
      </c>
      <c r="Q434">
        <v>371.48200000000003</v>
      </c>
      <c r="R434" s="2">
        <v>-1799620</v>
      </c>
      <c r="S434" s="2">
        <v>8491030</v>
      </c>
      <c r="T434">
        <v>2696.3</v>
      </c>
      <c r="U434">
        <v>11844.1</v>
      </c>
      <c r="V434">
        <f t="shared" si="144"/>
        <v>1.1844100000000002</v>
      </c>
      <c r="X434">
        <v>4700000</v>
      </c>
      <c r="Y434">
        <v>46.388199999999998</v>
      </c>
      <c r="Z434">
        <v>159.11600000000001</v>
      </c>
      <c r="AA434">
        <v>112.7278</v>
      </c>
      <c r="AC434">
        <f t="shared" si="157"/>
        <v>749672.34769678721</v>
      </c>
      <c r="AD434">
        <f t="shared" si="158"/>
        <v>1.1812985090546109</v>
      </c>
      <c r="AE434">
        <f t="shared" si="134"/>
        <v>1181.2985090546108</v>
      </c>
      <c r="AF434">
        <f t="shared" si="159"/>
        <v>40.129127802933795</v>
      </c>
      <c r="AG434">
        <f t="shared" si="160"/>
        <v>1.5006555910143E-2</v>
      </c>
    </row>
    <row r="435" spans="2:33" x14ac:dyDescent="0.2">
      <c r="B435">
        <f t="shared" si="137"/>
        <v>11500</v>
      </c>
      <c r="C435">
        <v>4800000</v>
      </c>
      <c r="D435">
        <v>371.48599999999999</v>
      </c>
      <c r="E435" s="2">
        <v>-1799530</v>
      </c>
      <c r="F435" s="2">
        <v>8491030</v>
      </c>
      <c r="G435">
        <v>2998.72</v>
      </c>
      <c r="I435" s="2">
        <f t="shared" si="153"/>
        <v>4380.5465972220991</v>
      </c>
      <c r="J435">
        <f t="shared" si="154"/>
        <v>0.30659308432642834</v>
      </c>
      <c r="K435" s="2">
        <f t="shared" si="155"/>
        <v>0.99978217047691709</v>
      </c>
      <c r="L435" s="2">
        <f t="shared" si="156"/>
        <v>1080</v>
      </c>
      <c r="M435" s="2">
        <f t="shared" si="142"/>
        <v>-4.1399999999999997</v>
      </c>
      <c r="O435">
        <v>11500</v>
      </c>
      <c r="P435">
        <v>4800000</v>
      </c>
      <c r="Q435">
        <v>371.48599999999999</v>
      </c>
      <c r="R435" s="2">
        <v>-1799530</v>
      </c>
      <c r="S435" s="2">
        <v>8491030</v>
      </c>
      <c r="T435">
        <v>2998.72</v>
      </c>
      <c r="U435">
        <v>12598.3</v>
      </c>
      <c r="V435">
        <f t="shared" si="144"/>
        <v>1.25983</v>
      </c>
      <c r="X435">
        <v>4800000</v>
      </c>
      <c r="Y435">
        <v>46.400500000000001</v>
      </c>
      <c r="Z435">
        <v>158.929</v>
      </c>
      <c r="AA435">
        <v>112.52849999999999</v>
      </c>
      <c r="AC435">
        <f t="shared" si="157"/>
        <v>745703.16613202076</v>
      </c>
      <c r="AD435">
        <f t="shared" si="158"/>
        <v>1.2632085048468948</v>
      </c>
      <c r="AE435">
        <f t="shared" si="134"/>
        <v>1263.2085048468948</v>
      </c>
      <c r="AF435">
        <f t="shared" si="159"/>
        <v>39.048908403887204</v>
      </c>
      <c r="AG435">
        <f t="shared" si="160"/>
        <v>1.5421685896347686E-2</v>
      </c>
    </row>
    <row r="436" spans="2:33" x14ac:dyDescent="0.2">
      <c r="B436">
        <f t="shared" si="137"/>
        <v>11750</v>
      </c>
      <c r="C436">
        <v>4900000</v>
      </c>
      <c r="D436">
        <v>371.5</v>
      </c>
      <c r="E436" s="2">
        <v>-1799440</v>
      </c>
      <c r="F436" s="2">
        <v>8491030</v>
      </c>
      <c r="G436">
        <v>3221.58</v>
      </c>
      <c r="I436" s="2">
        <f t="shared" si="153"/>
        <v>4470.5465972220991</v>
      </c>
      <c r="J436">
        <f t="shared" si="154"/>
        <v>0.31325815137700286</v>
      </c>
      <c r="K436" s="2">
        <f t="shared" si="155"/>
        <v>0.99978217047691709</v>
      </c>
      <c r="L436" s="2">
        <f t="shared" si="156"/>
        <v>1170</v>
      </c>
      <c r="M436" s="2">
        <f t="shared" si="142"/>
        <v>-4.1399999999999997</v>
      </c>
      <c r="O436">
        <v>11750</v>
      </c>
      <c r="P436">
        <v>4900000</v>
      </c>
      <c r="Q436">
        <v>371.5</v>
      </c>
      <c r="R436" s="2">
        <v>-1799440</v>
      </c>
      <c r="S436" s="2">
        <v>8491030</v>
      </c>
      <c r="T436">
        <v>3221.58</v>
      </c>
      <c r="U436">
        <v>13514.5</v>
      </c>
      <c r="V436">
        <f t="shared" si="144"/>
        <v>1.35145</v>
      </c>
      <c r="X436">
        <v>4900000</v>
      </c>
      <c r="Y436">
        <v>46.347299999999997</v>
      </c>
      <c r="Z436">
        <v>159.21100000000001</v>
      </c>
      <c r="AA436">
        <v>112.86369999999999</v>
      </c>
      <c r="AC436">
        <f t="shared" si="157"/>
        <v>752386.94013049663</v>
      </c>
      <c r="AD436">
        <f t="shared" si="158"/>
        <v>1.3430365016248504</v>
      </c>
      <c r="AE436">
        <f t="shared" si="134"/>
        <v>1343.0365016248504</v>
      </c>
      <c r="AF436">
        <f t="shared" si="159"/>
        <v>38.560631093326386</v>
      </c>
      <c r="AG436">
        <f t="shared" si="160"/>
        <v>1.5616964321525888E-2</v>
      </c>
    </row>
    <row r="437" spans="2:33" x14ac:dyDescent="0.2">
      <c r="B437">
        <f t="shared" si="137"/>
        <v>12000</v>
      </c>
      <c r="C437">
        <v>5000000</v>
      </c>
      <c r="D437">
        <v>371.435</v>
      </c>
      <c r="E437" s="2">
        <v>-1799330</v>
      </c>
      <c r="F437" s="2">
        <v>8491030</v>
      </c>
      <c r="G437">
        <v>3553.97</v>
      </c>
      <c r="I437" s="2">
        <f t="shared" si="153"/>
        <v>4580.5465972220991</v>
      </c>
      <c r="J437">
        <f t="shared" si="154"/>
        <v>0.31992321842757737</v>
      </c>
      <c r="K437" s="2">
        <f t="shared" si="155"/>
        <v>0.99978217047691709</v>
      </c>
      <c r="L437" s="2">
        <f t="shared" si="156"/>
        <v>1280</v>
      </c>
      <c r="M437" s="2">
        <f t="shared" si="142"/>
        <v>-4.0599999999999996</v>
      </c>
      <c r="O437">
        <v>12000</v>
      </c>
      <c r="P437">
        <v>5000000</v>
      </c>
      <c r="Q437">
        <v>371.435</v>
      </c>
      <c r="R437" s="2">
        <v>-1799330</v>
      </c>
      <c r="S437" s="2">
        <v>8491030</v>
      </c>
      <c r="T437">
        <v>3553.97</v>
      </c>
      <c r="U437">
        <v>14455.8</v>
      </c>
      <c r="V437">
        <f t="shared" si="144"/>
        <v>1.4455800000000001</v>
      </c>
      <c r="X437">
        <v>5000000</v>
      </c>
      <c r="Y437">
        <v>46.509599999999999</v>
      </c>
      <c r="Z437">
        <v>159.06299999999999</v>
      </c>
      <c r="AA437">
        <v>112.5534</v>
      </c>
      <c r="AC437">
        <f t="shared" si="157"/>
        <v>746198.29717397469</v>
      </c>
      <c r="AD437">
        <f t="shared" si="158"/>
        <v>1.4484948636029245</v>
      </c>
      <c r="AE437">
        <f t="shared" si="134"/>
        <v>1448.4948636029244</v>
      </c>
      <c r="AF437">
        <f t="shared" si="159"/>
        <v>37.446717879847291</v>
      </c>
      <c r="AG437">
        <f t="shared" si="160"/>
        <v>1.6081516194082421E-2</v>
      </c>
    </row>
    <row r="438" spans="2:33" x14ac:dyDescent="0.2">
      <c r="B438">
        <f t="shared" si="137"/>
        <v>12250</v>
      </c>
      <c r="C438">
        <v>5100000</v>
      </c>
      <c r="D438">
        <v>371.47199999999998</v>
      </c>
      <c r="E438" s="2">
        <v>-1799220</v>
      </c>
      <c r="F438" s="2">
        <v>8491030</v>
      </c>
      <c r="G438">
        <v>3892.38</v>
      </c>
      <c r="I438" s="2">
        <f t="shared" si="153"/>
        <v>4690.5465972220991</v>
      </c>
      <c r="J438">
        <f t="shared" si="154"/>
        <v>0.32658828547815189</v>
      </c>
      <c r="K438" s="2">
        <f t="shared" si="155"/>
        <v>0.99978217047691709</v>
      </c>
      <c r="L438" s="2">
        <f t="shared" si="156"/>
        <v>1390</v>
      </c>
      <c r="M438" s="2">
        <f t="shared" si="142"/>
        <v>-4.0599999999999996</v>
      </c>
      <c r="O438">
        <v>12250</v>
      </c>
      <c r="P438">
        <v>5100000</v>
      </c>
      <c r="Q438">
        <v>371.47199999999998</v>
      </c>
      <c r="R438" s="2">
        <v>-1799220</v>
      </c>
      <c r="S438" s="2">
        <v>8491030</v>
      </c>
      <c r="T438">
        <v>3892.38</v>
      </c>
      <c r="U438">
        <v>15528.4</v>
      </c>
      <c r="V438">
        <f t="shared" si="144"/>
        <v>1.55284</v>
      </c>
      <c r="X438">
        <v>5100000</v>
      </c>
      <c r="Y438">
        <v>46.320099999999996</v>
      </c>
      <c r="Z438">
        <v>159.428</v>
      </c>
      <c r="AA438">
        <v>113.1079</v>
      </c>
      <c r="AC438">
        <f t="shared" si="157"/>
        <v>757281.2697110445</v>
      </c>
      <c r="AD438">
        <f t="shared" si="158"/>
        <v>1.5331991735864476</v>
      </c>
      <c r="AE438">
        <f t="shared" si="134"/>
        <v>1533.1991735864476</v>
      </c>
      <c r="AF438">
        <f t="shared" si="159"/>
        <v>37.227329030203343</v>
      </c>
      <c r="AG438">
        <f t="shared" si="160"/>
        <v>1.617628811111917E-2</v>
      </c>
    </row>
    <row r="439" spans="2:33" x14ac:dyDescent="0.2">
      <c r="B439">
        <f t="shared" si="137"/>
        <v>12500</v>
      </c>
      <c r="C439">
        <v>5200000</v>
      </c>
      <c r="D439">
        <v>371.45100000000002</v>
      </c>
      <c r="E439" s="2">
        <v>-1799130</v>
      </c>
      <c r="F439" s="2">
        <v>8491030</v>
      </c>
      <c r="G439">
        <v>4280.26</v>
      </c>
      <c r="I439" s="2">
        <f t="shared" si="153"/>
        <v>4780.5465972220991</v>
      </c>
      <c r="J439">
        <f t="shared" si="154"/>
        <v>0.33325335252872645</v>
      </c>
      <c r="K439" s="2">
        <f t="shared" si="155"/>
        <v>0.99978217047691709</v>
      </c>
      <c r="L439" s="2">
        <f t="shared" si="156"/>
        <v>1480</v>
      </c>
      <c r="M439" s="2">
        <f t="shared" si="142"/>
        <v>-4.1399999999999997</v>
      </c>
      <c r="O439">
        <v>12500</v>
      </c>
      <c r="P439">
        <v>5200000</v>
      </c>
      <c r="Q439">
        <v>371.45100000000002</v>
      </c>
      <c r="R439" s="2">
        <v>-1799130</v>
      </c>
      <c r="S439" s="2">
        <v>8491030</v>
      </c>
      <c r="T439">
        <v>4280.26</v>
      </c>
      <c r="U439">
        <v>16511.2</v>
      </c>
      <c r="V439">
        <f t="shared" si="144"/>
        <v>1.6511200000000001</v>
      </c>
      <c r="X439">
        <v>5200000</v>
      </c>
      <c r="Y439">
        <v>46.053400000000003</v>
      </c>
      <c r="Z439">
        <v>159.31800000000001</v>
      </c>
      <c r="AA439">
        <v>113.2646</v>
      </c>
      <c r="AC439">
        <f t="shared" si="157"/>
        <v>760433.05091438454</v>
      </c>
      <c r="AD439">
        <f t="shared" si="158"/>
        <v>1.6234792258314765</v>
      </c>
      <c r="AE439">
        <f t="shared" si="134"/>
        <v>1623.4792258314765</v>
      </c>
      <c r="AF439">
        <f t="shared" si="159"/>
        <v>36.634622660851385</v>
      </c>
      <c r="AG439">
        <f t="shared" si="160"/>
        <v>1.6438001984486795E-2</v>
      </c>
    </row>
    <row r="440" spans="2:33" x14ac:dyDescent="0.2">
      <c r="B440">
        <f t="shared" si="137"/>
        <v>12750</v>
      </c>
      <c r="C440">
        <v>5300000</v>
      </c>
      <c r="D440">
        <v>371.50599999999997</v>
      </c>
      <c r="E440" s="2">
        <v>-1798980</v>
      </c>
      <c r="F440" s="2">
        <v>8491030</v>
      </c>
      <c r="G440">
        <v>4639.5</v>
      </c>
      <c r="I440" s="2">
        <f t="shared" ref="I440:I445" si="161">E440-(432000-$B$387)/432000*E$388</f>
        <v>4930.5465972220991</v>
      </c>
      <c r="J440">
        <f t="shared" ref="J440:J445" si="162">B440/$B$387</f>
        <v>0.33991841957930097</v>
      </c>
      <c r="K440" s="2">
        <f t="shared" ref="K440:K445" si="163">F440/$F$388</f>
        <v>0.99978217047691709</v>
      </c>
      <c r="L440" s="2">
        <f t="shared" ref="L440:L445" si="164">E440-$E$389</f>
        <v>1630</v>
      </c>
      <c r="M440" s="2">
        <f t="shared" si="142"/>
        <v>-3.9</v>
      </c>
      <c r="O440">
        <v>12750</v>
      </c>
      <c r="P440">
        <v>5300000</v>
      </c>
      <c r="Q440">
        <v>371.50599999999997</v>
      </c>
      <c r="R440" s="2">
        <v>-1798980</v>
      </c>
      <c r="S440" s="2">
        <v>8491030</v>
      </c>
      <c r="T440">
        <v>4639.5</v>
      </c>
      <c r="U440">
        <v>17705.400000000001</v>
      </c>
      <c r="V440">
        <f t="shared" si="144"/>
        <v>1.7705400000000002</v>
      </c>
      <c r="X440">
        <v>5300000</v>
      </c>
      <c r="Y440">
        <v>45.812800000000003</v>
      </c>
      <c r="Z440">
        <v>159.53800000000001</v>
      </c>
      <c r="AA440">
        <v>113.7252</v>
      </c>
      <c r="AC440">
        <f t="shared" si="157"/>
        <v>769747.92256589024</v>
      </c>
      <c r="AD440">
        <f t="shared" si="158"/>
        <v>1.719833085370992</v>
      </c>
      <c r="AE440">
        <f t="shared" si="134"/>
        <v>1719.833085370992</v>
      </c>
      <c r="AF440">
        <f t="shared" si="159"/>
        <v>36.356250899543461</v>
      </c>
      <c r="AG440">
        <f t="shared" si="160"/>
        <v>1.6563864125152743E-2</v>
      </c>
    </row>
    <row r="441" spans="2:33" x14ac:dyDescent="0.2">
      <c r="B441">
        <f t="shared" si="137"/>
        <v>13000</v>
      </c>
      <c r="C441">
        <v>5400000</v>
      </c>
      <c r="D441">
        <v>371.43700000000001</v>
      </c>
      <c r="E441" s="2">
        <v>-1798860</v>
      </c>
      <c r="F441" s="2">
        <v>8491030</v>
      </c>
      <c r="G441">
        <v>5066.24</v>
      </c>
      <c r="I441" s="2">
        <f t="shared" si="161"/>
        <v>5050.5465972220991</v>
      </c>
      <c r="J441">
        <f t="shared" si="162"/>
        <v>0.34658348662987548</v>
      </c>
      <c r="K441" s="2">
        <f t="shared" si="163"/>
        <v>0.99978217047691709</v>
      </c>
      <c r="L441" s="2">
        <f t="shared" si="164"/>
        <v>1750</v>
      </c>
      <c r="M441" s="2">
        <f t="shared" si="142"/>
        <v>-4.0199999999999996</v>
      </c>
      <c r="O441">
        <v>13000</v>
      </c>
      <c r="P441">
        <v>5400000</v>
      </c>
      <c r="Q441">
        <v>371.43700000000001</v>
      </c>
      <c r="R441" s="2">
        <v>-1798860</v>
      </c>
      <c r="S441" s="2">
        <v>8491030</v>
      </c>
      <c r="T441">
        <v>5066.24</v>
      </c>
      <c r="U441">
        <v>18934</v>
      </c>
      <c r="V441">
        <f t="shared" si="144"/>
        <v>1.8934000000000002</v>
      </c>
      <c r="X441">
        <v>5400000</v>
      </c>
      <c r="Y441">
        <v>46.170900000000003</v>
      </c>
      <c r="Z441">
        <v>159.541</v>
      </c>
      <c r="AA441">
        <v>113.37009999999999</v>
      </c>
      <c r="AC441">
        <f t="shared" si="157"/>
        <v>762559.94058868301</v>
      </c>
      <c r="AD441">
        <f t="shared" si="158"/>
        <v>1.8565107490932562</v>
      </c>
      <c r="AE441">
        <f t="shared" si="134"/>
        <v>1856.5107490932562</v>
      </c>
      <c r="AF441">
        <f t="shared" si="159"/>
        <v>35.324122786346528</v>
      </c>
      <c r="AG441">
        <f t="shared" si="160"/>
        <v>1.7047840186784825E-2</v>
      </c>
    </row>
    <row r="442" spans="2:33" x14ac:dyDescent="0.2">
      <c r="B442">
        <f t="shared" si="137"/>
        <v>13250</v>
      </c>
      <c r="C442">
        <v>5500000</v>
      </c>
      <c r="D442">
        <v>371.44499999999999</v>
      </c>
      <c r="E442" s="2">
        <v>-1798740</v>
      </c>
      <c r="F442" s="2">
        <v>8491030</v>
      </c>
      <c r="G442">
        <v>5470.06</v>
      </c>
      <c r="I442" s="2">
        <f t="shared" si="161"/>
        <v>5170.5465972220991</v>
      </c>
      <c r="J442">
        <f t="shared" si="162"/>
        <v>0.35324855368045005</v>
      </c>
      <c r="K442" s="2">
        <f t="shared" si="163"/>
        <v>0.99978217047691709</v>
      </c>
      <c r="L442" s="2">
        <f t="shared" si="164"/>
        <v>1870</v>
      </c>
      <c r="M442" s="2">
        <f t="shared" si="142"/>
        <v>-4.0199999999999996</v>
      </c>
      <c r="O442">
        <v>13250</v>
      </c>
      <c r="P442">
        <v>5500000</v>
      </c>
      <c r="Q442">
        <v>371.44499999999999</v>
      </c>
      <c r="R442" s="2">
        <v>-1798740</v>
      </c>
      <c r="S442" s="2">
        <v>8491030</v>
      </c>
      <c r="T442">
        <v>5470.06</v>
      </c>
      <c r="U442">
        <v>20213.3</v>
      </c>
      <c r="V442">
        <f t="shared" si="144"/>
        <v>2.0213299999999998</v>
      </c>
      <c r="X442">
        <v>5500000</v>
      </c>
      <c r="Y442">
        <v>45.889400000000002</v>
      </c>
      <c r="Z442">
        <v>159.39400000000001</v>
      </c>
      <c r="AA442">
        <v>113.5046</v>
      </c>
      <c r="AC442">
        <f t="shared" si="157"/>
        <v>765277.21896349033</v>
      </c>
      <c r="AD442">
        <f t="shared" si="158"/>
        <v>1.9749109536231697</v>
      </c>
      <c r="AE442">
        <f t="shared" si="134"/>
        <v>1974.9109536231697</v>
      </c>
      <c r="AF442">
        <f t="shared" si="159"/>
        <v>34.781127642250098</v>
      </c>
      <c r="AG442">
        <f t="shared" si="160"/>
        <v>1.7313987234516291E-2</v>
      </c>
    </row>
    <row r="443" spans="2:33" x14ac:dyDescent="0.2">
      <c r="B443">
        <f t="shared" si="137"/>
        <v>13500</v>
      </c>
      <c r="C443">
        <v>5600000</v>
      </c>
      <c r="D443">
        <v>371.50200000000001</v>
      </c>
      <c r="E443" s="2">
        <v>-1798590</v>
      </c>
      <c r="F443" s="2">
        <v>8491030</v>
      </c>
      <c r="G443">
        <v>5919.06</v>
      </c>
      <c r="I443" s="2">
        <f t="shared" si="161"/>
        <v>5320.5465972220991</v>
      </c>
      <c r="J443">
        <f t="shared" si="162"/>
        <v>0.35991362073102456</v>
      </c>
      <c r="K443" s="2">
        <f t="shared" si="163"/>
        <v>0.99978217047691709</v>
      </c>
      <c r="L443" s="2">
        <f t="shared" si="164"/>
        <v>2020</v>
      </c>
      <c r="M443" s="2">
        <f t="shared" si="142"/>
        <v>-3.9</v>
      </c>
      <c r="O443">
        <v>13500</v>
      </c>
      <c r="P443">
        <v>5600000</v>
      </c>
      <c r="Q443">
        <v>371.50200000000001</v>
      </c>
      <c r="R443" s="2">
        <v>-1798590</v>
      </c>
      <c r="S443" s="2">
        <v>8491030</v>
      </c>
      <c r="T443">
        <v>5919.06</v>
      </c>
      <c r="U443">
        <v>21581.3</v>
      </c>
      <c r="V443">
        <f t="shared" si="144"/>
        <v>2.1581299999999999</v>
      </c>
      <c r="X443">
        <v>5600000</v>
      </c>
      <c r="Y443">
        <v>45.5441</v>
      </c>
      <c r="Z443">
        <v>159.678</v>
      </c>
      <c r="AA443">
        <v>114.1339</v>
      </c>
      <c r="AC443">
        <f t="shared" si="157"/>
        <v>778076.62833438313</v>
      </c>
      <c r="AD443">
        <f t="shared" si="158"/>
        <v>2.0738832966694285</v>
      </c>
      <c r="AE443">
        <f t="shared" si="134"/>
        <v>2073.8832966694285</v>
      </c>
      <c r="AF443">
        <f t="shared" si="159"/>
        <v>34.707981154293741</v>
      </c>
      <c r="AG443">
        <f t="shared" si="160"/>
        <v>1.735047617212105E-2</v>
      </c>
    </row>
    <row r="444" spans="2:33" x14ac:dyDescent="0.2">
      <c r="B444">
        <f t="shared" si="137"/>
        <v>13750</v>
      </c>
      <c r="C444">
        <v>5700000</v>
      </c>
      <c r="D444">
        <v>371.49200000000002</v>
      </c>
      <c r="E444" s="2">
        <v>-1798450</v>
      </c>
      <c r="F444" s="2">
        <v>8491030</v>
      </c>
      <c r="G444">
        <v>6409.16</v>
      </c>
      <c r="I444" s="2">
        <f t="shared" si="161"/>
        <v>5460.5465972220991</v>
      </c>
      <c r="J444">
        <f t="shared" si="162"/>
        <v>0.36657868778159908</v>
      </c>
      <c r="K444" s="2">
        <f t="shared" si="163"/>
        <v>0.99978217047691709</v>
      </c>
      <c r="L444" s="2">
        <f t="shared" si="164"/>
        <v>2160</v>
      </c>
      <c r="M444" s="2">
        <f t="shared" si="142"/>
        <v>-3.94</v>
      </c>
      <c r="O444">
        <v>13750</v>
      </c>
      <c r="P444">
        <v>5700000</v>
      </c>
      <c r="Q444">
        <v>371.49200000000002</v>
      </c>
      <c r="R444" s="2">
        <v>-1798450</v>
      </c>
      <c r="S444" s="2">
        <v>8491030</v>
      </c>
      <c r="T444">
        <v>6409.16</v>
      </c>
      <c r="U444">
        <v>23045.200000000001</v>
      </c>
      <c r="V444">
        <f t="shared" si="144"/>
        <v>2.3045200000000001</v>
      </c>
      <c r="X444">
        <v>5700000</v>
      </c>
      <c r="Y444">
        <v>45.872599999999998</v>
      </c>
      <c r="Z444">
        <v>159.636</v>
      </c>
      <c r="AA444">
        <v>113.7634</v>
      </c>
      <c r="AC444">
        <f t="shared" si="157"/>
        <v>770523.85213822243</v>
      </c>
      <c r="AD444">
        <f t="shared" si="158"/>
        <v>2.2362660806477961</v>
      </c>
      <c r="AE444">
        <f t="shared" si="134"/>
        <v>2236.2660806477961</v>
      </c>
      <c r="AF444">
        <f t="shared" si="159"/>
        <v>33.746142818737276</v>
      </c>
      <c r="AG444">
        <f t="shared" si="160"/>
        <v>1.7845002412116659E-2</v>
      </c>
    </row>
    <row r="445" spans="2:33" x14ac:dyDescent="0.2">
      <c r="B445">
        <f t="shared" si="137"/>
        <v>14000</v>
      </c>
      <c r="C445">
        <v>5800000</v>
      </c>
      <c r="D445">
        <v>371.45400000000001</v>
      </c>
      <c r="E445" s="2">
        <v>-1798270</v>
      </c>
      <c r="F445" s="2">
        <v>8491030</v>
      </c>
      <c r="G445">
        <v>6934.6</v>
      </c>
      <c r="I445" s="2">
        <f t="shared" si="161"/>
        <v>5640.5465972220991</v>
      </c>
      <c r="J445">
        <f t="shared" si="162"/>
        <v>0.37324375483217359</v>
      </c>
      <c r="K445" s="2">
        <f t="shared" si="163"/>
        <v>0.99978217047691709</v>
      </c>
      <c r="L445" s="2">
        <f t="shared" si="164"/>
        <v>2340</v>
      </c>
      <c r="M445" s="2">
        <f t="shared" si="142"/>
        <v>-3.78</v>
      </c>
      <c r="O445">
        <v>14000</v>
      </c>
      <c r="P445">
        <v>5800000</v>
      </c>
      <c r="Q445">
        <v>371.45400000000001</v>
      </c>
      <c r="R445" s="2">
        <v>-1798270</v>
      </c>
      <c r="S445" s="2">
        <v>8491030</v>
      </c>
      <c r="T445">
        <v>6934.6</v>
      </c>
      <c r="U445">
        <v>24511.599999999999</v>
      </c>
      <c r="V445">
        <f t="shared" si="144"/>
        <v>2.4511599999999998</v>
      </c>
      <c r="X445">
        <v>5800000</v>
      </c>
      <c r="Y445">
        <v>45.7378</v>
      </c>
      <c r="Z445">
        <v>159.952</v>
      </c>
      <c r="AA445">
        <v>114.21420000000001</v>
      </c>
      <c r="AC445">
        <f t="shared" si="157"/>
        <v>779720.05386316741</v>
      </c>
      <c r="AD445">
        <f t="shared" si="158"/>
        <v>2.3505096519628594</v>
      </c>
      <c r="AE445">
        <f t="shared" si="134"/>
        <v>2350.5096519628596</v>
      </c>
      <c r="AF445">
        <f t="shared" si="159"/>
        <v>33.539101174028524</v>
      </c>
      <c r="AG445">
        <f t="shared" si="160"/>
        <v>1.7955162151641738E-2</v>
      </c>
    </row>
    <row r="446" spans="2:33" x14ac:dyDescent="0.2">
      <c r="B446">
        <f t="shared" si="137"/>
        <v>14250</v>
      </c>
      <c r="C446">
        <v>5900000</v>
      </c>
      <c r="D446">
        <v>371.49799999999999</v>
      </c>
      <c r="E446" s="2">
        <v>-1798090</v>
      </c>
      <c r="F446" s="2">
        <v>8491030</v>
      </c>
      <c r="G446">
        <v>7443.59</v>
      </c>
      <c r="I446" s="2">
        <f t="shared" ref="I446:I469" si="165">E446-(432000-$B$387)/432000*E$388</f>
        <v>5820.5465972220991</v>
      </c>
      <c r="J446">
        <f t="shared" ref="J446:J469" si="166">B446/$B$387</f>
        <v>0.37990882188274816</v>
      </c>
      <c r="K446" s="2">
        <f t="shared" ref="K446:K469" si="167">F446/$F$388</f>
        <v>0.99978217047691709</v>
      </c>
      <c r="L446" s="2">
        <f t="shared" ref="L446:L469" si="168">E446-$E$389</f>
        <v>2520</v>
      </c>
      <c r="M446" s="2">
        <f t="shared" si="142"/>
        <v>-3.78</v>
      </c>
      <c r="O446">
        <v>14250</v>
      </c>
      <c r="P446">
        <v>5900000</v>
      </c>
      <c r="Q446">
        <v>371.49799999999999</v>
      </c>
      <c r="R446" s="2">
        <v>-1798090</v>
      </c>
      <c r="S446" s="2">
        <v>8491030</v>
      </c>
      <c r="T446">
        <v>7443.59</v>
      </c>
      <c r="U446">
        <v>26134.9</v>
      </c>
      <c r="V446">
        <f t="shared" si="144"/>
        <v>2.6134900000000001</v>
      </c>
      <c r="X446">
        <v>5900000</v>
      </c>
      <c r="Y446">
        <v>45.482399999999998</v>
      </c>
      <c r="Z446">
        <v>160.14699999999999</v>
      </c>
      <c r="AA446">
        <v>114.66459999999999</v>
      </c>
      <c r="AC446">
        <f t="shared" si="157"/>
        <v>788980.88017789682</v>
      </c>
      <c r="AD446">
        <f t="shared" si="158"/>
        <v>2.4767572675825629</v>
      </c>
      <c r="AE446">
        <f t="shared" si="134"/>
        <v>2476.7572675825627</v>
      </c>
      <c r="AF446">
        <f t="shared" si="159"/>
        <v>33.342055160921362</v>
      </c>
      <c r="AG446">
        <f t="shared" si="160"/>
        <v>1.8061274180417346E-2</v>
      </c>
    </row>
    <row r="447" spans="2:33" x14ac:dyDescent="0.2">
      <c r="B447">
        <f t="shared" si="137"/>
        <v>14500</v>
      </c>
      <c r="C447">
        <v>6000000</v>
      </c>
      <c r="D447">
        <v>371.48899999999998</v>
      </c>
      <c r="E447" s="2">
        <v>-1797930</v>
      </c>
      <c r="F447" s="2">
        <v>8491030</v>
      </c>
      <c r="G447">
        <v>8064.19</v>
      </c>
      <c r="I447" s="2">
        <f t="shared" si="165"/>
        <v>5980.5465972220991</v>
      </c>
      <c r="J447">
        <f t="shared" si="166"/>
        <v>0.38657388893332267</v>
      </c>
      <c r="K447" s="2">
        <f t="shared" si="167"/>
        <v>0.99978217047691709</v>
      </c>
      <c r="L447" s="2">
        <f t="shared" si="168"/>
        <v>2680</v>
      </c>
      <c r="M447" s="2">
        <f t="shared" si="142"/>
        <v>-3.86</v>
      </c>
      <c r="O447">
        <v>14500</v>
      </c>
      <c r="P447">
        <v>6000000</v>
      </c>
      <c r="Q447">
        <v>371.48899999999998</v>
      </c>
      <c r="R447" s="2">
        <v>-1797930</v>
      </c>
      <c r="S447" s="2">
        <v>8491030</v>
      </c>
      <c r="T447">
        <v>8064.19</v>
      </c>
      <c r="U447">
        <v>27666</v>
      </c>
      <c r="V447">
        <f t="shared" si="144"/>
        <v>2.7665999999999999</v>
      </c>
      <c r="X447">
        <v>6000000</v>
      </c>
      <c r="Y447">
        <v>45.4925</v>
      </c>
      <c r="Z447">
        <v>160.13200000000001</v>
      </c>
      <c r="AA447">
        <v>114.6395</v>
      </c>
      <c r="AC447">
        <f t="shared" si="157"/>
        <v>788462.87151295342</v>
      </c>
      <c r="AD447">
        <f t="shared" si="158"/>
        <v>2.6235793709801012</v>
      </c>
      <c r="AE447">
        <f t="shared" si="134"/>
        <v>2623.579370980101</v>
      </c>
      <c r="AF447">
        <f t="shared" si="159"/>
        <v>32.745678705179344</v>
      </c>
      <c r="AG447">
        <f t="shared" si="160"/>
        <v>1.8390212810118076E-2</v>
      </c>
    </row>
    <row r="448" spans="2:33" x14ac:dyDescent="0.2">
      <c r="B448">
        <f t="shared" si="137"/>
        <v>14750</v>
      </c>
      <c r="C448">
        <v>6100000</v>
      </c>
      <c r="D448">
        <v>371.47699999999998</v>
      </c>
      <c r="E448" s="2">
        <v>-1797720</v>
      </c>
      <c r="F448" s="2">
        <v>8491030</v>
      </c>
      <c r="G448">
        <v>8704.83</v>
      </c>
      <c r="I448" s="2">
        <f t="shared" si="165"/>
        <v>6190.5465972220991</v>
      </c>
      <c r="J448">
        <f t="shared" si="166"/>
        <v>0.39323895598389719</v>
      </c>
      <c r="K448" s="2">
        <f t="shared" si="167"/>
        <v>0.99978217047691709</v>
      </c>
      <c r="L448" s="2">
        <f t="shared" si="168"/>
        <v>2890</v>
      </c>
      <c r="M448" s="2">
        <f t="shared" si="142"/>
        <v>-3.66</v>
      </c>
      <c r="O448">
        <v>14750</v>
      </c>
      <c r="P448">
        <v>6100000</v>
      </c>
      <c r="Q448">
        <v>371.47699999999998</v>
      </c>
      <c r="R448" s="2">
        <v>-1797720</v>
      </c>
      <c r="S448" s="2">
        <v>8491030</v>
      </c>
      <c r="T448">
        <v>8704.83</v>
      </c>
      <c r="U448">
        <v>29254.3</v>
      </c>
      <c r="V448">
        <f t="shared" si="144"/>
        <v>2.92543</v>
      </c>
      <c r="X448">
        <v>6100000</v>
      </c>
      <c r="Y448">
        <v>45.468499999999999</v>
      </c>
      <c r="Z448">
        <v>160.262</v>
      </c>
      <c r="AA448">
        <v>114.79349999999999</v>
      </c>
      <c r="AC448">
        <f t="shared" si="157"/>
        <v>791644.66665829392</v>
      </c>
      <c r="AD448">
        <f t="shared" si="158"/>
        <v>2.7630484646545064</v>
      </c>
      <c r="AE448">
        <f t="shared" si="134"/>
        <v>2763.0484646545065</v>
      </c>
      <c r="AF448">
        <f t="shared" si="159"/>
        <v>32.320570729601663</v>
      </c>
      <c r="AG448">
        <f t="shared" si="160"/>
        <v>1.8632096723727062E-2</v>
      </c>
    </row>
    <row r="449" spans="2:33" x14ac:dyDescent="0.2">
      <c r="B449">
        <f t="shared" si="137"/>
        <v>15000</v>
      </c>
      <c r="C449">
        <v>6200000</v>
      </c>
      <c r="D449">
        <v>371.464</v>
      </c>
      <c r="E449" s="2">
        <v>-1797550</v>
      </c>
      <c r="F449" s="2">
        <v>8491030</v>
      </c>
      <c r="G449">
        <v>9287.26</v>
      </c>
      <c r="I449" s="2">
        <f t="shared" si="165"/>
        <v>6360.5465972220991</v>
      </c>
      <c r="J449">
        <f t="shared" si="166"/>
        <v>0.3999040230344717</v>
      </c>
      <c r="K449" s="2">
        <f t="shared" si="167"/>
        <v>0.99978217047691709</v>
      </c>
      <c r="L449" s="2">
        <f t="shared" si="168"/>
        <v>3060</v>
      </c>
      <c r="M449" s="2">
        <f t="shared" si="142"/>
        <v>-3.82</v>
      </c>
      <c r="O449">
        <v>15000</v>
      </c>
      <c r="P449">
        <v>6200000</v>
      </c>
      <c r="Q449">
        <v>371.464</v>
      </c>
      <c r="R449" s="2">
        <v>-1797550</v>
      </c>
      <c r="S449" s="2">
        <v>8491030</v>
      </c>
      <c r="T449">
        <v>9287.26</v>
      </c>
      <c r="U449">
        <v>30896.5</v>
      </c>
      <c r="V449">
        <f t="shared" si="144"/>
        <v>3.0896500000000002</v>
      </c>
      <c r="X449">
        <v>6200000</v>
      </c>
      <c r="Y449">
        <v>45.046199999999999</v>
      </c>
      <c r="Z449">
        <v>160.14400000000001</v>
      </c>
      <c r="AA449">
        <v>115.09780000000001</v>
      </c>
      <c r="AC449">
        <f t="shared" si="157"/>
        <v>797956.95660474303</v>
      </c>
      <c r="AD449">
        <f t="shared" si="158"/>
        <v>2.8950688839885785</v>
      </c>
      <c r="AE449">
        <f t="shared" si="134"/>
        <v>2895.0688839885784</v>
      </c>
      <c r="AF449">
        <f t="shared" si="159"/>
        <v>32.035311951158413</v>
      </c>
      <c r="AG449">
        <f t="shared" si="160"/>
        <v>1.8798006428597431E-2</v>
      </c>
    </row>
    <row r="450" spans="2:33" x14ac:dyDescent="0.2">
      <c r="B450">
        <f t="shared" si="137"/>
        <v>15250</v>
      </c>
      <c r="C450">
        <v>6300000</v>
      </c>
      <c r="D450">
        <v>371.48899999999998</v>
      </c>
      <c r="E450" s="2">
        <v>-1797350</v>
      </c>
      <c r="F450" s="2">
        <v>8491030</v>
      </c>
      <c r="G450">
        <v>9998.94</v>
      </c>
      <c r="I450" s="2">
        <f t="shared" si="165"/>
        <v>6560.5465972220991</v>
      </c>
      <c r="J450">
        <f t="shared" si="166"/>
        <v>0.40656909008504627</v>
      </c>
      <c r="K450" s="2">
        <f t="shared" si="167"/>
        <v>0.99978217047691709</v>
      </c>
      <c r="L450" s="2">
        <f t="shared" si="168"/>
        <v>3260</v>
      </c>
      <c r="M450" s="2">
        <f t="shared" si="142"/>
        <v>-3.7</v>
      </c>
      <c r="O450">
        <v>15250</v>
      </c>
      <c r="P450">
        <v>6300000</v>
      </c>
      <c r="Q450">
        <v>371.48899999999998</v>
      </c>
      <c r="R450" s="2">
        <v>-1797350</v>
      </c>
      <c r="S450" s="2">
        <v>8491030</v>
      </c>
      <c r="T450">
        <v>9998.94</v>
      </c>
      <c r="U450">
        <v>32480.1</v>
      </c>
      <c r="V450">
        <f t="shared" si="144"/>
        <v>3.2480099999999998</v>
      </c>
      <c r="X450">
        <v>6300000</v>
      </c>
      <c r="Y450">
        <v>44.7029</v>
      </c>
      <c r="Z450">
        <v>160.27500000000001</v>
      </c>
      <c r="AA450">
        <v>115.57210000000001</v>
      </c>
      <c r="AC450">
        <f t="shared" si="157"/>
        <v>807862.43037907558</v>
      </c>
      <c r="AD450">
        <f t="shared" si="158"/>
        <v>3.0061387934443875</v>
      </c>
      <c r="AE450">
        <f t="shared" si="134"/>
        <v>3006.1387934443874</v>
      </c>
      <c r="AF450">
        <f t="shared" si="159"/>
        <v>31.901295447493723</v>
      </c>
      <c r="AG450">
        <f t="shared" si="160"/>
        <v>1.8876976359507396E-2</v>
      </c>
    </row>
    <row r="451" spans="2:33" x14ac:dyDescent="0.2">
      <c r="B451">
        <f t="shared" si="137"/>
        <v>15500</v>
      </c>
      <c r="C451">
        <v>6400000</v>
      </c>
      <c r="D451">
        <v>371.49900000000002</v>
      </c>
      <c r="E451" s="2">
        <v>-1797130</v>
      </c>
      <c r="F451" s="2">
        <v>8491030</v>
      </c>
      <c r="G451">
        <v>10789.7</v>
      </c>
      <c r="I451" s="2">
        <f t="shared" si="165"/>
        <v>6780.5465972220991</v>
      </c>
      <c r="J451">
        <f t="shared" si="166"/>
        <v>0.41323415713562078</v>
      </c>
      <c r="K451" s="2">
        <f t="shared" si="167"/>
        <v>0.99978217047691709</v>
      </c>
      <c r="L451" s="2">
        <f t="shared" si="168"/>
        <v>3480</v>
      </c>
      <c r="M451" s="2">
        <f t="shared" si="142"/>
        <v>-3.62</v>
      </c>
      <c r="O451">
        <v>15500</v>
      </c>
      <c r="P451">
        <v>6400000</v>
      </c>
      <c r="Q451">
        <v>371.49900000000002</v>
      </c>
      <c r="R451" s="2">
        <v>-1797130</v>
      </c>
      <c r="S451" s="2">
        <v>8491030</v>
      </c>
      <c r="T451">
        <v>10789.7</v>
      </c>
      <c r="U451">
        <v>34131.5</v>
      </c>
      <c r="V451">
        <f t="shared" si="144"/>
        <v>3.4131500000000004</v>
      </c>
      <c r="X451">
        <v>6400000</v>
      </c>
      <c r="Y451">
        <v>44.824399999999997</v>
      </c>
      <c r="Z451">
        <v>160.667</v>
      </c>
      <c r="AA451">
        <v>115.8426</v>
      </c>
      <c r="AC451">
        <f t="shared" si="157"/>
        <v>813548.19679719489</v>
      </c>
      <c r="AD451">
        <f t="shared" si="158"/>
        <v>3.1369035830172503</v>
      </c>
      <c r="AE451">
        <f t="shared" si="134"/>
        <v>3136.9035830172502</v>
      </c>
      <c r="AF451">
        <f t="shared" si="159"/>
        <v>31.607659620081982</v>
      </c>
      <c r="AG451">
        <f t="shared" si="160"/>
        <v>1.9052343869755895E-2</v>
      </c>
    </row>
    <row r="452" spans="2:33" x14ac:dyDescent="0.2">
      <c r="B452">
        <f t="shared" si="137"/>
        <v>15750</v>
      </c>
      <c r="C452">
        <v>6500000</v>
      </c>
      <c r="D452">
        <v>371.46199999999999</v>
      </c>
      <c r="E452" s="2">
        <v>-1796940</v>
      </c>
      <c r="F452" s="2">
        <v>8491030</v>
      </c>
      <c r="G452">
        <v>11475</v>
      </c>
      <c r="I452" s="2">
        <f t="shared" si="165"/>
        <v>6970.5465972220991</v>
      </c>
      <c r="J452">
        <f t="shared" si="166"/>
        <v>0.4198992241861953</v>
      </c>
      <c r="K452" s="2">
        <f t="shared" si="167"/>
        <v>0.99978217047691709</v>
      </c>
      <c r="L452" s="2">
        <f t="shared" si="168"/>
        <v>3670</v>
      </c>
      <c r="M452" s="2">
        <f t="shared" si="142"/>
        <v>-3.74</v>
      </c>
      <c r="O452">
        <v>15750</v>
      </c>
      <c r="P452">
        <v>6500000</v>
      </c>
      <c r="Q452">
        <v>371.46199999999999</v>
      </c>
      <c r="R452" s="2">
        <v>-1796940</v>
      </c>
      <c r="S452" s="2">
        <v>8491030</v>
      </c>
      <c r="T452">
        <v>11475</v>
      </c>
      <c r="U452">
        <v>35874</v>
      </c>
      <c r="V452">
        <f t="shared" si="144"/>
        <v>3.5874000000000001</v>
      </c>
      <c r="X452">
        <v>6500000</v>
      </c>
      <c r="Y452">
        <v>44.098799999999997</v>
      </c>
      <c r="Z452">
        <v>160.30099999999999</v>
      </c>
      <c r="AA452">
        <v>116.2022</v>
      </c>
      <c r="AC452">
        <f t="shared" si="157"/>
        <v>821148.01796407963</v>
      </c>
      <c r="AD452">
        <f t="shared" si="158"/>
        <v>3.2665359110153442</v>
      </c>
      <c r="AE452">
        <f t="shared" si="134"/>
        <v>3266.535911015344</v>
      </c>
      <c r="AF452">
        <f t="shared" si="159"/>
        <v>31.396529296378965</v>
      </c>
      <c r="AG452">
        <f t="shared" si="160"/>
        <v>1.9180464003371641E-2</v>
      </c>
    </row>
    <row r="453" spans="2:33" x14ac:dyDescent="0.2">
      <c r="B453">
        <f t="shared" si="137"/>
        <v>16000</v>
      </c>
      <c r="C453">
        <v>6600000</v>
      </c>
      <c r="D453">
        <v>371.44</v>
      </c>
      <c r="E453" s="2">
        <v>-1796720</v>
      </c>
      <c r="F453" s="2">
        <v>8491030</v>
      </c>
      <c r="G453">
        <v>12185.2</v>
      </c>
      <c r="I453" s="2">
        <f t="shared" si="165"/>
        <v>7190.5465972220991</v>
      </c>
      <c r="J453">
        <f t="shared" si="166"/>
        <v>0.42656429123676987</v>
      </c>
      <c r="K453" s="2">
        <f t="shared" si="167"/>
        <v>0.99978217047691709</v>
      </c>
      <c r="L453" s="2">
        <f t="shared" si="168"/>
        <v>3890</v>
      </c>
      <c r="M453" s="2">
        <f t="shared" si="142"/>
        <v>-3.62</v>
      </c>
      <c r="O453">
        <v>16000</v>
      </c>
      <c r="P453">
        <v>6600000</v>
      </c>
      <c r="Q453">
        <v>371.44</v>
      </c>
      <c r="R453" s="2">
        <v>-1796720</v>
      </c>
      <c r="S453" s="2">
        <v>8491030</v>
      </c>
      <c r="T453">
        <v>12185.2</v>
      </c>
      <c r="U453">
        <v>37566</v>
      </c>
      <c r="V453">
        <f t="shared" si="144"/>
        <v>3.7566000000000002</v>
      </c>
      <c r="X453">
        <v>6600000</v>
      </c>
      <c r="Y453">
        <v>44.257100000000001</v>
      </c>
      <c r="Z453">
        <v>160.78899999999999</v>
      </c>
      <c r="AA453">
        <v>116.53189999999999</v>
      </c>
      <c r="AC453">
        <f t="shared" si="157"/>
        <v>828157.38722302858</v>
      </c>
      <c r="AD453">
        <f t="shared" si="158"/>
        <v>3.3916509928289957</v>
      </c>
      <c r="AE453">
        <f t="shared" si="134"/>
        <v>3391.6509928289956</v>
      </c>
      <c r="AF453">
        <f t="shared" si="159"/>
        <v>31.169773661606733</v>
      </c>
      <c r="AG453">
        <f t="shared" si="160"/>
        <v>1.9319999129212728E-2</v>
      </c>
    </row>
    <row r="454" spans="2:33" x14ac:dyDescent="0.2">
      <c r="B454">
        <f t="shared" si="137"/>
        <v>16250</v>
      </c>
      <c r="C454">
        <v>6700000</v>
      </c>
      <c r="D454">
        <v>371.50099999999998</v>
      </c>
      <c r="E454" s="2">
        <v>-1796490</v>
      </c>
      <c r="F454" s="2">
        <v>8491030</v>
      </c>
      <c r="G454">
        <v>12940.4</v>
      </c>
      <c r="I454" s="2">
        <f t="shared" si="165"/>
        <v>7420.5465972220991</v>
      </c>
      <c r="J454">
        <f t="shared" si="166"/>
        <v>0.43322935828734438</v>
      </c>
      <c r="K454" s="2">
        <f t="shared" si="167"/>
        <v>0.99978217047691709</v>
      </c>
      <c r="L454" s="2">
        <f t="shared" si="168"/>
        <v>4120</v>
      </c>
      <c r="M454" s="2">
        <f t="shared" si="142"/>
        <v>-3.58</v>
      </c>
      <c r="O454">
        <v>16250</v>
      </c>
      <c r="P454">
        <v>6700000</v>
      </c>
      <c r="Q454">
        <v>371.50099999999998</v>
      </c>
      <c r="R454" s="2">
        <v>-1796490</v>
      </c>
      <c r="S454" s="2">
        <v>8491030</v>
      </c>
      <c r="T454">
        <v>12940.4</v>
      </c>
      <c r="U454">
        <v>39409.800000000003</v>
      </c>
      <c r="V454">
        <f t="shared" si="144"/>
        <v>3.9409800000000006</v>
      </c>
      <c r="X454">
        <v>6700000</v>
      </c>
      <c r="Y454">
        <v>43.857399999999998</v>
      </c>
      <c r="Z454">
        <v>160.65899999999999</v>
      </c>
      <c r="AA454">
        <v>116.80159999999999</v>
      </c>
      <c r="AC454">
        <f t="shared" si="157"/>
        <v>833920.73718965787</v>
      </c>
      <c r="AD454">
        <f t="shared" si="158"/>
        <v>3.5335280192783296</v>
      </c>
      <c r="AE454">
        <f t="shared" ref="AE454:AE469" si="169">AD454*1000</f>
        <v>3533.5280192783298</v>
      </c>
      <c r="AF454">
        <f t="shared" si="159"/>
        <v>30.903819565268428</v>
      </c>
      <c r="AG454">
        <f t="shared" si="160"/>
        <v>1.9486264431752914E-2</v>
      </c>
    </row>
    <row r="455" spans="2:33" x14ac:dyDescent="0.2">
      <c r="B455">
        <f t="shared" ref="B455:B469" si="170">B454+(C455-C454)/400</f>
        <v>16500</v>
      </c>
      <c r="C455">
        <v>6800000</v>
      </c>
      <c r="D455">
        <v>371.48</v>
      </c>
      <c r="E455" s="2">
        <v>-1796280</v>
      </c>
      <c r="F455" s="2">
        <v>8491030</v>
      </c>
      <c r="G455">
        <v>13661.7</v>
      </c>
      <c r="I455" s="2">
        <f t="shared" si="165"/>
        <v>7630.5465972220991</v>
      </c>
      <c r="J455">
        <f t="shared" si="166"/>
        <v>0.43989442533791889</v>
      </c>
      <c r="K455" s="2">
        <f t="shared" si="167"/>
        <v>0.99978217047691709</v>
      </c>
      <c r="L455" s="2">
        <f t="shared" si="168"/>
        <v>4330</v>
      </c>
      <c r="M455" s="2">
        <f t="shared" ref="M455:M469" si="171">((L455-L454)-(B455-B454)*$B$15)/(B455-B454)</f>
        <v>-3.66</v>
      </c>
      <c r="O455">
        <v>16500</v>
      </c>
      <c r="P455">
        <v>6800000</v>
      </c>
      <c r="Q455">
        <v>371.48</v>
      </c>
      <c r="R455" s="2">
        <v>-1796280</v>
      </c>
      <c r="S455" s="2">
        <v>8491030</v>
      </c>
      <c r="T455">
        <v>13661.7</v>
      </c>
      <c r="U455">
        <v>41103</v>
      </c>
      <c r="V455">
        <f t="shared" si="144"/>
        <v>4.1103000000000005</v>
      </c>
      <c r="X455">
        <v>6800000</v>
      </c>
      <c r="Y455">
        <v>43.656300000000002</v>
      </c>
      <c r="Z455">
        <v>160.791</v>
      </c>
      <c r="AA455">
        <v>117.1347</v>
      </c>
      <c r="AC455">
        <f t="shared" si="157"/>
        <v>841075.74019792338</v>
      </c>
      <c r="AD455">
        <f t="shared" si="158"/>
        <v>3.6539911970355097</v>
      </c>
      <c r="AE455">
        <f t="shared" si="169"/>
        <v>3653.9911970355097</v>
      </c>
      <c r="AF455">
        <f t="shared" si="159"/>
        <v>30.696715802859963</v>
      </c>
      <c r="AG455">
        <f t="shared" si="160"/>
        <v>1.9617733827535188E-2</v>
      </c>
    </row>
    <row r="456" spans="2:33" x14ac:dyDescent="0.2">
      <c r="B456">
        <f t="shared" si="170"/>
        <v>16750</v>
      </c>
      <c r="C456">
        <v>6900000</v>
      </c>
      <c r="D456">
        <v>371.48099999999999</v>
      </c>
      <c r="E456" s="2">
        <v>-1796050</v>
      </c>
      <c r="F456" s="2">
        <v>8491030</v>
      </c>
      <c r="G456">
        <v>14486.4</v>
      </c>
      <c r="I456" s="2">
        <f t="shared" si="165"/>
        <v>7860.5465972220991</v>
      </c>
      <c r="J456">
        <f t="shared" si="166"/>
        <v>0.44655949238849341</v>
      </c>
      <c r="K456" s="2">
        <f t="shared" si="167"/>
        <v>0.99978217047691709</v>
      </c>
      <c r="L456" s="2">
        <f t="shared" si="168"/>
        <v>4560</v>
      </c>
      <c r="M456" s="2">
        <f t="shared" si="171"/>
        <v>-3.58</v>
      </c>
      <c r="O456">
        <v>16750</v>
      </c>
      <c r="P456">
        <v>6900000</v>
      </c>
      <c r="Q456">
        <v>371.48099999999999</v>
      </c>
      <c r="R456" s="2">
        <v>-1796050</v>
      </c>
      <c r="S456" s="2">
        <v>8491030</v>
      </c>
      <c r="T456">
        <v>14486.4</v>
      </c>
      <c r="U456">
        <v>42837.4</v>
      </c>
      <c r="V456">
        <f t="shared" si="144"/>
        <v>4.2837400000000008</v>
      </c>
      <c r="X456">
        <v>6900000</v>
      </c>
      <c r="Y456">
        <v>43.636699999999998</v>
      </c>
      <c r="Z456">
        <v>161.303</v>
      </c>
      <c r="AA456">
        <v>117.66630000000001</v>
      </c>
      <c r="AC456">
        <f t="shared" si="157"/>
        <v>852579.11472571339</v>
      </c>
      <c r="AD456">
        <f t="shared" si="158"/>
        <v>3.7567949900219593</v>
      </c>
      <c r="AE456">
        <f t="shared" si="169"/>
        <v>3756.7949900219592</v>
      </c>
      <c r="AF456">
        <f t="shared" si="159"/>
        <v>30.65212793360147</v>
      </c>
      <c r="AG456">
        <f t="shared" si="160"/>
        <v>1.9646270604914723E-2</v>
      </c>
    </row>
    <row r="457" spans="2:33" x14ac:dyDescent="0.2">
      <c r="B457">
        <f t="shared" si="170"/>
        <v>17000</v>
      </c>
      <c r="C457">
        <v>7000000</v>
      </c>
      <c r="D457">
        <v>371.47500000000002</v>
      </c>
      <c r="E457" s="2">
        <v>-1795810</v>
      </c>
      <c r="F457" s="2">
        <v>8491030</v>
      </c>
      <c r="G457">
        <v>15277.4</v>
      </c>
      <c r="I457" s="2">
        <f t="shared" si="165"/>
        <v>8100.5465972220991</v>
      </c>
      <c r="J457">
        <f t="shared" si="166"/>
        <v>0.45322455943906798</v>
      </c>
      <c r="K457" s="2">
        <f t="shared" si="167"/>
        <v>0.99978217047691709</v>
      </c>
      <c r="L457" s="2">
        <f t="shared" si="168"/>
        <v>4800</v>
      </c>
      <c r="M457" s="2">
        <f t="shared" si="171"/>
        <v>-3.54</v>
      </c>
      <c r="O457">
        <v>17000</v>
      </c>
      <c r="P457">
        <v>7000000</v>
      </c>
      <c r="Q457">
        <v>371.47500000000002</v>
      </c>
      <c r="R457" s="2">
        <v>-1795810</v>
      </c>
      <c r="S457" s="2">
        <v>8491030</v>
      </c>
      <c r="T457">
        <v>15277.4</v>
      </c>
      <c r="U457">
        <v>44661.9</v>
      </c>
      <c r="V457">
        <f t="shared" si="144"/>
        <v>4.4661900000000001</v>
      </c>
      <c r="X457">
        <v>7000000</v>
      </c>
      <c r="Y457">
        <v>43.780299999999997</v>
      </c>
      <c r="Z457">
        <v>161.208</v>
      </c>
      <c r="AA457">
        <v>117.4277</v>
      </c>
      <c r="AC457">
        <f t="shared" si="157"/>
        <v>847403.1257794546</v>
      </c>
      <c r="AD457">
        <f t="shared" si="158"/>
        <v>3.9407257828991327</v>
      </c>
      <c r="AE457">
        <f t="shared" si="169"/>
        <v>3940.7257828991328</v>
      </c>
      <c r="AF457">
        <f t="shared" si="159"/>
        <v>30.018009549669852</v>
      </c>
      <c r="AG457">
        <f t="shared" si="160"/>
        <v>2.0061290173272767E-2</v>
      </c>
    </row>
    <row r="458" spans="2:33" x14ac:dyDescent="0.2">
      <c r="B458">
        <f t="shared" si="170"/>
        <v>17250</v>
      </c>
      <c r="C458">
        <v>7100000</v>
      </c>
      <c r="D458">
        <v>371.46899999999999</v>
      </c>
      <c r="E458" s="2">
        <v>-1795590</v>
      </c>
      <c r="F458" s="2">
        <v>8491030</v>
      </c>
      <c r="G458">
        <v>16154.1</v>
      </c>
      <c r="I458" s="2">
        <f t="shared" si="165"/>
        <v>8320.5465972220991</v>
      </c>
      <c r="J458">
        <f t="shared" si="166"/>
        <v>0.45988962648964249</v>
      </c>
      <c r="K458" s="2">
        <f t="shared" si="167"/>
        <v>0.99978217047691709</v>
      </c>
      <c r="L458" s="2">
        <f t="shared" si="168"/>
        <v>5020</v>
      </c>
      <c r="M458" s="2">
        <f t="shared" si="171"/>
        <v>-3.62</v>
      </c>
      <c r="O458">
        <v>17250</v>
      </c>
      <c r="P458">
        <v>7100000</v>
      </c>
      <c r="Q458">
        <v>371.46899999999999</v>
      </c>
      <c r="R458" s="2">
        <v>-1795590</v>
      </c>
      <c r="S458" s="2">
        <v>8491030</v>
      </c>
      <c r="T458">
        <v>16154.1</v>
      </c>
      <c r="U458">
        <v>46318.400000000001</v>
      </c>
      <c r="V458">
        <f t="shared" si="144"/>
        <v>4.6318400000000004</v>
      </c>
      <c r="X458">
        <v>7100000</v>
      </c>
      <c r="Y458">
        <v>43.735599999999998</v>
      </c>
      <c r="Z458">
        <v>161.34</v>
      </c>
      <c r="AA458">
        <v>117.6044</v>
      </c>
      <c r="AC458">
        <f t="shared" si="157"/>
        <v>851234.28899660008</v>
      </c>
      <c r="AD458">
        <f t="shared" si="158"/>
        <v>4.0684925187944119</v>
      </c>
      <c r="AE458">
        <f t="shared" si="169"/>
        <v>4068.4925187944118</v>
      </c>
      <c r="AF458">
        <f t="shared" si="159"/>
        <v>29.716712396159565</v>
      </c>
      <c r="AG458">
        <f t="shared" si="160"/>
        <v>2.0264691193694263E-2</v>
      </c>
    </row>
    <row r="459" spans="2:33" x14ac:dyDescent="0.2">
      <c r="B459">
        <f t="shared" si="170"/>
        <v>17500</v>
      </c>
      <c r="C459">
        <v>7200000</v>
      </c>
      <c r="D459">
        <v>371.49700000000001</v>
      </c>
      <c r="E459" s="2">
        <v>-1795330</v>
      </c>
      <c r="F459" s="2">
        <v>8491030</v>
      </c>
      <c r="G459">
        <v>16955.5</v>
      </c>
      <c r="I459" s="2">
        <f t="shared" si="165"/>
        <v>8580.5465972220991</v>
      </c>
      <c r="J459">
        <f t="shared" si="166"/>
        <v>0.466554693540217</v>
      </c>
      <c r="K459" s="2">
        <f t="shared" si="167"/>
        <v>0.99978217047691709</v>
      </c>
      <c r="L459" s="2">
        <f t="shared" si="168"/>
        <v>5280</v>
      </c>
      <c r="M459" s="2">
        <f t="shared" si="171"/>
        <v>-3.46</v>
      </c>
      <c r="O459">
        <v>17500</v>
      </c>
      <c r="P459">
        <v>7200000</v>
      </c>
      <c r="Q459">
        <v>371.49700000000001</v>
      </c>
      <c r="R459" s="2">
        <v>-1795330</v>
      </c>
      <c r="S459" s="2">
        <v>8491030</v>
      </c>
      <c r="T459">
        <v>16955.5</v>
      </c>
      <c r="U459">
        <v>48302.5</v>
      </c>
      <c r="V459">
        <f t="shared" si="144"/>
        <v>4.8302500000000004</v>
      </c>
      <c r="X459">
        <v>7200000</v>
      </c>
      <c r="Y459">
        <v>43.298200000000001</v>
      </c>
      <c r="Z459">
        <v>161.511</v>
      </c>
      <c r="AA459">
        <v>118.2128</v>
      </c>
      <c r="AC459">
        <f t="shared" ref="AC459:AC469" si="172">(1/6)*3.14*(AA459)^3</f>
        <v>864513.76036458171</v>
      </c>
      <c r="AD459">
        <f t="shared" ref="AD459:AD469" si="173">V459*$AC$386/AC459</f>
        <v>4.1775992937621176</v>
      </c>
      <c r="AE459">
        <f t="shared" si="169"/>
        <v>4177.5992937621177</v>
      </c>
      <c r="AF459">
        <f t="shared" ref="AF459:AF469" si="174">AC459/O459*0.6022</f>
        <v>29.749153513802916</v>
      </c>
      <c r="AG459">
        <f t="shared" ref="AG459:AG469" si="175">O459/AC459</f>
        <v>2.0242592775642946E-2</v>
      </c>
    </row>
    <row r="460" spans="2:33" x14ac:dyDescent="0.2">
      <c r="B460">
        <f t="shared" si="170"/>
        <v>17750</v>
      </c>
      <c r="C460">
        <v>7300000</v>
      </c>
      <c r="D460">
        <v>371.48399999999998</v>
      </c>
      <c r="E460" s="2">
        <v>-1795110</v>
      </c>
      <c r="F460" s="2">
        <v>8491030</v>
      </c>
      <c r="G460">
        <v>17771.8</v>
      </c>
      <c r="I460" s="2">
        <f t="shared" si="165"/>
        <v>8800.5465972220991</v>
      </c>
      <c r="J460">
        <f t="shared" si="166"/>
        <v>0.47321976059079152</v>
      </c>
      <c r="K460" s="2">
        <f t="shared" si="167"/>
        <v>0.99978217047691709</v>
      </c>
      <c r="L460" s="2">
        <f t="shared" si="168"/>
        <v>5500</v>
      </c>
      <c r="M460" s="2">
        <f t="shared" si="171"/>
        <v>-3.62</v>
      </c>
      <c r="O460">
        <v>17750</v>
      </c>
      <c r="P460">
        <v>7300000</v>
      </c>
      <c r="Q460">
        <v>371.48399999999998</v>
      </c>
      <c r="R460" s="2">
        <v>-1795110</v>
      </c>
      <c r="S460" s="2">
        <v>8491030</v>
      </c>
      <c r="T460">
        <v>17771.8</v>
      </c>
      <c r="U460">
        <v>49975.5</v>
      </c>
      <c r="V460">
        <f t="shared" si="144"/>
        <v>4.9975500000000004</v>
      </c>
      <c r="X460">
        <v>7300000</v>
      </c>
      <c r="Y460">
        <v>43.372300000000003</v>
      </c>
      <c r="Z460">
        <v>161.30799999999999</v>
      </c>
      <c r="AA460">
        <v>117.9357</v>
      </c>
      <c r="AC460">
        <f t="shared" si="172"/>
        <v>858448.53742582374</v>
      </c>
      <c r="AD460">
        <f t="shared" si="173"/>
        <v>4.3528325949983158</v>
      </c>
      <c r="AE460">
        <f t="shared" si="169"/>
        <v>4352.8325949983155</v>
      </c>
      <c r="AF460">
        <f t="shared" si="174"/>
        <v>29.124377985229916</v>
      </c>
      <c r="AG460">
        <f t="shared" si="175"/>
        <v>2.0676836439404767E-2</v>
      </c>
    </row>
    <row r="461" spans="2:33" x14ac:dyDescent="0.2">
      <c r="B461">
        <f t="shared" si="170"/>
        <v>18000</v>
      </c>
      <c r="C461">
        <v>7400000</v>
      </c>
      <c r="D461">
        <v>371.51299999999998</v>
      </c>
      <c r="E461" s="2">
        <v>-1794860</v>
      </c>
      <c r="F461" s="2">
        <v>8491030</v>
      </c>
      <c r="G461">
        <v>18619.900000000001</v>
      </c>
      <c r="I461" s="2">
        <f t="shared" si="165"/>
        <v>9050.5465972220991</v>
      </c>
      <c r="J461">
        <f t="shared" si="166"/>
        <v>0.47988482764136609</v>
      </c>
      <c r="K461" s="2">
        <f t="shared" si="167"/>
        <v>0.99978217047691709</v>
      </c>
      <c r="L461" s="2">
        <f t="shared" si="168"/>
        <v>5750</v>
      </c>
      <c r="M461" s="2">
        <f t="shared" si="171"/>
        <v>-3.5</v>
      </c>
      <c r="O461">
        <v>18000</v>
      </c>
      <c r="P461">
        <v>7400000</v>
      </c>
      <c r="Q461">
        <v>371.51299999999998</v>
      </c>
      <c r="R461" s="2">
        <v>-1794860</v>
      </c>
      <c r="S461" s="2">
        <v>8491030</v>
      </c>
      <c r="T461">
        <v>18619.900000000001</v>
      </c>
      <c r="U461">
        <v>51882.3</v>
      </c>
      <c r="V461">
        <f t="shared" si="144"/>
        <v>5.1882300000000008</v>
      </c>
      <c r="X461">
        <v>7400000</v>
      </c>
      <c r="Y461">
        <v>43.100299999999997</v>
      </c>
      <c r="Z461">
        <v>161.696</v>
      </c>
      <c r="AA461">
        <v>118.59569999999999</v>
      </c>
      <c r="AC461">
        <f t="shared" si="172"/>
        <v>872941.67212020652</v>
      </c>
      <c r="AD461">
        <f t="shared" si="173"/>
        <v>4.4438877112972257</v>
      </c>
      <c r="AE461">
        <f t="shared" si="169"/>
        <v>4443.8877112972259</v>
      </c>
      <c r="AF461">
        <f t="shared" si="174"/>
        <v>29.20474860837713</v>
      </c>
      <c r="AG461">
        <f t="shared" si="175"/>
        <v>2.0619934383796206E-2</v>
      </c>
    </row>
    <row r="462" spans="2:33" x14ac:dyDescent="0.2">
      <c r="B462">
        <f t="shared" si="170"/>
        <v>18250</v>
      </c>
      <c r="C462">
        <v>7500000</v>
      </c>
      <c r="D462">
        <v>371.5</v>
      </c>
      <c r="E462" s="2">
        <v>-1794610</v>
      </c>
      <c r="F462" s="2">
        <v>8491030</v>
      </c>
      <c r="G462">
        <v>19472.2</v>
      </c>
      <c r="I462" s="2">
        <f t="shared" si="165"/>
        <v>9300.5465972220991</v>
      </c>
      <c r="J462">
        <f t="shared" si="166"/>
        <v>0.4865498946919406</v>
      </c>
      <c r="K462" s="2">
        <f t="shared" si="167"/>
        <v>0.99978217047691709</v>
      </c>
      <c r="L462" s="2">
        <f t="shared" si="168"/>
        <v>6000</v>
      </c>
      <c r="M462" s="2">
        <f t="shared" si="171"/>
        <v>-3.5</v>
      </c>
      <c r="O462">
        <v>18250</v>
      </c>
      <c r="P462">
        <v>7500000</v>
      </c>
      <c r="Q462">
        <v>371.5</v>
      </c>
      <c r="R462" s="2">
        <v>-1794610</v>
      </c>
      <c r="S462" s="2">
        <v>8491030</v>
      </c>
      <c r="T462">
        <v>19472.2</v>
      </c>
      <c r="U462">
        <v>53795.3</v>
      </c>
      <c r="V462">
        <f t="shared" si="144"/>
        <v>5.3795300000000008</v>
      </c>
      <c r="X462">
        <v>7500000</v>
      </c>
      <c r="Y462">
        <v>43.219000000000001</v>
      </c>
      <c r="Z462">
        <v>161.87200000000001</v>
      </c>
      <c r="AA462">
        <v>118.65300000000001</v>
      </c>
      <c r="AC462">
        <f t="shared" si="172"/>
        <v>874207.5796242638</v>
      </c>
      <c r="AD462">
        <f t="shared" si="173"/>
        <v>4.6010700817050063</v>
      </c>
      <c r="AE462">
        <f t="shared" si="169"/>
        <v>4601.0700817050065</v>
      </c>
      <c r="AF462">
        <f t="shared" si="174"/>
        <v>28.84645503834146</v>
      </c>
      <c r="AG462">
        <f t="shared" si="175"/>
        <v>2.0876048692970481E-2</v>
      </c>
    </row>
    <row r="463" spans="2:33" x14ac:dyDescent="0.2">
      <c r="B463">
        <f t="shared" si="170"/>
        <v>18500</v>
      </c>
      <c r="C463">
        <v>7600000</v>
      </c>
      <c r="D463">
        <v>371.52</v>
      </c>
      <c r="E463" s="2">
        <v>-1794350</v>
      </c>
      <c r="F463" s="2">
        <v>8491030</v>
      </c>
      <c r="G463">
        <v>20329.7</v>
      </c>
      <c r="I463" s="2">
        <f t="shared" si="165"/>
        <v>9560.5465972220991</v>
      </c>
      <c r="J463">
        <f t="shared" si="166"/>
        <v>0.49321496174251511</v>
      </c>
      <c r="K463" s="2">
        <f t="shared" si="167"/>
        <v>0.99978217047691709</v>
      </c>
      <c r="L463" s="2">
        <f t="shared" si="168"/>
        <v>6260</v>
      </c>
      <c r="M463" s="2">
        <f t="shared" si="171"/>
        <v>-3.46</v>
      </c>
      <c r="O463">
        <v>18500</v>
      </c>
      <c r="P463">
        <v>7600000</v>
      </c>
      <c r="Q463">
        <v>371.52</v>
      </c>
      <c r="R463" s="2">
        <v>-1794350</v>
      </c>
      <c r="S463" s="2">
        <v>8491030</v>
      </c>
      <c r="T463">
        <v>20329.7</v>
      </c>
      <c r="U463">
        <v>55787.199999999997</v>
      </c>
      <c r="V463">
        <f t="shared" si="144"/>
        <v>5.5787199999999997</v>
      </c>
      <c r="X463">
        <v>7600000</v>
      </c>
      <c r="Y463">
        <v>43.264000000000003</v>
      </c>
      <c r="Z463">
        <v>161.613</v>
      </c>
      <c r="AA463">
        <v>118.349</v>
      </c>
      <c r="AC463">
        <f t="shared" si="172"/>
        <v>867505.37775273412</v>
      </c>
      <c r="AD463">
        <f t="shared" si="173"/>
        <v>4.8082990529951166</v>
      </c>
      <c r="AE463">
        <f t="shared" si="169"/>
        <v>4808.2990529951167</v>
      </c>
      <c r="AF463">
        <f t="shared" si="174"/>
        <v>28.238472350416025</v>
      </c>
      <c r="AG463">
        <f t="shared" si="175"/>
        <v>2.132551621515489E-2</v>
      </c>
    </row>
    <row r="464" spans="2:33" x14ac:dyDescent="0.2">
      <c r="B464">
        <f t="shared" si="170"/>
        <v>18750</v>
      </c>
      <c r="C464">
        <v>7700000</v>
      </c>
      <c r="D464">
        <v>371.49</v>
      </c>
      <c r="E464" s="2">
        <v>-1794080</v>
      </c>
      <c r="F464" s="2">
        <v>8491030</v>
      </c>
      <c r="G464">
        <v>21199.5</v>
      </c>
      <c r="I464" s="2">
        <f t="shared" si="165"/>
        <v>9830.5465972220991</v>
      </c>
      <c r="J464">
        <f t="shared" si="166"/>
        <v>0.49988002879308968</v>
      </c>
      <c r="K464" s="2">
        <f t="shared" si="167"/>
        <v>0.99978217047691709</v>
      </c>
      <c r="L464" s="2">
        <f t="shared" si="168"/>
        <v>6530</v>
      </c>
      <c r="M464" s="2">
        <f t="shared" si="171"/>
        <v>-3.42</v>
      </c>
      <c r="O464">
        <v>18750</v>
      </c>
      <c r="P464">
        <v>7700000</v>
      </c>
      <c r="Q464">
        <v>371.49</v>
      </c>
      <c r="R464" s="2">
        <v>-1794080</v>
      </c>
      <c r="S464" s="2">
        <v>8491030</v>
      </c>
      <c r="T464">
        <v>21199.5</v>
      </c>
      <c r="U464">
        <v>57649.599999999999</v>
      </c>
      <c r="V464">
        <f t="shared" si="144"/>
        <v>5.7649600000000003</v>
      </c>
      <c r="X464">
        <v>7700000</v>
      </c>
      <c r="Y464">
        <v>43.236800000000002</v>
      </c>
      <c r="Z464">
        <v>161.88900000000001</v>
      </c>
      <c r="AA464">
        <v>118.65219999999999</v>
      </c>
      <c r="AC464">
        <f t="shared" si="172"/>
        <v>874189.89710426808</v>
      </c>
      <c r="AD464">
        <f t="shared" si="173"/>
        <v>4.9308250920845946</v>
      </c>
      <c r="AE464">
        <f t="shared" si="169"/>
        <v>4930.8250920845949</v>
      </c>
      <c r="AF464">
        <f t="shared" si="174"/>
        <v>28.076648321930143</v>
      </c>
      <c r="AG464">
        <f t="shared" si="175"/>
        <v>2.144842906799644E-2</v>
      </c>
    </row>
    <row r="465" spans="2:33" x14ac:dyDescent="0.2">
      <c r="B465">
        <f t="shared" si="170"/>
        <v>19000</v>
      </c>
      <c r="C465">
        <v>7800000</v>
      </c>
      <c r="D465">
        <v>371.476</v>
      </c>
      <c r="E465" s="2">
        <v>-1793780</v>
      </c>
      <c r="F465" s="2">
        <v>8491030</v>
      </c>
      <c r="G465">
        <v>22085.599999999999</v>
      </c>
      <c r="I465" s="2">
        <f t="shared" si="165"/>
        <v>10130.546597222099</v>
      </c>
      <c r="J465">
        <f t="shared" si="166"/>
        <v>0.50654509584366414</v>
      </c>
      <c r="K465" s="2">
        <f t="shared" si="167"/>
        <v>0.99978217047691709</v>
      </c>
      <c r="L465" s="2">
        <f t="shared" si="168"/>
        <v>6830</v>
      </c>
      <c r="M465" s="2">
        <f t="shared" si="171"/>
        <v>-3.3</v>
      </c>
      <c r="O465">
        <v>19000</v>
      </c>
      <c r="P465">
        <v>7800000</v>
      </c>
      <c r="Q465">
        <v>371.476</v>
      </c>
      <c r="R465" s="2">
        <v>-1793780</v>
      </c>
      <c r="S465" s="2">
        <v>8491030</v>
      </c>
      <c r="T465">
        <v>22085.599999999999</v>
      </c>
      <c r="U465">
        <v>59707.3</v>
      </c>
      <c r="V465">
        <f t="shared" si="144"/>
        <v>5.9707300000000005</v>
      </c>
      <c r="X465">
        <v>7800000</v>
      </c>
      <c r="Y465">
        <v>43.219799999999999</v>
      </c>
      <c r="Z465">
        <v>162.05600000000001</v>
      </c>
      <c r="AA465">
        <v>118.83620000000001</v>
      </c>
      <c r="AC465">
        <f t="shared" si="172"/>
        <v>878263.15937181306</v>
      </c>
      <c r="AD465">
        <f t="shared" si="173"/>
        <v>5.0831373991195301</v>
      </c>
      <c r="AE465">
        <f t="shared" si="169"/>
        <v>5083.1373991195305</v>
      </c>
      <c r="AF465">
        <f t="shared" si="174"/>
        <v>27.836319714405569</v>
      </c>
      <c r="AG465">
        <f t="shared" si="175"/>
        <v>2.163360696307693E-2</v>
      </c>
    </row>
    <row r="466" spans="2:33" x14ac:dyDescent="0.2">
      <c r="B466">
        <f t="shared" si="170"/>
        <v>19250</v>
      </c>
      <c r="C466">
        <v>7900000</v>
      </c>
      <c r="D466">
        <v>371.488</v>
      </c>
      <c r="E466" s="2">
        <v>-1793520</v>
      </c>
      <c r="F466" s="2">
        <v>8491030</v>
      </c>
      <c r="G466">
        <v>23033.200000000001</v>
      </c>
      <c r="I466" s="2">
        <f t="shared" si="165"/>
        <v>10390.546597222099</v>
      </c>
      <c r="J466">
        <f t="shared" si="166"/>
        <v>0.51321016289423871</v>
      </c>
      <c r="K466" s="2">
        <f t="shared" si="167"/>
        <v>0.99978217047691709</v>
      </c>
      <c r="L466" s="2">
        <f t="shared" si="168"/>
        <v>7090</v>
      </c>
      <c r="M466" s="2">
        <f t="shared" si="171"/>
        <v>-3.46</v>
      </c>
      <c r="O466">
        <v>19250</v>
      </c>
      <c r="P466">
        <v>7900000</v>
      </c>
      <c r="Q466">
        <v>371.488</v>
      </c>
      <c r="R466" s="2">
        <v>-1793520</v>
      </c>
      <c r="S466" s="2">
        <v>8491030</v>
      </c>
      <c r="T466">
        <v>23033.200000000001</v>
      </c>
      <c r="U466">
        <v>61652.6</v>
      </c>
      <c r="V466">
        <f t="shared" si="144"/>
        <v>6.16526</v>
      </c>
      <c r="X466">
        <v>7900000</v>
      </c>
      <c r="Y466">
        <v>43.003700000000002</v>
      </c>
      <c r="Z466">
        <v>162.52000000000001</v>
      </c>
      <c r="AA466">
        <v>119.5163</v>
      </c>
      <c r="AC466">
        <f t="shared" si="172"/>
        <v>893428.53031077923</v>
      </c>
      <c r="AD466">
        <f t="shared" si="173"/>
        <v>5.1596549764589508</v>
      </c>
      <c r="AE466">
        <f t="shared" si="169"/>
        <v>5159.6549764589508</v>
      </c>
      <c r="AF466">
        <f t="shared" si="174"/>
        <v>27.949229140423437</v>
      </c>
      <c r="AG466">
        <f t="shared" si="175"/>
        <v>2.154621141693772E-2</v>
      </c>
    </row>
    <row r="467" spans="2:33" x14ac:dyDescent="0.2">
      <c r="B467">
        <f t="shared" si="170"/>
        <v>19500</v>
      </c>
      <c r="C467">
        <v>8000000</v>
      </c>
      <c r="D467">
        <v>371.476</v>
      </c>
      <c r="E467" s="2">
        <v>-1793260</v>
      </c>
      <c r="F467" s="2">
        <v>8491030</v>
      </c>
      <c r="G467">
        <v>23936.7</v>
      </c>
      <c r="I467" s="2">
        <f t="shared" si="165"/>
        <v>10650.546597222099</v>
      </c>
      <c r="J467">
        <f t="shared" si="166"/>
        <v>0.51987522994481328</v>
      </c>
      <c r="K467" s="2">
        <f t="shared" si="167"/>
        <v>0.99978217047691709</v>
      </c>
      <c r="L467" s="2">
        <f t="shared" si="168"/>
        <v>7350</v>
      </c>
      <c r="M467" s="2">
        <f t="shared" si="171"/>
        <v>-3.46</v>
      </c>
      <c r="O467">
        <v>19500</v>
      </c>
      <c r="P467">
        <v>8000000</v>
      </c>
      <c r="Q467">
        <v>371.476</v>
      </c>
      <c r="R467" s="2">
        <v>-1793260</v>
      </c>
      <c r="S467" s="2">
        <v>8491030</v>
      </c>
      <c r="T467">
        <v>23936.7</v>
      </c>
      <c r="U467">
        <v>63727.1</v>
      </c>
      <c r="V467">
        <f t="shared" si="144"/>
        <v>6.3727100000000005</v>
      </c>
      <c r="X467">
        <v>8000000</v>
      </c>
      <c r="Y467">
        <v>42.589100000000002</v>
      </c>
      <c r="Z467">
        <v>162.41200000000001</v>
      </c>
      <c r="AA467">
        <v>119.8229</v>
      </c>
      <c r="AC467">
        <f t="shared" si="172"/>
        <v>900322.02934791741</v>
      </c>
      <c r="AD467">
        <f t="shared" si="173"/>
        <v>5.2924329072388501</v>
      </c>
      <c r="AE467">
        <f t="shared" si="169"/>
        <v>5292.43290723885</v>
      </c>
      <c r="AF467">
        <f t="shared" si="174"/>
        <v>27.80379108068286</v>
      </c>
      <c r="AG467">
        <f t="shared" si="175"/>
        <v>2.1658916881244595E-2</v>
      </c>
    </row>
    <row r="468" spans="2:33" x14ac:dyDescent="0.2">
      <c r="B468">
        <f t="shared" si="170"/>
        <v>19750</v>
      </c>
      <c r="C468">
        <v>8100000</v>
      </c>
      <c r="D468">
        <v>371.50200000000001</v>
      </c>
      <c r="E468" s="2">
        <v>-1792970</v>
      </c>
      <c r="F468" s="2">
        <v>8491030</v>
      </c>
      <c r="G468">
        <v>24795.3</v>
      </c>
      <c r="I468" s="2">
        <f t="shared" si="165"/>
        <v>10940.546597222099</v>
      </c>
      <c r="J468">
        <f t="shared" si="166"/>
        <v>0.52654029699538774</v>
      </c>
      <c r="K468" s="2">
        <f t="shared" si="167"/>
        <v>0.99978217047691709</v>
      </c>
      <c r="L468" s="2">
        <f t="shared" si="168"/>
        <v>7640</v>
      </c>
      <c r="M468" s="2">
        <f t="shared" si="171"/>
        <v>-3.34</v>
      </c>
      <c r="O468">
        <v>19750</v>
      </c>
      <c r="P468">
        <v>8100000</v>
      </c>
      <c r="Q468">
        <v>371.50200000000001</v>
      </c>
      <c r="R468" s="2">
        <v>-1792970</v>
      </c>
      <c r="S468" s="2">
        <v>8491030</v>
      </c>
      <c r="T468">
        <v>24795.3</v>
      </c>
      <c r="U468">
        <v>65714.899999999994</v>
      </c>
      <c r="V468">
        <f t="shared" si="144"/>
        <v>6.5714899999999998</v>
      </c>
      <c r="X468">
        <v>8100000</v>
      </c>
      <c r="Y468">
        <v>42.576000000000001</v>
      </c>
      <c r="Z468">
        <v>162.51400000000001</v>
      </c>
      <c r="AA468">
        <v>119.938</v>
      </c>
      <c r="AC468">
        <f t="shared" si="172"/>
        <v>902919.02808487508</v>
      </c>
      <c r="AD468">
        <f t="shared" si="173"/>
        <v>5.4418194441658674</v>
      </c>
      <c r="AE468">
        <f t="shared" si="169"/>
        <v>5441.819444165867</v>
      </c>
      <c r="AF468">
        <f t="shared" si="174"/>
        <v>27.531029808238571</v>
      </c>
      <c r="AG468">
        <f t="shared" si="175"/>
        <v>2.1873500707910085E-2</v>
      </c>
    </row>
    <row r="469" spans="2:33" x14ac:dyDescent="0.2">
      <c r="B469">
        <f t="shared" si="170"/>
        <v>20000</v>
      </c>
      <c r="C469">
        <v>8200000</v>
      </c>
      <c r="D469">
        <v>371.505</v>
      </c>
      <c r="E469" s="2">
        <v>-1792660</v>
      </c>
      <c r="F469" s="2">
        <v>8491030</v>
      </c>
      <c r="G469">
        <v>25763.200000000001</v>
      </c>
      <c r="I469" s="2">
        <f t="shared" si="165"/>
        <v>11250.546597222099</v>
      </c>
      <c r="J469">
        <f t="shared" si="166"/>
        <v>0.5332053640459623</v>
      </c>
      <c r="K469" s="2">
        <f t="shared" si="167"/>
        <v>0.99978217047691709</v>
      </c>
      <c r="L469" s="2">
        <f t="shared" si="168"/>
        <v>7950</v>
      </c>
      <c r="M469" s="2">
        <f t="shared" si="171"/>
        <v>-3.26</v>
      </c>
      <c r="O469">
        <v>20000</v>
      </c>
      <c r="P469">
        <v>8200000</v>
      </c>
      <c r="Q469">
        <v>371.505</v>
      </c>
      <c r="R469" s="2">
        <v>-1792660</v>
      </c>
      <c r="S469" s="2">
        <v>8491030</v>
      </c>
      <c r="T469">
        <v>25763.200000000001</v>
      </c>
      <c r="U469">
        <v>67854.3</v>
      </c>
      <c r="V469">
        <f t="shared" si="144"/>
        <v>6.7854300000000007</v>
      </c>
      <c r="X469">
        <v>8200000</v>
      </c>
      <c r="Y469">
        <v>42.533900000000003</v>
      </c>
      <c r="Z469">
        <v>162.47200000000001</v>
      </c>
      <c r="AA469">
        <v>119.93810000000001</v>
      </c>
      <c r="AC469">
        <f t="shared" si="172"/>
        <v>902921.2865512016</v>
      </c>
      <c r="AD469">
        <f t="shared" si="173"/>
        <v>5.6189680804122943</v>
      </c>
      <c r="AE469">
        <f t="shared" si="169"/>
        <v>5618.9680804122945</v>
      </c>
      <c r="AF469">
        <f t="shared" si="174"/>
        <v>27.186959938056681</v>
      </c>
      <c r="AG469">
        <f t="shared" si="175"/>
        <v>2.2150325059221945E-2</v>
      </c>
    </row>
    <row r="470" spans="2:33" x14ac:dyDescent="0.2">
      <c r="E470" s="2"/>
      <c r="F470" s="2"/>
      <c r="I470" s="2"/>
      <c r="K470" s="2"/>
      <c r="L470" s="2"/>
      <c r="M470" s="2"/>
      <c r="R470" s="2"/>
      <c r="S470" s="2"/>
    </row>
    <row r="471" spans="2:33" x14ac:dyDescent="0.2">
      <c r="B471" t="s">
        <v>73</v>
      </c>
      <c r="AD471" t="s">
        <v>2</v>
      </c>
    </row>
    <row r="472" spans="2:33" x14ac:dyDescent="0.2">
      <c r="D472" t="s">
        <v>3</v>
      </c>
      <c r="F472" t="s">
        <v>72</v>
      </c>
      <c r="X472" t="s">
        <v>5</v>
      </c>
      <c r="Y472" t="s">
        <v>6</v>
      </c>
      <c r="Z472" t="s">
        <v>7</v>
      </c>
      <c r="AA472" t="s">
        <v>8</v>
      </c>
      <c r="AC472">
        <f>(4/3)*3.14*((3.413*16.5)^3)</f>
        <v>747702.92940255872</v>
      </c>
      <c r="AD472" t="s">
        <v>9</v>
      </c>
    </row>
    <row r="473" spans="2:33" x14ac:dyDescent="0.2">
      <c r="B473">
        <v>72017</v>
      </c>
      <c r="C473" t="s">
        <v>10</v>
      </c>
      <c r="D473" t="s">
        <v>11</v>
      </c>
      <c r="E473" t="s">
        <v>12</v>
      </c>
      <c r="F473" t="s">
        <v>13</v>
      </c>
      <c r="G473" t="s">
        <v>14</v>
      </c>
      <c r="I473" t="s">
        <v>15</v>
      </c>
      <c r="J473" t="s">
        <v>16</v>
      </c>
      <c r="K473" t="s">
        <v>17</v>
      </c>
      <c r="L473" t="s">
        <v>18</v>
      </c>
      <c r="M473" t="s">
        <v>19</v>
      </c>
      <c r="X473">
        <v>0</v>
      </c>
      <c r="Y473">
        <v>46.305</v>
      </c>
      <c r="Z473">
        <v>159.495</v>
      </c>
      <c r="AA473">
        <v>113.19</v>
      </c>
      <c r="AC473">
        <f t="shared" ref="AC473:AC481" si="176">(1/6)*3.14*(AA473)^3</f>
        <v>758931.49745720997</v>
      </c>
    </row>
    <row r="474" spans="2:33" x14ac:dyDescent="0.2">
      <c r="B474" t="s">
        <v>20</v>
      </c>
      <c r="C474">
        <v>100000</v>
      </c>
      <c r="D474">
        <v>371.858</v>
      </c>
      <c r="E474" s="2">
        <v>-4682360</v>
      </c>
      <c r="F474" s="2">
        <v>20130900</v>
      </c>
      <c r="G474">
        <v>-3.7386899999999998E-3</v>
      </c>
      <c r="X474">
        <v>100000</v>
      </c>
      <c r="Y474">
        <v>46.848199999999999</v>
      </c>
      <c r="Z474">
        <v>158.922</v>
      </c>
      <c r="AA474">
        <v>112.07380000000001</v>
      </c>
      <c r="AC474">
        <f t="shared" si="176"/>
        <v>736700.03434969543</v>
      </c>
    </row>
    <row r="475" spans="2:33" x14ac:dyDescent="0.2">
      <c r="B475">
        <v>0</v>
      </c>
      <c r="C475">
        <v>200000</v>
      </c>
      <c r="D475">
        <v>371.86200000000002</v>
      </c>
      <c r="E475" s="2">
        <v>-4348410</v>
      </c>
      <c r="F475" s="2">
        <v>20126600</v>
      </c>
      <c r="G475">
        <v>1.7631999999999999E-3</v>
      </c>
      <c r="I475" s="2">
        <f>E475-(1024000-$B$473)/1024000*E$474</f>
        <v>4643.8280078126118</v>
      </c>
      <c r="J475">
        <f>B475/$B$473</f>
        <v>0</v>
      </c>
      <c r="K475" s="2">
        <f>F475/$F$474</f>
        <v>0.99978639802492686</v>
      </c>
      <c r="L475" s="2">
        <f>E475-$E$475</f>
        <v>0</v>
      </c>
      <c r="O475" t="s">
        <v>21</v>
      </c>
      <c r="P475" t="s">
        <v>10</v>
      </c>
      <c r="Q475" t="s">
        <v>11</v>
      </c>
      <c r="R475" t="s">
        <v>12</v>
      </c>
      <c r="S475" t="s">
        <v>13</v>
      </c>
      <c r="T475" t="s">
        <v>14</v>
      </c>
      <c r="U475" t="s">
        <v>22</v>
      </c>
      <c r="V475" t="s">
        <v>23</v>
      </c>
      <c r="X475">
        <v>200000</v>
      </c>
      <c r="Y475">
        <v>47.172400000000003</v>
      </c>
      <c r="Z475">
        <v>158.69999999999999</v>
      </c>
      <c r="AA475">
        <v>111.52760000000001</v>
      </c>
      <c r="AC475">
        <f t="shared" si="176"/>
        <v>725981.35553456633</v>
      </c>
      <c r="AD475" t="s">
        <v>24</v>
      </c>
      <c r="AF475" t="s">
        <v>25</v>
      </c>
      <c r="AG475" t="s">
        <v>26</v>
      </c>
    </row>
    <row r="476" spans="2:33" x14ac:dyDescent="0.2">
      <c r="B476">
        <f>B475+(C476-C475)/400</f>
        <v>250</v>
      </c>
      <c r="C476">
        <v>300000</v>
      </c>
      <c r="D476">
        <v>371.34399999999999</v>
      </c>
      <c r="E476" s="2">
        <v>-4348550</v>
      </c>
      <c r="F476" s="2">
        <v>20126500</v>
      </c>
      <c r="G476">
        <v>-44.854399999999998</v>
      </c>
      <c r="I476" s="2">
        <f t="shared" ref="I476:I481" si="177">E476-(1024000-$B$473)/1024000*E$474</f>
        <v>4503.8280078126118</v>
      </c>
      <c r="J476">
        <f t="shared" ref="J476:J481" si="178">B476/$B$473</f>
        <v>3.4714025855006455E-3</v>
      </c>
      <c r="K476" s="2">
        <f t="shared" ref="K476:K481" si="179">F476/$F$474</f>
        <v>0.99978143053713442</v>
      </c>
      <c r="L476" s="2">
        <f t="shared" ref="L476:L481" si="180">E476-$E$475</f>
        <v>-140</v>
      </c>
      <c r="M476" s="2">
        <f>((L476-L475)-(B476-B475)*$B$14)/(B476-B475)</f>
        <v>-6.66</v>
      </c>
      <c r="O476">
        <v>250</v>
      </c>
      <c r="P476">
        <v>300000</v>
      </c>
      <c r="Q476">
        <v>371.40800000000002</v>
      </c>
      <c r="R476" s="2">
        <v>-1800650</v>
      </c>
      <c r="S476" s="2">
        <v>8491030</v>
      </c>
      <c r="T476">
        <v>-159.44999999999999</v>
      </c>
      <c r="U476">
        <v>49.677799999999998</v>
      </c>
      <c r="V476">
        <f>U476*10^-4</f>
        <v>4.9677799999999998E-3</v>
      </c>
      <c r="X476">
        <v>300000</v>
      </c>
      <c r="Y476">
        <v>46.909199999999998</v>
      </c>
      <c r="Z476">
        <v>159.05600000000001</v>
      </c>
      <c r="AA476">
        <v>112.1468</v>
      </c>
      <c r="AC476">
        <f t="shared" si="176"/>
        <v>738140.53532713931</v>
      </c>
      <c r="AD476">
        <f t="shared" ref="AD476:AD481" si="181">V476*$AC$386/AC476</f>
        <v>5.0321361324252882E-3</v>
      </c>
      <c r="AF476">
        <f t="shared" ref="AF476:AF481" si="182">AC476/O476*0.6022</f>
        <v>1778.0329214960132</v>
      </c>
      <c r="AG476">
        <f t="shared" ref="AG476:AG481" si="183">O476/AC476</f>
        <v>3.3868889193194293E-4</v>
      </c>
    </row>
    <row r="477" spans="2:33" x14ac:dyDescent="0.2">
      <c r="B477">
        <f t="shared" ref="B477:B515" si="184">B476+(C477-C476)/400</f>
        <v>500</v>
      </c>
      <c r="C477">
        <v>400000</v>
      </c>
      <c r="D477">
        <v>371.34800000000001</v>
      </c>
      <c r="E477" s="2">
        <v>-4348600</v>
      </c>
      <c r="F477" s="2">
        <v>20126500</v>
      </c>
      <c r="G477">
        <v>-85.302000000000007</v>
      </c>
      <c r="I477" s="2">
        <f t="shared" si="177"/>
        <v>4453.8280078126118</v>
      </c>
      <c r="J477">
        <f t="shared" si="178"/>
        <v>6.9428051710012911E-3</v>
      </c>
      <c r="K477" s="2">
        <f t="shared" si="179"/>
        <v>0.99978143053713442</v>
      </c>
      <c r="L477" s="2">
        <f t="shared" si="180"/>
        <v>-190</v>
      </c>
      <c r="M477" s="2">
        <f t="shared" ref="M477:M486" si="185">((L477-L476)-(B477-B476)*$B$14)/(B477-B476)</f>
        <v>-6.3</v>
      </c>
      <c r="O477">
        <v>500</v>
      </c>
      <c r="P477">
        <v>400000</v>
      </c>
      <c r="Q477">
        <v>371.44600000000003</v>
      </c>
      <c r="R477" s="2">
        <v>-1800670</v>
      </c>
      <c r="S477" s="2">
        <v>8491030</v>
      </c>
      <c r="T477">
        <v>-214.79</v>
      </c>
      <c r="U477">
        <v>121.559</v>
      </c>
      <c r="V477">
        <f>U477*10^-4</f>
        <v>1.2155900000000001E-2</v>
      </c>
      <c r="X477">
        <v>400000</v>
      </c>
      <c r="Y477">
        <v>46.980800000000002</v>
      </c>
      <c r="Z477">
        <v>158.88300000000001</v>
      </c>
      <c r="AA477">
        <v>111.90219999999999</v>
      </c>
      <c r="AC477">
        <f t="shared" si="176"/>
        <v>733321.25370125123</v>
      </c>
      <c r="AD477">
        <f t="shared" si="181"/>
        <v>1.2394297851930726E-2</v>
      </c>
      <c r="AF477">
        <f t="shared" si="182"/>
        <v>883.21211795778686</v>
      </c>
      <c r="AG477">
        <f t="shared" si="183"/>
        <v>6.818294130660717E-4</v>
      </c>
    </row>
    <row r="478" spans="2:33" x14ac:dyDescent="0.2">
      <c r="B478">
        <f t="shared" si="184"/>
        <v>750</v>
      </c>
      <c r="C478">
        <v>500000</v>
      </c>
      <c r="D478">
        <v>371.36399999999998</v>
      </c>
      <c r="E478" s="2">
        <v>-4348570</v>
      </c>
      <c r="F478" s="2">
        <v>20126500</v>
      </c>
      <c r="G478">
        <v>-149.71299999999999</v>
      </c>
      <c r="I478" s="2">
        <f t="shared" si="177"/>
        <v>4483.8280078126118</v>
      </c>
      <c r="J478">
        <f t="shared" si="178"/>
        <v>1.0414207756501937E-2</v>
      </c>
      <c r="K478" s="2">
        <f t="shared" si="179"/>
        <v>0.99978143053713442</v>
      </c>
      <c r="L478" s="2">
        <f t="shared" si="180"/>
        <v>-160</v>
      </c>
      <c r="M478" s="2">
        <f t="shared" si="185"/>
        <v>-5.98</v>
      </c>
      <c r="O478">
        <v>750</v>
      </c>
      <c r="P478">
        <v>500000</v>
      </c>
      <c r="Q478">
        <v>371.43299999999999</v>
      </c>
      <c r="R478" s="2">
        <v>-1800670</v>
      </c>
      <c r="S478" s="2">
        <v>8491030</v>
      </c>
      <c r="T478">
        <v>-277.39100000000002</v>
      </c>
      <c r="U478">
        <v>195.98400000000001</v>
      </c>
      <c r="V478">
        <f t="shared" si="144"/>
        <v>1.9598400000000002E-2</v>
      </c>
      <c r="X478">
        <v>500000</v>
      </c>
      <c r="Y478">
        <v>47.0184</v>
      </c>
      <c r="Z478">
        <v>159.34399999999999</v>
      </c>
      <c r="AA478">
        <v>112.32559999999999</v>
      </c>
      <c r="AC478">
        <f t="shared" si="176"/>
        <v>741676.70558697032</v>
      </c>
      <c r="AD478">
        <f t="shared" si="181"/>
        <v>1.975763965784251E-2</v>
      </c>
      <c r="AF478">
        <f t="shared" si="182"/>
        <v>595.51694947263127</v>
      </c>
      <c r="AG478">
        <f t="shared" si="183"/>
        <v>1.0112222675329172E-3</v>
      </c>
    </row>
    <row r="479" spans="2:33" x14ac:dyDescent="0.2">
      <c r="B479">
        <f t="shared" si="184"/>
        <v>1000</v>
      </c>
      <c r="C479">
        <v>600000</v>
      </c>
      <c r="D479">
        <v>371.36099999999999</v>
      </c>
      <c r="E479" s="2">
        <v>-4348570</v>
      </c>
      <c r="F479" s="2">
        <v>20126500</v>
      </c>
      <c r="G479">
        <v>-178.8</v>
      </c>
      <c r="I479" s="2">
        <f t="shared" si="177"/>
        <v>4483.8280078126118</v>
      </c>
      <c r="J479">
        <f t="shared" si="178"/>
        <v>1.3885610342002582E-2</v>
      </c>
      <c r="K479" s="2">
        <f t="shared" si="179"/>
        <v>0.99978143053713442</v>
      </c>
      <c r="L479" s="2">
        <f t="shared" si="180"/>
        <v>-160</v>
      </c>
      <c r="M479" s="2">
        <f t="shared" si="185"/>
        <v>-6.1</v>
      </c>
      <c r="O479">
        <v>1000</v>
      </c>
      <c r="P479">
        <v>600000</v>
      </c>
      <c r="Q479">
        <v>371.41699999999997</v>
      </c>
      <c r="R479" s="2">
        <v>-1800670</v>
      </c>
      <c r="S479" s="2">
        <v>8491030</v>
      </c>
      <c r="T479">
        <v>-282.077</v>
      </c>
      <c r="U479">
        <v>286.99400000000003</v>
      </c>
      <c r="V479">
        <f t="shared" si="144"/>
        <v>2.8699400000000003E-2</v>
      </c>
      <c r="X479">
        <v>600000</v>
      </c>
      <c r="Y479">
        <v>46.855200000000004</v>
      </c>
      <c r="Z479">
        <v>159.25299999999999</v>
      </c>
      <c r="AA479">
        <v>112.3978</v>
      </c>
      <c r="AC479">
        <f t="shared" si="176"/>
        <v>743107.81707372621</v>
      </c>
      <c r="AD479">
        <f t="shared" si="181"/>
        <v>2.8876866800563897E-2</v>
      </c>
      <c r="AF479">
        <f t="shared" si="182"/>
        <v>447.49952744179791</v>
      </c>
      <c r="AG479">
        <f t="shared" si="183"/>
        <v>1.3456997450758705E-3</v>
      </c>
    </row>
    <row r="480" spans="2:33" x14ac:dyDescent="0.2">
      <c r="B480">
        <f t="shared" si="184"/>
        <v>1250</v>
      </c>
      <c r="C480">
        <v>700000</v>
      </c>
      <c r="D480">
        <v>371.36500000000001</v>
      </c>
      <c r="E480" s="2">
        <v>-4348580</v>
      </c>
      <c r="F480" s="2">
        <v>20126500</v>
      </c>
      <c r="G480">
        <v>-220.37700000000001</v>
      </c>
      <c r="I480" s="2">
        <f t="shared" si="177"/>
        <v>4473.8280078126118</v>
      </c>
      <c r="J480">
        <f t="shared" si="178"/>
        <v>1.7357012927503229E-2</v>
      </c>
      <c r="K480" s="2">
        <f t="shared" si="179"/>
        <v>0.99978143053713442</v>
      </c>
      <c r="L480" s="2">
        <f t="shared" si="180"/>
        <v>-170</v>
      </c>
      <c r="M480" s="2">
        <f t="shared" si="185"/>
        <v>-6.14</v>
      </c>
      <c r="O480">
        <v>1250</v>
      </c>
      <c r="P480">
        <v>700000</v>
      </c>
      <c r="Q480">
        <v>371.452</v>
      </c>
      <c r="R480" s="2">
        <v>-1800670</v>
      </c>
      <c r="S480" s="2">
        <v>8491030</v>
      </c>
      <c r="T480">
        <v>-328.03399999999999</v>
      </c>
      <c r="U480">
        <v>374.12</v>
      </c>
      <c r="V480">
        <f t="shared" si="144"/>
        <v>3.7412000000000001E-2</v>
      </c>
      <c r="X480">
        <v>700000</v>
      </c>
      <c r="Y480">
        <v>47.2117</v>
      </c>
      <c r="Z480">
        <v>159.006</v>
      </c>
      <c r="AA480">
        <v>111.79430000000001</v>
      </c>
      <c r="AC480">
        <f t="shared" si="176"/>
        <v>731202.01675064967</v>
      </c>
      <c r="AD480">
        <f t="shared" si="181"/>
        <v>3.8256270297388609E-2</v>
      </c>
      <c r="AF480">
        <f t="shared" si="182"/>
        <v>352.26388358979295</v>
      </c>
      <c r="AG480">
        <f t="shared" si="183"/>
        <v>1.7095138844868201E-3</v>
      </c>
    </row>
    <row r="481" spans="2:33" x14ac:dyDescent="0.2">
      <c r="B481">
        <f t="shared" si="184"/>
        <v>1500</v>
      </c>
      <c r="C481">
        <v>800000</v>
      </c>
      <c r="D481">
        <v>371.35399999999998</v>
      </c>
      <c r="E481" s="2">
        <v>-4348590</v>
      </c>
      <c r="F481" s="2">
        <v>20126500</v>
      </c>
      <c r="G481">
        <v>-249.78299999999999</v>
      </c>
      <c r="I481" s="2">
        <f t="shared" si="177"/>
        <v>4463.8280078126118</v>
      </c>
      <c r="J481">
        <f t="shared" si="178"/>
        <v>2.0828415513003875E-2</v>
      </c>
      <c r="K481" s="2">
        <f t="shared" si="179"/>
        <v>0.99978143053713442</v>
      </c>
      <c r="L481" s="2">
        <f t="shared" si="180"/>
        <v>-180</v>
      </c>
      <c r="M481" s="2">
        <f t="shared" si="185"/>
        <v>-6.14</v>
      </c>
      <c r="O481">
        <v>1500</v>
      </c>
      <c r="P481">
        <v>800000</v>
      </c>
      <c r="Q481">
        <v>371.42599999999999</v>
      </c>
      <c r="R481" s="2">
        <v>-1800660</v>
      </c>
      <c r="S481" s="2">
        <v>8491030</v>
      </c>
      <c r="T481">
        <v>-326.45</v>
      </c>
      <c r="U481">
        <v>500.61799999999999</v>
      </c>
      <c r="V481">
        <f t="shared" si="144"/>
        <v>5.0061800000000004E-2</v>
      </c>
      <c r="X481">
        <v>800000</v>
      </c>
      <c r="Y481">
        <v>46.786999999999999</v>
      </c>
      <c r="Z481">
        <v>159.09299999999999</v>
      </c>
      <c r="AA481">
        <v>112.306</v>
      </c>
      <c r="AC481">
        <f t="shared" si="176"/>
        <v>741288.52176244231</v>
      </c>
      <c r="AD481">
        <f t="shared" si="181"/>
        <v>5.0494987325812785E-2</v>
      </c>
      <c r="AF481">
        <f t="shared" si="182"/>
        <v>297.60263187022849</v>
      </c>
      <c r="AG481">
        <f t="shared" si="183"/>
        <v>2.0235036102187196E-3</v>
      </c>
    </row>
    <row r="482" spans="2:33" x14ac:dyDescent="0.2">
      <c r="B482">
        <f t="shared" si="184"/>
        <v>1750</v>
      </c>
      <c r="C482">
        <v>900000</v>
      </c>
      <c r="D482">
        <v>371.35899999999998</v>
      </c>
      <c r="E482" s="2">
        <v>-4348580</v>
      </c>
      <c r="F482" s="2">
        <v>20126500</v>
      </c>
      <c r="G482">
        <v>-251.37700000000001</v>
      </c>
      <c r="I482" s="2">
        <f t="shared" ref="I482:I487" si="186">E482-(1024000-$B$473)/1024000*E$474</f>
        <v>4473.8280078126118</v>
      </c>
      <c r="J482">
        <f t="shared" ref="J482:J487" si="187">B482/$B$473</f>
        <v>2.4299818098504521E-2</v>
      </c>
      <c r="K482" s="2">
        <f t="shared" ref="K482:K487" si="188">F482/$F$474</f>
        <v>0.99978143053713442</v>
      </c>
      <c r="L482" s="2">
        <f t="shared" ref="L482:L487" si="189">E482-$E$475</f>
        <v>-170</v>
      </c>
      <c r="M482" s="2">
        <f t="shared" si="185"/>
        <v>-6.06</v>
      </c>
      <c r="O482">
        <v>1750</v>
      </c>
      <c r="P482">
        <v>900000</v>
      </c>
      <c r="Q482">
        <v>371.35899999999998</v>
      </c>
      <c r="R482" s="2">
        <v>-4348580</v>
      </c>
      <c r="S482" s="2">
        <v>20126500</v>
      </c>
      <c r="T482">
        <v>-251.37700000000001</v>
      </c>
      <c r="U482">
        <v>173.27</v>
      </c>
      <c r="V482">
        <f t="shared" si="144"/>
        <v>1.7327000000000002E-2</v>
      </c>
    </row>
    <row r="483" spans="2:33" x14ac:dyDescent="0.2">
      <c r="B483">
        <f t="shared" si="184"/>
        <v>2000</v>
      </c>
      <c r="C483">
        <v>1000000</v>
      </c>
      <c r="D483">
        <v>371.36700000000002</v>
      </c>
      <c r="E483" s="2">
        <v>-4348580</v>
      </c>
      <c r="F483" s="2">
        <v>20126500</v>
      </c>
      <c r="G483">
        <v>-294.38299999999998</v>
      </c>
      <c r="I483" s="2">
        <f t="shared" si="186"/>
        <v>4473.8280078126118</v>
      </c>
      <c r="J483">
        <f t="shared" si="187"/>
        <v>2.7771220684005164E-2</v>
      </c>
      <c r="K483" s="2">
        <f t="shared" si="188"/>
        <v>0.99978143053713442</v>
      </c>
      <c r="L483" s="2">
        <f t="shared" si="189"/>
        <v>-170</v>
      </c>
      <c r="M483" s="2">
        <f t="shared" si="185"/>
        <v>-6.1</v>
      </c>
      <c r="O483">
        <v>2000</v>
      </c>
      <c r="P483">
        <v>1000000</v>
      </c>
      <c r="Q483">
        <v>371.36700000000002</v>
      </c>
      <c r="R483" s="2">
        <v>-4348580</v>
      </c>
      <c r="S483" s="2">
        <v>20126500</v>
      </c>
      <c r="T483">
        <v>-294.38299999999998</v>
      </c>
      <c r="U483">
        <v>200.61500000000001</v>
      </c>
      <c r="V483">
        <f t="shared" ref="V483:V515" si="190">U483*10^-4</f>
        <v>2.0061500000000003E-2</v>
      </c>
    </row>
    <row r="484" spans="2:33" x14ac:dyDescent="0.2">
      <c r="B484">
        <f t="shared" si="184"/>
        <v>2250</v>
      </c>
      <c r="C484">
        <v>1100000</v>
      </c>
      <c r="D484">
        <v>371.36599999999999</v>
      </c>
      <c r="E484" s="2">
        <v>-4348610</v>
      </c>
      <c r="F484" s="2">
        <v>20126500</v>
      </c>
      <c r="G484">
        <v>-288.62599999999998</v>
      </c>
      <c r="I484" s="2">
        <f t="shared" si="186"/>
        <v>4443.8280078126118</v>
      </c>
      <c r="J484">
        <f t="shared" si="187"/>
        <v>3.1242623269505811E-2</v>
      </c>
      <c r="K484" s="2">
        <f t="shared" si="188"/>
        <v>0.99978143053713442</v>
      </c>
      <c r="L484" s="2">
        <f t="shared" si="189"/>
        <v>-200</v>
      </c>
      <c r="M484" s="2">
        <f t="shared" si="185"/>
        <v>-6.22</v>
      </c>
      <c r="O484">
        <v>2250</v>
      </c>
      <c r="P484">
        <v>1100000</v>
      </c>
      <c r="Q484">
        <v>371.36599999999999</v>
      </c>
      <c r="R484" s="2">
        <v>-4348610</v>
      </c>
      <c r="S484" s="2">
        <v>20126500</v>
      </c>
      <c r="T484">
        <v>-288.62599999999998</v>
      </c>
      <c r="U484">
        <v>228.62799999999999</v>
      </c>
      <c r="V484">
        <f t="shared" si="190"/>
        <v>2.2862799999999999E-2</v>
      </c>
    </row>
    <row r="485" spans="2:33" x14ac:dyDescent="0.2">
      <c r="B485">
        <f t="shared" si="184"/>
        <v>2500</v>
      </c>
      <c r="C485">
        <v>1200000</v>
      </c>
      <c r="D485">
        <v>371.36200000000002</v>
      </c>
      <c r="E485" s="2">
        <v>-4348590</v>
      </c>
      <c r="F485" s="2">
        <v>20126500</v>
      </c>
      <c r="G485">
        <v>-292.84500000000003</v>
      </c>
      <c r="I485" s="2">
        <f t="shared" si="186"/>
        <v>4463.8280078126118</v>
      </c>
      <c r="J485">
        <f t="shared" si="187"/>
        <v>3.4714025855006457E-2</v>
      </c>
      <c r="K485" s="2">
        <f t="shared" si="188"/>
        <v>0.99978143053713442</v>
      </c>
      <c r="L485" s="2">
        <f t="shared" si="189"/>
        <v>-180</v>
      </c>
      <c r="M485" s="2">
        <f t="shared" si="185"/>
        <v>-6.02</v>
      </c>
      <c r="O485">
        <v>2500</v>
      </c>
      <c r="P485">
        <v>1200000</v>
      </c>
      <c r="Q485">
        <v>371.36200000000002</v>
      </c>
      <c r="R485" s="2">
        <v>-4348590</v>
      </c>
      <c r="S485" s="2">
        <v>20126500</v>
      </c>
      <c r="T485">
        <v>-292.84500000000003</v>
      </c>
      <c r="U485">
        <v>263.005</v>
      </c>
      <c r="V485">
        <f t="shared" si="190"/>
        <v>2.6300500000000001E-2</v>
      </c>
    </row>
    <row r="486" spans="2:33" x14ac:dyDescent="0.2">
      <c r="B486">
        <f t="shared" si="184"/>
        <v>2750</v>
      </c>
      <c r="C486">
        <v>1300000</v>
      </c>
      <c r="D486">
        <v>371.35500000000002</v>
      </c>
      <c r="E486" s="2">
        <v>-4348600</v>
      </c>
      <c r="F486" s="2">
        <v>20126500</v>
      </c>
      <c r="G486">
        <v>-292.73899999999998</v>
      </c>
      <c r="I486" s="2">
        <f t="shared" si="186"/>
        <v>4453.8280078126118</v>
      </c>
      <c r="J486">
        <f t="shared" si="187"/>
        <v>3.8185428440507103E-2</v>
      </c>
      <c r="K486" s="2">
        <f t="shared" si="188"/>
        <v>0.99978143053713442</v>
      </c>
      <c r="L486" s="2">
        <f t="shared" si="189"/>
        <v>-190</v>
      </c>
      <c r="M486" s="2">
        <f t="shared" si="185"/>
        <v>-6.14</v>
      </c>
      <c r="O486">
        <v>2750</v>
      </c>
      <c r="P486">
        <v>1300000</v>
      </c>
      <c r="Q486">
        <v>371.35500000000002</v>
      </c>
      <c r="R486" s="2">
        <v>-4348600</v>
      </c>
      <c r="S486" s="2">
        <v>20126500</v>
      </c>
      <c r="T486">
        <v>-292.73899999999998</v>
      </c>
      <c r="U486">
        <v>291.36799999999999</v>
      </c>
      <c r="V486">
        <f t="shared" si="190"/>
        <v>2.9136800000000001E-2</v>
      </c>
    </row>
    <row r="487" spans="2:33" x14ac:dyDescent="0.2">
      <c r="B487">
        <f t="shared" si="184"/>
        <v>3000</v>
      </c>
      <c r="C487">
        <v>1400000</v>
      </c>
      <c r="D487">
        <v>371.36399999999998</v>
      </c>
      <c r="E487" s="2">
        <v>-4348590</v>
      </c>
      <c r="F487" s="2">
        <v>20126500</v>
      </c>
      <c r="G487">
        <v>-261.49</v>
      </c>
      <c r="I487" s="2">
        <f t="shared" si="186"/>
        <v>4463.8280078126118</v>
      </c>
      <c r="J487">
        <f t="shared" si="187"/>
        <v>4.165683102600775E-2</v>
      </c>
      <c r="K487" s="2">
        <f t="shared" si="188"/>
        <v>0.99978143053713442</v>
      </c>
      <c r="L487" s="2">
        <f t="shared" si="189"/>
        <v>-180</v>
      </c>
      <c r="M487" s="2">
        <f>((L487-L486)-(B487-B486)*$B$14)/(B487-B486)</f>
        <v>-6.06</v>
      </c>
      <c r="O487">
        <v>3000</v>
      </c>
      <c r="P487">
        <v>1400000</v>
      </c>
      <c r="Q487">
        <v>371.36399999999998</v>
      </c>
      <c r="R487" s="2">
        <v>-4348590</v>
      </c>
      <c r="S487" s="2">
        <v>20126500</v>
      </c>
      <c r="T487">
        <v>-261.49</v>
      </c>
      <c r="U487">
        <v>329.44900000000001</v>
      </c>
      <c r="V487">
        <f t="shared" si="190"/>
        <v>3.2944900000000006E-2</v>
      </c>
    </row>
    <row r="488" spans="2:33" x14ac:dyDescent="0.2">
      <c r="B488">
        <f t="shared" si="184"/>
        <v>3250</v>
      </c>
      <c r="C488">
        <v>1500000</v>
      </c>
      <c r="D488">
        <v>371.358</v>
      </c>
      <c r="E488" s="2">
        <v>-4348600</v>
      </c>
      <c r="F488" s="2">
        <v>20126500</v>
      </c>
      <c r="G488">
        <v>-261.51</v>
      </c>
      <c r="I488" s="2">
        <f t="shared" ref="I488:I509" si="191">E488-(1024000-$B$473)/1024000*E$474</f>
        <v>4453.8280078126118</v>
      </c>
      <c r="J488">
        <f t="shared" ref="J488:J508" si="192">B488/$B$473</f>
        <v>4.5128233611508396E-2</v>
      </c>
      <c r="K488" s="2">
        <f t="shared" ref="K488:K508" si="193">F488/$F$474</f>
        <v>0.99978143053713442</v>
      </c>
      <c r="L488" s="2">
        <f t="shared" ref="L488:L508" si="194">E488-$E$475</f>
        <v>-190</v>
      </c>
      <c r="M488" s="2">
        <f t="shared" ref="M488:M508" si="195">((L488-L487)-(B488-B487)*$B$14)/(B488-B487)</f>
        <v>-6.14</v>
      </c>
      <c r="O488">
        <v>3250</v>
      </c>
      <c r="P488">
        <v>1500000</v>
      </c>
      <c r="Q488">
        <v>371.358</v>
      </c>
      <c r="R488" s="2">
        <v>-4348600</v>
      </c>
      <c r="S488" s="2">
        <v>20126500</v>
      </c>
      <c r="T488">
        <v>-261.51</v>
      </c>
      <c r="U488">
        <v>364.88200000000001</v>
      </c>
      <c r="V488">
        <f t="shared" si="190"/>
        <v>3.6488200000000005E-2</v>
      </c>
    </row>
    <row r="489" spans="2:33" x14ac:dyDescent="0.2">
      <c r="B489">
        <f t="shared" si="184"/>
        <v>3500</v>
      </c>
      <c r="C489">
        <v>1600000</v>
      </c>
      <c r="D489">
        <v>371.34199999999998</v>
      </c>
      <c r="E489" s="2">
        <v>-4348600</v>
      </c>
      <c r="F489" s="2">
        <v>20126500</v>
      </c>
      <c r="G489">
        <v>-285.00900000000001</v>
      </c>
      <c r="I489" s="2">
        <f t="shared" si="191"/>
        <v>4453.8280078126118</v>
      </c>
      <c r="J489">
        <f t="shared" si="192"/>
        <v>4.8599636197009043E-2</v>
      </c>
      <c r="K489" s="2">
        <f t="shared" si="193"/>
        <v>0.99978143053713442</v>
      </c>
      <c r="L489" s="2">
        <f t="shared" si="194"/>
        <v>-190</v>
      </c>
      <c r="M489" s="2">
        <f t="shared" si="195"/>
        <v>-6.1</v>
      </c>
      <c r="O489">
        <v>3500</v>
      </c>
      <c r="P489">
        <v>1600000</v>
      </c>
      <c r="Q489">
        <v>371.34199999999998</v>
      </c>
      <c r="R489" s="2">
        <v>-4348600</v>
      </c>
      <c r="S489" s="2">
        <v>20126500</v>
      </c>
      <c r="T489">
        <v>-285.00900000000001</v>
      </c>
      <c r="U489">
        <v>394.178</v>
      </c>
      <c r="V489">
        <f t="shared" si="190"/>
        <v>3.9417800000000003E-2</v>
      </c>
    </row>
    <row r="490" spans="2:33" x14ac:dyDescent="0.2">
      <c r="B490">
        <f t="shared" si="184"/>
        <v>3750</v>
      </c>
      <c r="C490">
        <v>1700000</v>
      </c>
      <c r="D490">
        <v>371.35199999999998</v>
      </c>
      <c r="E490" s="2">
        <v>-4348610</v>
      </c>
      <c r="F490" s="2">
        <v>20126500</v>
      </c>
      <c r="G490">
        <v>-226.20699999999999</v>
      </c>
      <c r="I490" s="2">
        <f t="shared" si="191"/>
        <v>4443.8280078126118</v>
      </c>
      <c r="J490">
        <f t="shared" si="192"/>
        <v>5.2071038782509682E-2</v>
      </c>
      <c r="K490" s="2">
        <f t="shared" si="193"/>
        <v>0.99978143053713442</v>
      </c>
      <c r="L490" s="2">
        <f t="shared" si="194"/>
        <v>-200</v>
      </c>
      <c r="M490" s="2">
        <f t="shared" si="195"/>
        <v>-6.14</v>
      </c>
      <c r="O490">
        <v>3750</v>
      </c>
      <c r="P490">
        <v>1700000</v>
      </c>
      <c r="Q490">
        <v>371.35199999999998</v>
      </c>
      <c r="R490" s="2">
        <v>-4348610</v>
      </c>
      <c r="S490" s="2">
        <v>20126500</v>
      </c>
      <c r="T490">
        <v>-226.20699999999999</v>
      </c>
      <c r="U490">
        <v>437.65600000000001</v>
      </c>
      <c r="V490">
        <f t="shared" si="190"/>
        <v>4.3765600000000002E-2</v>
      </c>
    </row>
    <row r="491" spans="2:33" x14ac:dyDescent="0.2">
      <c r="B491">
        <f t="shared" si="184"/>
        <v>4000</v>
      </c>
      <c r="C491">
        <v>1800000</v>
      </c>
      <c r="D491">
        <v>371.34800000000001</v>
      </c>
      <c r="E491" s="2">
        <v>-4348590</v>
      </c>
      <c r="F491" s="2">
        <v>20126500</v>
      </c>
      <c r="G491">
        <v>-299.65899999999999</v>
      </c>
      <c r="I491" s="2">
        <f t="shared" si="191"/>
        <v>4463.8280078126118</v>
      </c>
      <c r="J491">
        <f t="shared" si="192"/>
        <v>5.5542441368010328E-2</v>
      </c>
      <c r="K491" s="2">
        <f t="shared" si="193"/>
        <v>0.99978143053713442</v>
      </c>
      <c r="L491" s="2">
        <f t="shared" si="194"/>
        <v>-180</v>
      </c>
      <c r="M491" s="2">
        <f t="shared" si="195"/>
        <v>-6.02</v>
      </c>
      <c r="O491">
        <v>4000</v>
      </c>
      <c r="P491">
        <v>1800000</v>
      </c>
      <c r="Q491">
        <v>371.34800000000001</v>
      </c>
      <c r="R491" s="2">
        <v>-4348590</v>
      </c>
      <c r="S491" s="2">
        <v>20126500</v>
      </c>
      <c r="T491">
        <v>-299.65899999999999</v>
      </c>
      <c r="U491">
        <v>468.55599999999998</v>
      </c>
      <c r="V491">
        <f t="shared" si="190"/>
        <v>4.6855599999999997E-2</v>
      </c>
    </row>
    <row r="492" spans="2:33" x14ac:dyDescent="0.2">
      <c r="B492">
        <f t="shared" si="184"/>
        <v>4250</v>
      </c>
      <c r="C492">
        <v>1900000</v>
      </c>
      <c r="D492">
        <v>371.35500000000002</v>
      </c>
      <c r="E492" s="2">
        <v>-4348610</v>
      </c>
      <c r="F492" s="2">
        <v>20126500</v>
      </c>
      <c r="G492">
        <v>-323.089</v>
      </c>
      <c r="I492" s="2">
        <f t="shared" si="191"/>
        <v>4443.8280078126118</v>
      </c>
      <c r="J492">
        <f t="shared" si="192"/>
        <v>5.9013843953510975E-2</v>
      </c>
      <c r="K492" s="2">
        <f t="shared" si="193"/>
        <v>0.99978143053713442</v>
      </c>
      <c r="L492" s="2">
        <f t="shared" si="194"/>
        <v>-200</v>
      </c>
      <c r="M492" s="2">
        <f t="shared" si="195"/>
        <v>-6.18</v>
      </c>
      <c r="O492">
        <v>4250</v>
      </c>
      <c r="P492">
        <v>1900000</v>
      </c>
      <c r="Q492">
        <v>371.35500000000002</v>
      </c>
      <c r="R492" s="2">
        <v>-4348610</v>
      </c>
      <c r="S492" s="2">
        <v>20126500</v>
      </c>
      <c r="T492">
        <v>-323.089</v>
      </c>
      <c r="U492">
        <v>513.66300000000001</v>
      </c>
      <c r="V492">
        <f t="shared" si="190"/>
        <v>5.1366300000000004E-2</v>
      </c>
    </row>
    <row r="493" spans="2:33" x14ac:dyDescent="0.2">
      <c r="B493">
        <f t="shared" si="184"/>
        <v>4500</v>
      </c>
      <c r="C493">
        <v>2000000</v>
      </c>
      <c r="D493">
        <v>371.358</v>
      </c>
      <c r="E493" s="2">
        <v>-4348590</v>
      </c>
      <c r="F493" s="2">
        <v>20126500</v>
      </c>
      <c r="G493">
        <v>-308.15199999999999</v>
      </c>
      <c r="I493" s="2">
        <f t="shared" si="191"/>
        <v>4463.8280078126118</v>
      </c>
      <c r="J493">
        <f t="shared" si="192"/>
        <v>6.2485246539011621E-2</v>
      </c>
      <c r="K493" s="2">
        <f t="shared" si="193"/>
        <v>0.99978143053713442</v>
      </c>
      <c r="L493" s="2">
        <f t="shared" si="194"/>
        <v>-180</v>
      </c>
      <c r="M493" s="2">
        <f t="shared" si="195"/>
        <v>-6.02</v>
      </c>
      <c r="O493">
        <v>4500</v>
      </c>
      <c r="P493">
        <v>2000000</v>
      </c>
      <c r="Q493">
        <v>371.358</v>
      </c>
      <c r="R493" s="2">
        <v>-4348590</v>
      </c>
      <c r="S493" s="2">
        <v>20126500</v>
      </c>
      <c r="T493">
        <v>-308.15199999999999</v>
      </c>
      <c r="U493">
        <v>555.06700000000001</v>
      </c>
      <c r="V493">
        <f t="shared" si="190"/>
        <v>5.5506700000000006E-2</v>
      </c>
    </row>
    <row r="494" spans="2:33" x14ac:dyDescent="0.2">
      <c r="B494">
        <f t="shared" si="184"/>
        <v>4750</v>
      </c>
      <c r="C494">
        <v>2100000</v>
      </c>
      <c r="D494">
        <v>371.36</v>
      </c>
      <c r="E494" s="2">
        <v>-4348600</v>
      </c>
      <c r="F494" s="2">
        <v>20126500</v>
      </c>
      <c r="G494">
        <v>-335.27600000000001</v>
      </c>
      <c r="I494" s="2">
        <f t="shared" si="191"/>
        <v>4453.8280078126118</v>
      </c>
      <c r="J494">
        <f t="shared" si="192"/>
        <v>6.5956649124512268E-2</v>
      </c>
      <c r="K494" s="2">
        <f t="shared" si="193"/>
        <v>0.99978143053713442</v>
      </c>
      <c r="L494" s="2">
        <f t="shared" si="194"/>
        <v>-190</v>
      </c>
      <c r="M494" s="2">
        <f t="shared" si="195"/>
        <v>-6.14</v>
      </c>
      <c r="O494">
        <v>4750</v>
      </c>
      <c r="P494">
        <v>2100000</v>
      </c>
      <c r="Q494">
        <v>371.36</v>
      </c>
      <c r="R494" s="2">
        <v>-4348600</v>
      </c>
      <c r="S494" s="2">
        <v>20126500</v>
      </c>
      <c r="T494">
        <v>-335.27600000000001</v>
      </c>
      <c r="U494">
        <v>605.05100000000004</v>
      </c>
      <c r="V494">
        <f t="shared" si="190"/>
        <v>6.0505100000000006E-2</v>
      </c>
    </row>
    <row r="495" spans="2:33" x14ac:dyDescent="0.2">
      <c r="B495">
        <f t="shared" si="184"/>
        <v>5000</v>
      </c>
      <c r="C495">
        <v>2200000</v>
      </c>
      <c r="D495">
        <v>371.35300000000001</v>
      </c>
      <c r="E495" s="2">
        <v>-4348610</v>
      </c>
      <c r="F495" s="2">
        <v>20126500</v>
      </c>
      <c r="G495">
        <v>-327.529</v>
      </c>
      <c r="I495" s="2">
        <f t="shared" si="191"/>
        <v>4443.8280078126118</v>
      </c>
      <c r="J495">
        <f t="shared" si="192"/>
        <v>6.9428051710012914E-2</v>
      </c>
      <c r="K495" s="2">
        <f t="shared" si="193"/>
        <v>0.99978143053713442</v>
      </c>
      <c r="L495" s="2">
        <f t="shared" si="194"/>
        <v>-200</v>
      </c>
      <c r="M495" s="2">
        <f t="shared" si="195"/>
        <v>-6.14</v>
      </c>
      <c r="O495">
        <v>5000</v>
      </c>
      <c r="P495">
        <v>2200000</v>
      </c>
      <c r="Q495">
        <v>371.35300000000001</v>
      </c>
      <c r="R495" s="2">
        <v>-4348610</v>
      </c>
      <c r="S495" s="2">
        <v>20126500</v>
      </c>
      <c r="T495">
        <v>-327.529</v>
      </c>
      <c r="U495">
        <v>653.52499999999998</v>
      </c>
      <c r="V495">
        <f t="shared" si="190"/>
        <v>6.5352499999999994E-2</v>
      </c>
    </row>
    <row r="496" spans="2:33" x14ac:dyDescent="0.2">
      <c r="B496">
        <f t="shared" si="184"/>
        <v>5250</v>
      </c>
      <c r="C496">
        <v>2300000</v>
      </c>
      <c r="D496">
        <v>371.35599999999999</v>
      </c>
      <c r="E496" s="2">
        <v>-4348610</v>
      </c>
      <c r="F496" s="2">
        <v>20126500</v>
      </c>
      <c r="G496">
        <v>-309.59100000000001</v>
      </c>
      <c r="I496" s="2">
        <f t="shared" si="191"/>
        <v>4443.8280078126118</v>
      </c>
      <c r="J496">
        <f t="shared" si="192"/>
        <v>7.289945429551356E-2</v>
      </c>
      <c r="K496" s="2">
        <f t="shared" si="193"/>
        <v>0.99978143053713442</v>
      </c>
      <c r="L496" s="2">
        <f t="shared" si="194"/>
        <v>-200</v>
      </c>
      <c r="M496" s="2">
        <f t="shared" si="195"/>
        <v>-6.1</v>
      </c>
      <c r="O496">
        <v>5250</v>
      </c>
      <c r="P496">
        <v>2300000</v>
      </c>
      <c r="Q496">
        <v>371.35599999999999</v>
      </c>
      <c r="R496" s="2">
        <v>-4348610</v>
      </c>
      <c r="S496" s="2">
        <v>20126500</v>
      </c>
      <c r="T496">
        <v>-309.59100000000001</v>
      </c>
      <c r="U496">
        <v>694.63099999999997</v>
      </c>
      <c r="V496">
        <f t="shared" si="190"/>
        <v>6.94631E-2</v>
      </c>
    </row>
    <row r="497" spans="2:22" x14ac:dyDescent="0.2">
      <c r="B497">
        <f t="shared" si="184"/>
        <v>5500</v>
      </c>
      <c r="C497">
        <v>2400000</v>
      </c>
      <c r="D497">
        <v>371.35899999999998</v>
      </c>
      <c r="E497" s="2">
        <v>-4348590</v>
      </c>
      <c r="F497" s="2">
        <v>20126500</v>
      </c>
      <c r="G497">
        <v>-329.18700000000001</v>
      </c>
      <c r="I497" s="2">
        <f t="shared" si="191"/>
        <v>4463.8280078126118</v>
      </c>
      <c r="J497">
        <f t="shared" si="192"/>
        <v>7.6370856881014207E-2</v>
      </c>
      <c r="K497" s="2">
        <f t="shared" si="193"/>
        <v>0.99978143053713442</v>
      </c>
      <c r="L497" s="2">
        <f t="shared" si="194"/>
        <v>-180</v>
      </c>
      <c r="M497" s="2">
        <f t="shared" si="195"/>
        <v>-6.02</v>
      </c>
      <c r="O497">
        <v>5500</v>
      </c>
      <c r="P497">
        <v>2400000</v>
      </c>
      <c r="Q497">
        <v>371.35899999999998</v>
      </c>
      <c r="R497" s="2">
        <v>-4348590</v>
      </c>
      <c r="S497" s="2">
        <v>20126500</v>
      </c>
      <c r="T497">
        <v>-329.18700000000001</v>
      </c>
      <c r="U497">
        <v>744.31200000000001</v>
      </c>
      <c r="V497">
        <f t="shared" si="190"/>
        <v>7.4431200000000003E-2</v>
      </c>
    </row>
    <row r="498" spans="2:22" x14ac:dyDescent="0.2">
      <c r="B498">
        <f t="shared" si="184"/>
        <v>5750</v>
      </c>
      <c r="C498">
        <v>2500000</v>
      </c>
      <c r="D498">
        <v>371.358</v>
      </c>
      <c r="E498" s="2">
        <v>-4348600</v>
      </c>
      <c r="F498" s="2">
        <v>20126500</v>
      </c>
      <c r="G498">
        <v>-335.96300000000002</v>
      </c>
      <c r="I498" s="2">
        <f t="shared" si="191"/>
        <v>4453.8280078126118</v>
      </c>
      <c r="J498">
        <f t="shared" si="192"/>
        <v>7.9842259466514853E-2</v>
      </c>
      <c r="K498" s="2">
        <f t="shared" si="193"/>
        <v>0.99978143053713442</v>
      </c>
      <c r="L498" s="2">
        <f t="shared" si="194"/>
        <v>-190</v>
      </c>
      <c r="M498" s="2">
        <f t="shared" si="195"/>
        <v>-6.14</v>
      </c>
      <c r="O498">
        <v>5750</v>
      </c>
      <c r="P498">
        <v>2500000</v>
      </c>
      <c r="Q498">
        <v>371.358</v>
      </c>
      <c r="R498" s="2">
        <v>-4348600</v>
      </c>
      <c r="S498" s="2">
        <v>20126500</v>
      </c>
      <c r="T498">
        <v>-335.96300000000002</v>
      </c>
      <c r="U498">
        <v>785.77599999999995</v>
      </c>
      <c r="V498">
        <f t="shared" si="190"/>
        <v>7.8577599999999997E-2</v>
      </c>
    </row>
    <row r="499" spans="2:22" x14ac:dyDescent="0.2">
      <c r="B499">
        <f t="shared" si="184"/>
        <v>6000</v>
      </c>
      <c r="C499">
        <v>2600000</v>
      </c>
      <c r="D499">
        <v>371.34899999999999</v>
      </c>
      <c r="E499" s="2">
        <v>-4348610</v>
      </c>
      <c r="F499" s="2">
        <v>20126500</v>
      </c>
      <c r="G499">
        <v>-334.28300000000002</v>
      </c>
      <c r="I499" s="2">
        <f t="shared" si="191"/>
        <v>4443.8280078126118</v>
      </c>
      <c r="J499">
        <f t="shared" si="192"/>
        <v>8.33136620520155E-2</v>
      </c>
      <c r="K499" s="2">
        <f t="shared" si="193"/>
        <v>0.99978143053713442</v>
      </c>
      <c r="L499" s="2">
        <f t="shared" si="194"/>
        <v>-200</v>
      </c>
      <c r="M499" s="2">
        <f t="shared" si="195"/>
        <v>-6.14</v>
      </c>
      <c r="O499">
        <v>6000</v>
      </c>
      <c r="P499">
        <v>2600000</v>
      </c>
      <c r="Q499">
        <v>371.34899999999999</v>
      </c>
      <c r="R499" s="2">
        <v>-4348610</v>
      </c>
      <c r="S499" s="2">
        <v>20126500</v>
      </c>
      <c r="T499">
        <v>-334.28300000000002</v>
      </c>
      <c r="U499">
        <v>847.48299999999995</v>
      </c>
      <c r="V499">
        <f t="shared" si="190"/>
        <v>8.4748299999999999E-2</v>
      </c>
    </row>
    <row r="500" spans="2:22" x14ac:dyDescent="0.2">
      <c r="B500">
        <f t="shared" si="184"/>
        <v>6250</v>
      </c>
      <c r="C500">
        <v>2700000</v>
      </c>
      <c r="D500">
        <v>371.358</v>
      </c>
      <c r="E500" s="2">
        <v>-4348600</v>
      </c>
      <c r="F500" s="2">
        <v>20126500</v>
      </c>
      <c r="G500">
        <v>-331.82900000000001</v>
      </c>
      <c r="I500" s="2">
        <f t="shared" si="191"/>
        <v>4453.8280078126118</v>
      </c>
      <c r="J500">
        <f t="shared" si="192"/>
        <v>8.6785064637516146E-2</v>
      </c>
      <c r="K500" s="2">
        <f t="shared" si="193"/>
        <v>0.99978143053713442</v>
      </c>
      <c r="L500" s="2">
        <f t="shared" si="194"/>
        <v>-190</v>
      </c>
      <c r="M500" s="2">
        <f t="shared" si="195"/>
        <v>-6.06</v>
      </c>
      <c r="O500">
        <v>6250</v>
      </c>
      <c r="P500">
        <v>2700000</v>
      </c>
      <c r="Q500">
        <v>371.358</v>
      </c>
      <c r="R500" s="2">
        <v>-4348600</v>
      </c>
      <c r="S500" s="2">
        <v>20126500</v>
      </c>
      <c r="T500">
        <v>-331.82900000000001</v>
      </c>
      <c r="U500">
        <v>905.58299999999997</v>
      </c>
      <c r="V500">
        <f t="shared" si="190"/>
        <v>9.0558300000000008E-2</v>
      </c>
    </row>
    <row r="501" spans="2:22" x14ac:dyDescent="0.2">
      <c r="B501">
        <f t="shared" si="184"/>
        <v>6500</v>
      </c>
      <c r="C501">
        <v>2800000</v>
      </c>
      <c r="D501">
        <v>371.34300000000002</v>
      </c>
      <c r="E501" s="2">
        <v>-4348590</v>
      </c>
      <c r="F501" s="2">
        <v>20126500</v>
      </c>
      <c r="G501">
        <v>-295.31599999999997</v>
      </c>
      <c r="I501" s="2">
        <f t="shared" si="191"/>
        <v>4463.8280078126118</v>
      </c>
      <c r="J501">
        <f t="shared" si="192"/>
        <v>9.0256467223016792E-2</v>
      </c>
      <c r="K501" s="2">
        <f t="shared" si="193"/>
        <v>0.99978143053713442</v>
      </c>
      <c r="L501" s="2">
        <f t="shared" si="194"/>
        <v>-180</v>
      </c>
      <c r="M501" s="2">
        <f t="shared" si="195"/>
        <v>-6.06</v>
      </c>
      <c r="O501">
        <v>6500</v>
      </c>
      <c r="P501">
        <v>2800000</v>
      </c>
      <c r="Q501">
        <v>371.34300000000002</v>
      </c>
      <c r="R501" s="2">
        <v>-4348590</v>
      </c>
      <c r="S501" s="2">
        <v>20126500</v>
      </c>
      <c r="T501">
        <v>-295.31599999999997</v>
      </c>
      <c r="U501">
        <v>941.66899999999998</v>
      </c>
      <c r="V501">
        <f t="shared" si="190"/>
        <v>9.4166899999999998E-2</v>
      </c>
    </row>
    <row r="502" spans="2:22" x14ac:dyDescent="0.2">
      <c r="B502">
        <f t="shared" si="184"/>
        <v>6750</v>
      </c>
      <c r="C502">
        <v>2900000</v>
      </c>
      <c r="D502">
        <v>371.37599999999998</v>
      </c>
      <c r="E502" s="2">
        <v>-4348600</v>
      </c>
      <c r="F502" s="2">
        <v>20126500</v>
      </c>
      <c r="G502">
        <v>-268.05700000000002</v>
      </c>
      <c r="I502" s="2">
        <f t="shared" si="191"/>
        <v>4453.8280078126118</v>
      </c>
      <c r="J502">
        <f t="shared" si="192"/>
        <v>9.3727869808517439E-2</v>
      </c>
      <c r="K502" s="2">
        <f t="shared" si="193"/>
        <v>0.99978143053713442</v>
      </c>
      <c r="L502" s="2">
        <f t="shared" si="194"/>
        <v>-190</v>
      </c>
      <c r="M502" s="2">
        <f t="shared" si="195"/>
        <v>-6.14</v>
      </c>
      <c r="O502">
        <v>6750</v>
      </c>
      <c r="P502">
        <v>2900000</v>
      </c>
      <c r="Q502">
        <v>371.37599999999998</v>
      </c>
      <c r="R502" s="2">
        <v>-4348600</v>
      </c>
      <c r="S502" s="2">
        <v>20126500</v>
      </c>
      <c r="T502">
        <v>-268.05700000000002</v>
      </c>
      <c r="U502">
        <v>1000.46</v>
      </c>
      <c r="V502">
        <f t="shared" si="190"/>
        <v>0.10004600000000001</v>
      </c>
    </row>
    <row r="503" spans="2:22" x14ac:dyDescent="0.2">
      <c r="B503">
        <f t="shared" si="184"/>
        <v>7000</v>
      </c>
      <c r="C503">
        <v>3000000</v>
      </c>
      <c r="D503">
        <v>371.37099999999998</v>
      </c>
      <c r="E503" s="2">
        <v>-4348580</v>
      </c>
      <c r="F503" s="2">
        <v>20126500</v>
      </c>
      <c r="G503">
        <v>-285.18799999999999</v>
      </c>
      <c r="I503" s="2">
        <f t="shared" si="191"/>
        <v>4473.8280078126118</v>
      </c>
      <c r="J503">
        <f t="shared" si="192"/>
        <v>9.7199272394018085E-2</v>
      </c>
      <c r="K503" s="2">
        <f t="shared" si="193"/>
        <v>0.99978143053713442</v>
      </c>
      <c r="L503" s="2">
        <f t="shared" si="194"/>
        <v>-170</v>
      </c>
      <c r="M503" s="2">
        <f t="shared" si="195"/>
        <v>-6.02</v>
      </c>
      <c r="O503">
        <v>7000</v>
      </c>
      <c r="P503">
        <v>3000000</v>
      </c>
      <c r="Q503">
        <v>371.37099999999998</v>
      </c>
      <c r="R503" s="2">
        <v>-4348580</v>
      </c>
      <c r="S503" s="2">
        <v>20126500</v>
      </c>
      <c r="T503">
        <v>-285.18799999999999</v>
      </c>
      <c r="U503">
        <v>1069.6400000000001</v>
      </c>
      <c r="V503">
        <f t="shared" si="190"/>
        <v>0.10696400000000002</v>
      </c>
    </row>
    <row r="504" spans="2:22" x14ac:dyDescent="0.2">
      <c r="B504">
        <f t="shared" si="184"/>
        <v>7250</v>
      </c>
      <c r="C504">
        <v>3100000</v>
      </c>
      <c r="D504">
        <v>371.35399999999998</v>
      </c>
      <c r="E504" s="2">
        <v>-4348580</v>
      </c>
      <c r="F504" s="2">
        <v>20126500</v>
      </c>
      <c r="G504">
        <v>-306.60399999999998</v>
      </c>
      <c r="I504" s="2">
        <f t="shared" si="191"/>
        <v>4473.8280078126118</v>
      </c>
      <c r="J504">
        <f t="shared" si="192"/>
        <v>0.10067067497951873</v>
      </c>
      <c r="K504" s="2">
        <f t="shared" si="193"/>
        <v>0.99978143053713442</v>
      </c>
      <c r="L504" s="2">
        <f t="shared" si="194"/>
        <v>-170</v>
      </c>
      <c r="M504" s="2">
        <f t="shared" si="195"/>
        <v>-6.1</v>
      </c>
      <c r="O504">
        <v>7250</v>
      </c>
      <c r="P504">
        <v>3100000</v>
      </c>
      <c r="Q504">
        <v>371.35399999999998</v>
      </c>
      <c r="R504" s="2">
        <v>-4348580</v>
      </c>
      <c r="S504" s="2">
        <v>20126500</v>
      </c>
      <c r="T504">
        <v>-306.60399999999998</v>
      </c>
      <c r="U504">
        <v>1121.57</v>
      </c>
      <c r="V504">
        <f t="shared" si="190"/>
        <v>0.11215699999999999</v>
      </c>
    </row>
    <row r="505" spans="2:22" x14ac:dyDescent="0.2">
      <c r="B505">
        <f t="shared" si="184"/>
        <v>7500</v>
      </c>
      <c r="C505">
        <v>3200000</v>
      </c>
      <c r="D505">
        <v>371.36399999999998</v>
      </c>
      <c r="E505" s="2">
        <v>-4348580</v>
      </c>
      <c r="F505" s="2">
        <v>20126500</v>
      </c>
      <c r="G505">
        <v>-286.31299999999999</v>
      </c>
      <c r="I505" s="2">
        <f t="shared" si="191"/>
        <v>4473.8280078126118</v>
      </c>
      <c r="J505">
        <f t="shared" si="192"/>
        <v>0.10414207756501936</v>
      </c>
      <c r="K505" s="2">
        <f t="shared" si="193"/>
        <v>0.99978143053713442</v>
      </c>
      <c r="L505" s="2">
        <f t="shared" si="194"/>
        <v>-170</v>
      </c>
      <c r="M505" s="2">
        <f t="shared" si="195"/>
        <v>-6.1</v>
      </c>
      <c r="O505">
        <v>7500</v>
      </c>
      <c r="P505">
        <v>3200000</v>
      </c>
      <c r="Q505">
        <v>371.36399999999998</v>
      </c>
      <c r="R505" s="2">
        <v>-4348580</v>
      </c>
      <c r="S505" s="2">
        <v>20126500</v>
      </c>
      <c r="T505">
        <v>-286.31299999999999</v>
      </c>
      <c r="U505">
        <v>1171.74</v>
      </c>
      <c r="V505">
        <f t="shared" si="190"/>
        <v>0.117174</v>
      </c>
    </row>
    <row r="506" spans="2:22" x14ac:dyDescent="0.2">
      <c r="B506">
        <f t="shared" si="184"/>
        <v>7750</v>
      </c>
      <c r="C506">
        <v>3300000</v>
      </c>
      <c r="D506">
        <v>371.35</v>
      </c>
      <c r="E506" s="2">
        <v>-4348580</v>
      </c>
      <c r="F506" s="2">
        <v>20126500</v>
      </c>
      <c r="G506">
        <v>-246.76300000000001</v>
      </c>
      <c r="I506" s="2">
        <f t="shared" si="191"/>
        <v>4473.8280078126118</v>
      </c>
      <c r="J506">
        <f t="shared" si="192"/>
        <v>0.10761348015052001</v>
      </c>
      <c r="K506" s="2">
        <f t="shared" si="193"/>
        <v>0.99978143053713442</v>
      </c>
      <c r="L506" s="2">
        <f t="shared" si="194"/>
        <v>-170</v>
      </c>
      <c r="M506" s="2">
        <f t="shared" si="195"/>
        <v>-6.1</v>
      </c>
      <c r="O506">
        <v>7750</v>
      </c>
      <c r="P506">
        <v>3300000</v>
      </c>
      <c r="Q506">
        <v>371.35</v>
      </c>
      <c r="R506" s="2">
        <v>-4348580</v>
      </c>
      <c r="S506" s="2">
        <v>20126500</v>
      </c>
      <c r="T506">
        <v>-246.76300000000001</v>
      </c>
      <c r="U506">
        <v>1236.23</v>
      </c>
      <c r="V506">
        <f t="shared" si="190"/>
        <v>0.12362300000000001</v>
      </c>
    </row>
    <row r="507" spans="2:22" x14ac:dyDescent="0.2">
      <c r="B507">
        <f t="shared" si="184"/>
        <v>8000</v>
      </c>
      <c r="C507">
        <v>3400000</v>
      </c>
      <c r="D507">
        <v>371.35899999999998</v>
      </c>
      <c r="E507" s="2">
        <v>-4348580</v>
      </c>
      <c r="F507" s="2">
        <v>20126500</v>
      </c>
      <c r="G507">
        <v>-244.095</v>
      </c>
      <c r="I507" s="2">
        <f t="shared" si="191"/>
        <v>4473.8280078126118</v>
      </c>
      <c r="J507">
        <f t="shared" si="192"/>
        <v>0.11108488273602066</v>
      </c>
      <c r="K507" s="2">
        <f t="shared" si="193"/>
        <v>0.99978143053713442</v>
      </c>
      <c r="L507" s="2">
        <f t="shared" si="194"/>
        <v>-170</v>
      </c>
      <c r="M507" s="2">
        <f t="shared" si="195"/>
        <v>-6.1</v>
      </c>
      <c r="O507">
        <v>8000</v>
      </c>
      <c r="P507">
        <v>3400000</v>
      </c>
      <c r="Q507">
        <v>371.35899999999998</v>
      </c>
      <c r="R507" s="2">
        <v>-4348580</v>
      </c>
      <c r="S507" s="2">
        <v>20126500</v>
      </c>
      <c r="T507">
        <v>-244.095</v>
      </c>
      <c r="U507">
        <v>1293.75</v>
      </c>
      <c r="V507">
        <f t="shared" si="190"/>
        <v>0.12937500000000002</v>
      </c>
    </row>
    <row r="508" spans="2:22" x14ac:dyDescent="0.2">
      <c r="B508">
        <f t="shared" si="184"/>
        <v>8250</v>
      </c>
      <c r="C508">
        <v>3500000</v>
      </c>
      <c r="D508">
        <v>371.36700000000002</v>
      </c>
      <c r="E508" s="2">
        <v>-4348550</v>
      </c>
      <c r="F508" s="2">
        <v>20126500</v>
      </c>
      <c r="G508">
        <v>-237.114</v>
      </c>
      <c r="I508" s="2">
        <f t="shared" si="191"/>
        <v>4503.8280078126118</v>
      </c>
      <c r="J508">
        <f t="shared" si="192"/>
        <v>0.1145562853215213</v>
      </c>
      <c r="K508" s="2">
        <f t="shared" si="193"/>
        <v>0.99978143053713442</v>
      </c>
      <c r="L508" s="2">
        <f t="shared" si="194"/>
        <v>-140</v>
      </c>
      <c r="M508" s="2">
        <f t="shared" si="195"/>
        <v>-5.98</v>
      </c>
      <c r="O508">
        <v>8250</v>
      </c>
      <c r="P508">
        <v>3500000</v>
      </c>
      <c r="Q508">
        <v>371.36700000000002</v>
      </c>
      <c r="R508" s="2">
        <v>-4348550</v>
      </c>
      <c r="S508" s="2">
        <v>20126500</v>
      </c>
      <c r="T508">
        <v>-237.114</v>
      </c>
      <c r="U508">
        <v>1366.45</v>
      </c>
      <c r="V508">
        <f t="shared" si="190"/>
        <v>0.13664500000000002</v>
      </c>
    </row>
    <row r="509" spans="2:22" x14ac:dyDescent="0.2">
      <c r="B509">
        <f t="shared" si="184"/>
        <v>8500</v>
      </c>
      <c r="C509">
        <v>3600000</v>
      </c>
      <c r="D509">
        <v>371.36399999999998</v>
      </c>
      <c r="E509" s="2">
        <v>-4348570</v>
      </c>
      <c r="F509" s="2">
        <v>20126500</v>
      </c>
      <c r="G509">
        <v>-181.833</v>
      </c>
      <c r="I509" s="2">
        <f t="shared" si="191"/>
        <v>4483.8280078126118</v>
      </c>
      <c r="J509">
        <f>B509/$B$473</f>
        <v>0.11802768790702195</v>
      </c>
      <c r="K509" s="2">
        <f>F509/$F$474</f>
        <v>0.99978143053713442</v>
      </c>
      <c r="L509" s="2">
        <f>E509-$E$475</f>
        <v>-160</v>
      </c>
      <c r="M509" s="2">
        <f>((L509-L508)-(B509-B508)*$B$14)/(B509-B508)</f>
        <v>-6.18</v>
      </c>
      <c r="O509">
        <v>8500</v>
      </c>
      <c r="P509">
        <v>3600000</v>
      </c>
      <c r="Q509">
        <v>371.36399999999998</v>
      </c>
      <c r="R509" s="2">
        <v>-4348570</v>
      </c>
      <c r="S509" s="2">
        <v>20126500</v>
      </c>
      <c r="T509">
        <v>-181.833</v>
      </c>
      <c r="U509">
        <v>1431.9</v>
      </c>
      <c r="V509">
        <f t="shared" si="190"/>
        <v>0.14319000000000001</v>
      </c>
    </row>
    <row r="510" spans="2:22" x14ac:dyDescent="0.2">
      <c r="B510">
        <f t="shared" si="184"/>
        <v>8750</v>
      </c>
      <c r="C510">
        <v>3700000</v>
      </c>
      <c r="D510">
        <v>371.35500000000002</v>
      </c>
      <c r="E510" s="2">
        <v>-4348540</v>
      </c>
      <c r="F510" s="2">
        <v>20126500</v>
      </c>
      <c r="G510">
        <v>-186.62</v>
      </c>
      <c r="I510" s="2">
        <f t="shared" ref="I510:I515" si="196">E510-(1024000-$B$473)/1024000*E$474</f>
        <v>4513.8280078126118</v>
      </c>
      <c r="J510">
        <f t="shared" ref="J510:J515" si="197">B510/$B$473</f>
        <v>0.1214990904925226</v>
      </c>
      <c r="K510" s="2">
        <f t="shared" ref="K510:K515" si="198">F510/$F$474</f>
        <v>0.99978143053713442</v>
      </c>
      <c r="L510" s="2">
        <f t="shared" ref="L510:L515" si="199">E510-$E$475</f>
        <v>-130</v>
      </c>
      <c r="M510" s="2">
        <f t="shared" ref="M510:M515" si="200">((L510-L509)-(B510-B509)*$B$14)/(B510-B509)</f>
        <v>-5.98</v>
      </c>
      <c r="O510">
        <v>8750</v>
      </c>
      <c r="P510">
        <v>3700000</v>
      </c>
      <c r="Q510">
        <v>371.35500000000002</v>
      </c>
      <c r="R510" s="2">
        <v>-4348540</v>
      </c>
      <c r="S510" s="2">
        <v>20126500</v>
      </c>
      <c r="T510">
        <v>-186.62</v>
      </c>
      <c r="U510">
        <v>1496.39</v>
      </c>
      <c r="V510">
        <f t="shared" si="190"/>
        <v>0.14963900000000002</v>
      </c>
    </row>
    <row r="511" spans="2:22" x14ac:dyDescent="0.2">
      <c r="B511">
        <f t="shared" si="184"/>
        <v>9000</v>
      </c>
      <c r="C511">
        <v>3800000</v>
      </c>
      <c r="D511">
        <v>371.36</v>
      </c>
      <c r="E511" s="2">
        <v>-4348550</v>
      </c>
      <c r="F511" s="2">
        <v>20126500</v>
      </c>
      <c r="G511">
        <v>-170.626</v>
      </c>
      <c r="I511" s="2">
        <f t="shared" si="196"/>
        <v>4503.8280078126118</v>
      </c>
      <c r="J511">
        <f t="shared" si="197"/>
        <v>0.12497049307802324</v>
      </c>
      <c r="K511" s="2">
        <f t="shared" si="198"/>
        <v>0.99978143053713442</v>
      </c>
      <c r="L511" s="2">
        <f t="shared" si="199"/>
        <v>-140</v>
      </c>
      <c r="M511" s="2">
        <f t="shared" si="200"/>
        <v>-6.14</v>
      </c>
      <c r="O511">
        <v>9000</v>
      </c>
      <c r="P511">
        <v>3800000</v>
      </c>
      <c r="Q511">
        <v>371.36</v>
      </c>
      <c r="R511" s="2">
        <v>-4348550</v>
      </c>
      <c r="S511" s="2">
        <v>20126500</v>
      </c>
      <c r="T511">
        <v>-170.626</v>
      </c>
      <c r="U511">
        <v>1567.43</v>
      </c>
      <c r="V511">
        <f t="shared" si="190"/>
        <v>0.15674300000000002</v>
      </c>
    </row>
    <row r="512" spans="2:22" x14ac:dyDescent="0.2">
      <c r="B512">
        <f t="shared" si="184"/>
        <v>9250</v>
      </c>
      <c r="C512">
        <v>3900000</v>
      </c>
      <c r="D512">
        <v>371.35899999999998</v>
      </c>
      <c r="E512" s="2">
        <v>-4348560</v>
      </c>
      <c r="F512" s="2">
        <v>20126500</v>
      </c>
      <c r="G512">
        <v>-170.68700000000001</v>
      </c>
      <c r="I512" s="2">
        <f t="shared" si="196"/>
        <v>4493.8280078126118</v>
      </c>
      <c r="J512">
        <f t="shared" si="197"/>
        <v>0.1284418956635239</v>
      </c>
      <c r="K512" s="2">
        <f t="shared" si="198"/>
        <v>0.99978143053713442</v>
      </c>
      <c r="L512" s="2">
        <f t="shared" si="199"/>
        <v>-150</v>
      </c>
      <c r="M512" s="2">
        <f t="shared" si="200"/>
        <v>-6.14</v>
      </c>
      <c r="O512">
        <v>9250</v>
      </c>
      <c r="P512">
        <v>3900000</v>
      </c>
      <c r="Q512">
        <v>371.35899999999998</v>
      </c>
      <c r="R512" s="2">
        <v>-4348560</v>
      </c>
      <c r="S512" s="2">
        <v>20126500</v>
      </c>
      <c r="T512">
        <v>-170.68700000000001</v>
      </c>
      <c r="U512">
        <v>1641.01</v>
      </c>
      <c r="V512">
        <f t="shared" si="190"/>
        <v>0.164101</v>
      </c>
    </row>
    <row r="513" spans="2:22" x14ac:dyDescent="0.2">
      <c r="B513">
        <f t="shared" si="184"/>
        <v>9500</v>
      </c>
      <c r="C513">
        <v>4000000</v>
      </c>
      <c r="D513">
        <v>371.35199999999998</v>
      </c>
      <c r="E513" s="2">
        <v>-4348560</v>
      </c>
      <c r="F513" s="2">
        <v>20126500</v>
      </c>
      <c r="G513">
        <v>-143.12899999999999</v>
      </c>
      <c r="I513" s="2">
        <f t="shared" si="196"/>
        <v>4493.8280078126118</v>
      </c>
      <c r="J513">
        <f t="shared" si="197"/>
        <v>0.13191329824902454</v>
      </c>
      <c r="K513" s="2">
        <f t="shared" si="198"/>
        <v>0.99978143053713442</v>
      </c>
      <c r="L513" s="2">
        <f t="shared" si="199"/>
        <v>-150</v>
      </c>
      <c r="M513" s="2">
        <f t="shared" si="200"/>
        <v>-6.1</v>
      </c>
      <c r="O513">
        <v>9500</v>
      </c>
      <c r="P513">
        <v>4000000</v>
      </c>
      <c r="Q513">
        <v>371.35199999999998</v>
      </c>
      <c r="R513" s="2">
        <v>-4348560</v>
      </c>
      <c r="S513" s="2">
        <v>20126500</v>
      </c>
      <c r="T513">
        <v>-143.12899999999999</v>
      </c>
      <c r="U513">
        <v>1712.01</v>
      </c>
      <c r="V513">
        <f t="shared" si="190"/>
        <v>0.17120100000000002</v>
      </c>
    </row>
    <row r="514" spans="2:22" x14ac:dyDescent="0.2">
      <c r="B514">
        <f t="shared" si="184"/>
        <v>9750</v>
      </c>
      <c r="C514">
        <v>4100000</v>
      </c>
      <c r="D514">
        <v>371.36900000000003</v>
      </c>
      <c r="E514" s="2">
        <v>-4348520</v>
      </c>
      <c r="F514" s="2">
        <v>20126500</v>
      </c>
      <c r="G514">
        <v>-96.863600000000005</v>
      </c>
      <c r="I514" s="2">
        <f t="shared" si="196"/>
        <v>4533.8280078126118</v>
      </c>
      <c r="J514">
        <f t="shared" si="197"/>
        <v>0.13538470083452517</v>
      </c>
      <c r="K514" s="2">
        <f t="shared" si="198"/>
        <v>0.99978143053713442</v>
      </c>
      <c r="L514" s="2">
        <f t="shared" si="199"/>
        <v>-110</v>
      </c>
      <c r="M514" s="2">
        <f t="shared" si="200"/>
        <v>-5.94</v>
      </c>
      <c r="O514">
        <v>9750</v>
      </c>
      <c r="P514">
        <v>4100000</v>
      </c>
      <c r="Q514">
        <v>371.36900000000003</v>
      </c>
      <c r="R514" s="2">
        <v>-4348520</v>
      </c>
      <c r="S514" s="2">
        <v>20126500</v>
      </c>
      <c r="T514">
        <v>-96.863600000000005</v>
      </c>
      <c r="U514">
        <v>1811.7</v>
      </c>
      <c r="V514">
        <f t="shared" si="190"/>
        <v>0.18117000000000003</v>
      </c>
    </row>
    <row r="515" spans="2:22" x14ac:dyDescent="0.2">
      <c r="B515">
        <f t="shared" si="184"/>
        <v>10000</v>
      </c>
      <c r="C515">
        <v>4200000</v>
      </c>
      <c r="D515">
        <v>371.35</v>
      </c>
      <c r="E515" s="2">
        <v>-4348510</v>
      </c>
      <c r="F515" s="2">
        <v>20126500</v>
      </c>
      <c r="G515">
        <v>-109.971</v>
      </c>
      <c r="I515" s="2">
        <f t="shared" si="196"/>
        <v>4543.8280078126118</v>
      </c>
      <c r="J515">
        <f t="shared" si="197"/>
        <v>0.13885610342002583</v>
      </c>
      <c r="K515" s="2">
        <f t="shared" si="198"/>
        <v>0.99978143053713442</v>
      </c>
      <c r="L515" s="2">
        <f t="shared" si="199"/>
        <v>-100</v>
      </c>
      <c r="M515" s="2">
        <f t="shared" si="200"/>
        <v>-6.06</v>
      </c>
      <c r="O515">
        <v>10000</v>
      </c>
      <c r="P515">
        <v>4200000</v>
      </c>
      <c r="Q515">
        <v>371.35</v>
      </c>
      <c r="R515" s="2">
        <v>-4348510</v>
      </c>
      <c r="S515" s="2">
        <v>20126500</v>
      </c>
      <c r="T515">
        <v>-109.971</v>
      </c>
      <c r="U515">
        <v>1884.88</v>
      </c>
      <c r="V515">
        <f t="shared" si="190"/>
        <v>0.18848800000000002</v>
      </c>
    </row>
  </sheetData>
  <sortState ref="AP28:AQ201">
    <sortCondition ref="AQ28:AQ2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922A-C877-2E44-9CB2-025645BAE313}">
  <dimension ref="A3:AQ382"/>
  <sheetViews>
    <sheetView topLeftCell="Y1" workbookViewId="0">
      <selection activeCell="AP28" sqref="AP28:AQ193"/>
    </sheetView>
  </sheetViews>
  <sheetFormatPr baseColWidth="10" defaultRowHeight="16" x14ac:dyDescent="0.2"/>
  <sheetData>
    <row r="3" spans="2:18" x14ac:dyDescent="0.2"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15</v>
      </c>
      <c r="N3" t="s">
        <v>41</v>
      </c>
      <c r="O3" t="s">
        <v>42</v>
      </c>
    </row>
    <row r="4" spans="2:18" x14ac:dyDescent="0.2">
      <c r="H4">
        <v>84.868399999999994</v>
      </c>
      <c r="I4">
        <f>H4/2</f>
        <v>42.434199999999997</v>
      </c>
      <c r="J4">
        <f>I4/10</f>
        <v>4.2434199999999995</v>
      </c>
      <c r="K4">
        <f>J4*2</f>
        <v>8.4868399999999991</v>
      </c>
      <c r="L4">
        <f>4*3.14*I4^2</f>
        <v>22616.3063002784</v>
      </c>
      <c r="M4">
        <v>1518.4941093749949</v>
      </c>
      <c r="N4">
        <f>M4/L4</f>
        <v>6.7141561014156526E-2</v>
      </c>
      <c r="O4">
        <f>N4*16.02</f>
        <v>1.0756078074467874</v>
      </c>
    </row>
    <row r="5" spans="2:18" x14ac:dyDescent="0.2">
      <c r="H5">
        <v>70.504099999999994</v>
      </c>
      <c r="I5">
        <f>H5/2</f>
        <v>35.252049999999997</v>
      </c>
      <c r="J5">
        <f>I5/10</f>
        <v>3.5252049999999997</v>
      </c>
      <c r="K5">
        <f>J5*2</f>
        <v>7.0504099999999994</v>
      </c>
      <c r="L5">
        <f>4*3.14*I5^2</f>
        <v>15608.400286783399</v>
      </c>
      <c r="M5">
        <v>977.65785937500186</v>
      </c>
      <c r="N5">
        <f>M5/L5</f>
        <v>6.2636647024156944E-2</v>
      </c>
      <c r="O5">
        <f>N5*16.02</f>
        <v>1.0034390853269941</v>
      </c>
    </row>
    <row r="6" spans="2:18" x14ac:dyDescent="0.2">
      <c r="H6">
        <v>57.704000000000001</v>
      </c>
      <c r="I6">
        <f>H6/2</f>
        <v>28.852</v>
      </c>
      <c r="J6">
        <f>I6/10</f>
        <v>2.8852000000000002</v>
      </c>
      <c r="K6">
        <f>J6*2</f>
        <v>5.7704000000000004</v>
      </c>
      <c r="L6">
        <f>4*3.14*I6^2</f>
        <v>10455.420074240001</v>
      </c>
      <c r="M6">
        <v>685.25460937502794</v>
      </c>
      <c r="N6">
        <f>M6/L6</f>
        <v>6.5540609990731413E-2</v>
      </c>
      <c r="O6">
        <f>N6*16.02</f>
        <v>1.0499605720515173</v>
      </c>
    </row>
    <row r="7" spans="2:18" x14ac:dyDescent="0.2">
      <c r="H7">
        <v>43.761800000000001</v>
      </c>
      <c r="I7">
        <f>H7/2</f>
        <v>21.8809</v>
      </c>
      <c r="J7">
        <f>I7/10</f>
        <v>2.1880899999999999</v>
      </c>
      <c r="K7">
        <f>J7*2</f>
        <v>4.3761799999999997</v>
      </c>
      <c r="L7">
        <f>4*3.14*I7^2</f>
        <v>6013.3987372135998</v>
      </c>
      <c r="M7">
        <v>412.27517187502235</v>
      </c>
      <c r="N7">
        <f>M7/L7</f>
        <v>6.8559427021474439E-2</v>
      </c>
      <c r="O7">
        <f>N7*16.02</f>
        <v>1.0983220208840205</v>
      </c>
    </row>
    <row r="8" spans="2:18" x14ac:dyDescent="0.2">
      <c r="H8">
        <v>30.72</v>
      </c>
      <c r="I8">
        <f>H8/2</f>
        <v>15.36</v>
      </c>
      <c r="J8">
        <f>I8/10</f>
        <v>1.536</v>
      </c>
      <c r="K8">
        <f>J8*2</f>
        <v>3.0720000000000001</v>
      </c>
      <c r="L8">
        <f>4*3.14*I8^2</f>
        <v>2963.275776</v>
      </c>
      <c r="M8">
        <v>176.36104687501211</v>
      </c>
      <c r="N8">
        <f>M8/L8</f>
        <v>5.9515569999723211E-2</v>
      </c>
      <c r="O8">
        <f>N8*16.02</f>
        <v>0.95343943139556586</v>
      </c>
    </row>
    <row r="10" spans="2:18" x14ac:dyDescent="0.2">
      <c r="B10" t="s">
        <v>27</v>
      </c>
      <c r="H10" t="s">
        <v>36</v>
      </c>
      <c r="I10" t="s">
        <v>37</v>
      </c>
      <c r="J10" t="s">
        <v>38</v>
      </c>
      <c r="K10" t="s">
        <v>39</v>
      </c>
      <c r="L10" t="s">
        <v>40</v>
      </c>
      <c r="M10" t="s">
        <v>15</v>
      </c>
      <c r="N10" t="s">
        <v>41</v>
      </c>
      <c r="O10" t="s">
        <v>42</v>
      </c>
    </row>
    <row r="11" spans="2:18" x14ac:dyDescent="0.2">
      <c r="B11">
        <v>5.17</v>
      </c>
      <c r="H11">
        <v>84.741799999999998</v>
      </c>
      <c r="I11">
        <f>H11/2</f>
        <v>42.370899999999999</v>
      </c>
      <c r="J11">
        <f>I11/10</f>
        <v>4.2370900000000002</v>
      </c>
      <c r="K11">
        <f>J11*2</f>
        <v>8.4741800000000005</v>
      </c>
      <c r="L11">
        <f>4*3.14*I11^2</f>
        <v>22548.8821751336</v>
      </c>
      <c r="M11">
        <v>1855.1785390625009</v>
      </c>
      <c r="N11">
        <f>M11/L11</f>
        <v>8.2273636655405921E-2</v>
      </c>
      <c r="O11">
        <f>N11*16.02</f>
        <v>1.3180236592196029</v>
      </c>
      <c r="Q11">
        <f>AVERAGE(H4,H11)</f>
        <v>84.805099999999996</v>
      </c>
      <c r="R11">
        <f>AVERAGE(O4,O11)</f>
        <v>1.196815733333195</v>
      </c>
    </row>
    <row r="12" spans="2:18" x14ac:dyDescent="0.2">
      <c r="H12">
        <v>70.799899999999994</v>
      </c>
      <c r="I12">
        <f>H12/2</f>
        <v>35.399949999999997</v>
      </c>
      <c r="J12">
        <f>I12/10</f>
        <v>3.5399949999999998</v>
      </c>
      <c r="K12">
        <f>J12*2</f>
        <v>7.0799899999999996</v>
      </c>
      <c r="L12">
        <f>4*3.14*I12^2</f>
        <v>15739.645137631396</v>
      </c>
      <c r="M12">
        <v>1222.4541640625102</v>
      </c>
      <c r="N12">
        <f>M12/L12</f>
        <v>7.7667199823951885E-2</v>
      </c>
      <c r="O12">
        <f>N12*16.02</f>
        <v>1.2442285411797092</v>
      </c>
      <c r="Q12">
        <f t="shared" ref="Q12:Q15" si="0">AVERAGE(H5,H12)</f>
        <v>70.651999999999987</v>
      </c>
      <c r="R12">
        <f t="shared" ref="R12:R15" si="1">AVERAGE(O5,O12)</f>
        <v>1.1238338132533516</v>
      </c>
    </row>
    <row r="13" spans="2:18" x14ac:dyDescent="0.2">
      <c r="B13" t="s">
        <v>28</v>
      </c>
      <c r="H13">
        <v>57.643799999999999</v>
      </c>
      <c r="I13">
        <f>H13/2</f>
        <v>28.821899999999999</v>
      </c>
      <c r="J13">
        <f>I13/10</f>
        <v>2.88219</v>
      </c>
      <c r="K13">
        <f>J13*2</f>
        <v>5.7643800000000001</v>
      </c>
      <c r="L13">
        <f>4*3.14*I13^2</f>
        <v>10433.6161103016</v>
      </c>
      <c r="M13">
        <v>728.61128906253725</v>
      </c>
      <c r="N13">
        <f>M13/L13</f>
        <v>6.9833055132548436E-2</v>
      </c>
      <c r="O13">
        <f>N13*16.02</f>
        <v>1.118725543223426</v>
      </c>
      <c r="Q13">
        <f t="shared" si="0"/>
        <v>57.673900000000003</v>
      </c>
      <c r="R13">
        <f t="shared" si="1"/>
        <v>1.0843430576374717</v>
      </c>
    </row>
    <row r="14" spans="2:18" x14ac:dyDescent="0.2">
      <c r="B14">
        <f>B11-1.16</f>
        <v>4.01</v>
      </c>
      <c r="H14">
        <v>43.695399999999999</v>
      </c>
      <c r="I14">
        <f>H14/2</f>
        <v>21.8477</v>
      </c>
      <c r="J14">
        <f>I14/10</f>
        <v>2.1847699999999999</v>
      </c>
      <c r="K14">
        <f>J14*2</f>
        <v>4.3695399999999998</v>
      </c>
      <c r="L14">
        <f>4*3.14*I14^2</f>
        <v>5995.1642608423999</v>
      </c>
      <c r="M14">
        <v>435.38063281250652</v>
      </c>
      <c r="N14">
        <f>M14/L14</f>
        <v>7.2621968951911545E-2</v>
      </c>
      <c r="O14">
        <f>N14*16.02</f>
        <v>1.163403942609623</v>
      </c>
      <c r="Q14">
        <f t="shared" si="0"/>
        <v>43.7286</v>
      </c>
      <c r="R14">
        <f t="shared" si="1"/>
        <v>1.1308629817468216</v>
      </c>
    </row>
    <row r="15" spans="2:18" x14ac:dyDescent="0.2">
      <c r="H15">
        <v>31.238299999999999</v>
      </c>
      <c r="I15">
        <f>H15/2</f>
        <v>15.619149999999999</v>
      </c>
      <c r="J15">
        <f>I15/10</f>
        <v>1.5619149999999999</v>
      </c>
      <c r="K15">
        <f>J15*2</f>
        <v>3.1238299999999999</v>
      </c>
      <c r="L15">
        <f>4*3.14*I15^2</f>
        <v>3064.1105548346</v>
      </c>
      <c r="M15">
        <v>246.04044531250838</v>
      </c>
      <c r="N15">
        <f>M15/L15</f>
        <v>8.0297509149695023E-2</v>
      </c>
      <c r="O15">
        <f>N15*16.02</f>
        <v>1.2863660965781143</v>
      </c>
      <c r="Q15">
        <f t="shared" si="0"/>
        <v>30.979149999999997</v>
      </c>
      <c r="R15">
        <f t="shared" si="1"/>
        <v>1.1199027639868402</v>
      </c>
    </row>
    <row r="21" spans="2:43" x14ac:dyDescent="0.2">
      <c r="B21" t="s">
        <v>0</v>
      </c>
    </row>
    <row r="23" spans="2:43" x14ac:dyDescent="0.2">
      <c r="B23" t="s">
        <v>1</v>
      </c>
      <c r="AD23" t="s">
        <v>2</v>
      </c>
    </row>
    <row r="24" spans="2:43" x14ac:dyDescent="0.2">
      <c r="D24" t="s">
        <v>3</v>
      </c>
      <c r="F24" t="s">
        <v>4</v>
      </c>
      <c r="X24" t="s">
        <v>5</v>
      </c>
      <c r="Y24" t="s">
        <v>6</v>
      </c>
      <c r="Z24" t="s">
        <v>7</v>
      </c>
      <c r="AA24" t="s">
        <v>8</v>
      </c>
      <c r="AC24">
        <f>(4/3)*3.14*((3.413*12.5)^3)</f>
        <v>325092.75320463529</v>
      </c>
      <c r="AD24" t="s">
        <v>9</v>
      </c>
      <c r="AI24">
        <v>1</v>
      </c>
    </row>
    <row r="25" spans="2:43" x14ac:dyDescent="0.2">
      <c r="B25">
        <v>16361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X25">
        <v>0</v>
      </c>
      <c r="Y25">
        <v>25.725000000000001</v>
      </c>
      <c r="Z25">
        <v>111.47499999999999</v>
      </c>
      <c r="AA25">
        <v>85.75</v>
      </c>
      <c r="AC25">
        <f t="shared" ref="AC25:AC30" si="2">(1/6)*3.14*(AA25)^3</f>
        <v>329974.80723958334</v>
      </c>
      <c r="AL25" t="s">
        <v>43</v>
      </c>
    </row>
    <row r="26" spans="2:43" x14ac:dyDescent="0.2">
      <c r="B26" t="s">
        <v>20</v>
      </c>
      <c r="C26">
        <v>100000</v>
      </c>
      <c r="D26">
        <v>433.76299999999998</v>
      </c>
      <c r="E26">
        <v>-583427</v>
      </c>
      <c r="F26" s="2">
        <v>2519340</v>
      </c>
      <c r="G26">
        <v>2.5308400000000002E-2</v>
      </c>
      <c r="X26">
        <v>100000</v>
      </c>
      <c r="Y26">
        <v>25.966200000000001</v>
      </c>
      <c r="Z26">
        <v>110.889</v>
      </c>
      <c r="AA26">
        <v>84.922799999999995</v>
      </c>
      <c r="AC26">
        <f t="shared" si="2"/>
        <v>320517.17953319586</v>
      </c>
      <c r="AL26" t="s">
        <v>24</v>
      </c>
      <c r="AM26" t="s">
        <v>45</v>
      </c>
      <c r="AN26" t="s">
        <v>25</v>
      </c>
      <c r="AP26" t="s">
        <v>45</v>
      </c>
      <c r="AQ26" t="s">
        <v>25</v>
      </c>
    </row>
    <row r="27" spans="2:43" x14ac:dyDescent="0.2">
      <c r="B27">
        <v>0</v>
      </c>
      <c r="C27">
        <v>200000</v>
      </c>
      <c r="D27">
        <v>433.76799999999997</v>
      </c>
      <c r="E27">
        <v>-506998</v>
      </c>
      <c r="F27" s="2">
        <v>2515240</v>
      </c>
      <c r="G27">
        <v>5.6037500000000002E-3</v>
      </c>
      <c r="I27">
        <f>E27-(128000-$B$25)/128000*E$26</f>
        <v>1855.1785390625009</v>
      </c>
      <c r="J27">
        <f>B27/$B$25</f>
        <v>0</v>
      </c>
      <c r="K27" s="2">
        <f>F27/$F$26</f>
        <v>0.99837258964649467</v>
      </c>
      <c r="L27">
        <f>E27-$E$27</f>
        <v>0</v>
      </c>
      <c r="O27" t="s">
        <v>21</v>
      </c>
      <c r="P27" t="s">
        <v>10</v>
      </c>
      <c r="Q27" t="s">
        <v>11</v>
      </c>
      <c r="R27" t="s">
        <v>12</v>
      </c>
      <c r="S27" t="s">
        <v>13</v>
      </c>
      <c r="T27" t="s">
        <v>14</v>
      </c>
      <c r="U27" t="s">
        <v>22</v>
      </c>
      <c r="V27" t="s">
        <v>23</v>
      </c>
      <c r="X27">
        <v>200000</v>
      </c>
      <c r="Y27">
        <v>26.089200000000002</v>
      </c>
      <c r="Z27">
        <v>110.831</v>
      </c>
      <c r="AA27">
        <v>84.741799999999998</v>
      </c>
      <c r="AC27">
        <f t="shared" si="2"/>
        <v>318472.14391812275</v>
      </c>
      <c r="AD27" t="s">
        <v>24</v>
      </c>
      <c r="AE27" t="s">
        <v>45</v>
      </c>
      <c r="AF27" t="s">
        <v>25</v>
      </c>
      <c r="AG27" t="s">
        <v>26</v>
      </c>
    </row>
    <row r="28" spans="2:43" x14ac:dyDescent="0.2">
      <c r="B28">
        <f>B27+(C28-C27)/800</f>
        <v>125</v>
      </c>
      <c r="C28">
        <v>300000</v>
      </c>
      <c r="D28">
        <v>464.59100000000001</v>
      </c>
      <c r="E28">
        <v>-507001</v>
      </c>
      <c r="F28" s="2">
        <v>2515300</v>
      </c>
      <c r="G28">
        <v>-126.69499999999999</v>
      </c>
      <c r="I28">
        <f>E28-(128000-$B$25)/128000*E$26</f>
        <v>1852.1785390625009</v>
      </c>
      <c r="J28">
        <f>B28/$B$25</f>
        <v>7.6401197970784179E-3</v>
      </c>
      <c r="K28">
        <f>F28/$F$26</f>
        <v>0.99839640540776553</v>
      </c>
      <c r="L28">
        <f>E28-$E$27</f>
        <v>-3</v>
      </c>
      <c r="M28">
        <f>((L28-L27)-(B28-B27)*$B$14)/(B28-B27)</f>
        <v>-4.0339999999999998</v>
      </c>
      <c r="O28">
        <v>125</v>
      </c>
      <c r="P28">
        <v>300000</v>
      </c>
      <c r="Q28">
        <v>464.59100000000001</v>
      </c>
      <c r="R28">
        <v>-507001</v>
      </c>
      <c r="S28" s="2">
        <v>2515300</v>
      </c>
      <c r="T28">
        <v>-126.69499999999999</v>
      </c>
      <c r="U28">
        <v>56.748600000000003</v>
      </c>
      <c r="V28">
        <f>U28*10^-4</f>
        <v>5.6748600000000003E-3</v>
      </c>
      <c r="X28">
        <v>300000</v>
      </c>
      <c r="Y28">
        <v>26.164400000000001</v>
      </c>
      <c r="Z28">
        <v>111.089</v>
      </c>
      <c r="AA28">
        <v>84.924599999999998</v>
      </c>
      <c r="AC28">
        <f t="shared" si="2"/>
        <v>320537.56074360269</v>
      </c>
      <c r="AD28">
        <f>V28*$AC$24/AC28</f>
        <v>5.7555060229791694E-3</v>
      </c>
      <c r="AE28">
        <f>AD28*1000</f>
        <v>5.7555060229791692</v>
      </c>
      <c r="AF28">
        <f>AC28/O28*0.6022</f>
        <v>1544.2217526383802</v>
      </c>
      <c r="AG28">
        <f>O28/AC28</f>
        <v>3.8996989841071149E-4</v>
      </c>
      <c r="AI28">
        <v>6.1897784533349958</v>
      </c>
      <c r="AJ28">
        <v>1537.3477256393328</v>
      </c>
      <c r="AL28">
        <v>3.8484427309180282</v>
      </c>
      <c r="AM28">
        <v>3848.4427309180282</v>
      </c>
      <c r="AN28">
        <v>30.948672067988305</v>
      </c>
      <c r="AP28">
        <v>3778.7709992123528</v>
      </c>
      <c r="AQ28">
        <v>30.491181701826537</v>
      </c>
    </row>
    <row r="29" spans="2:43" x14ac:dyDescent="0.2">
      <c r="B29">
        <f t="shared" ref="B29:B92" si="3">B28+(C29-C28)/800</f>
        <v>250</v>
      </c>
      <c r="C29">
        <v>400000</v>
      </c>
      <c r="D29">
        <v>464.59899999999999</v>
      </c>
      <c r="E29">
        <v>-507012</v>
      </c>
      <c r="F29" s="2">
        <v>2515300</v>
      </c>
      <c r="G29">
        <v>-163.86099999999999</v>
      </c>
      <c r="I29">
        <f>E29-(128000-$B$25)/128000*E$26</f>
        <v>1841.1785390625009</v>
      </c>
      <c r="J29">
        <f>B29/$B$25</f>
        <v>1.5280239594156836E-2</v>
      </c>
      <c r="K29">
        <f>F29/$F$26</f>
        <v>0.99839640540776553</v>
      </c>
      <c r="L29">
        <f>E29-$E$27</f>
        <v>-14</v>
      </c>
      <c r="M29">
        <f>((L29-L28)-(B29-B28)*$B$14)/(B29-B28)</f>
        <v>-4.0979999999999999</v>
      </c>
      <c r="O29">
        <v>250</v>
      </c>
      <c r="P29">
        <v>400000</v>
      </c>
      <c r="Q29">
        <v>464.59899999999999</v>
      </c>
      <c r="R29">
        <v>-507012</v>
      </c>
      <c r="S29" s="2">
        <v>2515300</v>
      </c>
      <c r="T29">
        <v>-163.86099999999999</v>
      </c>
      <c r="U29">
        <v>116.533</v>
      </c>
      <c r="V29">
        <f>U29*10^-4</f>
        <v>1.16533E-2</v>
      </c>
      <c r="X29">
        <v>400000</v>
      </c>
      <c r="Y29">
        <v>26.331700000000001</v>
      </c>
      <c r="Z29">
        <v>110.804</v>
      </c>
      <c r="AA29">
        <v>84.472300000000004</v>
      </c>
      <c r="AC29">
        <f t="shared" si="2"/>
        <v>315443.3348658217</v>
      </c>
      <c r="AD29">
        <f>V29*$AC$24/AC29</f>
        <v>1.2009774695448954E-2</v>
      </c>
      <c r="AE29">
        <f t="shared" ref="AE29:AE92" si="4">AD29*1000</f>
        <v>12.009774695448954</v>
      </c>
      <c r="AF29">
        <f>AC29/O29*0.6022</f>
        <v>759.83990502479128</v>
      </c>
      <c r="AG29">
        <f>O29/AC29</f>
        <v>7.9253536964520445E-4</v>
      </c>
      <c r="AI29">
        <v>13.281396340168378</v>
      </c>
      <c r="AJ29">
        <v>764.56401291766088</v>
      </c>
      <c r="AL29">
        <v>3.7405865830885348</v>
      </c>
      <c r="AM29">
        <v>3740.5865830885346</v>
      </c>
      <c r="AN29">
        <v>30.966624747093515</v>
      </c>
      <c r="AP29">
        <v>3903.5432346718967</v>
      </c>
      <c r="AQ29">
        <v>30.576934083161387</v>
      </c>
    </row>
    <row r="30" spans="2:43" x14ac:dyDescent="0.2">
      <c r="B30">
        <f t="shared" si="3"/>
        <v>375</v>
      </c>
      <c r="C30">
        <v>500000</v>
      </c>
      <c r="D30">
        <v>464.61500000000001</v>
      </c>
      <c r="E30">
        <v>-507011</v>
      </c>
      <c r="F30" s="2">
        <v>2515300</v>
      </c>
      <c r="G30">
        <v>-263.755</v>
      </c>
      <c r="I30">
        <f>E30-(128000-$B$25)/128000*E$26</f>
        <v>1842.1785390625009</v>
      </c>
      <c r="J30">
        <f>B30/$B$25</f>
        <v>2.2920359391235254E-2</v>
      </c>
      <c r="K30">
        <f>F30/$F$26</f>
        <v>0.99839640540776553</v>
      </c>
      <c r="L30">
        <f>E30-$E$27</f>
        <v>-13</v>
      </c>
      <c r="M30">
        <f>((L30-L29)-(B30-B29)*$B$14)/(B30-B29)</f>
        <v>-4.0019999999999998</v>
      </c>
      <c r="O30">
        <v>375</v>
      </c>
      <c r="P30">
        <v>500000</v>
      </c>
      <c r="Q30">
        <v>464.61500000000001</v>
      </c>
      <c r="R30">
        <v>-507011</v>
      </c>
      <c r="S30" s="2">
        <v>2515300</v>
      </c>
      <c r="T30">
        <v>-263.755</v>
      </c>
      <c r="U30">
        <v>186.36099999999999</v>
      </c>
      <c r="V30">
        <f t="shared" ref="V30:V93" si="5">U30*10^-4</f>
        <v>1.8636099999999999E-2</v>
      </c>
      <c r="X30">
        <v>500000</v>
      </c>
      <c r="Y30">
        <v>26.0489</v>
      </c>
      <c r="Z30">
        <v>110.848</v>
      </c>
      <c r="AA30">
        <v>84.799099999999996</v>
      </c>
      <c r="AC30">
        <f t="shared" si="2"/>
        <v>319118.60631498636</v>
      </c>
      <c r="AD30">
        <f>V30*$AC$24/AC30</f>
        <v>1.8984982191909212E-2</v>
      </c>
      <c r="AE30">
        <f t="shared" si="4"/>
        <v>18.984982191909211</v>
      </c>
      <c r="AF30">
        <f>AC30/O30*0.6022</f>
        <v>512.46193259435938</v>
      </c>
      <c r="AG30">
        <f>O30/AC30</f>
        <v>1.1751116750298659E-3</v>
      </c>
      <c r="AI30">
        <v>18.57314028526217</v>
      </c>
      <c r="AJ30">
        <v>510.94054232259799</v>
      </c>
      <c r="AL30">
        <v>3.570977398054763</v>
      </c>
      <c r="AM30">
        <v>3570.9773980547629</v>
      </c>
      <c r="AN30">
        <v>31.017746010644728</v>
      </c>
      <c r="AP30">
        <v>3559.2012420660685</v>
      </c>
      <c r="AQ30">
        <v>31.070991409967476</v>
      </c>
    </row>
    <row r="31" spans="2:43" x14ac:dyDescent="0.2">
      <c r="B31">
        <f t="shared" si="3"/>
        <v>500</v>
      </c>
      <c r="C31">
        <v>600000</v>
      </c>
      <c r="D31">
        <v>464.77699999999999</v>
      </c>
      <c r="E31">
        <v>-507013</v>
      </c>
      <c r="F31" s="2">
        <v>2515300</v>
      </c>
      <c r="G31">
        <v>-208.02799999999999</v>
      </c>
      <c r="I31">
        <f t="shared" ref="I31:I66" si="6">E31-(128000-$B$25)/128000*E$26</f>
        <v>1840.1785390625009</v>
      </c>
      <c r="J31">
        <f t="shared" ref="J31:J66" si="7">B31/$B$25</f>
        <v>3.0560479188313672E-2</v>
      </c>
      <c r="K31">
        <f t="shared" ref="K31:K66" si="8">F31/$F$26</f>
        <v>0.99839640540776553</v>
      </c>
      <c r="L31">
        <f t="shared" ref="L31:L66" si="9">E31-$E$27</f>
        <v>-15</v>
      </c>
      <c r="M31">
        <f t="shared" ref="M31:M66" si="10">((L31-L30)-(B31-B30)*$B$14)/(B31-B30)</f>
        <v>-4.0259999999999998</v>
      </c>
      <c r="O31">
        <v>500</v>
      </c>
      <c r="P31">
        <v>600000</v>
      </c>
      <c r="Q31">
        <v>464.77699999999999</v>
      </c>
      <c r="R31">
        <v>-507013</v>
      </c>
      <c r="S31" s="2">
        <v>2515300</v>
      </c>
      <c r="T31">
        <v>-208.02799999999999</v>
      </c>
      <c r="U31">
        <v>262.66300000000001</v>
      </c>
      <c r="V31">
        <f t="shared" si="5"/>
        <v>2.6266300000000003E-2</v>
      </c>
      <c r="X31">
        <v>600000</v>
      </c>
      <c r="Y31">
        <v>26.1295</v>
      </c>
      <c r="Z31">
        <v>110.672</v>
      </c>
      <c r="AA31">
        <v>84.542500000000004</v>
      </c>
      <c r="AC31">
        <f t="shared" ref="AC31:AC93" si="11">(1/6)*3.14*(AA31)^3</f>
        <v>316230.42826424696</v>
      </c>
      <c r="AD31">
        <f t="shared" ref="AD31:AD93" si="12">V31*$AC$24/AC31</f>
        <v>2.7002410332137954E-2</v>
      </c>
      <c r="AE31">
        <f t="shared" si="4"/>
        <v>27.002410332137952</v>
      </c>
      <c r="AF31">
        <f t="shared" ref="AF31:AF93" si="13">AC31/O31*0.6022</f>
        <v>380.86792780145896</v>
      </c>
      <c r="AG31">
        <f t="shared" ref="AG31:AG93" si="14">O31/AC31</f>
        <v>1.5811255189592077E-3</v>
      </c>
      <c r="AI31">
        <v>24.930331060668966</v>
      </c>
      <c r="AJ31">
        <v>387.88028707191603</v>
      </c>
      <c r="AL31">
        <v>3.6781977571299174</v>
      </c>
      <c r="AM31">
        <v>3678.1977571299176</v>
      </c>
      <c r="AN31">
        <v>31.232312842312496</v>
      </c>
      <c r="AP31">
        <v>3911.7538240120875</v>
      </c>
      <c r="AQ31">
        <v>31.542781223315476</v>
      </c>
    </row>
    <row r="32" spans="2:43" x14ac:dyDescent="0.2">
      <c r="B32">
        <f t="shared" si="3"/>
        <v>625</v>
      </c>
      <c r="C32">
        <v>700000</v>
      </c>
      <c r="D32">
        <v>464.69600000000003</v>
      </c>
      <c r="E32">
        <v>-507019</v>
      </c>
      <c r="F32" s="2">
        <v>2515300</v>
      </c>
      <c r="G32">
        <v>-119.926</v>
      </c>
      <c r="I32">
        <f t="shared" si="6"/>
        <v>1834.1785390625009</v>
      </c>
      <c r="J32">
        <f t="shared" si="7"/>
        <v>3.820059898539209E-2</v>
      </c>
      <c r="K32">
        <f t="shared" si="8"/>
        <v>0.99839640540776553</v>
      </c>
      <c r="L32">
        <f t="shared" si="9"/>
        <v>-21</v>
      </c>
      <c r="M32">
        <f t="shared" si="10"/>
        <v>-4.0579999999999998</v>
      </c>
      <c r="O32">
        <v>625</v>
      </c>
      <c r="P32">
        <v>700000</v>
      </c>
      <c r="Q32">
        <v>464.69600000000003</v>
      </c>
      <c r="R32">
        <v>-507019</v>
      </c>
      <c r="S32" s="2">
        <v>2515300</v>
      </c>
      <c r="T32">
        <v>-119.926</v>
      </c>
      <c r="U32">
        <v>324.75299999999999</v>
      </c>
      <c r="V32">
        <f t="shared" si="5"/>
        <v>3.2475299999999999E-2</v>
      </c>
      <c r="X32">
        <v>700000</v>
      </c>
      <c r="Y32">
        <v>25.904299999999999</v>
      </c>
      <c r="Z32">
        <v>110.821</v>
      </c>
      <c r="AA32">
        <v>84.916700000000006</v>
      </c>
      <c r="AC32">
        <f t="shared" si="11"/>
        <v>320448.11630071222</v>
      </c>
      <c r="AD32">
        <f t="shared" si="12"/>
        <v>3.2946003271990605E-2</v>
      </c>
      <c r="AE32">
        <f t="shared" si="4"/>
        <v>32.946003271990605</v>
      </c>
      <c r="AF32">
        <f t="shared" si="13"/>
        <v>308.75816901806223</v>
      </c>
      <c r="AG32">
        <f t="shared" si="14"/>
        <v>1.9503937399135553E-3</v>
      </c>
      <c r="AI32">
        <v>32.726973184522301</v>
      </c>
      <c r="AJ32">
        <v>302.72646470762413</v>
      </c>
      <c r="AL32">
        <v>3.9061624092858156</v>
      </c>
      <c r="AM32">
        <v>3906.1624092858156</v>
      </c>
      <c r="AN32">
        <v>31.413634342286752</v>
      </c>
      <c r="AP32">
        <v>3660.4633266597439</v>
      </c>
      <c r="AQ32">
        <v>31.735354827536039</v>
      </c>
    </row>
    <row r="33" spans="2:43" x14ac:dyDescent="0.2">
      <c r="B33">
        <f t="shared" si="3"/>
        <v>750</v>
      </c>
      <c r="C33">
        <v>800000</v>
      </c>
      <c r="D33">
        <v>464.64699999999999</v>
      </c>
      <c r="E33">
        <v>-507012</v>
      </c>
      <c r="F33" s="2">
        <v>2515300</v>
      </c>
      <c r="G33">
        <v>-337.35</v>
      </c>
      <c r="I33">
        <f t="shared" si="6"/>
        <v>1841.1785390625009</v>
      </c>
      <c r="J33">
        <f t="shared" si="7"/>
        <v>4.5840718782470508E-2</v>
      </c>
      <c r="K33">
        <f t="shared" si="8"/>
        <v>0.99839640540776553</v>
      </c>
      <c r="L33">
        <f t="shared" si="9"/>
        <v>-14</v>
      </c>
      <c r="M33">
        <f t="shared" si="10"/>
        <v>-3.9540000000000002</v>
      </c>
      <c r="O33">
        <v>750</v>
      </c>
      <c r="P33">
        <v>800000</v>
      </c>
      <c r="Q33">
        <v>464.64699999999999</v>
      </c>
      <c r="R33">
        <v>-507012</v>
      </c>
      <c r="S33" s="2">
        <v>2515300</v>
      </c>
      <c r="T33">
        <v>-337.35</v>
      </c>
      <c r="U33">
        <v>404.98</v>
      </c>
      <c r="V33">
        <f t="shared" si="5"/>
        <v>4.0498000000000006E-2</v>
      </c>
      <c r="X33">
        <v>800000</v>
      </c>
      <c r="Y33">
        <v>26.333100000000002</v>
      </c>
      <c r="Z33">
        <v>110.636</v>
      </c>
      <c r="AA33">
        <v>84.302899999999994</v>
      </c>
      <c r="AC33">
        <f t="shared" si="11"/>
        <v>313549.3762920546</v>
      </c>
      <c r="AD33">
        <f t="shared" si="12"/>
        <v>4.198894118359929E-2</v>
      </c>
      <c r="AE33">
        <f t="shared" si="4"/>
        <v>41.988941183599287</v>
      </c>
      <c r="AF33">
        <f t="shared" si="13"/>
        <v>251.75924587076702</v>
      </c>
      <c r="AG33">
        <f t="shared" si="14"/>
        <v>2.3919677623642117E-3</v>
      </c>
      <c r="AI33">
        <v>39.37317779970207</v>
      </c>
      <c r="AJ33">
        <v>256.83606889312136</v>
      </c>
      <c r="AL33">
        <v>3.805164195414815</v>
      </c>
      <c r="AM33">
        <v>3805.1641954148149</v>
      </c>
      <c r="AN33">
        <v>31.419668797689216</v>
      </c>
      <c r="AP33">
        <v>3788.5352430047978</v>
      </c>
      <c r="AQ33">
        <v>31.757259602231034</v>
      </c>
    </row>
    <row r="34" spans="2:43" x14ac:dyDescent="0.2">
      <c r="B34">
        <f t="shared" si="3"/>
        <v>875</v>
      </c>
      <c r="C34">
        <v>900000</v>
      </c>
      <c r="D34">
        <v>464.71300000000002</v>
      </c>
      <c r="E34">
        <v>-507015</v>
      </c>
      <c r="F34" s="2">
        <v>2515300</v>
      </c>
      <c r="G34">
        <v>-213.946</v>
      </c>
      <c r="I34">
        <f t="shared" si="6"/>
        <v>1838.1785390625009</v>
      </c>
      <c r="J34">
        <f t="shared" si="7"/>
        <v>5.3480838579548926E-2</v>
      </c>
      <c r="K34">
        <f t="shared" si="8"/>
        <v>0.99839640540776553</v>
      </c>
      <c r="L34">
        <f t="shared" si="9"/>
        <v>-17</v>
      </c>
      <c r="M34">
        <f t="shared" si="10"/>
        <v>-4.0339999999999998</v>
      </c>
      <c r="O34">
        <v>875</v>
      </c>
      <c r="P34">
        <v>900000</v>
      </c>
      <c r="Q34">
        <v>464.71300000000002</v>
      </c>
      <c r="R34">
        <v>-507015</v>
      </c>
      <c r="S34" s="2">
        <v>2515300</v>
      </c>
      <c r="T34">
        <v>-213.946</v>
      </c>
      <c r="U34">
        <v>489.33499999999998</v>
      </c>
      <c r="V34">
        <f t="shared" si="5"/>
        <v>4.8933499999999998E-2</v>
      </c>
      <c r="X34">
        <v>900000</v>
      </c>
      <c r="Y34">
        <v>26.271899999999999</v>
      </c>
      <c r="Z34">
        <v>110.718</v>
      </c>
      <c r="AA34">
        <v>84.446100000000001</v>
      </c>
      <c r="AC34">
        <f t="shared" si="11"/>
        <v>315149.91137865215</v>
      </c>
      <c r="AD34">
        <f t="shared" si="12"/>
        <v>5.0477330516605065E-2</v>
      </c>
      <c r="AE34">
        <f t="shared" si="4"/>
        <v>50.477330516605065</v>
      </c>
      <c r="AF34">
        <f t="shared" si="13"/>
        <v>216.89517329397063</v>
      </c>
      <c r="AG34">
        <f t="shared" si="14"/>
        <v>2.7764564367866464E-3</v>
      </c>
      <c r="AI34">
        <v>49.715958288561175</v>
      </c>
      <c r="AJ34">
        <v>218.60793486940341</v>
      </c>
      <c r="AL34">
        <v>3.3316637232345707</v>
      </c>
      <c r="AM34">
        <v>3331.6637232345706</v>
      </c>
      <c r="AN34">
        <v>31.884037690037015</v>
      </c>
      <c r="AP34">
        <v>3349.1281721026762</v>
      </c>
      <c r="AQ34">
        <v>31.779007986258208</v>
      </c>
    </row>
    <row r="35" spans="2:43" x14ac:dyDescent="0.2">
      <c r="B35">
        <f t="shared" si="3"/>
        <v>1000</v>
      </c>
      <c r="C35">
        <v>1000000</v>
      </c>
      <c r="D35">
        <v>464.68400000000003</v>
      </c>
      <c r="E35">
        <v>-507018</v>
      </c>
      <c r="F35" s="2">
        <v>2515300</v>
      </c>
      <c r="G35">
        <v>-122.45399999999999</v>
      </c>
      <c r="I35">
        <f t="shared" si="6"/>
        <v>1835.1785390625009</v>
      </c>
      <c r="J35">
        <f t="shared" si="7"/>
        <v>6.1120958376627343E-2</v>
      </c>
      <c r="K35">
        <f t="shared" si="8"/>
        <v>0.99839640540776553</v>
      </c>
      <c r="L35">
        <f t="shared" si="9"/>
        <v>-20</v>
      </c>
      <c r="M35">
        <f t="shared" si="10"/>
        <v>-4.0339999999999998</v>
      </c>
      <c r="O35">
        <v>1000</v>
      </c>
      <c r="P35">
        <v>1000000</v>
      </c>
      <c r="Q35">
        <v>464.68400000000003</v>
      </c>
      <c r="R35">
        <v>-507018</v>
      </c>
      <c r="S35" s="2">
        <v>2515300</v>
      </c>
      <c r="T35">
        <v>-122.45399999999999</v>
      </c>
      <c r="U35">
        <v>581.06399999999996</v>
      </c>
      <c r="V35">
        <f t="shared" si="5"/>
        <v>5.8106400000000002E-2</v>
      </c>
      <c r="X35">
        <v>1000000</v>
      </c>
      <c r="Y35">
        <v>26.2439</v>
      </c>
      <c r="Z35">
        <v>110.94799999999999</v>
      </c>
      <c r="AA35">
        <v>84.704099999999997</v>
      </c>
      <c r="AC35">
        <f t="shared" si="11"/>
        <v>318047.28655607632</v>
      </c>
      <c r="AD35">
        <f t="shared" si="12"/>
        <v>5.9393588165322225E-2</v>
      </c>
      <c r="AE35">
        <f t="shared" si="4"/>
        <v>59.393588165322228</v>
      </c>
      <c r="AF35">
        <f t="shared" si="13"/>
        <v>191.52807596406913</v>
      </c>
      <c r="AG35">
        <f t="shared" si="14"/>
        <v>3.1441865479449253E-3</v>
      </c>
      <c r="AI35">
        <v>59.176136053418269</v>
      </c>
      <c r="AJ35">
        <v>188.54877516626257</v>
      </c>
      <c r="AL35">
        <v>3.4887009485611387</v>
      </c>
      <c r="AM35">
        <v>3488.7009485611388</v>
      </c>
      <c r="AN35">
        <v>31.917390102530806</v>
      </c>
      <c r="AP35">
        <v>3208.8289870594449</v>
      </c>
      <c r="AQ35">
        <v>31.79074774680463</v>
      </c>
    </row>
    <row r="36" spans="2:43" x14ac:dyDescent="0.2">
      <c r="B36">
        <f t="shared" si="3"/>
        <v>1125</v>
      </c>
      <c r="C36">
        <v>1100000</v>
      </c>
      <c r="D36">
        <v>464.71800000000002</v>
      </c>
      <c r="E36">
        <v>-507018</v>
      </c>
      <c r="F36" s="2">
        <v>2515300</v>
      </c>
      <c r="G36">
        <v>-121.008</v>
      </c>
      <c r="I36">
        <f t="shared" si="6"/>
        <v>1835.1785390625009</v>
      </c>
      <c r="J36">
        <f t="shared" si="7"/>
        <v>6.8761078173705761E-2</v>
      </c>
      <c r="K36">
        <f t="shared" si="8"/>
        <v>0.99839640540776553</v>
      </c>
      <c r="L36">
        <f t="shared" si="9"/>
        <v>-20</v>
      </c>
      <c r="M36">
        <f t="shared" si="10"/>
        <v>-4.01</v>
      </c>
      <c r="O36">
        <v>1125</v>
      </c>
      <c r="P36">
        <v>1100000</v>
      </c>
      <c r="Q36">
        <v>464.71800000000002</v>
      </c>
      <c r="R36">
        <v>-507018</v>
      </c>
      <c r="S36" s="2">
        <v>2515300</v>
      </c>
      <c r="T36">
        <v>-121.008</v>
      </c>
      <c r="U36">
        <v>696.51300000000003</v>
      </c>
      <c r="V36">
        <f t="shared" si="5"/>
        <v>6.9651300000000013E-2</v>
      </c>
      <c r="X36">
        <v>1100000</v>
      </c>
      <c r="Y36">
        <v>26.179500000000001</v>
      </c>
      <c r="Z36">
        <v>110.711</v>
      </c>
      <c r="AA36">
        <v>84.531499999999994</v>
      </c>
      <c r="AC36">
        <f t="shared" si="11"/>
        <v>316107.00813362002</v>
      </c>
      <c r="AD36">
        <f t="shared" si="12"/>
        <v>7.163122708026344E-2</v>
      </c>
      <c r="AE36">
        <f t="shared" si="4"/>
        <v>71.631227080263443</v>
      </c>
      <c r="AF36">
        <f t="shared" si="13"/>
        <v>169.20856915383641</v>
      </c>
      <c r="AG36">
        <f t="shared" si="14"/>
        <v>3.5589214128541459E-3</v>
      </c>
      <c r="AI36">
        <v>68.549342247808525</v>
      </c>
      <c r="AJ36">
        <v>167.17084408799334</v>
      </c>
      <c r="AL36">
        <v>3.3620078942015055</v>
      </c>
      <c r="AM36">
        <v>3362.0078942015057</v>
      </c>
      <c r="AN36">
        <v>32.007684725601194</v>
      </c>
      <c r="AP36">
        <v>3516.6071268908481</v>
      </c>
      <c r="AQ36">
        <v>31.886645515743819</v>
      </c>
    </row>
    <row r="37" spans="2:43" x14ac:dyDescent="0.2">
      <c r="B37">
        <f t="shared" si="3"/>
        <v>1250</v>
      </c>
      <c r="C37">
        <v>1200000</v>
      </c>
      <c r="D37">
        <v>464.64400000000001</v>
      </c>
      <c r="E37">
        <v>-507015</v>
      </c>
      <c r="F37" s="2">
        <v>2515300</v>
      </c>
      <c r="G37">
        <v>2.8837799999999998</v>
      </c>
      <c r="I37">
        <f t="shared" si="6"/>
        <v>1838.1785390625009</v>
      </c>
      <c r="J37">
        <f t="shared" si="7"/>
        <v>7.6401197970784179E-2</v>
      </c>
      <c r="K37">
        <f t="shared" si="8"/>
        <v>0.99839640540776553</v>
      </c>
      <c r="L37">
        <f t="shared" si="9"/>
        <v>-17</v>
      </c>
      <c r="M37">
        <f t="shared" si="10"/>
        <v>-3.9860000000000002</v>
      </c>
      <c r="O37">
        <v>1250</v>
      </c>
      <c r="P37">
        <v>1200000</v>
      </c>
      <c r="Q37">
        <v>464.64400000000001</v>
      </c>
      <c r="R37">
        <v>-507015</v>
      </c>
      <c r="S37" s="2">
        <v>2515300</v>
      </c>
      <c r="T37">
        <v>2.8837799999999998</v>
      </c>
      <c r="U37">
        <v>818.64599999999996</v>
      </c>
      <c r="V37">
        <f t="shared" si="5"/>
        <v>8.1864599999999996E-2</v>
      </c>
      <c r="X37">
        <v>1200000</v>
      </c>
      <c r="Y37">
        <v>26.006900000000002</v>
      </c>
      <c r="Z37">
        <v>111.081</v>
      </c>
      <c r="AA37">
        <v>85.074100000000001</v>
      </c>
      <c r="AC37">
        <f t="shared" si="11"/>
        <v>322233.35111985594</v>
      </c>
      <c r="AD37">
        <f t="shared" si="12"/>
        <v>8.2591041900244383E-2</v>
      </c>
      <c r="AE37">
        <f t="shared" si="4"/>
        <v>82.591041900244377</v>
      </c>
      <c r="AF37">
        <f t="shared" si="13"/>
        <v>155.23913923550177</v>
      </c>
      <c r="AG37">
        <f t="shared" si="14"/>
        <v>3.8791763659965094E-3</v>
      </c>
      <c r="AI37">
        <v>83.643172609881006</v>
      </c>
      <c r="AJ37">
        <v>149.06575390366018</v>
      </c>
      <c r="AL37">
        <v>3.6216037054950316</v>
      </c>
      <c r="AM37">
        <v>3621.6037054950316</v>
      </c>
      <c r="AN37">
        <v>32.222179797446387</v>
      </c>
      <c r="AP37">
        <v>3616.6273402912852</v>
      </c>
      <c r="AQ37">
        <v>31.902124157575578</v>
      </c>
    </row>
    <row r="38" spans="2:43" x14ac:dyDescent="0.2">
      <c r="B38">
        <f t="shared" si="3"/>
        <v>1375</v>
      </c>
      <c r="C38">
        <v>1300000</v>
      </c>
      <c r="D38">
        <v>464.74900000000002</v>
      </c>
      <c r="E38">
        <v>-507019</v>
      </c>
      <c r="F38" s="2">
        <v>2515300</v>
      </c>
      <c r="G38">
        <v>158.571</v>
      </c>
      <c r="I38">
        <f t="shared" si="6"/>
        <v>1834.1785390625009</v>
      </c>
      <c r="J38">
        <f t="shared" si="7"/>
        <v>8.4041317767862597E-2</v>
      </c>
      <c r="K38">
        <f t="shared" si="8"/>
        <v>0.99839640540776553</v>
      </c>
      <c r="L38">
        <f t="shared" si="9"/>
        <v>-21</v>
      </c>
      <c r="M38">
        <f t="shared" si="10"/>
        <v>-4.0419999999999998</v>
      </c>
      <c r="O38">
        <v>1375</v>
      </c>
      <c r="P38">
        <v>1300000</v>
      </c>
      <c r="Q38">
        <v>464.74900000000002</v>
      </c>
      <c r="R38">
        <v>-507019</v>
      </c>
      <c r="S38" s="2">
        <v>2515300</v>
      </c>
      <c r="T38">
        <v>158.571</v>
      </c>
      <c r="U38">
        <v>937.19200000000001</v>
      </c>
      <c r="V38">
        <f t="shared" si="5"/>
        <v>9.3719200000000003E-2</v>
      </c>
      <c r="X38">
        <v>1300000</v>
      </c>
      <c r="Y38">
        <v>26.259499999999999</v>
      </c>
      <c r="Z38">
        <v>111.083</v>
      </c>
      <c r="AA38">
        <v>84.823499999999996</v>
      </c>
      <c r="AC38">
        <f t="shared" si="11"/>
        <v>319394.15409861435</v>
      </c>
      <c r="AD38">
        <f t="shared" si="12"/>
        <v>9.5391328755281168E-2</v>
      </c>
      <c r="AE38">
        <f t="shared" si="4"/>
        <v>95.391328755281165</v>
      </c>
      <c r="AF38">
        <f t="shared" si="13"/>
        <v>139.88302516231676</v>
      </c>
      <c r="AG38">
        <f t="shared" si="14"/>
        <v>4.3050255690511565E-3</v>
      </c>
      <c r="AI38">
        <v>94.440977098826991</v>
      </c>
      <c r="AJ38">
        <v>138.74477960902496</v>
      </c>
      <c r="AL38">
        <v>3.2565500485384735</v>
      </c>
      <c r="AM38">
        <v>3256.5500485384737</v>
      </c>
      <c r="AN38">
        <v>32.256133026345992</v>
      </c>
      <c r="AP38">
        <v>3270.9456953386548</v>
      </c>
      <c r="AQ38">
        <v>31.948043016999833</v>
      </c>
    </row>
    <row r="39" spans="2:43" x14ac:dyDescent="0.2">
      <c r="B39">
        <f t="shared" si="3"/>
        <v>1500</v>
      </c>
      <c r="C39">
        <v>1400000</v>
      </c>
      <c r="D39">
        <v>464.77800000000002</v>
      </c>
      <c r="E39">
        <v>-507016</v>
      </c>
      <c r="F39" s="2">
        <v>2515300</v>
      </c>
      <c r="G39">
        <v>45.050400000000003</v>
      </c>
      <c r="I39">
        <f t="shared" si="6"/>
        <v>1837.1785390625009</v>
      </c>
      <c r="J39">
        <f t="shared" si="7"/>
        <v>9.1681437564941015E-2</v>
      </c>
      <c r="K39">
        <f t="shared" si="8"/>
        <v>0.99839640540776553</v>
      </c>
      <c r="L39">
        <f t="shared" si="9"/>
        <v>-18</v>
      </c>
      <c r="M39">
        <f t="shared" si="10"/>
        <v>-3.9860000000000002</v>
      </c>
      <c r="O39">
        <v>1500</v>
      </c>
      <c r="P39">
        <v>1400000</v>
      </c>
      <c r="Q39">
        <v>464.77800000000002</v>
      </c>
      <c r="R39">
        <v>-507016</v>
      </c>
      <c r="S39" s="2">
        <v>2515300</v>
      </c>
      <c r="T39">
        <v>45.050400000000003</v>
      </c>
      <c r="U39">
        <v>1059.74</v>
      </c>
      <c r="V39">
        <f t="shared" si="5"/>
        <v>0.10597400000000001</v>
      </c>
      <c r="X39">
        <v>1400000</v>
      </c>
      <c r="Y39">
        <v>26.258800000000001</v>
      </c>
      <c r="Z39">
        <v>110.834</v>
      </c>
      <c r="AA39">
        <v>84.575199999999995</v>
      </c>
      <c r="AC39">
        <f t="shared" si="11"/>
        <v>316597.51234110043</v>
      </c>
      <c r="AD39">
        <f t="shared" si="12"/>
        <v>0.10881759358548054</v>
      </c>
      <c r="AE39">
        <f t="shared" si="4"/>
        <v>108.81759358548054</v>
      </c>
      <c r="AF39">
        <f t="shared" si="13"/>
        <v>127.10334795454044</v>
      </c>
      <c r="AG39">
        <f t="shared" si="14"/>
        <v>4.737876772651038E-3</v>
      </c>
      <c r="AI39">
        <v>105.67426213082854</v>
      </c>
      <c r="AJ39">
        <v>126.18717003863584</v>
      </c>
      <c r="AL39">
        <v>3.8773739510641918</v>
      </c>
      <c r="AM39">
        <v>3877.3739510641917</v>
      </c>
      <c r="AN39">
        <v>32.29848266974394</v>
      </c>
      <c r="AP39">
        <v>3385.5652834406237</v>
      </c>
      <c r="AQ39">
        <v>31.999776642718164</v>
      </c>
    </row>
    <row r="40" spans="2:43" x14ac:dyDescent="0.2">
      <c r="B40">
        <f t="shared" si="3"/>
        <v>1625</v>
      </c>
      <c r="C40">
        <v>1500000</v>
      </c>
      <c r="D40">
        <v>464.80200000000002</v>
      </c>
      <c r="E40">
        <v>-507013</v>
      </c>
      <c r="F40" s="2">
        <v>2515300</v>
      </c>
      <c r="G40">
        <v>88.757199999999997</v>
      </c>
      <c r="I40">
        <f t="shared" si="6"/>
        <v>1840.1785390625009</v>
      </c>
      <c r="J40">
        <f t="shared" si="7"/>
        <v>9.9321557362019433E-2</v>
      </c>
      <c r="K40">
        <f t="shared" si="8"/>
        <v>0.99839640540776553</v>
      </c>
      <c r="L40">
        <f t="shared" si="9"/>
        <v>-15</v>
      </c>
      <c r="M40">
        <f t="shared" si="10"/>
        <v>-3.9860000000000002</v>
      </c>
      <c r="O40">
        <v>1625</v>
      </c>
      <c r="P40">
        <v>1500000</v>
      </c>
      <c r="Q40">
        <v>464.80200000000002</v>
      </c>
      <c r="R40">
        <v>-507013</v>
      </c>
      <c r="S40" s="2">
        <v>2515300</v>
      </c>
      <c r="T40">
        <v>88.757199999999997</v>
      </c>
      <c r="U40">
        <v>1230.55</v>
      </c>
      <c r="V40">
        <f t="shared" si="5"/>
        <v>0.123055</v>
      </c>
      <c r="X40">
        <v>1500000</v>
      </c>
      <c r="Y40">
        <v>26.226199999999999</v>
      </c>
      <c r="Z40">
        <v>110.976</v>
      </c>
      <c r="AA40">
        <v>84.749799999999993</v>
      </c>
      <c r="AC40">
        <f t="shared" si="11"/>
        <v>318562.34796194726</v>
      </c>
      <c r="AD40">
        <f t="shared" si="12"/>
        <v>0.12557758002956132</v>
      </c>
      <c r="AE40">
        <f t="shared" si="4"/>
        <v>125.57758002956132</v>
      </c>
      <c r="AF40">
        <f t="shared" si="13"/>
        <v>118.05430519549823</v>
      </c>
      <c r="AG40">
        <f t="shared" si="14"/>
        <v>5.1010422618874866E-3</v>
      </c>
      <c r="AI40">
        <v>121.44096856686571</v>
      </c>
      <c r="AJ40">
        <v>118.58456672568502</v>
      </c>
      <c r="AL40">
        <v>3.0781550126472741</v>
      </c>
      <c r="AM40">
        <v>3078.1550126472739</v>
      </c>
      <c r="AN40">
        <v>32.311274433300056</v>
      </c>
      <c r="AP40">
        <v>3132.1914539508548</v>
      </c>
      <c r="AQ40">
        <v>32.081560848805289</v>
      </c>
    </row>
    <row r="41" spans="2:43" x14ac:dyDescent="0.2">
      <c r="B41">
        <f t="shared" si="3"/>
        <v>1750</v>
      </c>
      <c r="C41">
        <v>1600000</v>
      </c>
      <c r="D41">
        <v>464.64699999999999</v>
      </c>
      <c r="E41">
        <v>-507012</v>
      </c>
      <c r="F41" s="2">
        <v>2515300</v>
      </c>
      <c r="G41">
        <v>165.51300000000001</v>
      </c>
      <c r="I41">
        <f t="shared" si="6"/>
        <v>1841.1785390625009</v>
      </c>
      <c r="J41">
        <f t="shared" si="7"/>
        <v>0.10696167715909785</v>
      </c>
      <c r="K41">
        <f t="shared" si="8"/>
        <v>0.99839640540776553</v>
      </c>
      <c r="L41">
        <f t="shared" si="9"/>
        <v>-14</v>
      </c>
      <c r="M41">
        <f t="shared" si="10"/>
        <v>-4.0019999999999998</v>
      </c>
      <c r="O41">
        <v>1750</v>
      </c>
      <c r="P41">
        <v>1600000</v>
      </c>
      <c r="Q41">
        <v>464.64699999999999</v>
      </c>
      <c r="R41">
        <v>-507012</v>
      </c>
      <c r="S41" s="2">
        <v>2515300</v>
      </c>
      <c r="T41">
        <v>165.51300000000001</v>
      </c>
      <c r="U41">
        <v>1368.07</v>
      </c>
      <c r="V41">
        <f t="shared" si="5"/>
        <v>0.13680700000000001</v>
      </c>
      <c r="X41">
        <v>1600000</v>
      </c>
      <c r="Y41">
        <v>26.027200000000001</v>
      </c>
      <c r="Z41">
        <v>110.51600000000001</v>
      </c>
      <c r="AA41">
        <v>84.488799999999998</v>
      </c>
      <c r="AC41">
        <f t="shared" si="11"/>
        <v>315628.21790142899</v>
      </c>
      <c r="AD41">
        <f t="shared" si="12"/>
        <v>0.14090934132370928</v>
      </c>
      <c r="AE41">
        <f t="shared" si="4"/>
        <v>140.90934132370927</v>
      </c>
      <c r="AF41">
        <f t="shared" si="13"/>
        <v>108.61217875442316</v>
      </c>
      <c r="AG41">
        <f t="shared" si="14"/>
        <v>5.5444979274525026E-3</v>
      </c>
      <c r="AI41">
        <v>135.33937320452046</v>
      </c>
      <c r="AJ41">
        <v>110.7693983030165</v>
      </c>
      <c r="AL41">
        <v>3.3559626617533058</v>
      </c>
      <c r="AM41">
        <v>3355.9626617533058</v>
      </c>
      <c r="AN41">
        <v>32.559775729731946</v>
      </c>
      <c r="AP41">
        <v>2786.8266201459487</v>
      </c>
      <c r="AQ41">
        <v>32.288466619956793</v>
      </c>
    </row>
    <row r="42" spans="2:43" x14ac:dyDescent="0.2">
      <c r="B42">
        <f t="shared" si="3"/>
        <v>1875</v>
      </c>
      <c r="C42">
        <v>1700000</v>
      </c>
      <c r="D42">
        <v>464.60899999999998</v>
      </c>
      <c r="E42">
        <v>-506999</v>
      </c>
      <c r="F42" s="2">
        <v>2515300</v>
      </c>
      <c r="G42">
        <v>226.624</v>
      </c>
      <c r="I42">
        <f t="shared" si="6"/>
        <v>1854.1785390625009</v>
      </c>
      <c r="J42">
        <f t="shared" si="7"/>
        <v>0.11460179695617627</v>
      </c>
      <c r="K42">
        <f t="shared" si="8"/>
        <v>0.99839640540776553</v>
      </c>
      <c r="L42">
        <f t="shared" si="9"/>
        <v>-1</v>
      </c>
      <c r="M42">
        <f t="shared" si="10"/>
        <v>-3.9060000000000001</v>
      </c>
      <c r="O42">
        <v>1875</v>
      </c>
      <c r="P42">
        <v>1700000</v>
      </c>
      <c r="Q42">
        <v>464.60899999999998</v>
      </c>
      <c r="R42">
        <v>-506999</v>
      </c>
      <c r="S42" s="2">
        <v>2515300</v>
      </c>
      <c r="T42">
        <v>226.624</v>
      </c>
      <c r="U42">
        <v>1541.39</v>
      </c>
      <c r="V42">
        <f t="shared" si="5"/>
        <v>0.15413900000000003</v>
      </c>
      <c r="X42">
        <v>1700000</v>
      </c>
      <c r="Y42">
        <v>26.079799999999999</v>
      </c>
      <c r="Z42">
        <v>110.467</v>
      </c>
      <c r="AA42">
        <v>84.387200000000007</v>
      </c>
      <c r="AC42">
        <f t="shared" si="11"/>
        <v>314490.93295978662</v>
      </c>
      <c r="AD42">
        <f t="shared" si="12"/>
        <v>0.15933518786888745</v>
      </c>
      <c r="AE42">
        <f t="shared" si="4"/>
        <v>159.33518786888746</v>
      </c>
      <c r="AF42">
        <f t="shared" si="13"/>
        <v>101.00610124180453</v>
      </c>
      <c r="AG42">
        <f t="shared" si="14"/>
        <v>5.9620160821607943E-3</v>
      </c>
      <c r="AI42">
        <v>156.39395569797639</v>
      </c>
      <c r="AJ42">
        <v>100.55433454067786</v>
      </c>
      <c r="AL42">
        <v>3.1321602007335323</v>
      </c>
      <c r="AM42">
        <v>3132.1602007335323</v>
      </c>
      <c r="AN42">
        <v>32.575458148577802</v>
      </c>
      <c r="AP42">
        <v>2850.3613553812625</v>
      </c>
      <c r="AQ42">
        <v>32.351154491413169</v>
      </c>
    </row>
    <row r="43" spans="2:43" x14ac:dyDescent="0.2">
      <c r="B43">
        <f t="shared" si="3"/>
        <v>2000</v>
      </c>
      <c r="C43">
        <v>1800000</v>
      </c>
      <c r="D43">
        <v>464.70299999999997</v>
      </c>
      <c r="E43">
        <v>-507002</v>
      </c>
      <c r="F43" s="2">
        <v>2515300</v>
      </c>
      <c r="G43">
        <v>236.48</v>
      </c>
      <c r="I43">
        <f t="shared" si="6"/>
        <v>1851.1785390625009</v>
      </c>
      <c r="J43">
        <f t="shared" si="7"/>
        <v>0.12224191675325469</v>
      </c>
      <c r="K43">
        <f t="shared" si="8"/>
        <v>0.99839640540776553</v>
      </c>
      <c r="L43">
        <f t="shared" si="9"/>
        <v>-4</v>
      </c>
      <c r="M43">
        <f t="shared" si="10"/>
        <v>-4.0339999999999998</v>
      </c>
      <c r="O43">
        <v>2000</v>
      </c>
      <c r="P43">
        <v>1800000</v>
      </c>
      <c r="Q43">
        <v>464.70299999999997</v>
      </c>
      <c r="R43">
        <v>-507002</v>
      </c>
      <c r="S43" s="2">
        <v>2515300</v>
      </c>
      <c r="T43">
        <v>236.48</v>
      </c>
      <c r="U43">
        <v>1745.2</v>
      </c>
      <c r="V43">
        <f t="shared" si="5"/>
        <v>0.17452000000000001</v>
      </c>
      <c r="X43">
        <v>1800000</v>
      </c>
      <c r="Y43">
        <v>26.267600000000002</v>
      </c>
      <c r="Z43">
        <v>110.758</v>
      </c>
      <c r="AA43">
        <v>84.490399999999994</v>
      </c>
      <c r="AC43">
        <f t="shared" si="11"/>
        <v>315646.14979460998</v>
      </c>
      <c r="AD43">
        <f t="shared" si="12"/>
        <v>0.17974300439333846</v>
      </c>
      <c r="AE43">
        <f t="shared" si="4"/>
        <v>179.74300439333845</v>
      </c>
      <c r="AF43">
        <f t="shared" si="13"/>
        <v>95.041055703157056</v>
      </c>
      <c r="AG43">
        <f t="shared" si="14"/>
        <v>6.3362090787465464E-3</v>
      </c>
      <c r="AI43">
        <v>175.76314347957009</v>
      </c>
      <c r="AJ43">
        <v>95.39481664863122</v>
      </c>
      <c r="AL43">
        <v>3.1693784262513001</v>
      </c>
      <c r="AM43">
        <v>3169.3784262513</v>
      </c>
      <c r="AN43">
        <v>32.675986998171481</v>
      </c>
      <c r="AP43">
        <v>2981.9972404891059</v>
      </c>
      <c r="AQ43">
        <v>32.386113447560035</v>
      </c>
    </row>
    <row r="44" spans="2:43" x14ac:dyDescent="0.2">
      <c r="B44">
        <f t="shared" si="3"/>
        <v>2125</v>
      </c>
      <c r="C44">
        <v>1900000</v>
      </c>
      <c r="D44">
        <v>464.66</v>
      </c>
      <c r="E44">
        <v>-507000</v>
      </c>
      <c r="F44" s="2">
        <v>2515300</v>
      </c>
      <c r="G44">
        <v>329.33100000000002</v>
      </c>
      <c r="I44">
        <f t="shared" si="6"/>
        <v>1853.1785390625009</v>
      </c>
      <c r="J44">
        <f t="shared" si="7"/>
        <v>0.12988203655033312</v>
      </c>
      <c r="K44">
        <f t="shared" si="8"/>
        <v>0.99839640540776553</v>
      </c>
      <c r="L44">
        <f t="shared" si="9"/>
        <v>-2</v>
      </c>
      <c r="M44">
        <f t="shared" si="10"/>
        <v>-3.9940000000000002</v>
      </c>
      <c r="O44">
        <v>2125</v>
      </c>
      <c r="P44">
        <v>1900000</v>
      </c>
      <c r="Q44">
        <v>464.66</v>
      </c>
      <c r="R44">
        <v>-507000</v>
      </c>
      <c r="S44" s="2">
        <v>2515300</v>
      </c>
      <c r="T44">
        <v>329.33100000000002</v>
      </c>
      <c r="U44">
        <v>1926.58</v>
      </c>
      <c r="V44">
        <f t="shared" si="5"/>
        <v>0.192658</v>
      </c>
      <c r="X44">
        <v>1900000</v>
      </c>
      <c r="Y44">
        <v>26.04</v>
      </c>
      <c r="Z44">
        <v>111.048</v>
      </c>
      <c r="AA44">
        <v>85.007999999999996</v>
      </c>
      <c r="AC44">
        <f t="shared" si="11"/>
        <v>321482.83787440124</v>
      </c>
      <c r="AD44">
        <f t="shared" si="12"/>
        <v>0.19482134741938523</v>
      </c>
      <c r="AE44">
        <f t="shared" si="4"/>
        <v>194.82134741938523</v>
      </c>
      <c r="AF44">
        <f t="shared" si="13"/>
        <v>91.104454102571481</v>
      </c>
      <c r="AG44">
        <f t="shared" si="14"/>
        <v>6.6099951526190246E-3</v>
      </c>
      <c r="AI44">
        <v>199.99479732948078</v>
      </c>
      <c r="AJ44">
        <v>88.796139323493733</v>
      </c>
      <c r="AL44">
        <v>2.928956087012645</v>
      </c>
      <c r="AM44">
        <v>2928.9560870126452</v>
      </c>
      <c r="AN44">
        <v>32.759980083058615</v>
      </c>
      <c r="AP44">
        <v>3639.5808328680846</v>
      </c>
      <c r="AQ44">
        <v>32.41865178089742</v>
      </c>
    </row>
    <row r="45" spans="2:43" x14ac:dyDescent="0.2">
      <c r="B45">
        <f t="shared" si="3"/>
        <v>2250</v>
      </c>
      <c r="C45">
        <v>2000000</v>
      </c>
      <c r="D45">
        <v>464.64600000000002</v>
      </c>
      <c r="E45">
        <v>-506996</v>
      </c>
      <c r="F45" s="2">
        <v>2515300</v>
      </c>
      <c r="G45">
        <v>498.988</v>
      </c>
      <c r="I45">
        <f t="shared" si="6"/>
        <v>1857.1785390625009</v>
      </c>
      <c r="J45">
        <f t="shared" si="7"/>
        <v>0.13752215634741152</v>
      </c>
      <c r="K45">
        <f t="shared" si="8"/>
        <v>0.99839640540776553</v>
      </c>
      <c r="L45">
        <f t="shared" si="9"/>
        <v>2</v>
      </c>
      <c r="M45">
        <f t="shared" si="10"/>
        <v>-3.9780000000000002</v>
      </c>
      <c r="O45">
        <v>2250</v>
      </c>
      <c r="P45">
        <v>2000000</v>
      </c>
      <c r="Q45">
        <v>464.64600000000002</v>
      </c>
      <c r="R45">
        <v>-506996</v>
      </c>
      <c r="S45" s="2">
        <v>2515300</v>
      </c>
      <c r="T45">
        <v>498.988</v>
      </c>
      <c r="U45">
        <v>2197.21</v>
      </c>
      <c r="V45">
        <f t="shared" si="5"/>
        <v>0.21972100000000003</v>
      </c>
      <c r="X45">
        <v>2000000</v>
      </c>
      <c r="Y45">
        <v>26.171900000000001</v>
      </c>
      <c r="Z45">
        <v>111.196</v>
      </c>
      <c r="AA45">
        <v>85.024100000000004</v>
      </c>
      <c r="AC45">
        <f t="shared" si="11"/>
        <v>321665.53317475331</v>
      </c>
      <c r="AD45">
        <f t="shared" si="12"/>
        <v>0.22206204103337862</v>
      </c>
      <c r="AE45">
        <f t="shared" si="4"/>
        <v>222.06204103337862</v>
      </c>
      <c r="AF45">
        <f t="shared" si="13"/>
        <v>86.091992923482849</v>
      </c>
      <c r="AG45">
        <f t="shared" si="14"/>
        <v>6.994843301341919E-3</v>
      </c>
      <c r="AI45">
        <v>227.41909072046283</v>
      </c>
      <c r="AJ45">
        <v>83.639343187991386</v>
      </c>
      <c r="AL45">
        <v>3.1225899694683923</v>
      </c>
      <c r="AM45">
        <v>3122.5899694683922</v>
      </c>
      <c r="AN45">
        <v>32.768952794765958</v>
      </c>
      <c r="AP45">
        <v>3421.0558423213056</v>
      </c>
      <c r="AQ45">
        <v>32.471359348943423</v>
      </c>
    </row>
    <row r="46" spans="2:43" x14ac:dyDescent="0.2">
      <c r="B46">
        <f t="shared" si="3"/>
        <v>2375</v>
      </c>
      <c r="C46">
        <v>2100000</v>
      </c>
      <c r="D46">
        <v>464.67399999999998</v>
      </c>
      <c r="E46">
        <v>-506983</v>
      </c>
      <c r="F46" s="2">
        <v>2515300</v>
      </c>
      <c r="G46">
        <v>522.72299999999996</v>
      </c>
      <c r="I46">
        <f t="shared" si="6"/>
        <v>1870.1785390625009</v>
      </c>
      <c r="J46">
        <f t="shared" si="7"/>
        <v>0.14516227614448995</v>
      </c>
      <c r="K46">
        <f t="shared" si="8"/>
        <v>0.99839640540776553</v>
      </c>
      <c r="L46">
        <f t="shared" si="9"/>
        <v>15</v>
      </c>
      <c r="M46">
        <f t="shared" si="10"/>
        <v>-3.9060000000000001</v>
      </c>
      <c r="O46">
        <v>2375</v>
      </c>
      <c r="P46">
        <v>2100000</v>
      </c>
      <c r="Q46">
        <v>464.67399999999998</v>
      </c>
      <c r="R46">
        <v>-506983</v>
      </c>
      <c r="S46" s="2">
        <v>2515300</v>
      </c>
      <c r="T46">
        <v>522.72299999999996</v>
      </c>
      <c r="U46">
        <v>2443.3000000000002</v>
      </c>
      <c r="V46">
        <f t="shared" si="5"/>
        <v>0.24433000000000002</v>
      </c>
      <c r="X46">
        <v>2100000</v>
      </c>
      <c r="Y46">
        <v>26.056999999999999</v>
      </c>
      <c r="Z46">
        <v>111.09099999999999</v>
      </c>
      <c r="AA46">
        <v>85.034000000000006</v>
      </c>
      <c r="AC46">
        <f t="shared" si="11"/>
        <v>321777.90812210244</v>
      </c>
      <c r="AD46">
        <f t="shared" si="12"/>
        <v>0.24684700343178292</v>
      </c>
      <c r="AE46">
        <f t="shared" si="4"/>
        <v>246.84700343178292</v>
      </c>
      <c r="AF46">
        <f t="shared" si="13"/>
        <v>81.589328956265291</v>
      </c>
      <c r="AG46">
        <f t="shared" si="14"/>
        <v>7.3808671759366968E-3</v>
      </c>
      <c r="AI46">
        <v>250.87910515335372</v>
      </c>
      <c r="AJ46">
        <v>80.261277363121891</v>
      </c>
      <c r="AL46">
        <v>2.9844816627201065</v>
      </c>
      <c r="AM46">
        <v>2984.4816627201067</v>
      </c>
      <c r="AN46">
        <v>32.980156705780864</v>
      </c>
      <c r="AP46">
        <v>2996.7708402460298</v>
      </c>
      <c r="AQ46">
        <v>32.71128517367913</v>
      </c>
    </row>
    <row r="47" spans="2:43" x14ac:dyDescent="0.2">
      <c r="B47">
        <f t="shared" si="3"/>
        <v>2500</v>
      </c>
      <c r="C47">
        <v>2200000</v>
      </c>
      <c r="D47">
        <v>464.67</v>
      </c>
      <c r="E47">
        <v>-506975</v>
      </c>
      <c r="F47" s="2">
        <v>2515300</v>
      </c>
      <c r="G47">
        <v>792.45</v>
      </c>
      <c r="I47">
        <f t="shared" si="6"/>
        <v>1878.1785390625009</v>
      </c>
      <c r="J47">
        <f t="shared" si="7"/>
        <v>0.15280239594156836</v>
      </c>
      <c r="K47">
        <f t="shared" si="8"/>
        <v>0.99839640540776553</v>
      </c>
      <c r="L47">
        <f t="shared" si="9"/>
        <v>23</v>
      </c>
      <c r="M47">
        <f t="shared" si="10"/>
        <v>-3.9460000000000002</v>
      </c>
      <c r="O47">
        <v>2500</v>
      </c>
      <c r="P47">
        <v>2200000</v>
      </c>
      <c r="Q47">
        <v>464.67</v>
      </c>
      <c r="R47">
        <v>-506975</v>
      </c>
      <c r="S47" s="2">
        <v>2515300</v>
      </c>
      <c r="T47">
        <v>792.45</v>
      </c>
      <c r="U47">
        <v>2685.27</v>
      </c>
      <c r="V47">
        <f t="shared" si="5"/>
        <v>0.26852700000000002</v>
      </c>
      <c r="X47">
        <v>2200000</v>
      </c>
      <c r="Y47">
        <v>25.843900000000001</v>
      </c>
      <c r="Z47">
        <v>110.794</v>
      </c>
      <c r="AA47">
        <v>84.950100000000006</v>
      </c>
      <c r="AC47">
        <f t="shared" si="11"/>
        <v>320826.38738514297</v>
      </c>
      <c r="AD47">
        <f t="shared" si="12"/>
        <v>0.27209788587303613</v>
      </c>
      <c r="AE47">
        <f t="shared" si="4"/>
        <v>272.09788587303615</v>
      </c>
      <c r="AF47">
        <f t="shared" si="13"/>
        <v>77.280660193333233</v>
      </c>
      <c r="AG47">
        <f t="shared" si="14"/>
        <v>7.7923764948885609E-3</v>
      </c>
      <c r="AI47">
        <v>280.14267622758598</v>
      </c>
      <c r="AJ47">
        <v>75.701534115164193</v>
      </c>
      <c r="AL47">
        <v>2.8570679957091945</v>
      </c>
      <c r="AM47">
        <v>2857.0679957091943</v>
      </c>
      <c r="AN47">
        <v>33.062491828127683</v>
      </c>
      <c r="AP47">
        <v>2879.6882548347894</v>
      </c>
      <c r="AQ47">
        <v>32.82910557323487</v>
      </c>
    </row>
    <row r="48" spans="2:43" x14ac:dyDescent="0.2">
      <c r="B48">
        <f t="shared" si="3"/>
        <v>2625</v>
      </c>
      <c r="C48">
        <v>2300000</v>
      </c>
      <c r="D48">
        <v>464.69600000000003</v>
      </c>
      <c r="E48">
        <v>-506963</v>
      </c>
      <c r="F48" s="2">
        <v>2515300</v>
      </c>
      <c r="G48">
        <v>850.58</v>
      </c>
      <c r="I48">
        <f t="shared" si="6"/>
        <v>1890.1785390625009</v>
      </c>
      <c r="J48">
        <f t="shared" si="7"/>
        <v>0.16044251573864679</v>
      </c>
      <c r="K48">
        <f t="shared" si="8"/>
        <v>0.99839640540776553</v>
      </c>
      <c r="L48">
        <f t="shared" si="9"/>
        <v>35</v>
      </c>
      <c r="M48">
        <f t="shared" si="10"/>
        <v>-3.9140000000000001</v>
      </c>
      <c r="O48">
        <v>2625</v>
      </c>
      <c r="P48">
        <v>2300000</v>
      </c>
      <c r="Q48">
        <v>464.69600000000003</v>
      </c>
      <c r="R48">
        <v>-506963</v>
      </c>
      <c r="S48" s="2">
        <v>2515300</v>
      </c>
      <c r="T48">
        <v>850.58</v>
      </c>
      <c r="U48">
        <v>2981.02</v>
      </c>
      <c r="V48">
        <f t="shared" si="5"/>
        <v>0.29810200000000003</v>
      </c>
      <c r="X48">
        <v>2300000</v>
      </c>
      <c r="Y48">
        <v>25.957000000000001</v>
      </c>
      <c r="Z48">
        <v>110.746</v>
      </c>
      <c r="AA48">
        <v>84.789000000000001</v>
      </c>
      <c r="AC48">
        <f t="shared" si="11"/>
        <v>319004.59399462608</v>
      </c>
      <c r="AD48">
        <f t="shared" si="12"/>
        <v>0.30379123605173142</v>
      </c>
      <c r="AE48">
        <f t="shared" si="4"/>
        <v>303.7912360517314</v>
      </c>
      <c r="AF48">
        <f t="shared" si="13"/>
        <v>73.182692001357637</v>
      </c>
      <c r="AG48">
        <f t="shared" si="14"/>
        <v>8.2287216216209748E-3</v>
      </c>
      <c r="AI48">
        <v>304.10058819629535</v>
      </c>
      <c r="AJ48">
        <v>74.083833059698478</v>
      </c>
      <c r="AL48">
        <v>3.4077945591327898</v>
      </c>
      <c r="AM48">
        <v>3407.7945591327898</v>
      </c>
      <c r="AN48">
        <v>33.439110332380722</v>
      </c>
      <c r="AP48">
        <v>3187.0449780344093</v>
      </c>
      <c r="AQ48">
        <v>33.075389925325382</v>
      </c>
    </row>
    <row r="49" spans="2:43" x14ac:dyDescent="0.2">
      <c r="B49">
        <f t="shared" si="3"/>
        <v>2750</v>
      </c>
      <c r="C49">
        <v>2400000</v>
      </c>
      <c r="D49">
        <v>464.69900000000001</v>
      </c>
      <c r="E49">
        <v>-506951</v>
      </c>
      <c r="F49" s="2">
        <v>2515300</v>
      </c>
      <c r="G49">
        <v>957.82100000000003</v>
      </c>
      <c r="I49">
        <f t="shared" si="6"/>
        <v>1902.1785390625009</v>
      </c>
      <c r="J49">
        <f t="shared" si="7"/>
        <v>0.16808263553572519</v>
      </c>
      <c r="K49">
        <f t="shared" si="8"/>
        <v>0.99839640540776553</v>
      </c>
      <c r="L49">
        <f t="shared" si="9"/>
        <v>47</v>
      </c>
      <c r="M49">
        <f t="shared" si="10"/>
        <v>-3.9140000000000001</v>
      </c>
      <c r="O49">
        <v>2750</v>
      </c>
      <c r="P49">
        <v>2400000</v>
      </c>
      <c r="Q49">
        <v>464.69900000000001</v>
      </c>
      <c r="R49">
        <v>-506951</v>
      </c>
      <c r="S49" s="2">
        <v>2515300</v>
      </c>
      <c r="T49">
        <v>957.82100000000003</v>
      </c>
      <c r="U49">
        <v>3313.58</v>
      </c>
      <c r="V49">
        <f t="shared" si="5"/>
        <v>0.33135799999999999</v>
      </c>
      <c r="X49">
        <v>2400000</v>
      </c>
      <c r="Y49">
        <v>26.111000000000001</v>
      </c>
      <c r="Z49">
        <v>111.051</v>
      </c>
      <c r="AA49">
        <v>84.94</v>
      </c>
      <c r="AC49">
        <f t="shared" si="11"/>
        <v>320711.96864029329</v>
      </c>
      <c r="AD49">
        <f t="shared" si="12"/>
        <v>0.33588420467463548</v>
      </c>
      <c r="AE49">
        <f t="shared" si="4"/>
        <v>335.8842046746355</v>
      </c>
      <c r="AF49">
        <f t="shared" si="13"/>
        <v>70.230090005521674</v>
      </c>
      <c r="AG49">
        <f t="shared" si="14"/>
        <v>8.5746721946768599E-3</v>
      </c>
      <c r="AI49">
        <v>341.32439045615564</v>
      </c>
      <c r="AJ49">
        <v>70.081615207418409</v>
      </c>
      <c r="AL49">
        <v>2.7150181219492007</v>
      </c>
      <c r="AM49">
        <v>2715.0181219492006</v>
      </c>
      <c r="AN49">
        <v>33.586413857557666</v>
      </c>
      <c r="AP49">
        <v>2642.4207381426095</v>
      </c>
      <c r="AQ49">
        <v>33.08860001658983</v>
      </c>
    </row>
    <row r="50" spans="2:43" x14ac:dyDescent="0.2">
      <c r="B50">
        <f t="shared" si="3"/>
        <v>2875</v>
      </c>
      <c r="C50">
        <v>2500000</v>
      </c>
      <c r="D50">
        <v>464.66899999999998</v>
      </c>
      <c r="E50">
        <v>-506942</v>
      </c>
      <c r="F50" s="2">
        <v>2515300</v>
      </c>
      <c r="G50">
        <v>1089.6600000000001</v>
      </c>
      <c r="I50">
        <f t="shared" si="6"/>
        <v>1911.1785390625009</v>
      </c>
      <c r="J50">
        <f t="shared" si="7"/>
        <v>0.17572275533280363</v>
      </c>
      <c r="K50">
        <f t="shared" si="8"/>
        <v>0.99839640540776553</v>
      </c>
      <c r="L50">
        <f t="shared" si="9"/>
        <v>56</v>
      </c>
      <c r="M50">
        <f t="shared" si="10"/>
        <v>-3.9380000000000002</v>
      </c>
      <c r="O50">
        <v>2875</v>
      </c>
      <c r="P50">
        <v>2500000</v>
      </c>
      <c r="Q50">
        <v>464.66899999999998</v>
      </c>
      <c r="R50">
        <v>-506942</v>
      </c>
      <c r="S50" s="2">
        <v>2515300</v>
      </c>
      <c r="T50">
        <v>1089.6600000000001</v>
      </c>
      <c r="U50">
        <v>3664.36</v>
      </c>
      <c r="V50">
        <f t="shared" si="5"/>
        <v>0.36643600000000004</v>
      </c>
      <c r="X50">
        <v>2500000</v>
      </c>
      <c r="Y50">
        <v>26.003399999999999</v>
      </c>
      <c r="Z50">
        <v>111.005</v>
      </c>
      <c r="AA50">
        <v>85.001599999999996</v>
      </c>
      <c r="AC50">
        <f t="shared" si="11"/>
        <v>321410.23287496739</v>
      </c>
      <c r="AD50">
        <f t="shared" si="12"/>
        <v>0.37063439781531515</v>
      </c>
      <c r="AE50">
        <f t="shared" si="4"/>
        <v>370.63439781531514</v>
      </c>
      <c r="AF50">
        <f t="shared" si="13"/>
        <v>67.322866865149692</v>
      </c>
      <c r="AG50">
        <f t="shared" si="14"/>
        <v>8.9449547834353216E-3</v>
      </c>
      <c r="AI50">
        <v>381.7076555129114</v>
      </c>
      <c r="AJ50">
        <v>66.023300685369492</v>
      </c>
      <c r="AL50">
        <v>2.5784963180246767</v>
      </c>
      <c r="AM50">
        <v>2578.4963180246768</v>
      </c>
      <c r="AN50">
        <v>33.690532824826882</v>
      </c>
      <c r="AP50">
        <v>2596.8336016776061</v>
      </c>
      <c r="AQ50">
        <v>33.295365853397755</v>
      </c>
    </row>
    <row r="51" spans="2:43" x14ac:dyDescent="0.2">
      <c r="B51">
        <f t="shared" si="3"/>
        <v>3000</v>
      </c>
      <c r="C51">
        <v>2600000</v>
      </c>
      <c r="D51">
        <v>464.7</v>
      </c>
      <c r="E51">
        <v>-506919</v>
      </c>
      <c r="F51" s="2">
        <v>2515300</v>
      </c>
      <c r="G51">
        <v>1304.57</v>
      </c>
      <c r="I51">
        <f t="shared" si="6"/>
        <v>1934.1785390625009</v>
      </c>
      <c r="J51">
        <f t="shared" si="7"/>
        <v>0.18336287512988203</v>
      </c>
      <c r="K51">
        <f t="shared" si="8"/>
        <v>0.99839640540776553</v>
      </c>
      <c r="L51">
        <f t="shared" si="9"/>
        <v>79</v>
      </c>
      <c r="M51">
        <f t="shared" si="10"/>
        <v>-3.8260000000000001</v>
      </c>
      <c r="O51">
        <v>3000</v>
      </c>
      <c r="P51">
        <v>2600000</v>
      </c>
      <c r="Q51">
        <v>464.7</v>
      </c>
      <c r="R51">
        <v>-506919</v>
      </c>
      <c r="S51" s="2">
        <v>2515300</v>
      </c>
      <c r="T51">
        <v>1304.57</v>
      </c>
      <c r="U51">
        <v>4020.85</v>
      </c>
      <c r="V51">
        <f t="shared" si="5"/>
        <v>0.40208500000000003</v>
      </c>
      <c r="X51">
        <v>2600000</v>
      </c>
      <c r="Y51">
        <v>26.106000000000002</v>
      </c>
      <c r="Z51">
        <v>110.773</v>
      </c>
      <c r="AA51">
        <v>84.667000000000002</v>
      </c>
      <c r="AC51">
        <f t="shared" si="11"/>
        <v>317629.55989575729</v>
      </c>
      <c r="AD51">
        <f t="shared" si="12"/>
        <v>0.41153260331055164</v>
      </c>
      <c r="AE51">
        <f t="shared" si="4"/>
        <v>411.53260331055162</v>
      </c>
      <c r="AF51">
        <f t="shared" si="13"/>
        <v>63.758840323075006</v>
      </c>
      <c r="AG51">
        <f t="shared" si="14"/>
        <v>9.4449647601582438E-3</v>
      </c>
      <c r="AI51">
        <v>419.78076405947797</v>
      </c>
      <c r="AJ51">
        <v>62.519895283304777</v>
      </c>
      <c r="AL51">
        <v>2.9427149181250236</v>
      </c>
      <c r="AM51">
        <v>2942.7149181250238</v>
      </c>
      <c r="AN51">
        <v>33.889858010608755</v>
      </c>
      <c r="AP51">
        <v>3241.1308831980446</v>
      </c>
      <c r="AQ51">
        <v>33.396844686482083</v>
      </c>
    </row>
    <row r="52" spans="2:43" x14ac:dyDescent="0.2">
      <c r="B52">
        <f t="shared" si="3"/>
        <v>3125</v>
      </c>
      <c r="C52">
        <v>2700000</v>
      </c>
      <c r="D52">
        <v>464.65499999999997</v>
      </c>
      <c r="E52">
        <v>-506902</v>
      </c>
      <c r="F52" s="2">
        <v>2515300</v>
      </c>
      <c r="G52">
        <v>1384.95</v>
      </c>
      <c r="I52">
        <f t="shared" si="6"/>
        <v>1951.1785390625009</v>
      </c>
      <c r="J52">
        <f t="shared" si="7"/>
        <v>0.19100299492696046</v>
      </c>
      <c r="K52">
        <f t="shared" si="8"/>
        <v>0.99839640540776553</v>
      </c>
      <c r="L52">
        <f t="shared" si="9"/>
        <v>96</v>
      </c>
      <c r="M52">
        <f t="shared" si="10"/>
        <v>-3.8740000000000001</v>
      </c>
      <c r="O52">
        <v>3125</v>
      </c>
      <c r="P52">
        <v>2700000</v>
      </c>
      <c r="Q52">
        <v>464.65499999999997</v>
      </c>
      <c r="R52">
        <v>-506902</v>
      </c>
      <c r="S52" s="2">
        <v>2515300</v>
      </c>
      <c r="T52">
        <v>1384.95</v>
      </c>
      <c r="U52">
        <v>4437.18</v>
      </c>
      <c r="V52">
        <f t="shared" si="5"/>
        <v>0.44371800000000006</v>
      </c>
      <c r="X52">
        <v>2700000</v>
      </c>
      <c r="Y52">
        <v>26.097999999999999</v>
      </c>
      <c r="Z52">
        <v>110.795</v>
      </c>
      <c r="AA52">
        <v>84.697000000000003</v>
      </c>
      <c r="AC52">
        <f t="shared" si="11"/>
        <v>317967.31593623018</v>
      </c>
      <c r="AD52">
        <f t="shared" si="12"/>
        <v>0.45366142693541589</v>
      </c>
      <c r="AE52">
        <f t="shared" si="4"/>
        <v>453.66142693541588</v>
      </c>
      <c r="AF52">
        <f t="shared" si="13"/>
        <v>61.273573650175294</v>
      </c>
      <c r="AG52">
        <f t="shared" si="14"/>
        <v>9.8280541532977349E-3</v>
      </c>
      <c r="AI52">
        <v>456.65022596468884</v>
      </c>
      <c r="AJ52">
        <v>60.934543705517427</v>
      </c>
      <c r="AL52">
        <v>2.6610717799978976</v>
      </c>
      <c r="AM52">
        <v>2661.0717799978975</v>
      </c>
      <c r="AN52">
        <v>33.928075407100501</v>
      </c>
      <c r="AP52">
        <v>3055.8488492672541</v>
      </c>
      <c r="AQ52">
        <v>33.589014431087286</v>
      </c>
    </row>
    <row r="53" spans="2:43" x14ac:dyDescent="0.2">
      <c r="B53">
        <f t="shared" si="3"/>
        <v>3250</v>
      </c>
      <c r="C53">
        <v>2800000</v>
      </c>
      <c r="D53">
        <v>464.68099999999998</v>
      </c>
      <c r="E53">
        <v>-506876</v>
      </c>
      <c r="F53" s="2">
        <v>2515300</v>
      </c>
      <c r="G53">
        <v>1630.35</v>
      </c>
      <c r="I53">
        <f t="shared" si="6"/>
        <v>1977.1785390625009</v>
      </c>
      <c r="J53">
        <f t="shared" si="7"/>
        <v>0.19864311472403887</v>
      </c>
      <c r="K53">
        <f t="shared" si="8"/>
        <v>0.99839640540776553</v>
      </c>
      <c r="L53">
        <f t="shared" si="9"/>
        <v>122</v>
      </c>
      <c r="M53">
        <f t="shared" si="10"/>
        <v>-3.802</v>
      </c>
      <c r="O53">
        <v>3250</v>
      </c>
      <c r="P53">
        <v>2800000</v>
      </c>
      <c r="Q53">
        <v>464.68099999999998</v>
      </c>
      <c r="R53">
        <v>-506876</v>
      </c>
      <c r="S53" s="2">
        <v>2515300</v>
      </c>
      <c r="T53">
        <v>1630.35</v>
      </c>
      <c r="U53">
        <v>4874.54</v>
      </c>
      <c r="V53">
        <f t="shared" si="5"/>
        <v>0.487454</v>
      </c>
      <c r="X53">
        <v>2800000</v>
      </c>
      <c r="Y53">
        <v>25.987400000000001</v>
      </c>
      <c r="Z53">
        <v>111.005</v>
      </c>
      <c r="AA53">
        <v>85.017600000000002</v>
      </c>
      <c r="AC53">
        <f t="shared" si="11"/>
        <v>321591.76587365841</v>
      </c>
      <c r="AD53">
        <f t="shared" si="12"/>
        <v>0.49276063549111038</v>
      </c>
      <c r="AE53">
        <f t="shared" si="4"/>
        <v>492.76063549111035</v>
      </c>
      <c r="AF53">
        <f t="shared" si="13"/>
        <v>59.588480433574482</v>
      </c>
      <c r="AG53">
        <f t="shared" si="14"/>
        <v>1.0105980142777677E-2</v>
      </c>
      <c r="AI53">
        <v>501.94588256558302</v>
      </c>
      <c r="AJ53">
        <v>58.059427484387832</v>
      </c>
      <c r="AL53">
        <v>2.7003428445117681</v>
      </c>
      <c r="AM53">
        <v>2700.3428445117679</v>
      </c>
      <c r="AN53">
        <v>34.000491460632617</v>
      </c>
      <c r="AP53">
        <v>2456.8641423536005</v>
      </c>
      <c r="AQ53">
        <v>33.955460288336255</v>
      </c>
    </row>
    <row r="54" spans="2:43" x14ac:dyDescent="0.2">
      <c r="B54">
        <f t="shared" si="3"/>
        <v>3375</v>
      </c>
      <c r="C54">
        <v>2900000</v>
      </c>
      <c r="D54">
        <v>464.74400000000003</v>
      </c>
      <c r="E54">
        <v>-506855</v>
      </c>
      <c r="F54" s="2">
        <v>2515300</v>
      </c>
      <c r="G54">
        <v>1767.29</v>
      </c>
      <c r="I54">
        <f t="shared" si="6"/>
        <v>1998.1785390625009</v>
      </c>
      <c r="J54">
        <f t="shared" si="7"/>
        <v>0.2062832345211173</v>
      </c>
      <c r="K54">
        <f t="shared" si="8"/>
        <v>0.99839640540776553</v>
      </c>
      <c r="L54">
        <f t="shared" si="9"/>
        <v>143</v>
      </c>
      <c r="M54">
        <f t="shared" si="10"/>
        <v>-3.8420000000000001</v>
      </c>
      <c r="O54">
        <v>3375</v>
      </c>
      <c r="P54">
        <v>2900000</v>
      </c>
      <c r="Q54">
        <v>464.74400000000003</v>
      </c>
      <c r="R54">
        <v>-506855</v>
      </c>
      <c r="S54" s="2">
        <v>2515300</v>
      </c>
      <c r="T54">
        <v>1767.29</v>
      </c>
      <c r="U54">
        <v>5294.89</v>
      </c>
      <c r="V54">
        <f t="shared" si="5"/>
        <v>0.5294890000000001</v>
      </c>
      <c r="X54">
        <v>2900000</v>
      </c>
      <c r="Y54">
        <v>26.647200000000002</v>
      </c>
      <c r="Z54">
        <v>110.89100000000001</v>
      </c>
      <c r="AA54">
        <v>84.243799999999993</v>
      </c>
      <c r="AC54">
        <f t="shared" si="11"/>
        <v>312890.4032211384</v>
      </c>
      <c r="AD54">
        <f t="shared" si="12"/>
        <v>0.55013843515012639</v>
      </c>
      <c r="AE54">
        <f t="shared" si="4"/>
        <v>550.13843515012638</v>
      </c>
      <c r="AF54">
        <f t="shared" si="13"/>
        <v>55.828918761413199</v>
      </c>
      <c r="AG54">
        <f t="shared" si="14"/>
        <v>1.0786524499489634E-2</v>
      </c>
      <c r="AI54">
        <v>541.37456486953704</v>
      </c>
      <c r="AJ54">
        <v>57.177236706600922</v>
      </c>
      <c r="AL54">
        <v>2.8153428592751113</v>
      </c>
      <c r="AM54">
        <v>2815.3428592751111</v>
      </c>
      <c r="AN54">
        <v>34.081932894341847</v>
      </c>
      <c r="AP54">
        <v>2323.8934253786279</v>
      </c>
      <c r="AQ54">
        <v>34.103263418229822</v>
      </c>
    </row>
    <row r="55" spans="2:43" x14ac:dyDescent="0.2">
      <c r="B55">
        <f t="shared" si="3"/>
        <v>3500</v>
      </c>
      <c r="C55">
        <v>3000000</v>
      </c>
      <c r="D55">
        <v>464.64600000000002</v>
      </c>
      <c r="E55">
        <v>-506837</v>
      </c>
      <c r="F55" s="2">
        <v>2515300</v>
      </c>
      <c r="G55">
        <v>2009.02</v>
      </c>
      <c r="I55">
        <f t="shared" si="6"/>
        <v>2016.1785390625009</v>
      </c>
      <c r="J55">
        <f t="shared" si="7"/>
        <v>0.2139233543181957</v>
      </c>
      <c r="K55">
        <f t="shared" si="8"/>
        <v>0.99839640540776553</v>
      </c>
      <c r="L55">
        <f t="shared" si="9"/>
        <v>161</v>
      </c>
      <c r="M55">
        <f t="shared" si="10"/>
        <v>-3.8660000000000001</v>
      </c>
      <c r="O55">
        <v>3500</v>
      </c>
      <c r="P55">
        <v>3000000</v>
      </c>
      <c r="Q55">
        <v>464.64600000000002</v>
      </c>
      <c r="R55">
        <v>-506837</v>
      </c>
      <c r="S55" s="2">
        <v>2515300</v>
      </c>
      <c r="T55">
        <v>2009.02</v>
      </c>
      <c r="U55">
        <v>5816.86</v>
      </c>
      <c r="V55">
        <f t="shared" si="5"/>
        <v>0.58168600000000004</v>
      </c>
      <c r="X55">
        <v>3000000</v>
      </c>
      <c r="Y55">
        <v>25.915700000000001</v>
      </c>
      <c r="Z55">
        <v>110.863</v>
      </c>
      <c r="AA55">
        <v>84.947299999999998</v>
      </c>
      <c r="AC55">
        <f t="shared" si="11"/>
        <v>320794.66461108706</v>
      </c>
      <c r="AD55">
        <f t="shared" si="12"/>
        <v>0.58947957713027344</v>
      </c>
      <c r="AE55">
        <f t="shared" si="4"/>
        <v>589.47957713027347</v>
      </c>
      <c r="AF55">
        <f t="shared" si="13"/>
        <v>55.195013436799037</v>
      </c>
      <c r="AG55">
        <f t="shared" si="14"/>
        <v>1.091040589544467E-2</v>
      </c>
      <c r="AI55">
        <v>584.98609278125036</v>
      </c>
      <c r="AJ55">
        <v>55.024822652153368</v>
      </c>
      <c r="AL55">
        <v>2.5042693055149168</v>
      </c>
      <c r="AM55">
        <v>2504.2693055149166</v>
      </c>
      <c r="AN55">
        <v>34.274456332526469</v>
      </c>
      <c r="AP55">
        <v>2397.1689496368854</v>
      </c>
      <c r="AQ55">
        <v>34.199023414281207</v>
      </c>
    </row>
    <row r="56" spans="2:43" x14ac:dyDescent="0.2">
      <c r="B56">
        <f t="shared" si="3"/>
        <v>3625</v>
      </c>
      <c r="C56">
        <v>3100000</v>
      </c>
      <c r="D56">
        <v>464.709</v>
      </c>
      <c r="E56">
        <v>-506805</v>
      </c>
      <c r="F56" s="2">
        <v>2515300</v>
      </c>
      <c r="G56">
        <v>2212.7199999999998</v>
      </c>
      <c r="I56">
        <f t="shared" si="6"/>
        <v>2048.1785390625009</v>
      </c>
      <c r="J56">
        <f t="shared" si="7"/>
        <v>0.22156347411527413</v>
      </c>
      <c r="K56">
        <f t="shared" si="8"/>
        <v>0.99839640540776553</v>
      </c>
      <c r="L56">
        <f t="shared" si="9"/>
        <v>193</v>
      </c>
      <c r="M56">
        <f t="shared" si="10"/>
        <v>-3.754</v>
      </c>
      <c r="O56">
        <v>3625</v>
      </c>
      <c r="P56">
        <v>3100000</v>
      </c>
      <c r="Q56">
        <v>464.709</v>
      </c>
      <c r="R56">
        <v>-506805</v>
      </c>
      <c r="S56" s="2">
        <v>2515300</v>
      </c>
      <c r="T56">
        <v>2212.7199999999998</v>
      </c>
      <c r="U56">
        <v>6315.07</v>
      </c>
      <c r="V56">
        <f t="shared" si="5"/>
        <v>0.63150700000000004</v>
      </c>
      <c r="X56">
        <v>3100000</v>
      </c>
      <c r="Y56">
        <v>26.016200000000001</v>
      </c>
      <c r="Z56">
        <v>110.89100000000001</v>
      </c>
      <c r="AA56">
        <v>84.874799999999993</v>
      </c>
      <c r="AC56">
        <f t="shared" si="11"/>
        <v>319973.99924037169</v>
      </c>
      <c r="AD56">
        <f t="shared" si="12"/>
        <v>0.64160947384907641</v>
      </c>
      <c r="AE56">
        <f t="shared" si="4"/>
        <v>641.60947384907638</v>
      </c>
      <c r="AF56">
        <f t="shared" si="13"/>
        <v>53.155404784152225</v>
      </c>
      <c r="AG56">
        <f t="shared" si="14"/>
        <v>1.1329045511841161E-2</v>
      </c>
      <c r="AI56">
        <v>633.77813835563086</v>
      </c>
      <c r="AJ56">
        <v>52.76649771662931</v>
      </c>
      <c r="AL56">
        <v>2.4052502725382472</v>
      </c>
      <c r="AM56">
        <v>2405.2502725382474</v>
      </c>
      <c r="AN56">
        <v>34.631888401751098</v>
      </c>
      <c r="AP56">
        <v>2273.8636923389977</v>
      </c>
      <c r="AQ56">
        <v>34.27614066406813</v>
      </c>
    </row>
    <row r="57" spans="2:43" x14ac:dyDescent="0.2">
      <c r="B57">
        <f t="shared" si="3"/>
        <v>3750</v>
      </c>
      <c r="C57">
        <v>3200000</v>
      </c>
      <c r="D57">
        <v>464.71100000000001</v>
      </c>
      <c r="E57">
        <v>-506788</v>
      </c>
      <c r="F57" s="2">
        <v>2515300</v>
      </c>
      <c r="G57">
        <v>2418.65</v>
      </c>
      <c r="I57">
        <f t="shared" si="6"/>
        <v>2065.1785390625009</v>
      </c>
      <c r="J57">
        <f t="shared" si="7"/>
        <v>0.22920359391235254</v>
      </c>
      <c r="K57">
        <f t="shared" si="8"/>
        <v>0.99839640540776553</v>
      </c>
      <c r="L57">
        <f t="shared" si="9"/>
        <v>210</v>
      </c>
      <c r="M57">
        <f t="shared" si="10"/>
        <v>-3.8740000000000001</v>
      </c>
      <c r="O57">
        <v>3750</v>
      </c>
      <c r="P57">
        <v>3200000</v>
      </c>
      <c r="Q57">
        <v>464.71100000000001</v>
      </c>
      <c r="R57">
        <v>-506788</v>
      </c>
      <c r="S57" s="2">
        <v>2515300</v>
      </c>
      <c r="T57">
        <v>2418.65</v>
      </c>
      <c r="U57">
        <v>6806.97</v>
      </c>
      <c r="V57">
        <f t="shared" si="5"/>
        <v>0.68069700000000011</v>
      </c>
      <c r="X57">
        <v>3200000</v>
      </c>
      <c r="Y57">
        <v>26.4099</v>
      </c>
      <c r="Z57">
        <v>111.223</v>
      </c>
      <c r="AA57">
        <v>84.813100000000006</v>
      </c>
      <c r="AC57">
        <f t="shared" si="11"/>
        <v>319276.68811499217</v>
      </c>
      <c r="AD57">
        <f t="shared" si="12"/>
        <v>0.69309683439348058</v>
      </c>
      <c r="AE57">
        <f t="shared" si="4"/>
        <v>693.09683439348055</v>
      </c>
      <c r="AF57">
        <f t="shared" si="13"/>
        <v>51.271579088759538</v>
      </c>
      <c r="AG57">
        <f t="shared" si="14"/>
        <v>1.1745298481201304E-2</v>
      </c>
      <c r="AI57">
        <v>677.49518964851086</v>
      </c>
      <c r="AJ57">
        <v>51.800228599066116</v>
      </c>
      <c r="AL57">
        <v>2.3563267446724878</v>
      </c>
      <c r="AM57">
        <v>2356.3267446724876</v>
      </c>
      <c r="AN57">
        <v>34.75898601939371</v>
      </c>
      <c r="AP57">
        <v>2684.3909296677321</v>
      </c>
      <c r="AQ57">
        <v>34.566811929577732</v>
      </c>
    </row>
    <row r="58" spans="2:43" x14ac:dyDescent="0.2">
      <c r="B58">
        <f t="shared" si="3"/>
        <v>3875</v>
      </c>
      <c r="C58">
        <v>3300000</v>
      </c>
      <c r="D58">
        <v>464.65100000000001</v>
      </c>
      <c r="E58">
        <v>-506759</v>
      </c>
      <c r="F58" s="2">
        <v>2515300</v>
      </c>
      <c r="G58">
        <v>2522.1799999999998</v>
      </c>
      <c r="I58">
        <f t="shared" si="6"/>
        <v>2094.1785390625009</v>
      </c>
      <c r="J58">
        <f t="shared" si="7"/>
        <v>0.23684371370943097</v>
      </c>
      <c r="K58">
        <f t="shared" si="8"/>
        <v>0.99839640540776553</v>
      </c>
      <c r="L58">
        <f t="shared" si="9"/>
        <v>239</v>
      </c>
      <c r="M58">
        <f t="shared" si="10"/>
        <v>-3.778</v>
      </c>
      <c r="O58">
        <v>3875</v>
      </c>
      <c r="P58">
        <v>3300000</v>
      </c>
      <c r="Q58">
        <v>464.65100000000001</v>
      </c>
      <c r="R58">
        <v>-506759</v>
      </c>
      <c r="S58" s="2">
        <v>2515300</v>
      </c>
      <c r="T58">
        <v>2522.1799999999998</v>
      </c>
      <c r="U58">
        <v>7338.23</v>
      </c>
      <c r="V58">
        <f t="shared" si="5"/>
        <v>0.733823</v>
      </c>
      <c r="X58">
        <v>3300000</v>
      </c>
      <c r="Y58">
        <v>26.143999999999998</v>
      </c>
      <c r="Z58">
        <v>111.027</v>
      </c>
      <c r="AA58">
        <v>84.882999999999996</v>
      </c>
      <c r="AC58">
        <f t="shared" si="11"/>
        <v>320066.7490422058</v>
      </c>
      <c r="AD58">
        <f t="shared" si="12"/>
        <v>0.74534621340321472</v>
      </c>
      <c r="AE58">
        <f t="shared" si="4"/>
        <v>745.34621340321473</v>
      </c>
      <c r="AF58">
        <f t="shared" si="13"/>
        <v>49.740437747926791</v>
      </c>
      <c r="AG58">
        <f t="shared" si="14"/>
        <v>1.2106849623073531E-2</v>
      </c>
      <c r="AI58">
        <v>750.79958793593175</v>
      </c>
      <c r="AJ58">
        <v>49.407346564503491</v>
      </c>
      <c r="AL58">
        <v>2.2584554544123443</v>
      </c>
      <c r="AM58">
        <v>2258.4554544123444</v>
      </c>
      <c r="AN58">
        <v>34.876473815847625</v>
      </c>
      <c r="AP58">
        <v>2772.6959143527038</v>
      </c>
      <c r="AQ58">
        <v>34.603656495828325</v>
      </c>
    </row>
    <row r="59" spans="2:43" x14ac:dyDescent="0.2">
      <c r="B59">
        <f t="shared" si="3"/>
        <v>4000</v>
      </c>
      <c r="C59">
        <v>3400000</v>
      </c>
      <c r="D59">
        <v>464.69900000000001</v>
      </c>
      <c r="E59">
        <v>-506735</v>
      </c>
      <c r="F59" s="2">
        <v>2515300</v>
      </c>
      <c r="G59">
        <v>2921.76</v>
      </c>
      <c r="I59">
        <f t="shared" si="6"/>
        <v>2118.1785390625009</v>
      </c>
      <c r="J59">
        <f t="shared" si="7"/>
        <v>0.24448383350650937</v>
      </c>
      <c r="K59">
        <f t="shared" si="8"/>
        <v>0.99839640540776553</v>
      </c>
      <c r="L59">
        <f t="shared" si="9"/>
        <v>263</v>
      </c>
      <c r="M59">
        <f t="shared" si="10"/>
        <v>-3.8180000000000001</v>
      </c>
      <c r="O59">
        <v>4000</v>
      </c>
      <c r="P59">
        <v>3400000</v>
      </c>
      <c r="Q59">
        <v>464.69900000000001</v>
      </c>
      <c r="R59">
        <v>-506735</v>
      </c>
      <c r="S59" s="2">
        <v>2515300</v>
      </c>
      <c r="T59">
        <v>2921.76</v>
      </c>
      <c r="U59">
        <v>7951.49</v>
      </c>
      <c r="V59">
        <f t="shared" si="5"/>
        <v>0.79514899999999999</v>
      </c>
      <c r="X59">
        <v>3400000</v>
      </c>
      <c r="Y59">
        <v>25.913799999999998</v>
      </c>
      <c r="Z59">
        <v>110.98</v>
      </c>
      <c r="AA59">
        <v>85.066199999999995</v>
      </c>
      <c r="AC59">
        <f t="shared" si="11"/>
        <v>322143.59147177945</v>
      </c>
      <c r="AD59">
        <f t="shared" si="12"/>
        <v>0.80242843396919628</v>
      </c>
      <c r="AE59">
        <f t="shared" si="4"/>
        <v>802.42843396919625</v>
      </c>
      <c r="AF59">
        <f t="shared" si="13"/>
        <v>48.498717696076397</v>
      </c>
      <c r="AG59">
        <f t="shared" si="14"/>
        <v>1.2416823136928396E-2</v>
      </c>
      <c r="AI59">
        <v>804.83471057587406</v>
      </c>
      <c r="AJ59">
        <v>47.829466655932926</v>
      </c>
      <c r="AL59">
        <v>2.5627958165337259</v>
      </c>
      <c r="AM59">
        <v>2562.7958165337259</v>
      </c>
      <c r="AN59">
        <v>35.030266892596771</v>
      </c>
      <c r="AP59">
        <v>2157.1784886014243</v>
      </c>
      <c r="AQ59">
        <v>35.026756052320295</v>
      </c>
    </row>
    <row r="60" spans="2:43" x14ac:dyDescent="0.2">
      <c r="B60">
        <f t="shared" si="3"/>
        <v>4125</v>
      </c>
      <c r="C60">
        <v>3500000</v>
      </c>
      <c r="D60">
        <v>464.721</v>
      </c>
      <c r="E60">
        <v>-506707</v>
      </c>
      <c r="F60" s="2">
        <v>2515300</v>
      </c>
      <c r="G60">
        <v>3293.66</v>
      </c>
      <c r="I60">
        <f t="shared" si="6"/>
        <v>2146.1785390625009</v>
      </c>
      <c r="J60">
        <f t="shared" si="7"/>
        <v>0.25212395330358778</v>
      </c>
      <c r="K60">
        <f t="shared" si="8"/>
        <v>0.99839640540776553</v>
      </c>
      <c r="L60">
        <f t="shared" si="9"/>
        <v>291</v>
      </c>
      <c r="M60">
        <f t="shared" si="10"/>
        <v>-3.786</v>
      </c>
      <c r="O60">
        <v>4125</v>
      </c>
      <c r="P60">
        <v>3500000</v>
      </c>
      <c r="Q60">
        <v>464.721</v>
      </c>
      <c r="R60">
        <v>-506707</v>
      </c>
      <c r="S60" s="2">
        <v>2515300</v>
      </c>
      <c r="T60">
        <v>3293.66</v>
      </c>
      <c r="U60">
        <v>8560.2800000000007</v>
      </c>
      <c r="V60">
        <f t="shared" si="5"/>
        <v>0.85602800000000012</v>
      </c>
      <c r="X60">
        <v>3500000</v>
      </c>
      <c r="Y60">
        <v>25.983000000000001</v>
      </c>
      <c r="Z60">
        <v>111.00700000000001</v>
      </c>
      <c r="AA60">
        <v>85.024000000000001</v>
      </c>
      <c r="AC60">
        <f t="shared" si="11"/>
        <v>321664.39820776792</v>
      </c>
      <c r="AD60">
        <f t="shared" si="12"/>
        <v>0.865151695030007</v>
      </c>
      <c r="AE60">
        <f t="shared" si="4"/>
        <v>865.15169503000698</v>
      </c>
      <c r="AF60">
        <f t="shared" si="13"/>
        <v>46.959103175931595</v>
      </c>
      <c r="AG60">
        <f t="shared" si="14"/>
        <v>1.2823924633821614E-2</v>
      </c>
      <c r="AI60">
        <v>869.93092102623234</v>
      </c>
      <c r="AJ60">
        <v>46.372694582956207</v>
      </c>
      <c r="AL60">
        <v>2.187073763639543</v>
      </c>
      <c r="AM60">
        <v>2187.0737636395429</v>
      </c>
      <c r="AN60">
        <v>35.373702701683271</v>
      </c>
      <c r="AP60">
        <v>2837.5727724568187</v>
      </c>
      <c r="AQ60">
        <v>35.11717920810861</v>
      </c>
    </row>
    <row r="61" spans="2:43" x14ac:dyDescent="0.2">
      <c r="B61">
        <f t="shared" si="3"/>
        <v>4250</v>
      </c>
      <c r="C61">
        <v>3600000</v>
      </c>
      <c r="D61">
        <v>464.75299999999999</v>
      </c>
      <c r="E61">
        <v>-506671</v>
      </c>
      <c r="F61" s="2">
        <v>2515300</v>
      </c>
      <c r="G61">
        <v>3654.66</v>
      </c>
      <c r="I61">
        <f t="shared" si="6"/>
        <v>2182.1785390625009</v>
      </c>
      <c r="J61">
        <f t="shared" si="7"/>
        <v>0.25976407310066624</v>
      </c>
      <c r="K61">
        <f t="shared" si="8"/>
        <v>0.99839640540776553</v>
      </c>
      <c r="L61">
        <f t="shared" si="9"/>
        <v>327</v>
      </c>
      <c r="M61">
        <f t="shared" si="10"/>
        <v>-3.722</v>
      </c>
      <c r="O61">
        <v>4250</v>
      </c>
      <c r="P61">
        <v>3600000</v>
      </c>
      <c r="Q61">
        <v>464.75299999999999</v>
      </c>
      <c r="R61">
        <v>-506671</v>
      </c>
      <c r="S61" s="2">
        <v>2515300</v>
      </c>
      <c r="T61">
        <v>3654.66</v>
      </c>
      <c r="U61">
        <v>9231.0400000000009</v>
      </c>
      <c r="V61">
        <f t="shared" si="5"/>
        <v>0.92310400000000015</v>
      </c>
      <c r="X61">
        <v>3600000</v>
      </c>
      <c r="Y61">
        <v>25.840800000000002</v>
      </c>
      <c r="Z61">
        <v>111.16</v>
      </c>
      <c r="AA61">
        <v>85.319199999999995</v>
      </c>
      <c r="AC61">
        <f t="shared" si="11"/>
        <v>325026.46279263479</v>
      </c>
      <c r="AD61">
        <f t="shared" si="12"/>
        <v>0.92329227065326813</v>
      </c>
      <c r="AE61">
        <f t="shared" si="4"/>
        <v>923.29227065326813</v>
      </c>
      <c r="AF61">
        <f t="shared" si="13"/>
        <v>46.054337857346972</v>
      </c>
      <c r="AG61">
        <f t="shared" si="14"/>
        <v>1.3075858388525978E-2</v>
      </c>
      <c r="AI61">
        <v>923.06881777647777</v>
      </c>
      <c r="AJ61">
        <v>46.147027707543494</v>
      </c>
      <c r="AL61">
        <v>2.1273167456251714</v>
      </c>
      <c r="AM61">
        <v>2127.3167456251713</v>
      </c>
      <c r="AN61">
        <v>35.374606899709988</v>
      </c>
      <c r="AP61">
        <v>1986.198546112581</v>
      </c>
      <c r="AQ61">
        <v>35.207274720263712</v>
      </c>
    </row>
    <row r="62" spans="2:43" x14ac:dyDescent="0.2">
      <c r="B62">
        <f t="shared" si="3"/>
        <v>4375</v>
      </c>
      <c r="C62">
        <v>3700000</v>
      </c>
      <c r="D62">
        <v>464.80900000000003</v>
      </c>
      <c r="E62">
        <v>-506629</v>
      </c>
      <c r="F62" s="2">
        <v>2515300</v>
      </c>
      <c r="G62">
        <v>3883.15</v>
      </c>
      <c r="I62">
        <f t="shared" si="6"/>
        <v>2224.1785390625009</v>
      </c>
      <c r="J62">
        <f t="shared" si="7"/>
        <v>0.26740419289774464</v>
      </c>
      <c r="K62">
        <f t="shared" si="8"/>
        <v>0.99839640540776553</v>
      </c>
      <c r="L62">
        <f t="shared" si="9"/>
        <v>369</v>
      </c>
      <c r="M62">
        <f t="shared" si="10"/>
        <v>-3.6739999999999999</v>
      </c>
      <c r="O62">
        <v>4375</v>
      </c>
      <c r="P62">
        <v>3700000</v>
      </c>
      <c r="Q62">
        <v>464.80900000000003</v>
      </c>
      <c r="R62">
        <v>-506629</v>
      </c>
      <c r="S62" s="2">
        <v>2515300</v>
      </c>
      <c r="T62">
        <v>3883.15</v>
      </c>
      <c r="U62">
        <v>9953.42</v>
      </c>
      <c r="V62">
        <f t="shared" si="5"/>
        <v>0.99534200000000006</v>
      </c>
      <c r="X62">
        <v>3700000</v>
      </c>
      <c r="Y62">
        <v>25.790099999999999</v>
      </c>
      <c r="Z62">
        <v>111.30200000000001</v>
      </c>
      <c r="AA62">
        <v>85.511899999999997</v>
      </c>
      <c r="AC62">
        <f t="shared" si="11"/>
        <v>327233.73266065022</v>
      </c>
      <c r="AD62">
        <f t="shared" si="12"/>
        <v>0.98882981448543783</v>
      </c>
      <c r="AE62">
        <f t="shared" si="4"/>
        <v>988.82981448543785</v>
      </c>
      <c r="AF62">
        <f t="shared" si="13"/>
        <v>45.042320870455669</v>
      </c>
      <c r="AG62">
        <f t="shared" si="14"/>
        <v>1.3369648551902157E-2</v>
      </c>
      <c r="AI62">
        <v>1001.0244289535444</v>
      </c>
      <c r="AJ62">
        <v>43.987808038074967</v>
      </c>
      <c r="AL62">
        <v>2.4147819769534817</v>
      </c>
      <c r="AM62">
        <v>2414.7819769534817</v>
      </c>
      <c r="AN62">
        <v>35.429147929439701</v>
      </c>
      <c r="AP62">
        <v>2534.859432224559</v>
      </c>
      <c r="AQ62">
        <v>35.227742494845195</v>
      </c>
    </row>
    <row r="63" spans="2:43" x14ac:dyDescent="0.2">
      <c r="B63">
        <f t="shared" si="3"/>
        <v>4500</v>
      </c>
      <c r="C63">
        <v>3800000</v>
      </c>
      <c r="D63">
        <v>464.67500000000001</v>
      </c>
      <c r="E63">
        <v>-506598</v>
      </c>
      <c r="F63" s="2">
        <v>2515300</v>
      </c>
      <c r="G63">
        <v>4250.47</v>
      </c>
      <c r="I63">
        <f t="shared" si="6"/>
        <v>2255.1785390625009</v>
      </c>
      <c r="J63">
        <f t="shared" si="7"/>
        <v>0.27504431269482305</v>
      </c>
      <c r="K63">
        <f t="shared" si="8"/>
        <v>0.99839640540776553</v>
      </c>
      <c r="L63">
        <f t="shared" si="9"/>
        <v>400</v>
      </c>
      <c r="M63">
        <f t="shared" si="10"/>
        <v>-3.762</v>
      </c>
      <c r="O63">
        <v>4500</v>
      </c>
      <c r="P63">
        <v>3800000</v>
      </c>
      <c r="Q63">
        <v>464.67500000000001</v>
      </c>
      <c r="R63">
        <v>-506598</v>
      </c>
      <c r="S63" s="2">
        <v>2515300</v>
      </c>
      <c r="T63">
        <v>4250.47</v>
      </c>
      <c r="U63">
        <v>10852.6</v>
      </c>
      <c r="V63">
        <f t="shared" si="5"/>
        <v>1.0852600000000001</v>
      </c>
      <c r="X63">
        <v>3800000</v>
      </c>
      <c r="Y63">
        <v>26.1493</v>
      </c>
      <c r="Z63">
        <v>110.983</v>
      </c>
      <c r="AA63">
        <v>84.833699999999993</v>
      </c>
      <c r="AC63">
        <f t="shared" si="11"/>
        <v>319509.38910327986</v>
      </c>
      <c r="AD63">
        <f t="shared" si="12"/>
        <v>1.1042247063006287</v>
      </c>
      <c r="AE63">
        <f t="shared" si="4"/>
        <v>1104.2247063006287</v>
      </c>
      <c r="AF63">
        <f t="shared" si="13"/>
        <v>42.757456470665588</v>
      </c>
      <c r="AG63">
        <f t="shared" si="14"/>
        <v>1.4084093154913194E-2</v>
      </c>
      <c r="AI63">
        <v>1086.8205149116732</v>
      </c>
      <c r="AJ63">
        <v>42.852937492664381</v>
      </c>
      <c r="AL63">
        <v>2.0458932649241279</v>
      </c>
      <c r="AM63">
        <v>2045.8932649241278</v>
      </c>
      <c r="AN63">
        <v>36.021505279416125</v>
      </c>
      <c r="AP63">
        <v>2084.1523297229896</v>
      </c>
      <c r="AQ63">
        <v>35.267573016342688</v>
      </c>
    </row>
    <row r="64" spans="2:43" x14ac:dyDescent="0.2">
      <c r="B64">
        <f t="shared" si="3"/>
        <v>4625</v>
      </c>
      <c r="C64">
        <v>3900000</v>
      </c>
      <c r="D64">
        <v>464.71100000000001</v>
      </c>
      <c r="E64">
        <v>-506549</v>
      </c>
      <c r="F64" s="2">
        <v>2515300</v>
      </c>
      <c r="G64">
        <v>4692.78</v>
      </c>
      <c r="I64">
        <f t="shared" si="6"/>
        <v>2304.1785390625009</v>
      </c>
      <c r="J64">
        <f t="shared" si="7"/>
        <v>0.28268443249190145</v>
      </c>
      <c r="K64">
        <f t="shared" si="8"/>
        <v>0.99839640540776553</v>
      </c>
      <c r="L64">
        <f t="shared" si="9"/>
        <v>449</v>
      </c>
      <c r="M64">
        <f t="shared" si="10"/>
        <v>-3.6179999999999999</v>
      </c>
      <c r="O64">
        <v>4625</v>
      </c>
      <c r="P64">
        <v>3900000</v>
      </c>
      <c r="Q64">
        <v>464.71100000000001</v>
      </c>
      <c r="R64">
        <v>-506549</v>
      </c>
      <c r="S64" s="2">
        <v>2515300</v>
      </c>
      <c r="T64">
        <v>4692.78</v>
      </c>
      <c r="U64">
        <v>11550.6</v>
      </c>
      <c r="V64">
        <f t="shared" si="5"/>
        <v>1.1550600000000002</v>
      </c>
      <c r="X64">
        <v>3900000</v>
      </c>
      <c r="Y64">
        <v>25.984999999999999</v>
      </c>
      <c r="Z64">
        <v>111.29900000000001</v>
      </c>
      <c r="AA64">
        <v>85.313999999999993</v>
      </c>
      <c r="AC64">
        <f t="shared" si="11"/>
        <v>324967.03767148528</v>
      </c>
      <c r="AD64">
        <f t="shared" si="12"/>
        <v>1.1555068421928598</v>
      </c>
      <c r="AE64">
        <f t="shared" si="4"/>
        <v>1155.5068421928597</v>
      </c>
      <c r="AF64">
        <f t="shared" si="13"/>
        <v>42.31246488340939</v>
      </c>
      <c r="AG64">
        <f t="shared" si="14"/>
        <v>1.4232212698062907E-2</v>
      </c>
      <c r="AI64">
        <v>1165.3557081960064</v>
      </c>
      <c r="AJ64">
        <v>41.899292399580638</v>
      </c>
      <c r="AL64">
        <v>1.9554878633446402</v>
      </c>
      <c r="AM64">
        <v>1955.4878633446401</v>
      </c>
      <c r="AN64">
        <v>36.473695616922392</v>
      </c>
      <c r="AP64">
        <v>2398.7418532243728</v>
      </c>
      <c r="AQ64">
        <v>35.555460920547191</v>
      </c>
    </row>
    <row r="65" spans="2:43" x14ac:dyDescent="0.2">
      <c r="B65">
        <f t="shared" si="3"/>
        <v>4750</v>
      </c>
      <c r="C65">
        <v>4000000</v>
      </c>
      <c r="D65">
        <v>464.74900000000002</v>
      </c>
      <c r="E65">
        <v>-506511</v>
      </c>
      <c r="F65" s="2">
        <v>2515300</v>
      </c>
      <c r="G65">
        <v>5016.92</v>
      </c>
      <c r="I65">
        <f t="shared" si="6"/>
        <v>2342.1785390625009</v>
      </c>
      <c r="J65">
        <f t="shared" si="7"/>
        <v>0.29032455228897991</v>
      </c>
      <c r="K65">
        <f t="shared" si="8"/>
        <v>0.99839640540776553</v>
      </c>
      <c r="L65">
        <f t="shared" si="9"/>
        <v>487</v>
      </c>
      <c r="M65">
        <f t="shared" si="10"/>
        <v>-3.706</v>
      </c>
      <c r="O65">
        <v>4750</v>
      </c>
      <c r="P65">
        <v>4000000</v>
      </c>
      <c r="Q65">
        <v>464.74900000000002</v>
      </c>
      <c r="R65">
        <v>-506511</v>
      </c>
      <c r="S65" s="2">
        <v>2515300</v>
      </c>
      <c r="T65">
        <v>5016.92</v>
      </c>
      <c r="U65">
        <v>12457</v>
      </c>
      <c r="V65">
        <f t="shared" si="5"/>
        <v>1.2457</v>
      </c>
      <c r="X65">
        <v>4000000</v>
      </c>
      <c r="Y65">
        <v>26.004799999999999</v>
      </c>
      <c r="Z65">
        <v>111.212</v>
      </c>
      <c r="AA65">
        <v>85.2072</v>
      </c>
      <c r="AC65">
        <f t="shared" si="11"/>
        <v>323748.13864268112</v>
      </c>
      <c r="AD65">
        <f t="shared" si="12"/>
        <v>1.2508737327876192</v>
      </c>
      <c r="AE65">
        <f t="shared" si="4"/>
        <v>1250.8737327876192</v>
      </c>
      <c r="AF65">
        <f t="shared" si="13"/>
        <v>41.044448229604754</v>
      </c>
      <c r="AG65">
        <f t="shared" si="14"/>
        <v>1.4671899025935548E-2</v>
      </c>
      <c r="AI65">
        <v>1264.4775576886548</v>
      </c>
      <c r="AJ65">
        <v>40.866236322438816</v>
      </c>
      <c r="AL65">
        <v>2.125802358135966</v>
      </c>
      <c r="AM65">
        <v>2125.8023581359662</v>
      </c>
      <c r="AN65">
        <v>36.620098660918863</v>
      </c>
      <c r="AP65">
        <v>2253.8926489115188</v>
      </c>
      <c r="AQ65">
        <v>36.044778596435108</v>
      </c>
    </row>
    <row r="66" spans="2:43" x14ac:dyDescent="0.2">
      <c r="B66">
        <f t="shared" si="3"/>
        <v>4875</v>
      </c>
      <c r="C66">
        <v>4100000</v>
      </c>
      <c r="D66">
        <v>464.71800000000002</v>
      </c>
      <c r="E66">
        <v>-506465</v>
      </c>
      <c r="F66" s="2">
        <v>2515300</v>
      </c>
      <c r="G66">
        <v>5285.66</v>
      </c>
      <c r="I66">
        <f t="shared" si="6"/>
        <v>2388.1785390625009</v>
      </c>
      <c r="J66">
        <f t="shared" si="7"/>
        <v>0.29796467208605831</v>
      </c>
      <c r="K66">
        <f t="shared" si="8"/>
        <v>0.99839640540776553</v>
      </c>
      <c r="L66">
        <f t="shared" si="9"/>
        <v>533</v>
      </c>
      <c r="M66">
        <f t="shared" si="10"/>
        <v>-3.6419999999999999</v>
      </c>
      <c r="O66">
        <v>4875</v>
      </c>
      <c r="P66">
        <v>4100000</v>
      </c>
      <c r="Q66">
        <v>464.71800000000002</v>
      </c>
      <c r="R66">
        <v>-506465</v>
      </c>
      <c r="S66" s="2">
        <v>2515300</v>
      </c>
      <c r="T66">
        <v>5285.66</v>
      </c>
      <c r="U66">
        <v>13459.8</v>
      </c>
      <c r="V66">
        <f t="shared" si="5"/>
        <v>1.34598</v>
      </c>
      <c r="X66">
        <v>4100000</v>
      </c>
      <c r="Y66">
        <v>25.738700000000001</v>
      </c>
      <c r="Z66">
        <v>110.998</v>
      </c>
      <c r="AA66">
        <v>85.259299999999996</v>
      </c>
      <c r="AC66">
        <f t="shared" si="11"/>
        <v>324342.36989193788</v>
      </c>
      <c r="AD66">
        <f t="shared" si="12"/>
        <v>1.3490939962736319</v>
      </c>
      <c r="AE66">
        <f t="shared" si="4"/>
        <v>1349.093996273632</v>
      </c>
      <c r="AF66">
        <f t="shared" si="13"/>
        <v>40.065430799779477</v>
      </c>
      <c r="AG66">
        <f t="shared" si="14"/>
        <v>1.5030413700264379E-2</v>
      </c>
      <c r="AI66">
        <v>1333.1741215877621</v>
      </c>
      <c r="AJ66">
        <v>40.49326012792352</v>
      </c>
      <c r="AL66">
        <v>2.0440004556745373</v>
      </c>
      <c r="AM66">
        <v>2044.0004556745373</v>
      </c>
      <c r="AN66">
        <v>36.671537529689857</v>
      </c>
      <c r="AP66">
        <v>1968.9934112733001</v>
      </c>
      <c r="AQ66">
        <v>36.239508767788017</v>
      </c>
    </row>
    <row r="67" spans="2:43" x14ac:dyDescent="0.2">
      <c r="B67">
        <f t="shared" si="3"/>
        <v>5000</v>
      </c>
      <c r="C67">
        <v>4200000</v>
      </c>
      <c r="D67">
        <v>464.72699999999998</v>
      </c>
      <c r="E67">
        <v>-506410</v>
      </c>
      <c r="F67" s="2">
        <v>2515300</v>
      </c>
      <c r="G67">
        <v>5861.7</v>
      </c>
      <c r="I67">
        <f t="shared" ref="I67:I86" si="15">E67-(128000-$B$25)/128000*E$26</f>
        <v>2443.1785390625009</v>
      </c>
      <c r="J67">
        <f t="shared" ref="J67:J86" si="16">B67/$B$25</f>
        <v>0.30560479188313672</v>
      </c>
      <c r="K67">
        <f t="shared" ref="K67:K86" si="17">F67/$F$26</f>
        <v>0.99839640540776553</v>
      </c>
      <c r="L67">
        <f t="shared" ref="L67:L86" si="18">E67-$E$27</f>
        <v>588</v>
      </c>
      <c r="M67">
        <f t="shared" ref="M67:M86" si="19">((L67-L66)-(B67-B66)*$B$14)/(B67-B66)</f>
        <v>-3.57</v>
      </c>
      <c r="O67">
        <v>5000</v>
      </c>
      <c r="P67">
        <v>4200000</v>
      </c>
      <c r="Q67">
        <v>464.72699999999998</v>
      </c>
      <c r="R67">
        <v>-506410</v>
      </c>
      <c r="S67" s="2">
        <v>2515300</v>
      </c>
      <c r="T67">
        <v>5861.7</v>
      </c>
      <c r="U67">
        <v>14525.9</v>
      </c>
      <c r="V67">
        <f t="shared" si="5"/>
        <v>1.45259</v>
      </c>
      <c r="X67">
        <v>4200000</v>
      </c>
      <c r="Y67">
        <v>25.741800000000001</v>
      </c>
      <c r="Z67">
        <v>111.502</v>
      </c>
      <c r="AA67">
        <v>85.760199999999998</v>
      </c>
      <c r="AC67">
        <f t="shared" si="11"/>
        <v>330092.57318965875</v>
      </c>
      <c r="AD67">
        <f t="shared" si="12"/>
        <v>1.4305880250937897</v>
      </c>
      <c r="AE67">
        <f t="shared" si="4"/>
        <v>1430.5880250937896</v>
      </c>
      <c r="AF67">
        <f t="shared" si="13"/>
        <v>39.756349514962494</v>
      </c>
      <c r="AG67">
        <f t="shared" si="14"/>
        <v>1.5147265967499331E-2</v>
      </c>
      <c r="AI67">
        <v>1447.2693649393946</v>
      </c>
      <c r="AJ67">
        <v>39.123617555261234</v>
      </c>
      <c r="AL67">
        <v>1.9045810381048101</v>
      </c>
      <c r="AM67">
        <v>1904.58103810481</v>
      </c>
      <c r="AN67">
        <v>36.692473116367523</v>
      </c>
      <c r="AP67">
        <v>1720.9324555277401</v>
      </c>
      <c r="AQ67">
        <v>36.590180807251379</v>
      </c>
    </row>
    <row r="68" spans="2:43" x14ac:dyDescent="0.2">
      <c r="B68">
        <f t="shared" si="3"/>
        <v>5125</v>
      </c>
      <c r="C68">
        <v>4300000</v>
      </c>
      <c r="D68">
        <v>464.71300000000002</v>
      </c>
      <c r="E68">
        <v>-506357</v>
      </c>
      <c r="F68" s="2">
        <v>2515300</v>
      </c>
      <c r="G68">
        <v>6422.27</v>
      </c>
      <c r="I68">
        <f t="shared" si="15"/>
        <v>2496.1785390625009</v>
      </c>
      <c r="J68">
        <f t="shared" si="16"/>
        <v>0.31324491168021512</v>
      </c>
      <c r="K68">
        <f t="shared" si="17"/>
        <v>0.99839640540776553</v>
      </c>
      <c r="L68">
        <f t="shared" si="18"/>
        <v>641</v>
      </c>
      <c r="M68">
        <f t="shared" si="19"/>
        <v>-3.5859999999999999</v>
      </c>
      <c r="O68">
        <v>5125</v>
      </c>
      <c r="P68">
        <v>4300000</v>
      </c>
      <c r="Q68">
        <v>464.71300000000002</v>
      </c>
      <c r="R68">
        <v>-506357</v>
      </c>
      <c r="S68" s="2">
        <v>2515300</v>
      </c>
      <c r="T68">
        <v>6422.27</v>
      </c>
      <c r="U68">
        <v>15599.3</v>
      </c>
      <c r="V68">
        <f t="shared" si="5"/>
        <v>1.55993</v>
      </c>
      <c r="X68">
        <v>4300000</v>
      </c>
      <c r="Y68">
        <v>25.662299999999998</v>
      </c>
      <c r="Z68">
        <v>111.276</v>
      </c>
      <c r="AA68">
        <v>85.613699999999994</v>
      </c>
      <c r="AC68">
        <f t="shared" si="11"/>
        <v>328403.81778495345</v>
      </c>
      <c r="AD68">
        <f t="shared" si="12"/>
        <v>1.5442023236117861</v>
      </c>
      <c r="AE68">
        <f t="shared" si="4"/>
        <v>1544.2023236117861</v>
      </c>
      <c r="AF68">
        <f t="shared" si="13"/>
        <v>38.58824957465346</v>
      </c>
      <c r="AG68">
        <f t="shared" si="14"/>
        <v>1.560578690761741E-2</v>
      </c>
      <c r="AI68">
        <v>1562.9997947091545</v>
      </c>
      <c r="AJ68">
        <v>38.242454635025602</v>
      </c>
      <c r="AL68">
        <v>1.8470756375920911</v>
      </c>
      <c r="AM68">
        <v>1847.0756375920912</v>
      </c>
      <c r="AN68">
        <v>36.78452929735905</v>
      </c>
      <c r="AP68">
        <v>1816.4435330844879</v>
      </c>
      <c r="AQ68">
        <v>36.611700499593354</v>
      </c>
    </row>
    <row r="69" spans="2:43" x14ac:dyDescent="0.2">
      <c r="B69">
        <f t="shared" si="3"/>
        <v>5250</v>
      </c>
      <c r="C69">
        <v>4400000</v>
      </c>
      <c r="D69">
        <v>464.69499999999999</v>
      </c>
      <c r="E69">
        <v>-506301</v>
      </c>
      <c r="F69" s="2">
        <v>2515300</v>
      </c>
      <c r="G69">
        <v>7003.2</v>
      </c>
      <c r="I69">
        <f t="shared" si="15"/>
        <v>2552.1785390625009</v>
      </c>
      <c r="J69">
        <f t="shared" si="16"/>
        <v>0.32088503147729358</v>
      </c>
      <c r="K69">
        <f t="shared" si="17"/>
        <v>0.99839640540776553</v>
      </c>
      <c r="L69">
        <f t="shared" si="18"/>
        <v>697</v>
      </c>
      <c r="M69">
        <f t="shared" si="19"/>
        <v>-3.5619999999999998</v>
      </c>
      <c r="O69">
        <v>5250</v>
      </c>
      <c r="P69">
        <v>4400000</v>
      </c>
      <c r="Q69">
        <v>464.69499999999999</v>
      </c>
      <c r="R69">
        <v>-506301</v>
      </c>
      <c r="S69" s="2">
        <v>2515300</v>
      </c>
      <c r="T69">
        <v>7003.2</v>
      </c>
      <c r="U69">
        <v>16872.5</v>
      </c>
      <c r="V69">
        <f t="shared" si="5"/>
        <v>1.6872500000000001</v>
      </c>
      <c r="X69">
        <v>4400000</v>
      </c>
      <c r="Y69">
        <v>25.8964</v>
      </c>
      <c r="Z69">
        <v>111.598</v>
      </c>
      <c r="AA69">
        <v>85.701599999999999</v>
      </c>
      <c r="AC69">
        <f t="shared" si="11"/>
        <v>329416.37803999422</v>
      </c>
      <c r="AD69">
        <f t="shared" si="12"/>
        <v>1.665104665129693</v>
      </c>
      <c r="AE69">
        <f t="shared" si="4"/>
        <v>1665.1046651296931</v>
      </c>
      <c r="AF69">
        <f t="shared" si="13"/>
        <v>37.78562721060657</v>
      </c>
      <c r="AG69">
        <f t="shared" si="14"/>
        <v>1.593727680219531E-2</v>
      </c>
      <c r="AI69">
        <v>1720.9324555277401</v>
      </c>
      <c r="AJ69">
        <v>36.590180807251379</v>
      </c>
      <c r="AL69">
        <v>2.1983063474792481</v>
      </c>
      <c r="AM69">
        <v>2198.306347479248</v>
      </c>
      <c r="AN69">
        <v>37.225645596699067</v>
      </c>
      <c r="AP69">
        <v>1854.1153718276319</v>
      </c>
      <c r="AQ69">
        <v>36.657186044228567</v>
      </c>
    </row>
    <row r="70" spans="2:43" x14ac:dyDescent="0.2">
      <c r="B70">
        <f t="shared" si="3"/>
        <v>5375</v>
      </c>
      <c r="C70">
        <v>4500000</v>
      </c>
      <c r="D70">
        <v>464.71300000000002</v>
      </c>
      <c r="E70">
        <v>-506240</v>
      </c>
      <c r="F70" s="2">
        <v>2515300</v>
      </c>
      <c r="G70">
        <v>7591.92</v>
      </c>
      <c r="I70">
        <f t="shared" si="15"/>
        <v>2613.1785390625009</v>
      </c>
      <c r="J70">
        <f t="shared" si="16"/>
        <v>0.32852515127437198</v>
      </c>
      <c r="K70">
        <f t="shared" si="17"/>
        <v>0.99839640540776553</v>
      </c>
      <c r="L70">
        <f t="shared" si="18"/>
        <v>758</v>
      </c>
      <c r="M70">
        <f t="shared" si="19"/>
        <v>-3.5219999999999998</v>
      </c>
      <c r="O70">
        <v>5375</v>
      </c>
      <c r="P70">
        <v>4500000</v>
      </c>
      <c r="Q70">
        <v>464.71300000000002</v>
      </c>
      <c r="R70">
        <v>-506240</v>
      </c>
      <c r="S70" s="2">
        <v>2515300</v>
      </c>
      <c r="T70">
        <v>7591.92</v>
      </c>
      <c r="U70">
        <v>18202</v>
      </c>
      <c r="V70">
        <f t="shared" si="5"/>
        <v>1.8202</v>
      </c>
      <c r="X70">
        <v>4500000</v>
      </c>
      <c r="Y70">
        <v>25.950700000000001</v>
      </c>
      <c r="Z70">
        <v>111.253</v>
      </c>
      <c r="AA70">
        <v>85.302300000000002</v>
      </c>
      <c r="AC70">
        <f t="shared" si="11"/>
        <v>324833.35763277183</v>
      </c>
      <c r="AD70">
        <f t="shared" si="12"/>
        <v>1.8216535201167354</v>
      </c>
      <c r="AE70">
        <f t="shared" si="4"/>
        <v>1821.6535201167355</v>
      </c>
      <c r="AF70">
        <f t="shared" si="13"/>
        <v>36.393422877480035</v>
      </c>
      <c r="AG70">
        <f t="shared" si="14"/>
        <v>1.6546945914577237E-2</v>
      </c>
      <c r="AI70">
        <v>1816.4435330844879</v>
      </c>
      <c r="AJ70">
        <v>36.611700499593354</v>
      </c>
      <c r="AL70">
        <v>1.7002809217557966</v>
      </c>
      <c r="AM70">
        <v>1700.2809217557965</v>
      </c>
      <c r="AN70">
        <v>37.530983145264088</v>
      </c>
      <c r="AP70">
        <v>2031.7000041746107</v>
      </c>
      <c r="AQ70">
        <v>36.862201762702817</v>
      </c>
    </row>
    <row r="71" spans="2:43" x14ac:dyDescent="0.2">
      <c r="B71">
        <f t="shared" si="3"/>
        <v>5500</v>
      </c>
      <c r="C71">
        <v>4600000</v>
      </c>
      <c r="D71">
        <v>464.70400000000001</v>
      </c>
      <c r="E71">
        <v>-506176</v>
      </c>
      <c r="F71" s="2">
        <v>2515300</v>
      </c>
      <c r="G71">
        <v>8209.23</v>
      </c>
      <c r="I71">
        <f t="shared" si="15"/>
        <v>2677.1785390625009</v>
      </c>
      <c r="J71">
        <f t="shared" si="16"/>
        <v>0.33616527107145039</v>
      </c>
      <c r="K71">
        <f t="shared" si="17"/>
        <v>0.99839640540776553</v>
      </c>
      <c r="L71">
        <f t="shared" si="18"/>
        <v>822</v>
      </c>
      <c r="M71">
        <f t="shared" si="19"/>
        <v>-3.4980000000000002</v>
      </c>
      <c r="O71">
        <v>5500</v>
      </c>
      <c r="P71">
        <v>4600000</v>
      </c>
      <c r="Q71">
        <v>464.70400000000001</v>
      </c>
      <c r="R71">
        <v>-506176</v>
      </c>
      <c r="S71" s="2">
        <v>2515300</v>
      </c>
      <c r="T71">
        <v>8209.23</v>
      </c>
      <c r="U71">
        <v>19637.7</v>
      </c>
      <c r="V71">
        <f t="shared" si="5"/>
        <v>1.9637700000000002</v>
      </c>
      <c r="X71">
        <v>4600000</v>
      </c>
      <c r="Y71">
        <v>25.752199999999998</v>
      </c>
      <c r="Z71">
        <v>111.506</v>
      </c>
      <c r="AA71">
        <v>85.753799999999998</v>
      </c>
      <c r="AC71">
        <f t="shared" si="11"/>
        <v>330018.67755450809</v>
      </c>
      <c r="AD71">
        <f t="shared" si="12"/>
        <v>1.9344583788147054</v>
      </c>
      <c r="AE71">
        <f t="shared" si="4"/>
        <v>1934.4583788147054</v>
      </c>
      <c r="AF71">
        <f t="shared" si="13"/>
        <v>36.134045022422683</v>
      </c>
      <c r="AG71">
        <f t="shared" si="14"/>
        <v>1.6665723409220023E-2</v>
      </c>
      <c r="AI71">
        <v>1986.198546112581</v>
      </c>
      <c r="AJ71">
        <v>35.207274720263712</v>
      </c>
      <c r="AL71">
        <v>1.7639128642464468</v>
      </c>
      <c r="AM71">
        <v>1763.9128642464468</v>
      </c>
      <c r="AN71">
        <v>37.609725199689969</v>
      </c>
      <c r="AP71">
        <v>1755.4564455034508</v>
      </c>
      <c r="AQ71">
        <v>36.899635614279909</v>
      </c>
    </row>
    <row r="72" spans="2:43" x14ac:dyDescent="0.2">
      <c r="B72">
        <f t="shared" si="3"/>
        <v>5625</v>
      </c>
      <c r="C72">
        <v>4700000</v>
      </c>
      <c r="D72">
        <v>464.64800000000002</v>
      </c>
      <c r="E72">
        <v>-506108</v>
      </c>
      <c r="F72" s="2">
        <v>2515300</v>
      </c>
      <c r="G72">
        <v>8920.4</v>
      </c>
      <c r="I72">
        <f t="shared" si="15"/>
        <v>2745.1785390625009</v>
      </c>
      <c r="J72">
        <f t="shared" si="16"/>
        <v>0.34380539086852879</v>
      </c>
      <c r="K72">
        <f t="shared" si="17"/>
        <v>0.99839640540776553</v>
      </c>
      <c r="L72">
        <f t="shared" si="18"/>
        <v>890</v>
      </c>
      <c r="M72">
        <f t="shared" si="19"/>
        <v>-3.4660000000000002</v>
      </c>
      <c r="O72">
        <v>5625</v>
      </c>
      <c r="P72">
        <v>4700000</v>
      </c>
      <c r="Q72">
        <v>464.64800000000002</v>
      </c>
      <c r="R72">
        <v>-506108</v>
      </c>
      <c r="S72" s="2">
        <v>2515300</v>
      </c>
      <c r="T72">
        <v>8920.4</v>
      </c>
      <c r="U72">
        <v>21137.7</v>
      </c>
      <c r="V72">
        <f t="shared" si="5"/>
        <v>2.1137700000000001</v>
      </c>
      <c r="X72">
        <v>4700000</v>
      </c>
      <c r="Y72">
        <v>25.405899999999999</v>
      </c>
      <c r="Z72">
        <v>111.559</v>
      </c>
      <c r="AA72">
        <v>86.153099999999995</v>
      </c>
      <c r="AC72">
        <f t="shared" si="11"/>
        <v>334650.22769284504</v>
      </c>
      <c r="AD72">
        <f t="shared" si="12"/>
        <v>2.0534015879172638</v>
      </c>
      <c r="AE72">
        <f t="shared" si="4"/>
        <v>2053.4015879172639</v>
      </c>
      <c r="AF72">
        <f t="shared" si="13"/>
        <v>35.826909709623337</v>
      </c>
      <c r="AG72">
        <f t="shared" si="14"/>
        <v>1.6808594569858899E-2</v>
      </c>
      <c r="AI72">
        <v>2084.1523297229896</v>
      </c>
      <c r="AJ72">
        <v>35.267573016342688</v>
      </c>
      <c r="AL72">
        <v>1.5707877095398595</v>
      </c>
      <c r="AM72">
        <v>1570.7877095398594</v>
      </c>
      <c r="AN72">
        <v>38.410725965022507</v>
      </c>
      <c r="AP72">
        <v>2075.4795851383578</v>
      </c>
      <c r="AQ72">
        <v>37.55164773079386</v>
      </c>
    </row>
    <row r="73" spans="2:43" x14ac:dyDescent="0.2">
      <c r="B73">
        <f t="shared" si="3"/>
        <v>5750</v>
      </c>
      <c r="C73">
        <v>4800000</v>
      </c>
      <c r="D73">
        <v>464.745</v>
      </c>
      <c r="E73">
        <v>-506025</v>
      </c>
      <c r="F73" s="2">
        <v>2515300</v>
      </c>
      <c r="G73">
        <v>9626.2900000000009</v>
      </c>
      <c r="I73">
        <f t="shared" si="15"/>
        <v>2828.1785390625009</v>
      </c>
      <c r="J73">
        <f t="shared" si="16"/>
        <v>0.35144551066560725</v>
      </c>
      <c r="K73">
        <f t="shared" si="17"/>
        <v>0.99839640540776553</v>
      </c>
      <c r="L73">
        <f t="shared" si="18"/>
        <v>973</v>
      </c>
      <c r="M73">
        <f t="shared" si="19"/>
        <v>-3.3460000000000001</v>
      </c>
      <c r="O73">
        <v>5750</v>
      </c>
      <c r="P73">
        <v>4800000</v>
      </c>
      <c r="Q73">
        <v>464.745</v>
      </c>
      <c r="R73">
        <v>-506025</v>
      </c>
      <c r="S73" s="2">
        <v>2515300</v>
      </c>
      <c r="T73">
        <v>9626.2900000000009</v>
      </c>
      <c r="U73">
        <v>22818.6</v>
      </c>
      <c r="V73">
        <f t="shared" si="5"/>
        <v>2.28186</v>
      </c>
      <c r="X73">
        <v>4800000</v>
      </c>
      <c r="Y73">
        <v>25.297899999999998</v>
      </c>
      <c r="Z73">
        <v>111.887</v>
      </c>
      <c r="AA73">
        <v>86.589100000000002</v>
      </c>
      <c r="AC73">
        <f t="shared" si="11"/>
        <v>339756.73508935416</v>
      </c>
      <c r="AD73">
        <f t="shared" si="12"/>
        <v>2.1833743770596206</v>
      </c>
      <c r="AE73">
        <f t="shared" si="4"/>
        <v>2183.3743770596207</v>
      </c>
      <c r="AF73">
        <f t="shared" si="13"/>
        <v>35.582870586227664</v>
      </c>
      <c r="AG73">
        <f t="shared" si="14"/>
        <v>1.6923873484031984E-2</v>
      </c>
      <c r="AI73">
        <v>2273.8636923389977</v>
      </c>
      <c r="AJ73">
        <v>34.27614066406813</v>
      </c>
      <c r="AL73">
        <v>1.8539597187620012</v>
      </c>
      <c r="AM73">
        <v>1853.9597187620011</v>
      </c>
      <c r="AN73">
        <v>38.57096124384244</v>
      </c>
      <c r="AP73">
        <v>1562.9997947091545</v>
      </c>
      <c r="AQ73">
        <v>38.242454635025602</v>
      </c>
    </row>
    <row r="74" spans="2:43" x14ac:dyDescent="0.2">
      <c r="B74">
        <f t="shared" si="3"/>
        <v>5875</v>
      </c>
      <c r="C74">
        <v>4900000</v>
      </c>
      <c r="D74">
        <v>464.70299999999997</v>
      </c>
      <c r="E74">
        <v>-505943</v>
      </c>
      <c r="F74" s="2">
        <v>2515300</v>
      </c>
      <c r="G74">
        <v>10340.1</v>
      </c>
      <c r="I74">
        <f t="shared" si="15"/>
        <v>2910.1785390625009</v>
      </c>
      <c r="J74">
        <f t="shared" si="16"/>
        <v>0.35908563046268566</v>
      </c>
      <c r="K74">
        <f t="shared" si="17"/>
        <v>0.99839640540776553</v>
      </c>
      <c r="L74">
        <f t="shared" si="18"/>
        <v>1055</v>
      </c>
      <c r="M74">
        <f t="shared" si="19"/>
        <v>-3.3540000000000001</v>
      </c>
      <c r="O74">
        <v>5875</v>
      </c>
      <c r="P74">
        <v>4900000</v>
      </c>
      <c r="Q74">
        <v>464.70299999999997</v>
      </c>
      <c r="R74">
        <v>-505943</v>
      </c>
      <c r="S74" s="2">
        <v>2515300</v>
      </c>
      <c r="T74">
        <v>10340.1</v>
      </c>
      <c r="U74">
        <v>24617.8</v>
      </c>
      <c r="V74">
        <f t="shared" si="5"/>
        <v>2.4617800000000001</v>
      </c>
      <c r="X74">
        <v>4900000</v>
      </c>
      <c r="Y74">
        <v>25.402999999999999</v>
      </c>
      <c r="Z74">
        <v>111.453</v>
      </c>
      <c r="AA74">
        <v>86.05</v>
      </c>
      <c r="AC74">
        <f t="shared" si="11"/>
        <v>333450.23028208327</v>
      </c>
      <c r="AD74">
        <f t="shared" si="12"/>
        <v>2.4000788282769667</v>
      </c>
      <c r="AE74">
        <f t="shared" si="4"/>
        <v>2400.0788282769668</v>
      </c>
      <c r="AF74">
        <f t="shared" si="13"/>
        <v>34.179358072488604</v>
      </c>
      <c r="AG74">
        <f t="shared" si="14"/>
        <v>1.7618821240669186E-2</v>
      </c>
      <c r="AI74">
        <v>2397.1689496368854</v>
      </c>
      <c r="AJ74">
        <v>34.199023414281207</v>
      </c>
      <c r="AL74">
        <v>1.62176289303063</v>
      </c>
      <c r="AM74">
        <v>1621.76289303063</v>
      </c>
      <c r="AN74">
        <v>38.801430056289881</v>
      </c>
      <c r="AP74">
        <v>1756.4194348078888</v>
      </c>
      <c r="AQ74">
        <v>38.337832480209244</v>
      </c>
    </row>
    <row r="75" spans="2:43" x14ac:dyDescent="0.2">
      <c r="B75">
        <f t="shared" si="3"/>
        <v>6000</v>
      </c>
      <c r="C75">
        <v>5000000</v>
      </c>
      <c r="D75">
        <v>464.71199999999999</v>
      </c>
      <c r="E75">
        <v>-505852</v>
      </c>
      <c r="F75" s="2">
        <v>2515300</v>
      </c>
      <c r="G75">
        <v>11204.6</v>
      </c>
      <c r="I75">
        <f t="shared" si="15"/>
        <v>3001.1785390625009</v>
      </c>
      <c r="J75">
        <f t="shared" si="16"/>
        <v>0.36672575025976406</v>
      </c>
      <c r="K75">
        <f t="shared" si="17"/>
        <v>0.99839640540776553</v>
      </c>
      <c r="L75">
        <f t="shared" si="18"/>
        <v>1146</v>
      </c>
      <c r="M75">
        <f t="shared" si="19"/>
        <v>-3.282</v>
      </c>
      <c r="O75">
        <v>6000</v>
      </c>
      <c r="P75">
        <v>5000000</v>
      </c>
      <c r="Q75">
        <v>464.71199999999999</v>
      </c>
      <c r="R75">
        <v>-505852</v>
      </c>
      <c r="S75" s="2">
        <v>2515300</v>
      </c>
      <c r="T75">
        <v>11204.6</v>
      </c>
      <c r="U75">
        <v>26285.3</v>
      </c>
      <c r="V75">
        <f t="shared" si="5"/>
        <v>2.62853</v>
      </c>
      <c r="X75">
        <v>5000000</v>
      </c>
      <c r="Y75">
        <v>25.377199999999998</v>
      </c>
      <c r="Z75">
        <v>111.655</v>
      </c>
      <c r="AA75">
        <v>86.277799999999999</v>
      </c>
      <c r="AC75">
        <f t="shared" si="11"/>
        <v>336105.47357906529</v>
      </c>
      <c r="AD75">
        <f t="shared" si="12"/>
        <v>2.5424044585812555</v>
      </c>
      <c r="AE75">
        <f t="shared" si="4"/>
        <v>2542.4044585812553</v>
      </c>
      <c r="AF75">
        <f t="shared" si="13"/>
        <v>33.733786031552185</v>
      </c>
      <c r="AG75">
        <f t="shared" si="14"/>
        <v>1.7851539090120064E-2</v>
      </c>
      <c r="AI75">
        <v>2596.8336016776061</v>
      </c>
      <c r="AJ75">
        <v>33.295365853397755</v>
      </c>
      <c r="AL75">
        <v>1.7446594891321541</v>
      </c>
      <c r="AM75">
        <v>1744.659489132154</v>
      </c>
      <c r="AN75">
        <v>38.904329976325293</v>
      </c>
      <c r="AP75">
        <v>1849.8247387105334</v>
      </c>
      <c r="AQ75">
        <v>38.429391303899401</v>
      </c>
    </row>
    <row r="76" spans="2:43" x14ac:dyDescent="0.2">
      <c r="B76">
        <f t="shared" si="3"/>
        <v>6125</v>
      </c>
      <c r="C76">
        <v>5100000</v>
      </c>
      <c r="D76">
        <v>464.71899999999999</v>
      </c>
      <c r="E76">
        <v>-505760</v>
      </c>
      <c r="F76" s="2">
        <v>2515300</v>
      </c>
      <c r="G76">
        <v>12186.5</v>
      </c>
      <c r="I76">
        <f t="shared" si="15"/>
        <v>3093.1785390625009</v>
      </c>
      <c r="J76">
        <f t="shared" si="16"/>
        <v>0.37436587005684246</v>
      </c>
      <c r="K76">
        <f t="shared" si="17"/>
        <v>0.99839640540776553</v>
      </c>
      <c r="L76">
        <f t="shared" si="18"/>
        <v>1238</v>
      </c>
      <c r="M76">
        <f t="shared" si="19"/>
        <v>-3.274</v>
      </c>
      <c r="O76">
        <v>6125</v>
      </c>
      <c r="P76">
        <v>5100000</v>
      </c>
      <c r="Q76">
        <v>464.71899999999999</v>
      </c>
      <c r="R76">
        <v>-505760</v>
      </c>
      <c r="S76" s="2">
        <v>2515300</v>
      </c>
      <c r="T76">
        <v>12186.5</v>
      </c>
      <c r="U76">
        <v>28184.2</v>
      </c>
      <c r="V76">
        <f t="shared" si="5"/>
        <v>2.8184200000000001</v>
      </c>
      <c r="X76">
        <v>5100000</v>
      </c>
      <c r="Y76">
        <v>25.718</v>
      </c>
      <c r="Z76">
        <v>111.678</v>
      </c>
      <c r="AA76">
        <v>85.96</v>
      </c>
      <c r="AC76">
        <f t="shared" si="11"/>
        <v>332405.05386517319</v>
      </c>
      <c r="AD76">
        <f t="shared" si="12"/>
        <v>2.7564199365592303</v>
      </c>
      <c r="AE76">
        <f t="shared" si="4"/>
        <v>2756.4199365592303</v>
      </c>
      <c r="AF76">
        <f t="shared" si="13"/>
        <v>32.681522193895063</v>
      </c>
      <c r="AG76">
        <f t="shared" si="14"/>
        <v>1.8426314307737213E-2</v>
      </c>
      <c r="AI76">
        <v>2786.8266201459487</v>
      </c>
      <c r="AJ76">
        <v>32.288466619956793</v>
      </c>
      <c r="AL76">
        <v>1.462057353522618</v>
      </c>
      <c r="AM76">
        <v>1462.0573535226181</v>
      </c>
      <c r="AN76">
        <v>39.410473984092867</v>
      </c>
      <c r="AP76">
        <v>1647.6288946034738</v>
      </c>
      <c r="AQ76">
        <v>39.007873411914282</v>
      </c>
    </row>
    <row r="77" spans="2:43" x14ac:dyDescent="0.2">
      <c r="B77">
        <f t="shared" si="3"/>
        <v>6250</v>
      </c>
      <c r="C77">
        <v>5200000</v>
      </c>
      <c r="D77">
        <v>464.738</v>
      </c>
      <c r="E77">
        <v>-505660</v>
      </c>
      <c r="F77" s="2">
        <v>2515300</v>
      </c>
      <c r="G77">
        <v>13037</v>
      </c>
      <c r="I77">
        <f t="shared" si="15"/>
        <v>3193.1785390625009</v>
      </c>
      <c r="J77">
        <f t="shared" si="16"/>
        <v>0.38200598985392092</v>
      </c>
      <c r="K77">
        <f t="shared" si="17"/>
        <v>0.99839640540776553</v>
      </c>
      <c r="L77">
        <f t="shared" si="18"/>
        <v>1338</v>
      </c>
      <c r="M77">
        <f t="shared" si="19"/>
        <v>-3.21</v>
      </c>
      <c r="O77">
        <v>6250</v>
      </c>
      <c r="P77">
        <v>5200000</v>
      </c>
      <c r="Q77">
        <v>464.738</v>
      </c>
      <c r="R77">
        <v>-505660</v>
      </c>
      <c r="S77" s="2">
        <v>2515300</v>
      </c>
      <c r="T77">
        <v>13037</v>
      </c>
      <c r="U77">
        <v>30166.5</v>
      </c>
      <c r="V77">
        <f t="shared" si="5"/>
        <v>3.0166500000000003</v>
      </c>
      <c r="X77">
        <v>5200000</v>
      </c>
      <c r="Y77">
        <v>25.4893</v>
      </c>
      <c r="Z77">
        <v>111.678</v>
      </c>
      <c r="AA77">
        <v>86.188699999999997</v>
      </c>
      <c r="AC77">
        <f t="shared" si="11"/>
        <v>335065.24949733663</v>
      </c>
      <c r="AD77">
        <f t="shared" si="12"/>
        <v>2.9268659027636899</v>
      </c>
      <c r="AE77">
        <f t="shared" si="4"/>
        <v>2926.86590276369</v>
      </c>
      <c r="AF77">
        <f t="shared" si="13"/>
        <v>32.284206919567382</v>
      </c>
      <c r="AG77">
        <f t="shared" si="14"/>
        <v>1.8653083270724798E-2</v>
      </c>
      <c r="AI77">
        <v>2879.6882548347894</v>
      </c>
      <c r="AJ77">
        <v>32.82910557323487</v>
      </c>
      <c r="AL77">
        <v>1.4871719320411254</v>
      </c>
      <c r="AM77">
        <v>1487.1719320411255</v>
      </c>
      <c r="AN77">
        <v>39.707411589484039</v>
      </c>
      <c r="AP77">
        <v>1447.2693649393946</v>
      </c>
      <c r="AQ77">
        <v>39.123617555261234</v>
      </c>
    </row>
    <row r="78" spans="2:43" x14ac:dyDescent="0.2">
      <c r="B78">
        <f t="shared" si="3"/>
        <v>6375</v>
      </c>
      <c r="C78">
        <v>5300000</v>
      </c>
      <c r="D78">
        <v>464.72500000000002</v>
      </c>
      <c r="E78">
        <v>-505549</v>
      </c>
      <c r="F78" s="2">
        <v>2515300</v>
      </c>
      <c r="G78">
        <v>14225.9</v>
      </c>
      <c r="I78">
        <f t="shared" si="15"/>
        <v>3304.1785390625009</v>
      </c>
      <c r="J78">
        <f t="shared" si="16"/>
        <v>0.38964610965099933</v>
      </c>
      <c r="K78">
        <f t="shared" si="17"/>
        <v>0.99839640540776553</v>
      </c>
      <c r="L78">
        <f t="shared" si="18"/>
        <v>1449</v>
      </c>
      <c r="M78">
        <f t="shared" si="19"/>
        <v>-3.1219999999999999</v>
      </c>
      <c r="O78">
        <v>6375</v>
      </c>
      <c r="P78">
        <v>5300000</v>
      </c>
      <c r="Q78">
        <v>464.72500000000002</v>
      </c>
      <c r="R78">
        <v>-505549</v>
      </c>
      <c r="S78" s="2">
        <v>2515300</v>
      </c>
      <c r="T78">
        <v>14225.9</v>
      </c>
      <c r="U78">
        <v>31969.9</v>
      </c>
      <c r="V78">
        <f t="shared" si="5"/>
        <v>3.1969900000000004</v>
      </c>
      <c r="X78">
        <v>5300000</v>
      </c>
      <c r="Y78">
        <v>25.382899999999999</v>
      </c>
      <c r="Z78">
        <v>111.91500000000001</v>
      </c>
      <c r="AA78">
        <v>86.5321</v>
      </c>
      <c r="AC78">
        <f t="shared" si="11"/>
        <v>339086.20998872322</v>
      </c>
      <c r="AD78">
        <f t="shared" si="12"/>
        <v>3.0650561728896348</v>
      </c>
      <c r="AE78">
        <f t="shared" si="4"/>
        <v>3065.056172889635</v>
      </c>
      <c r="AF78">
        <f t="shared" si="13"/>
        <v>32.031014220424957</v>
      </c>
      <c r="AG78">
        <f t="shared" si="14"/>
        <v>1.8800528633152052E-2</v>
      </c>
      <c r="AI78">
        <v>2996.7708402460298</v>
      </c>
      <c r="AJ78">
        <v>32.71128517367913</v>
      </c>
      <c r="AL78">
        <v>1.3651543160814552</v>
      </c>
      <c r="AM78">
        <v>1365.1543160814551</v>
      </c>
      <c r="AN78">
        <v>40.221044887735225</v>
      </c>
      <c r="AP78">
        <v>1550.5166458634676</v>
      </c>
      <c r="AQ78">
        <v>39.451272837973974</v>
      </c>
    </row>
    <row r="79" spans="2:43" x14ac:dyDescent="0.2">
      <c r="B79">
        <f t="shared" si="3"/>
        <v>6500</v>
      </c>
      <c r="C79">
        <v>5400000</v>
      </c>
      <c r="D79">
        <v>464.697</v>
      </c>
      <c r="E79">
        <v>-505440</v>
      </c>
      <c r="F79" s="2">
        <v>2515300</v>
      </c>
      <c r="G79">
        <v>15290.4</v>
      </c>
      <c r="I79">
        <f t="shared" si="15"/>
        <v>3413.1785390625009</v>
      </c>
      <c r="J79">
        <f t="shared" si="16"/>
        <v>0.39728622944807773</v>
      </c>
      <c r="K79">
        <f t="shared" si="17"/>
        <v>0.99839640540776553</v>
      </c>
      <c r="L79">
        <f t="shared" si="18"/>
        <v>1558</v>
      </c>
      <c r="M79">
        <f t="shared" si="19"/>
        <v>-3.1379999999999999</v>
      </c>
      <c r="O79">
        <v>6500</v>
      </c>
      <c r="P79">
        <v>5400000</v>
      </c>
      <c r="Q79">
        <v>464.697</v>
      </c>
      <c r="R79">
        <v>-505440</v>
      </c>
      <c r="S79" s="2">
        <v>2515300</v>
      </c>
      <c r="T79">
        <v>15290.4</v>
      </c>
      <c r="U79">
        <v>33986.400000000001</v>
      </c>
      <c r="V79">
        <f t="shared" si="5"/>
        <v>3.3986400000000003</v>
      </c>
      <c r="X79">
        <v>5400000</v>
      </c>
      <c r="Y79">
        <v>25.220800000000001</v>
      </c>
      <c r="Z79">
        <v>111.801</v>
      </c>
      <c r="AA79">
        <v>86.580200000000005</v>
      </c>
      <c r="AC79">
        <f t="shared" si="11"/>
        <v>339651.98088298691</v>
      </c>
      <c r="AD79">
        <f t="shared" si="12"/>
        <v>3.2529568409378427</v>
      </c>
      <c r="AE79">
        <f t="shared" si="4"/>
        <v>3252.9568409378426</v>
      </c>
      <c r="AF79">
        <f t="shared" si="13"/>
        <v>31.467449675036107</v>
      </c>
      <c r="AG79">
        <f t="shared" si="14"/>
        <v>1.913723565839973E-2</v>
      </c>
      <c r="AI79">
        <v>3208.8289870594449</v>
      </c>
      <c r="AJ79">
        <v>31.79074774680463</v>
      </c>
      <c r="AL79">
        <v>1.3990873369325343</v>
      </c>
      <c r="AM79">
        <v>1399.0873369325343</v>
      </c>
      <c r="AN79">
        <v>40.385887972355796</v>
      </c>
      <c r="AP79">
        <v>1450.2708059381225</v>
      </c>
      <c r="AQ79">
        <v>40.078643580808524</v>
      </c>
    </row>
    <row r="80" spans="2:43" x14ac:dyDescent="0.2">
      <c r="B80">
        <f t="shared" si="3"/>
        <v>6625</v>
      </c>
      <c r="C80">
        <v>5500000</v>
      </c>
      <c r="D80">
        <v>464.76299999999998</v>
      </c>
      <c r="E80">
        <v>-505322</v>
      </c>
      <c r="F80" s="2">
        <v>2515300</v>
      </c>
      <c r="G80">
        <v>16391.2</v>
      </c>
      <c r="I80">
        <f t="shared" si="15"/>
        <v>3531.1785390625009</v>
      </c>
      <c r="J80">
        <f t="shared" si="16"/>
        <v>0.40492634924515614</v>
      </c>
      <c r="K80">
        <f t="shared" si="17"/>
        <v>0.99839640540776553</v>
      </c>
      <c r="L80">
        <f t="shared" si="18"/>
        <v>1676</v>
      </c>
      <c r="M80">
        <f t="shared" si="19"/>
        <v>-3.0659999999999998</v>
      </c>
      <c r="O80">
        <v>6625</v>
      </c>
      <c r="P80">
        <v>5500000</v>
      </c>
      <c r="Q80">
        <v>464.76299999999998</v>
      </c>
      <c r="R80">
        <v>-505322</v>
      </c>
      <c r="S80" s="2">
        <v>2515300</v>
      </c>
      <c r="T80">
        <v>16391.2</v>
      </c>
      <c r="U80">
        <v>36159.5</v>
      </c>
      <c r="V80">
        <f t="shared" si="5"/>
        <v>3.6159500000000002</v>
      </c>
      <c r="X80">
        <v>5500000</v>
      </c>
      <c r="Y80">
        <v>25.1235</v>
      </c>
      <c r="Z80">
        <v>112.041</v>
      </c>
      <c r="AA80">
        <v>86.917500000000004</v>
      </c>
      <c r="AC80">
        <f t="shared" si="11"/>
        <v>343637.12464682769</v>
      </c>
      <c r="AD80">
        <f t="shared" si="12"/>
        <v>3.4208153212736785</v>
      </c>
      <c r="AE80">
        <f t="shared" si="4"/>
        <v>3420.8153212736784</v>
      </c>
      <c r="AF80">
        <f t="shared" si="13"/>
        <v>31.235966258463339</v>
      </c>
      <c r="AG80">
        <f t="shared" si="14"/>
        <v>1.9279057834070835E-2</v>
      </c>
      <c r="AI80">
        <v>3349.1281721026762</v>
      </c>
      <c r="AJ80">
        <v>31.779007986258208</v>
      </c>
      <c r="AL80">
        <v>1.6115791486337783</v>
      </c>
      <c r="AM80">
        <v>1611.5791486337782</v>
      </c>
      <c r="AN80">
        <v>40.678038441226406</v>
      </c>
      <c r="AP80">
        <v>1361.2298934067369</v>
      </c>
      <c r="AQ80">
        <v>40.438227127252347</v>
      </c>
    </row>
    <row r="81" spans="2:43" x14ac:dyDescent="0.2">
      <c r="B81">
        <f t="shared" si="3"/>
        <v>6750</v>
      </c>
      <c r="C81">
        <v>5600000</v>
      </c>
      <c r="D81">
        <v>464.96600000000001</v>
      </c>
      <c r="E81">
        <v>-505197</v>
      </c>
      <c r="F81" s="2">
        <v>2515300</v>
      </c>
      <c r="G81">
        <v>17516.3</v>
      </c>
      <c r="I81">
        <f t="shared" si="15"/>
        <v>3656.1785390625009</v>
      </c>
      <c r="J81">
        <f t="shared" si="16"/>
        <v>0.4125664690422346</v>
      </c>
      <c r="K81">
        <f t="shared" si="17"/>
        <v>0.99839640540776553</v>
      </c>
      <c r="L81">
        <f t="shared" si="18"/>
        <v>1801</v>
      </c>
      <c r="M81">
        <f t="shared" si="19"/>
        <v>-3.01</v>
      </c>
      <c r="O81">
        <v>6750</v>
      </c>
      <c r="P81">
        <v>5600000</v>
      </c>
      <c r="Q81">
        <v>464.96600000000001</v>
      </c>
      <c r="R81">
        <v>-505197</v>
      </c>
      <c r="S81" s="2">
        <v>2515300</v>
      </c>
      <c r="T81">
        <v>17516.3</v>
      </c>
      <c r="U81">
        <v>38298</v>
      </c>
      <c r="V81">
        <f t="shared" si="5"/>
        <v>3.8298000000000001</v>
      </c>
      <c r="X81">
        <v>5600000</v>
      </c>
      <c r="Y81">
        <v>25.254999999999999</v>
      </c>
      <c r="Z81">
        <v>112.062</v>
      </c>
      <c r="AA81">
        <v>86.807000000000002</v>
      </c>
      <c r="AC81">
        <f t="shared" si="11"/>
        <v>342328.17138863687</v>
      </c>
      <c r="AD81">
        <f t="shared" si="12"/>
        <v>3.6369785786915223</v>
      </c>
      <c r="AE81">
        <f t="shared" si="4"/>
        <v>3636.9785786915222</v>
      </c>
      <c r="AF81">
        <f t="shared" si="13"/>
        <v>30.540744416331425</v>
      </c>
      <c r="AG81">
        <f t="shared" si="14"/>
        <v>1.9717921468802777E-2</v>
      </c>
      <c r="AI81">
        <v>3559.2012420660685</v>
      </c>
      <c r="AJ81">
        <v>31.070991409967476</v>
      </c>
      <c r="AL81">
        <v>1.4856705049781147</v>
      </c>
      <c r="AM81">
        <v>1485.6705049781146</v>
      </c>
      <c r="AN81">
        <v>40.89837902758314</v>
      </c>
      <c r="AP81">
        <v>1333.1741215877621</v>
      </c>
      <c r="AQ81">
        <v>40.49326012792352</v>
      </c>
    </row>
    <row r="82" spans="2:43" x14ac:dyDescent="0.2">
      <c r="B82">
        <f t="shared" si="3"/>
        <v>6875</v>
      </c>
      <c r="C82">
        <v>5700000</v>
      </c>
      <c r="D82">
        <v>464.73200000000003</v>
      </c>
      <c r="E82">
        <v>-505066</v>
      </c>
      <c r="F82" s="2">
        <v>2515300</v>
      </c>
      <c r="G82">
        <v>18408.8</v>
      </c>
      <c r="I82">
        <f t="shared" si="15"/>
        <v>3787.1785390625009</v>
      </c>
      <c r="J82">
        <f t="shared" si="16"/>
        <v>0.420206588839313</v>
      </c>
      <c r="K82">
        <f t="shared" si="17"/>
        <v>0.99839640540776553</v>
      </c>
      <c r="L82">
        <f t="shared" si="18"/>
        <v>1932</v>
      </c>
      <c r="M82">
        <f t="shared" si="19"/>
        <v>-2.9620000000000002</v>
      </c>
      <c r="O82">
        <v>6875</v>
      </c>
      <c r="P82">
        <v>5700000</v>
      </c>
      <c r="Q82">
        <v>464.73200000000003</v>
      </c>
      <c r="R82">
        <v>-505066</v>
      </c>
      <c r="S82" s="2">
        <v>2515300</v>
      </c>
      <c r="T82">
        <v>18408.8</v>
      </c>
      <c r="U82">
        <v>40537.800000000003</v>
      </c>
      <c r="V82">
        <f t="shared" si="5"/>
        <v>4.0537800000000006</v>
      </c>
      <c r="X82">
        <v>5700000</v>
      </c>
      <c r="Y82">
        <v>25.091200000000001</v>
      </c>
      <c r="Z82">
        <v>112.23699999999999</v>
      </c>
      <c r="AA82">
        <v>87.145799999999994</v>
      </c>
      <c r="AC82">
        <f t="shared" si="11"/>
        <v>346352.06471704802</v>
      </c>
      <c r="AD82">
        <f t="shared" si="12"/>
        <v>3.8049563878376378</v>
      </c>
      <c r="AE82">
        <f t="shared" si="4"/>
        <v>3804.956387837638</v>
      </c>
      <c r="AF82">
        <f t="shared" si="13"/>
        <v>30.337921945106373</v>
      </c>
      <c r="AG82">
        <f t="shared" si="14"/>
        <v>1.9849744524019292E-2</v>
      </c>
      <c r="AI82">
        <v>3778.7709992123528</v>
      </c>
      <c r="AJ82">
        <v>30.491181701826537</v>
      </c>
      <c r="AL82">
        <v>1.2662113960918666</v>
      </c>
      <c r="AM82">
        <v>1266.2113960918666</v>
      </c>
      <c r="AN82">
        <v>40.980571110185572</v>
      </c>
      <c r="AP82">
        <v>1524.0244824624208</v>
      </c>
      <c r="AQ82">
        <v>40.539193894428678</v>
      </c>
    </row>
    <row r="83" spans="2:43" x14ac:dyDescent="0.2">
      <c r="B83">
        <f t="shared" si="3"/>
        <v>7000</v>
      </c>
      <c r="C83">
        <v>5800000</v>
      </c>
      <c r="D83">
        <v>464.73500000000001</v>
      </c>
      <c r="E83">
        <v>-504939</v>
      </c>
      <c r="F83" s="2">
        <v>2515300</v>
      </c>
      <c r="G83">
        <v>19823.900000000001</v>
      </c>
      <c r="I83">
        <f t="shared" si="15"/>
        <v>3914.1785390625009</v>
      </c>
      <c r="J83">
        <f t="shared" si="16"/>
        <v>0.4278467086363914</v>
      </c>
      <c r="K83">
        <f t="shared" si="17"/>
        <v>0.99839640540776553</v>
      </c>
      <c r="L83">
        <f t="shared" si="18"/>
        <v>2059</v>
      </c>
      <c r="M83">
        <f t="shared" si="19"/>
        <v>-2.9940000000000002</v>
      </c>
      <c r="O83">
        <v>7000</v>
      </c>
      <c r="P83">
        <v>5800000</v>
      </c>
      <c r="Q83">
        <v>464.73500000000001</v>
      </c>
      <c r="R83">
        <v>-504939</v>
      </c>
      <c r="S83" s="2">
        <v>2515300</v>
      </c>
      <c r="T83">
        <v>19823.900000000001</v>
      </c>
      <c r="U83">
        <v>42466.1</v>
      </c>
      <c r="V83">
        <f t="shared" si="5"/>
        <v>4.2466100000000004</v>
      </c>
      <c r="X83">
        <v>5800000</v>
      </c>
      <c r="Y83">
        <v>24.782900000000001</v>
      </c>
      <c r="Z83">
        <v>112.312</v>
      </c>
      <c r="AA83">
        <v>87.5291</v>
      </c>
      <c r="AC83">
        <f t="shared" si="11"/>
        <v>350942.35535383649</v>
      </c>
      <c r="AD83">
        <f t="shared" si="12"/>
        <v>3.9338145300085232</v>
      </c>
      <c r="AE83">
        <f t="shared" si="4"/>
        <v>3933.8145300085234</v>
      </c>
      <c r="AF83">
        <f t="shared" si="13"/>
        <v>30.191069484868617</v>
      </c>
      <c r="AG83">
        <f t="shared" si="14"/>
        <v>1.9946295718401594E-2</v>
      </c>
      <c r="AI83">
        <v>4034.0240682833314</v>
      </c>
      <c r="AJ83">
        <v>29.511112273717206</v>
      </c>
      <c r="AL83">
        <v>1.297746704635178</v>
      </c>
      <c r="AM83">
        <v>1297.746704635178</v>
      </c>
      <c r="AN83">
        <v>41.309671162173878</v>
      </c>
      <c r="AP83">
        <v>1266.9248201626478</v>
      </c>
      <c r="AQ83">
        <v>40.788385016998838</v>
      </c>
    </row>
    <row r="84" spans="2:43" x14ac:dyDescent="0.2">
      <c r="B84">
        <f t="shared" si="3"/>
        <v>7125</v>
      </c>
      <c r="C84">
        <v>5900000</v>
      </c>
      <c r="D84">
        <v>464.779</v>
      </c>
      <c r="E84">
        <v>-504807</v>
      </c>
      <c r="F84" s="2">
        <v>2515300</v>
      </c>
      <c r="G84">
        <v>20967.7</v>
      </c>
      <c r="I84">
        <f t="shared" si="15"/>
        <v>4046.1785390625009</v>
      </c>
      <c r="J84">
        <f t="shared" si="16"/>
        <v>0.43548682843346986</v>
      </c>
      <c r="K84">
        <f t="shared" si="17"/>
        <v>0.99839640540776553</v>
      </c>
      <c r="L84">
        <f t="shared" si="18"/>
        <v>2191</v>
      </c>
      <c r="M84">
        <f t="shared" si="19"/>
        <v>-2.9540000000000002</v>
      </c>
      <c r="O84">
        <v>7125</v>
      </c>
      <c r="P84">
        <v>5900000</v>
      </c>
      <c r="Q84">
        <v>464.779</v>
      </c>
      <c r="R84">
        <v>-504807</v>
      </c>
      <c r="S84" s="2">
        <v>2515300</v>
      </c>
      <c r="T84">
        <v>20967.7</v>
      </c>
      <c r="U84">
        <v>44908.6</v>
      </c>
      <c r="V84">
        <f t="shared" si="5"/>
        <v>4.4908599999999996</v>
      </c>
      <c r="X84">
        <v>5900000</v>
      </c>
      <c r="Y84">
        <v>24.787299999999998</v>
      </c>
      <c r="Z84">
        <v>112.758</v>
      </c>
      <c r="AA84">
        <v>87.970699999999994</v>
      </c>
      <c r="AC84">
        <f t="shared" si="11"/>
        <v>356280.90018514788</v>
      </c>
      <c r="AD84">
        <f t="shared" si="12"/>
        <v>4.0977387249720119</v>
      </c>
      <c r="AE84">
        <f t="shared" si="4"/>
        <v>4097.7387249720123</v>
      </c>
      <c r="AF84">
        <f t="shared" si="13"/>
        <v>30.112611661964358</v>
      </c>
      <c r="AG84">
        <f t="shared" si="14"/>
        <v>1.9998265403217978E-2</v>
      </c>
      <c r="AI84">
        <v>4216.4191976543625</v>
      </c>
      <c r="AJ84">
        <v>29.328692336642298</v>
      </c>
      <c r="AL84">
        <v>1.4108408948617508</v>
      </c>
      <c r="AM84">
        <v>1410.8408948617507</v>
      </c>
      <c r="AN84">
        <v>41.664885277532328</v>
      </c>
      <c r="AP84">
        <v>1264.4775576886548</v>
      </c>
      <c r="AQ84">
        <v>40.866236322438816</v>
      </c>
    </row>
    <row r="85" spans="2:43" x14ac:dyDescent="0.2">
      <c r="B85">
        <f t="shared" si="3"/>
        <v>7250</v>
      </c>
      <c r="C85">
        <v>6000000</v>
      </c>
      <c r="D85">
        <v>464.79700000000003</v>
      </c>
      <c r="E85">
        <v>-504658</v>
      </c>
      <c r="F85" s="2">
        <v>2515300</v>
      </c>
      <c r="G85">
        <v>22241.9</v>
      </c>
      <c r="I85">
        <f t="shared" si="15"/>
        <v>4195.1785390625009</v>
      </c>
      <c r="J85">
        <f t="shared" si="16"/>
        <v>0.44312694823054827</v>
      </c>
      <c r="K85">
        <f t="shared" si="17"/>
        <v>0.99839640540776553</v>
      </c>
      <c r="L85">
        <f t="shared" si="18"/>
        <v>2340</v>
      </c>
      <c r="M85">
        <f t="shared" si="19"/>
        <v>-2.8180000000000001</v>
      </c>
      <c r="O85">
        <v>7250</v>
      </c>
      <c r="P85">
        <v>6000000</v>
      </c>
      <c r="Q85">
        <v>464.79700000000003</v>
      </c>
      <c r="R85">
        <v>-504658</v>
      </c>
      <c r="S85" s="2">
        <v>2515300</v>
      </c>
      <c r="T85">
        <v>22241.9</v>
      </c>
      <c r="U85">
        <v>47210.7</v>
      </c>
      <c r="V85">
        <f t="shared" si="5"/>
        <v>4.7210700000000001</v>
      </c>
      <c r="X85">
        <v>6000000</v>
      </c>
      <c r="Y85">
        <v>24.506699999999999</v>
      </c>
      <c r="Z85">
        <v>112.398</v>
      </c>
      <c r="AA85">
        <v>87.891300000000001</v>
      </c>
      <c r="AC85">
        <f t="shared" si="11"/>
        <v>355317.06182091247</v>
      </c>
      <c r="AD85">
        <f t="shared" si="12"/>
        <v>4.3194819762000982</v>
      </c>
      <c r="AE85">
        <f t="shared" si="4"/>
        <v>4319.481976200098</v>
      </c>
      <c r="AF85">
        <f t="shared" si="13"/>
        <v>29.513370293593582</v>
      </c>
      <c r="AG85">
        <f t="shared" si="14"/>
        <v>2.040431147000241E-2</v>
      </c>
      <c r="AI85">
        <v>4413.0853892216028</v>
      </c>
      <c r="AJ85">
        <v>28.963864445239793</v>
      </c>
      <c r="AL85">
        <v>1.3289882765082537</v>
      </c>
      <c r="AM85">
        <v>1328.9882765082536</v>
      </c>
      <c r="AN85">
        <v>42.136607256357706</v>
      </c>
      <c r="AP85">
        <v>1443.7199681889888</v>
      </c>
      <c r="AQ85">
        <v>41.315464805191574</v>
      </c>
    </row>
    <row r="86" spans="2:43" x14ac:dyDescent="0.2">
      <c r="B86">
        <f t="shared" si="3"/>
        <v>7375</v>
      </c>
      <c r="C86">
        <v>6100000</v>
      </c>
      <c r="D86">
        <v>464.75099999999998</v>
      </c>
      <c r="E86">
        <v>-504517</v>
      </c>
      <c r="F86" s="2">
        <v>2515300</v>
      </c>
      <c r="G86">
        <v>23483.8</v>
      </c>
      <c r="I86">
        <f t="shared" si="15"/>
        <v>4336.1785390625009</v>
      </c>
      <c r="J86">
        <f t="shared" si="16"/>
        <v>0.45076706802762667</v>
      </c>
      <c r="K86">
        <f t="shared" si="17"/>
        <v>0.99839640540776553</v>
      </c>
      <c r="L86">
        <f t="shared" si="18"/>
        <v>2481</v>
      </c>
      <c r="M86">
        <f t="shared" si="19"/>
        <v>-2.8820000000000001</v>
      </c>
      <c r="O86">
        <v>7375</v>
      </c>
      <c r="P86">
        <v>6100000</v>
      </c>
      <c r="Q86">
        <v>464.75099999999998</v>
      </c>
      <c r="R86">
        <v>-504517</v>
      </c>
      <c r="S86" s="2">
        <v>2515300</v>
      </c>
      <c r="T86">
        <v>23483.8</v>
      </c>
      <c r="U86">
        <v>49653.599999999999</v>
      </c>
      <c r="V86">
        <f t="shared" si="5"/>
        <v>4.9653600000000004</v>
      </c>
      <c r="X86">
        <v>6100000</v>
      </c>
      <c r="Y86">
        <v>24.819700000000001</v>
      </c>
      <c r="Z86">
        <v>112.402</v>
      </c>
      <c r="AA86">
        <v>87.582300000000004</v>
      </c>
      <c r="AC86">
        <f t="shared" si="11"/>
        <v>351582.65040785831</v>
      </c>
      <c r="AD86">
        <f t="shared" si="12"/>
        <v>4.5912463290767906</v>
      </c>
      <c r="AE86">
        <f t="shared" si="4"/>
        <v>4591.246329076791</v>
      </c>
      <c r="AF86">
        <f t="shared" si="13"/>
        <v>28.708213162794884</v>
      </c>
      <c r="AG86">
        <f t="shared" si="14"/>
        <v>2.0976575469365537E-2</v>
      </c>
      <c r="AI86">
        <v>4647.9160058905272</v>
      </c>
      <c r="AJ86">
        <v>28.454764990618045</v>
      </c>
      <c r="AL86">
        <v>1.1443925313961691</v>
      </c>
      <c r="AM86">
        <v>1144.392531396169</v>
      </c>
      <c r="AN86">
        <v>42.496625873592599</v>
      </c>
      <c r="AP86">
        <v>1165.3557081960064</v>
      </c>
      <c r="AQ86">
        <v>41.899292399580638</v>
      </c>
    </row>
    <row r="87" spans="2:43" x14ac:dyDescent="0.2">
      <c r="B87">
        <f t="shared" si="3"/>
        <v>7500</v>
      </c>
      <c r="C87">
        <v>6200000</v>
      </c>
      <c r="D87">
        <v>464.76499999999999</v>
      </c>
      <c r="E87">
        <v>-504361</v>
      </c>
      <c r="F87" s="2">
        <v>2515300</v>
      </c>
      <c r="G87">
        <v>24902.400000000001</v>
      </c>
      <c r="I87">
        <f t="shared" ref="I87:I93" si="20">E87-(128000-$B$25)/128000*E$26</f>
        <v>4492.1785390625009</v>
      </c>
      <c r="J87">
        <f t="shared" ref="J87:J93" si="21">B87/$B$25</f>
        <v>0.45840718782470508</v>
      </c>
      <c r="K87">
        <f t="shared" ref="K87:K93" si="22">F87/$F$26</f>
        <v>0.99839640540776553</v>
      </c>
      <c r="L87">
        <f t="shared" ref="L87:L93" si="23">E87-$E$27</f>
        <v>2637</v>
      </c>
      <c r="M87">
        <f t="shared" ref="M87:M93" si="24">((L87-L86)-(B87-B86)*$B$14)/(B87-B86)</f>
        <v>-2.762</v>
      </c>
      <c r="O87">
        <v>7500</v>
      </c>
      <c r="P87">
        <v>6200000</v>
      </c>
      <c r="Q87">
        <v>464.76499999999999</v>
      </c>
      <c r="R87">
        <v>-504361</v>
      </c>
      <c r="S87" s="2">
        <v>2515300</v>
      </c>
      <c r="T87">
        <v>24902.400000000001</v>
      </c>
      <c r="U87">
        <v>51993.2</v>
      </c>
      <c r="V87">
        <f t="shared" si="5"/>
        <v>5.1993200000000002</v>
      </c>
      <c r="X87">
        <v>6200000</v>
      </c>
      <c r="Y87">
        <v>24.488900000000001</v>
      </c>
      <c r="Z87">
        <v>112.69199999999999</v>
      </c>
      <c r="AA87">
        <v>88.203100000000006</v>
      </c>
      <c r="AC87">
        <f t="shared" si="11"/>
        <v>359112.0228118308</v>
      </c>
      <c r="AD87">
        <f t="shared" si="12"/>
        <v>4.7067799077214287</v>
      </c>
      <c r="AE87">
        <f t="shared" si="4"/>
        <v>4706.7799077214286</v>
      </c>
      <c r="AF87">
        <f t="shared" si="13"/>
        <v>28.834301351637933</v>
      </c>
      <c r="AG87">
        <f t="shared" si="14"/>
        <v>2.0884847968261663E-2</v>
      </c>
      <c r="AI87">
        <v>4696.6836045363307</v>
      </c>
      <c r="AJ87">
        <v>29.046065625071957</v>
      </c>
      <c r="AL87">
        <v>1.2131667037540317</v>
      </c>
      <c r="AM87">
        <v>1213.1667037540317</v>
      </c>
      <c r="AN87">
        <v>42.516195077672279</v>
      </c>
      <c r="AP87">
        <v>1113.4515037914446</v>
      </c>
      <c r="AQ87">
        <v>42.524109773759299</v>
      </c>
    </row>
    <row r="88" spans="2:43" x14ac:dyDescent="0.2">
      <c r="B88">
        <f t="shared" si="3"/>
        <v>7625</v>
      </c>
      <c r="C88">
        <v>6300000</v>
      </c>
      <c r="D88">
        <v>464.75299999999999</v>
      </c>
      <c r="E88">
        <v>-504203</v>
      </c>
      <c r="F88" s="2">
        <v>2515300</v>
      </c>
      <c r="G88">
        <v>26070.799999999999</v>
      </c>
      <c r="I88">
        <f t="shared" si="20"/>
        <v>4650.1785390625009</v>
      </c>
      <c r="J88">
        <f t="shared" si="21"/>
        <v>0.46604730762178354</v>
      </c>
      <c r="K88">
        <f t="shared" si="22"/>
        <v>0.99839640540776553</v>
      </c>
      <c r="L88">
        <f t="shared" si="23"/>
        <v>2795</v>
      </c>
      <c r="M88">
        <f t="shared" si="24"/>
        <v>-2.746</v>
      </c>
      <c r="O88">
        <v>7625</v>
      </c>
      <c r="P88">
        <v>6300000</v>
      </c>
      <c r="Q88">
        <v>464.75299999999999</v>
      </c>
      <c r="R88">
        <v>-504203</v>
      </c>
      <c r="S88" s="2">
        <v>2515300</v>
      </c>
      <c r="T88">
        <v>26070.799999999999</v>
      </c>
      <c r="U88">
        <v>54570.2</v>
      </c>
      <c r="V88">
        <f t="shared" si="5"/>
        <v>5.45702</v>
      </c>
      <c r="X88">
        <v>6300000</v>
      </c>
      <c r="Y88">
        <v>24.5609</v>
      </c>
      <c r="Z88">
        <v>112.593</v>
      </c>
      <c r="AA88">
        <v>88.0321</v>
      </c>
      <c r="AC88">
        <f t="shared" si="11"/>
        <v>357027.43008008879</v>
      </c>
      <c r="AD88">
        <f t="shared" si="12"/>
        <v>4.9689113682240178</v>
      </c>
      <c r="AE88">
        <f t="shared" si="4"/>
        <v>4968.9113682240177</v>
      </c>
      <c r="AF88">
        <f t="shared" si="13"/>
        <v>28.196972904161239</v>
      </c>
      <c r="AG88">
        <f t="shared" si="14"/>
        <v>2.1356902460658418E-2</v>
      </c>
      <c r="AI88">
        <v>5037.8637336041402</v>
      </c>
      <c r="AJ88">
        <v>27.910731022960775</v>
      </c>
      <c r="AL88">
        <v>1.1023954393469801</v>
      </c>
      <c r="AM88">
        <v>1102.3954393469801</v>
      </c>
      <c r="AN88">
        <v>43.922874187024306</v>
      </c>
      <c r="AP88">
        <v>1156.2248611752855</v>
      </c>
      <c r="AQ88">
        <v>42.642838730920957</v>
      </c>
    </row>
    <row r="89" spans="2:43" x14ac:dyDescent="0.2">
      <c r="B89">
        <f t="shared" si="3"/>
        <v>7750</v>
      </c>
      <c r="C89">
        <v>6400000</v>
      </c>
      <c r="D89">
        <v>464.762</v>
      </c>
      <c r="E89">
        <v>-504037</v>
      </c>
      <c r="F89" s="2">
        <v>2515300</v>
      </c>
      <c r="G89">
        <v>27415.4</v>
      </c>
      <c r="I89">
        <f t="shared" si="20"/>
        <v>4816.1785390625009</v>
      </c>
      <c r="J89">
        <f t="shared" si="21"/>
        <v>0.47368742741886194</v>
      </c>
      <c r="K89">
        <f t="shared" si="22"/>
        <v>0.99839640540776553</v>
      </c>
      <c r="L89">
        <f t="shared" si="23"/>
        <v>2961</v>
      </c>
      <c r="M89">
        <f t="shared" si="24"/>
        <v>-2.6819999999999999</v>
      </c>
      <c r="O89">
        <v>7750</v>
      </c>
      <c r="P89">
        <v>6400000</v>
      </c>
      <c r="Q89">
        <v>464.762</v>
      </c>
      <c r="R89">
        <v>-504037</v>
      </c>
      <c r="S89" s="2">
        <v>2515300</v>
      </c>
      <c r="T89">
        <v>27415.4</v>
      </c>
      <c r="U89">
        <v>57112.9</v>
      </c>
      <c r="V89">
        <f t="shared" si="5"/>
        <v>5.71129</v>
      </c>
      <c r="X89">
        <v>6400000</v>
      </c>
      <c r="Y89">
        <v>24.507899999999999</v>
      </c>
      <c r="Z89">
        <v>113.301</v>
      </c>
      <c r="AA89">
        <v>88.793099999999995</v>
      </c>
      <c r="AC89">
        <f t="shared" si="11"/>
        <v>366366.75134590373</v>
      </c>
      <c r="AD89">
        <f t="shared" si="12"/>
        <v>5.0678697879358223</v>
      </c>
      <c r="AE89">
        <f t="shared" si="4"/>
        <v>5067.8697879358224</v>
      </c>
      <c r="AF89">
        <f t="shared" si="13"/>
        <v>28.467878407806865</v>
      </c>
      <c r="AG89">
        <f t="shared" si="14"/>
        <v>2.1153666296216022E-2</v>
      </c>
      <c r="AI89">
        <v>5309.637981181635</v>
      </c>
      <c r="AJ89">
        <v>27.175622981391278</v>
      </c>
      <c r="AL89">
        <v>1.2038609986201434</v>
      </c>
      <c r="AM89">
        <v>1203.8609986201434</v>
      </c>
      <c r="AN89">
        <v>44.29118589996105</v>
      </c>
      <c r="AP89">
        <v>1086.8205149116732</v>
      </c>
      <c r="AQ89">
        <v>42.852937492664381</v>
      </c>
    </row>
    <row r="90" spans="2:43" x14ac:dyDescent="0.2">
      <c r="B90">
        <f t="shared" si="3"/>
        <v>7875</v>
      </c>
      <c r="C90">
        <v>6500000</v>
      </c>
      <c r="D90">
        <v>464.947</v>
      </c>
      <c r="E90">
        <v>-503866</v>
      </c>
      <c r="F90" s="2">
        <v>2515300</v>
      </c>
      <c r="G90">
        <v>28749.9</v>
      </c>
      <c r="I90">
        <f t="shared" si="20"/>
        <v>4987.1785390625009</v>
      </c>
      <c r="J90">
        <f t="shared" si="21"/>
        <v>0.48132754721594034</v>
      </c>
      <c r="K90">
        <f t="shared" si="22"/>
        <v>0.99839640540776553</v>
      </c>
      <c r="L90">
        <f t="shared" si="23"/>
        <v>3132</v>
      </c>
      <c r="M90">
        <f t="shared" si="24"/>
        <v>-2.6419999999999999</v>
      </c>
      <c r="O90">
        <v>7875</v>
      </c>
      <c r="P90">
        <v>6500000</v>
      </c>
      <c r="Q90">
        <v>464.947</v>
      </c>
      <c r="R90">
        <v>-503866</v>
      </c>
      <c r="S90" s="2">
        <v>2515300</v>
      </c>
      <c r="T90">
        <v>28749.9</v>
      </c>
      <c r="U90">
        <v>59762.7</v>
      </c>
      <c r="V90">
        <f t="shared" si="5"/>
        <v>5.9762700000000004</v>
      </c>
      <c r="X90">
        <v>6500000</v>
      </c>
      <c r="Y90">
        <v>24.602900000000002</v>
      </c>
      <c r="Z90">
        <v>113.038</v>
      </c>
      <c r="AA90">
        <v>88.435100000000006</v>
      </c>
      <c r="AC90">
        <f t="shared" si="11"/>
        <v>361953.19239542139</v>
      </c>
      <c r="AD90">
        <f t="shared" si="12"/>
        <v>5.3676610926856476</v>
      </c>
      <c r="AE90">
        <f t="shared" si="4"/>
        <v>5367.6610926856474</v>
      </c>
      <c r="AF90">
        <f t="shared" si="13"/>
        <v>27.678503169590186</v>
      </c>
      <c r="AG90">
        <f t="shared" si="14"/>
        <v>2.1756956881310869E-2</v>
      </c>
      <c r="AI90">
        <v>5368.0224296145971</v>
      </c>
      <c r="AJ90">
        <v>27.663858243982276</v>
      </c>
      <c r="AL90">
        <v>1.0595979368476269</v>
      </c>
      <c r="AM90">
        <v>1059.5979368476269</v>
      </c>
      <c r="AN90">
        <v>44.312055837471846</v>
      </c>
      <c r="AP90">
        <v>1311.0862899666813</v>
      </c>
      <c r="AQ90">
        <v>43.188441535369563</v>
      </c>
    </row>
    <row r="91" spans="2:43" x14ac:dyDescent="0.2">
      <c r="B91">
        <f t="shared" si="3"/>
        <v>8000</v>
      </c>
      <c r="C91">
        <v>6600000</v>
      </c>
      <c r="D91">
        <v>464.80500000000001</v>
      </c>
      <c r="E91">
        <v>-503703</v>
      </c>
      <c r="F91" s="2">
        <v>2515300</v>
      </c>
      <c r="G91">
        <v>29989.599999999999</v>
      </c>
      <c r="I91">
        <f t="shared" si="20"/>
        <v>5150.1785390625009</v>
      </c>
      <c r="J91">
        <f t="shared" si="21"/>
        <v>0.48896766701301875</v>
      </c>
      <c r="K91">
        <f t="shared" si="22"/>
        <v>0.99839640540776553</v>
      </c>
      <c r="L91">
        <f t="shared" si="23"/>
        <v>3295</v>
      </c>
      <c r="M91">
        <f t="shared" si="24"/>
        <v>-2.706</v>
      </c>
      <c r="O91">
        <v>8000</v>
      </c>
      <c r="P91">
        <v>6600000</v>
      </c>
      <c r="Q91">
        <v>464.80500000000001</v>
      </c>
      <c r="R91">
        <v>-503703</v>
      </c>
      <c r="S91" s="2">
        <v>2515300</v>
      </c>
      <c r="T91">
        <v>29989.599999999999</v>
      </c>
      <c r="U91">
        <v>62375.4</v>
      </c>
      <c r="V91">
        <f t="shared" si="5"/>
        <v>6.2375400000000001</v>
      </c>
      <c r="X91">
        <v>6600000</v>
      </c>
      <c r="Y91">
        <v>24.317299999999999</v>
      </c>
      <c r="Z91">
        <v>113.048</v>
      </c>
      <c r="AA91">
        <v>88.730699999999999</v>
      </c>
      <c r="AC91">
        <f t="shared" si="11"/>
        <v>365594.89329233387</v>
      </c>
      <c r="AD91">
        <f t="shared" si="12"/>
        <v>5.5465190817165091</v>
      </c>
      <c r="AE91">
        <f t="shared" si="4"/>
        <v>5546.5190817165094</v>
      </c>
      <c r="AF91">
        <f t="shared" si="13"/>
        <v>27.520155592580434</v>
      </c>
      <c r="AG91">
        <f t="shared" si="14"/>
        <v>2.188214372459275E-2</v>
      </c>
      <c r="AI91">
        <v>5600.1045448022114</v>
      </c>
      <c r="AJ91">
        <v>27.203993818536073</v>
      </c>
      <c r="AL91">
        <v>0.99279065406371525</v>
      </c>
      <c r="AM91">
        <v>992.79065406371524</v>
      </c>
      <c r="AN91">
        <v>44.739881427185857</v>
      </c>
      <c r="AP91">
        <v>1231.6091152634917</v>
      </c>
      <c r="AQ91">
        <v>43.309967018322091</v>
      </c>
    </row>
    <row r="92" spans="2:43" x14ac:dyDescent="0.2">
      <c r="B92">
        <f t="shared" si="3"/>
        <v>8125</v>
      </c>
      <c r="C92">
        <v>6700000</v>
      </c>
      <c r="D92">
        <v>464.74799999999999</v>
      </c>
      <c r="E92">
        <v>-503527</v>
      </c>
      <c r="F92" s="2">
        <v>2515300</v>
      </c>
      <c r="G92">
        <v>31394.5</v>
      </c>
      <c r="I92">
        <f t="shared" si="20"/>
        <v>5326.1785390625009</v>
      </c>
      <c r="J92">
        <f t="shared" si="21"/>
        <v>0.49660778681009721</v>
      </c>
      <c r="K92">
        <f t="shared" si="22"/>
        <v>0.99839640540776553</v>
      </c>
      <c r="L92">
        <f t="shared" si="23"/>
        <v>3471</v>
      </c>
      <c r="M92">
        <f t="shared" si="24"/>
        <v>-2.6019999999999999</v>
      </c>
      <c r="O92">
        <v>8125</v>
      </c>
      <c r="P92">
        <v>6700000</v>
      </c>
      <c r="Q92">
        <v>464.74799999999999</v>
      </c>
      <c r="R92">
        <v>-503527</v>
      </c>
      <c r="S92" s="2">
        <v>2515300</v>
      </c>
      <c r="T92">
        <v>31394.5</v>
      </c>
      <c r="U92">
        <v>64964.1</v>
      </c>
      <c r="V92">
        <f t="shared" si="5"/>
        <v>6.49641</v>
      </c>
      <c r="X92">
        <v>6700000</v>
      </c>
      <c r="Y92">
        <v>24.410499999999999</v>
      </c>
      <c r="Z92">
        <v>113.449</v>
      </c>
      <c r="AA92">
        <v>89.038499999999999</v>
      </c>
      <c r="AC92">
        <f t="shared" si="11"/>
        <v>369412.76865632401</v>
      </c>
      <c r="AD92">
        <f t="shared" si="12"/>
        <v>5.7170081600804741</v>
      </c>
      <c r="AE92">
        <f t="shared" si="4"/>
        <v>5717.0081600804742</v>
      </c>
      <c r="AF92">
        <f t="shared" si="13"/>
        <v>27.379737758133945</v>
      </c>
      <c r="AG92">
        <f t="shared" si="14"/>
        <v>2.199436697749594E-2</v>
      </c>
      <c r="AI92">
        <v>5827.7458643978771</v>
      </c>
      <c r="AJ92">
        <v>26.810479309818042</v>
      </c>
      <c r="AL92">
        <v>1.029043169378006</v>
      </c>
      <c r="AM92">
        <v>1029.043169378006</v>
      </c>
      <c r="AN92">
        <v>44.829032279203822</v>
      </c>
      <c r="AP92">
        <v>1001.0244289535444</v>
      </c>
      <c r="AQ92">
        <v>43.987808038074967</v>
      </c>
    </row>
    <row r="93" spans="2:43" x14ac:dyDescent="0.2">
      <c r="B93">
        <f>B92+(C93-C92)/800</f>
        <v>8250</v>
      </c>
      <c r="C93">
        <v>6800000</v>
      </c>
      <c r="D93">
        <v>464.71800000000002</v>
      </c>
      <c r="E93">
        <v>-503345</v>
      </c>
      <c r="F93" s="2">
        <v>2515300</v>
      </c>
      <c r="G93">
        <v>32845.300000000003</v>
      </c>
      <c r="I93">
        <f t="shared" si="20"/>
        <v>5508.1785390625009</v>
      </c>
      <c r="J93">
        <f t="shared" si="21"/>
        <v>0.50424790660717556</v>
      </c>
      <c r="K93">
        <f t="shared" si="22"/>
        <v>0.99839640540776553</v>
      </c>
      <c r="L93">
        <f t="shared" si="23"/>
        <v>3653</v>
      </c>
      <c r="M93">
        <f t="shared" si="24"/>
        <v>-2.5539999999999998</v>
      </c>
      <c r="O93">
        <v>8250</v>
      </c>
      <c r="P93">
        <v>6800000</v>
      </c>
      <c r="Q93">
        <v>464.71800000000002</v>
      </c>
      <c r="R93">
        <v>-503345</v>
      </c>
      <c r="S93" s="2">
        <v>2515300</v>
      </c>
      <c r="T93">
        <v>32845.300000000003</v>
      </c>
      <c r="U93">
        <v>67684.100000000006</v>
      </c>
      <c r="V93">
        <f t="shared" si="5"/>
        <v>6.7684100000000011</v>
      </c>
      <c r="X93">
        <v>6800000</v>
      </c>
      <c r="Y93">
        <v>24.191199999999998</v>
      </c>
      <c r="Z93">
        <v>114.17400000000001</v>
      </c>
      <c r="AA93">
        <v>89.982799999999997</v>
      </c>
      <c r="AC93">
        <f t="shared" si="11"/>
        <v>381291.30939952901</v>
      </c>
      <c r="AD93">
        <f t="shared" si="12"/>
        <v>5.7708135157420504</v>
      </c>
      <c r="AE93">
        <f>AD93*1000</f>
        <v>5770.8135157420502</v>
      </c>
      <c r="AF93">
        <f t="shared" si="13"/>
        <v>27.831954729745011</v>
      </c>
      <c r="AG93">
        <f t="shared" si="14"/>
        <v>2.1636999838764725E-2</v>
      </c>
      <c r="AI93">
        <v>6001.3112594624154</v>
      </c>
      <c r="AJ93">
        <v>26.752311806663062</v>
      </c>
      <c r="AL93">
        <v>1.1319394526994799</v>
      </c>
      <c r="AM93">
        <v>1131.9394526994799</v>
      </c>
      <c r="AN93">
        <v>44.943243443595264</v>
      </c>
      <c r="AP93">
        <v>1151.242688958278</v>
      </c>
      <c r="AQ93">
        <v>44.012452491421769</v>
      </c>
    </row>
    <row r="94" spans="2:43" x14ac:dyDescent="0.2">
      <c r="F94" s="2"/>
      <c r="S94" s="2"/>
      <c r="AL94">
        <v>1.060114999850323</v>
      </c>
      <c r="AM94">
        <v>1060.1149998503229</v>
      </c>
      <c r="AN94">
        <v>45.430229005527103</v>
      </c>
      <c r="AP94">
        <v>1018.9408484542797</v>
      </c>
      <c r="AQ94">
        <v>44.121335481236088</v>
      </c>
    </row>
    <row r="95" spans="2:43" x14ac:dyDescent="0.2">
      <c r="B95" t="s">
        <v>0</v>
      </c>
      <c r="AL95">
        <v>0.92705417471740237</v>
      </c>
      <c r="AM95">
        <v>927.05417471740236</v>
      </c>
      <c r="AN95">
        <v>45.609651033233767</v>
      </c>
      <c r="AP95">
        <v>925.69985616412725</v>
      </c>
      <c r="AQ95">
        <v>45.90448105870226</v>
      </c>
    </row>
    <row r="96" spans="2:43" x14ac:dyDescent="0.2">
      <c r="AL96">
        <v>0.95715099628034761</v>
      </c>
      <c r="AM96">
        <v>957.15099628034761</v>
      </c>
      <c r="AN96">
        <v>46.303866747243063</v>
      </c>
      <c r="AP96">
        <v>923.06881777647777</v>
      </c>
      <c r="AQ96">
        <v>46.147027707543494</v>
      </c>
    </row>
    <row r="97" spans="2:43" x14ac:dyDescent="0.2">
      <c r="B97" t="s">
        <v>1</v>
      </c>
      <c r="AD97" t="s">
        <v>2</v>
      </c>
      <c r="AL97">
        <v>0.86388989410715777</v>
      </c>
      <c r="AM97">
        <v>863.88989410715783</v>
      </c>
      <c r="AN97">
        <v>46.869821529445048</v>
      </c>
      <c r="AP97">
        <v>869.93092102623234</v>
      </c>
      <c r="AQ97">
        <v>46.372694582956207</v>
      </c>
    </row>
    <row r="98" spans="2:43" x14ac:dyDescent="0.2">
      <c r="D98" t="s">
        <v>3</v>
      </c>
      <c r="F98" t="s">
        <v>29</v>
      </c>
      <c r="X98" t="s">
        <v>5</v>
      </c>
      <c r="Y98" t="s">
        <v>6</v>
      </c>
      <c r="Z98" t="s">
        <v>7</v>
      </c>
      <c r="AA98" t="s">
        <v>8</v>
      </c>
      <c r="AC98">
        <f>(4/3)*3.14*((3.413*10.5)^3)</f>
        <v>192683.77519540023</v>
      </c>
      <c r="AD98" t="s">
        <v>9</v>
      </c>
      <c r="AL98">
        <v>0.98362272883885704</v>
      </c>
      <c r="AM98">
        <v>983.62272883885703</v>
      </c>
      <c r="AN98">
        <v>47.261102323972885</v>
      </c>
      <c r="AP98">
        <v>886.34958030354187</v>
      </c>
      <c r="AQ98">
        <v>46.50603755011705</v>
      </c>
    </row>
    <row r="99" spans="2:43" x14ac:dyDescent="0.2">
      <c r="B99">
        <v>9721</v>
      </c>
      <c r="C99" t="s">
        <v>10</v>
      </c>
      <c r="D99" t="s">
        <v>11</v>
      </c>
      <c r="E99" t="s">
        <v>12</v>
      </c>
      <c r="F99" t="s">
        <v>13</v>
      </c>
      <c r="G99" t="s">
        <v>14</v>
      </c>
      <c r="I99" t="s">
        <v>15</v>
      </c>
      <c r="J99" t="s">
        <v>16</v>
      </c>
      <c r="K99" t="s">
        <v>17</v>
      </c>
      <c r="L99" t="s">
        <v>18</v>
      </c>
      <c r="M99" t="s">
        <v>19</v>
      </c>
      <c r="X99">
        <v>0</v>
      </c>
      <c r="Y99">
        <v>32.585000000000001</v>
      </c>
      <c r="Z99">
        <v>104.61499999999999</v>
      </c>
      <c r="AA99">
        <v>72.03</v>
      </c>
      <c r="AC99">
        <f>(1/6)*3.14*(AA99)^3</f>
        <v>195577.38815012999</v>
      </c>
      <c r="AL99">
        <v>0.8933099867276707</v>
      </c>
      <c r="AM99">
        <v>893.30998672767066</v>
      </c>
      <c r="AN99">
        <v>47.632448790330777</v>
      </c>
      <c r="AP99">
        <v>990.38507266152965</v>
      </c>
      <c r="AQ99">
        <v>46.974613325285645</v>
      </c>
    </row>
    <row r="100" spans="2:43" x14ac:dyDescent="0.2">
      <c r="B100" t="s">
        <v>20</v>
      </c>
      <c r="C100">
        <v>100000</v>
      </c>
      <c r="D100">
        <v>433.76299999999998</v>
      </c>
      <c r="E100">
        <v>-583427</v>
      </c>
      <c r="F100" s="2">
        <v>2519340</v>
      </c>
      <c r="G100">
        <v>2.5308400000000002E-2</v>
      </c>
      <c r="X100">
        <v>100000</v>
      </c>
      <c r="Y100">
        <v>32.616900000000001</v>
      </c>
      <c r="Z100">
        <v>104.214</v>
      </c>
      <c r="AA100">
        <v>71.597099999999998</v>
      </c>
      <c r="AC100">
        <f>(1/6)*3.14*(AA100)^3</f>
        <v>192072.2806243588</v>
      </c>
      <c r="AL100">
        <v>0.79846494233001164</v>
      </c>
      <c r="AM100">
        <v>798.4649423300117</v>
      </c>
      <c r="AN100">
        <v>48.318478453834402</v>
      </c>
      <c r="AP100">
        <v>1031.4288614316386</v>
      </c>
      <c r="AQ100">
        <v>47.110625017825498</v>
      </c>
    </row>
    <row r="101" spans="2:43" x14ac:dyDescent="0.2">
      <c r="B101">
        <v>0</v>
      </c>
      <c r="C101">
        <v>200000</v>
      </c>
      <c r="D101">
        <v>433.74799999999999</v>
      </c>
      <c r="E101">
        <v>-537896</v>
      </c>
      <c r="F101" s="2">
        <v>2517040</v>
      </c>
      <c r="G101">
        <v>1.2454099999999999E-2</v>
      </c>
      <c r="I101">
        <f>E101-(128000-$B$99)/128000*E$100</f>
        <v>1222.4541640625102</v>
      </c>
      <c r="J101">
        <f>B101/$B$99</f>
        <v>0</v>
      </c>
      <c r="K101" s="2">
        <f>F101/$F$100</f>
        <v>0.99908706248461898</v>
      </c>
      <c r="L101">
        <f>E101-$E$101</f>
        <v>0</v>
      </c>
      <c r="O101" t="s">
        <v>21</v>
      </c>
      <c r="P101" t="s">
        <v>10</v>
      </c>
      <c r="Q101" t="s">
        <v>11</v>
      </c>
      <c r="R101" t="s">
        <v>12</v>
      </c>
      <c r="S101" t="s">
        <v>13</v>
      </c>
      <c r="T101" t="s">
        <v>14</v>
      </c>
      <c r="U101" t="s">
        <v>22</v>
      </c>
      <c r="V101" t="s">
        <v>23</v>
      </c>
      <c r="X101">
        <v>200000</v>
      </c>
      <c r="Y101">
        <v>33.152099999999997</v>
      </c>
      <c r="Z101">
        <v>103.952</v>
      </c>
      <c r="AA101">
        <v>70.799899999999994</v>
      </c>
      <c r="AC101">
        <f>(1/6)*3.14*(AA101)^3</f>
        <v>185727.5502966315</v>
      </c>
      <c r="AD101" t="s">
        <v>24</v>
      </c>
      <c r="AE101" t="s">
        <v>45</v>
      </c>
      <c r="AF101" t="s">
        <v>25</v>
      </c>
      <c r="AG101" t="s">
        <v>26</v>
      </c>
      <c r="AL101">
        <v>0.83313397243416065</v>
      </c>
      <c r="AM101">
        <v>833.13397243416068</v>
      </c>
      <c r="AN101">
        <v>48.333619311607293</v>
      </c>
      <c r="AP101">
        <v>804.83471057587406</v>
      </c>
      <c r="AQ101">
        <v>47.829466655932926</v>
      </c>
    </row>
    <row r="102" spans="2:43" x14ac:dyDescent="0.2">
      <c r="B102">
        <f>B101+(C102-C101)/1250</f>
        <v>80</v>
      </c>
      <c r="C102">
        <v>300000</v>
      </c>
      <c r="D102">
        <v>464.62799999999999</v>
      </c>
      <c r="E102">
        <v>-537892</v>
      </c>
      <c r="F102" s="2">
        <v>2517170</v>
      </c>
      <c r="G102">
        <v>-31.873000000000001</v>
      </c>
      <c r="I102">
        <f t="shared" ref="I102:I162" si="25">E102-(128000-$B$99)/128000*E$100</f>
        <v>1226.4541640625102</v>
      </c>
      <c r="J102">
        <f t="shared" ref="J102:J162" si="26">B102/$B$99</f>
        <v>8.2296060076123851E-3</v>
      </c>
      <c r="K102" s="2">
        <f t="shared" ref="K102:K162" si="27">F102/$F$100</f>
        <v>0.99913866330070578</v>
      </c>
      <c r="L102">
        <f t="shared" ref="L102:L162" si="28">E102-$E$101</f>
        <v>4</v>
      </c>
      <c r="M102">
        <f>((L102-L101)-(B102-B101)*$B$14)/(B102-B101)</f>
        <v>-3.9599999999999995</v>
      </c>
      <c r="O102">
        <v>80</v>
      </c>
      <c r="P102">
        <v>300000</v>
      </c>
      <c r="Q102">
        <v>464.62799999999999</v>
      </c>
      <c r="R102">
        <v>-537892</v>
      </c>
      <c r="S102" s="2">
        <v>2517170</v>
      </c>
      <c r="T102">
        <v>-31.873000000000001</v>
      </c>
      <c r="U102">
        <v>62.729700000000001</v>
      </c>
      <c r="V102">
        <f>U102*10^-4</f>
        <v>6.2729700000000001E-3</v>
      </c>
      <c r="X102">
        <v>300000</v>
      </c>
      <c r="Y102">
        <v>33.091099999999997</v>
      </c>
      <c r="Z102">
        <v>103.995</v>
      </c>
      <c r="AA102">
        <v>70.903899999999993</v>
      </c>
      <c r="AC102">
        <f>(1/6)*3.14*(AA102)^3</f>
        <v>186547.21469406504</v>
      </c>
      <c r="AD102">
        <f>V102*$AC$98/AC102</f>
        <v>6.4793223703164963E-3</v>
      </c>
      <c r="AE102">
        <f>AD102*1000</f>
        <v>6.4793223703164964</v>
      </c>
      <c r="AF102">
        <f>AC102/O102*0.6022</f>
        <v>1404.2341586095745</v>
      </c>
      <c r="AG102">
        <f>O102/AC102</f>
        <v>4.288458561613956E-4</v>
      </c>
      <c r="AI102">
        <v>6.578996714218408</v>
      </c>
      <c r="AJ102">
        <v>1383.2769352845535</v>
      </c>
      <c r="AL102">
        <v>0.89721833091024905</v>
      </c>
      <c r="AM102">
        <v>897.21833091024905</v>
      </c>
      <c r="AN102">
        <v>49.686664743409793</v>
      </c>
      <c r="AP102">
        <v>919.08449640843833</v>
      </c>
      <c r="AQ102">
        <v>48.151310890021122</v>
      </c>
    </row>
    <row r="103" spans="2:43" x14ac:dyDescent="0.2">
      <c r="B103">
        <f t="shared" ref="B103:B162" si="29">B102+(C103-C102)/1250</f>
        <v>160</v>
      </c>
      <c r="C103">
        <v>400000</v>
      </c>
      <c r="D103">
        <v>464.67599999999999</v>
      </c>
      <c r="E103">
        <v>-537908</v>
      </c>
      <c r="F103" s="2">
        <v>2517170</v>
      </c>
      <c r="G103">
        <v>-43.643900000000002</v>
      </c>
      <c r="I103">
        <f t="shared" si="25"/>
        <v>1210.4541640625102</v>
      </c>
      <c r="J103">
        <f t="shared" si="26"/>
        <v>1.645921201522477E-2</v>
      </c>
      <c r="K103" s="2">
        <f t="shared" si="27"/>
        <v>0.99913866330070578</v>
      </c>
      <c r="L103">
        <f t="shared" si="28"/>
        <v>-12</v>
      </c>
      <c r="M103">
        <f t="shared" ref="M103:M162" si="30">((L103-L102)-(B103-B102)*$B$14)/(B103-B102)</f>
        <v>-4.2099999999999991</v>
      </c>
      <c r="O103">
        <v>160</v>
      </c>
      <c r="P103">
        <v>400000</v>
      </c>
      <c r="Q103">
        <v>464.67599999999999</v>
      </c>
      <c r="R103">
        <v>-537908</v>
      </c>
      <c r="S103" s="2">
        <v>2517170</v>
      </c>
      <c r="T103">
        <v>-43.643900000000002</v>
      </c>
      <c r="U103">
        <v>143.69</v>
      </c>
      <c r="V103">
        <f>U103*10^-4</f>
        <v>1.4369E-2</v>
      </c>
      <c r="X103">
        <v>400000</v>
      </c>
      <c r="Y103">
        <v>33.324800000000003</v>
      </c>
      <c r="Z103">
        <v>104.04900000000001</v>
      </c>
      <c r="AA103">
        <v>70.724199999999996</v>
      </c>
      <c r="AC103">
        <f t="shared" ref="AC103:AC161" si="31">(1/6)*3.14*(AA103)^3</f>
        <v>185132.4414785979</v>
      </c>
      <c r="AD103">
        <f t="shared" ref="AD103:AD162" si="32">V103*$AC$98/AC103</f>
        <v>1.4955094545667602E-2</v>
      </c>
      <c r="AE103">
        <f t="shared" ref="AE103:AE162" si="33">AD103*1000</f>
        <v>14.955094545667603</v>
      </c>
      <c r="AF103">
        <f t="shared" ref="AF103:AF162" si="34">AC103/O103*0.6022</f>
        <v>696.79222661507276</v>
      </c>
      <c r="AG103">
        <f t="shared" ref="AG103:AG162" si="35">O103/AC103</f>
        <v>8.6424615114524209E-4</v>
      </c>
      <c r="AI103">
        <v>13.596314952926718</v>
      </c>
      <c r="AJ103">
        <v>689.6463300647265</v>
      </c>
      <c r="AL103">
        <v>0.71991967550660951</v>
      </c>
      <c r="AM103">
        <v>719.91967550660956</v>
      </c>
      <c r="AN103">
        <v>50.586195550591022</v>
      </c>
      <c r="AP103">
        <v>750.79958793593175</v>
      </c>
      <c r="AQ103">
        <v>49.407346564503491</v>
      </c>
    </row>
    <row r="104" spans="2:43" x14ac:dyDescent="0.2">
      <c r="B104">
        <f t="shared" si="29"/>
        <v>240</v>
      </c>
      <c r="C104">
        <v>500000</v>
      </c>
      <c r="D104">
        <v>464.69600000000003</v>
      </c>
      <c r="E104">
        <v>-537904</v>
      </c>
      <c r="F104" s="2">
        <v>2517170</v>
      </c>
      <c r="G104">
        <v>-134.63900000000001</v>
      </c>
      <c r="I104">
        <f t="shared" si="25"/>
        <v>1214.4541640625102</v>
      </c>
      <c r="J104">
        <f t="shared" si="26"/>
        <v>2.4688818022837157E-2</v>
      </c>
      <c r="K104" s="2">
        <f t="shared" si="27"/>
        <v>0.99913866330070578</v>
      </c>
      <c r="L104">
        <f t="shared" si="28"/>
        <v>-8</v>
      </c>
      <c r="M104">
        <f t="shared" si="30"/>
        <v>-3.9599999999999995</v>
      </c>
      <c r="O104">
        <v>240</v>
      </c>
      <c r="P104">
        <v>500000</v>
      </c>
      <c r="Q104">
        <v>464.69600000000003</v>
      </c>
      <c r="R104">
        <v>-537904</v>
      </c>
      <c r="S104" s="2">
        <v>2517170</v>
      </c>
      <c r="T104">
        <v>-134.63900000000001</v>
      </c>
      <c r="U104">
        <v>179.05600000000001</v>
      </c>
      <c r="V104">
        <f t="shared" ref="V104:V162" si="36">U104*10^-4</f>
        <v>1.7905600000000001E-2</v>
      </c>
      <c r="X104">
        <v>500000</v>
      </c>
      <c r="Y104">
        <v>33.067399999999999</v>
      </c>
      <c r="Z104">
        <v>104.15300000000001</v>
      </c>
      <c r="AA104">
        <v>71.085599999999999</v>
      </c>
      <c r="AC104">
        <f t="shared" si="31"/>
        <v>187985.04384773204</v>
      </c>
      <c r="AD104">
        <f t="shared" si="32"/>
        <v>1.8353154775086023E-2</v>
      </c>
      <c r="AE104">
        <f t="shared" si="33"/>
        <v>18.353154775086022</v>
      </c>
      <c r="AF104">
        <f t="shared" si="34"/>
        <v>471.68580585460097</v>
      </c>
      <c r="AG104">
        <f t="shared" si="35"/>
        <v>1.2766973110605549E-3</v>
      </c>
      <c r="AI104">
        <v>20.337267170474245</v>
      </c>
      <c r="AJ104">
        <v>462.53494365605724</v>
      </c>
      <c r="AL104">
        <v>0.82296742100236475</v>
      </c>
      <c r="AM104">
        <v>822.96742100236474</v>
      </c>
      <c r="AN104">
        <v>50.701230716624409</v>
      </c>
      <c r="AP104">
        <v>778.71017891229508</v>
      </c>
      <c r="AQ104">
        <v>49.459725547188718</v>
      </c>
    </row>
    <row r="105" spans="2:43" x14ac:dyDescent="0.2">
      <c r="B105">
        <f t="shared" si="29"/>
        <v>320</v>
      </c>
      <c r="C105">
        <v>600000</v>
      </c>
      <c r="D105">
        <v>464.79899999999998</v>
      </c>
      <c r="E105">
        <v>-537902</v>
      </c>
      <c r="F105" s="2">
        <v>2517170</v>
      </c>
      <c r="G105">
        <v>-78.964699999999993</v>
      </c>
      <c r="I105">
        <f t="shared" si="25"/>
        <v>1216.4541640625102</v>
      </c>
      <c r="J105">
        <f t="shared" si="26"/>
        <v>3.291842403044954E-2</v>
      </c>
      <c r="K105" s="2">
        <f t="shared" si="27"/>
        <v>0.99913866330070578</v>
      </c>
      <c r="L105">
        <f t="shared" si="28"/>
        <v>-6</v>
      </c>
      <c r="M105">
        <f t="shared" si="30"/>
        <v>-3.9849999999999994</v>
      </c>
      <c r="O105">
        <v>320</v>
      </c>
      <c r="P105">
        <v>600000</v>
      </c>
      <c r="Q105">
        <v>464.79899999999998</v>
      </c>
      <c r="R105">
        <v>-537902</v>
      </c>
      <c r="S105" s="2">
        <v>2517170</v>
      </c>
      <c r="T105">
        <v>-78.964699999999993</v>
      </c>
      <c r="U105">
        <v>269.93799999999999</v>
      </c>
      <c r="V105">
        <f t="shared" si="36"/>
        <v>2.6993800000000002E-2</v>
      </c>
      <c r="X105">
        <v>600000</v>
      </c>
      <c r="Y105">
        <v>33.280700000000003</v>
      </c>
      <c r="Z105">
        <v>103.84</v>
      </c>
      <c r="AA105">
        <v>70.559299999999993</v>
      </c>
      <c r="AC105">
        <f t="shared" si="31"/>
        <v>183840.49832707515</v>
      </c>
      <c r="AD105">
        <f t="shared" si="32"/>
        <v>2.8292282376301506E-2</v>
      </c>
      <c r="AE105">
        <f t="shared" si="33"/>
        <v>28.292282376301507</v>
      </c>
      <c r="AF105">
        <f t="shared" si="34"/>
        <v>345.96483778926449</v>
      </c>
      <c r="AG105">
        <f t="shared" si="35"/>
        <v>1.7406393200190314E-3</v>
      </c>
      <c r="AI105">
        <v>25.832608000405216</v>
      </c>
      <c r="AJ105">
        <v>347.88207907358975</v>
      </c>
      <c r="AL105">
        <v>0.75663152190506888</v>
      </c>
      <c r="AM105">
        <v>756.63152190506889</v>
      </c>
      <c r="AN105">
        <v>50.929350802914165</v>
      </c>
      <c r="AP105">
        <v>842.77192690847323</v>
      </c>
      <c r="AQ105">
        <v>50.263345785001285</v>
      </c>
    </row>
    <row r="106" spans="2:43" x14ac:dyDescent="0.2">
      <c r="B106">
        <f t="shared" si="29"/>
        <v>400</v>
      </c>
      <c r="C106">
        <v>700000</v>
      </c>
      <c r="D106">
        <v>464.67700000000002</v>
      </c>
      <c r="E106">
        <v>-537901</v>
      </c>
      <c r="F106" s="2">
        <v>2517170</v>
      </c>
      <c r="G106">
        <v>-89.675399999999996</v>
      </c>
      <c r="I106">
        <f t="shared" si="25"/>
        <v>1217.4541640625102</v>
      </c>
      <c r="J106">
        <f t="shared" si="26"/>
        <v>4.1148030038061931E-2</v>
      </c>
      <c r="K106" s="2">
        <f t="shared" si="27"/>
        <v>0.99913866330070578</v>
      </c>
      <c r="L106">
        <f t="shared" si="28"/>
        <v>-5</v>
      </c>
      <c r="M106">
        <f t="shared" si="30"/>
        <v>-3.9974999999999996</v>
      </c>
      <c r="O106">
        <v>400</v>
      </c>
      <c r="P106">
        <v>700000</v>
      </c>
      <c r="Q106">
        <v>464.67700000000002</v>
      </c>
      <c r="R106">
        <v>-537901</v>
      </c>
      <c r="S106" s="2">
        <v>2517170</v>
      </c>
      <c r="T106">
        <v>-89.675399999999996</v>
      </c>
      <c r="U106">
        <v>331.589</v>
      </c>
      <c r="V106">
        <f t="shared" si="36"/>
        <v>3.3158899999999998E-2</v>
      </c>
      <c r="X106">
        <v>700000</v>
      </c>
      <c r="Y106">
        <v>33.4726</v>
      </c>
      <c r="Z106">
        <v>104.11199999999999</v>
      </c>
      <c r="AA106">
        <v>70.639399999999995</v>
      </c>
      <c r="AC106">
        <f t="shared" si="31"/>
        <v>184467.30501290906</v>
      </c>
      <c r="AD106">
        <f t="shared" si="32"/>
        <v>3.4635850688443895E-2</v>
      </c>
      <c r="AE106">
        <f t="shared" si="33"/>
        <v>34.635850688443895</v>
      </c>
      <c r="AF106">
        <f t="shared" si="34"/>
        <v>277.71552769693454</v>
      </c>
      <c r="AG106">
        <f t="shared" si="35"/>
        <v>2.1684059404023272E-3</v>
      </c>
      <c r="AI106">
        <v>37.244032881441072</v>
      </c>
      <c r="AJ106">
        <v>279.98857732682796</v>
      </c>
      <c r="AL106">
        <v>0.80103641601021147</v>
      </c>
      <c r="AM106">
        <v>801.0364160102115</v>
      </c>
      <c r="AN106">
        <v>51.169977685753523</v>
      </c>
      <c r="AP106">
        <v>727.81591859688092</v>
      </c>
      <c r="AQ106">
        <v>50.728465737783452</v>
      </c>
    </row>
    <row r="107" spans="2:43" x14ac:dyDescent="0.2">
      <c r="B107">
        <f t="shared" si="29"/>
        <v>480</v>
      </c>
      <c r="C107">
        <v>800000</v>
      </c>
      <c r="D107">
        <v>464.63600000000002</v>
      </c>
      <c r="E107">
        <v>-537904</v>
      </c>
      <c r="F107" s="2">
        <v>2517170</v>
      </c>
      <c r="G107">
        <v>-52.744700000000002</v>
      </c>
      <c r="I107">
        <f t="shared" si="25"/>
        <v>1214.4541640625102</v>
      </c>
      <c r="J107">
        <f t="shared" si="26"/>
        <v>4.9377636045674314E-2</v>
      </c>
      <c r="K107" s="2">
        <f t="shared" si="27"/>
        <v>0.99913866330070578</v>
      </c>
      <c r="L107">
        <f t="shared" si="28"/>
        <v>-8</v>
      </c>
      <c r="M107">
        <f t="shared" si="30"/>
        <v>-4.0474999999999994</v>
      </c>
      <c r="O107">
        <v>480</v>
      </c>
      <c r="P107">
        <v>800000</v>
      </c>
      <c r="Q107">
        <v>464.63600000000002</v>
      </c>
      <c r="R107">
        <v>-537904</v>
      </c>
      <c r="S107" s="2">
        <v>2517170</v>
      </c>
      <c r="T107">
        <v>-52.744700000000002</v>
      </c>
      <c r="U107">
        <v>404.99599999999998</v>
      </c>
      <c r="V107">
        <f t="shared" si="36"/>
        <v>4.0499599999999997E-2</v>
      </c>
      <c r="X107">
        <v>800000</v>
      </c>
      <c r="Y107">
        <v>33.226500000000001</v>
      </c>
      <c r="Z107">
        <v>103.908</v>
      </c>
      <c r="AA107">
        <v>70.6815</v>
      </c>
      <c r="AC107">
        <f t="shared" si="31"/>
        <v>184797.32068071087</v>
      </c>
      <c r="AD107">
        <f t="shared" si="32"/>
        <v>4.222797058506364E-2</v>
      </c>
      <c r="AE107">
        <f t="shared" si="33"/>
        <v>42.227970585063638</v>
      </c>
      <c r="AF107">
        <f t="shared" si="34"/>
        <v>231.84363857067515</v>
      </c>
      <c r="AG107">
        <f t="shared" si="35"/>
        <v>2.5974402563408074E-3</v>
      </c>
      <c r="AI107">
        <v>43.922432260413615</v>
      </c>
      <c r="AJ107">
        <v>227.24741641263748</v>
      </c>
      <c r="AL107">
        <v>0.71181553802698772</v>
      </c>
      <c r="AM107">
        <v>711.81553802698772</v>
      </c>
      <c r="AN107">
        <v>51.61265139677969</v>
      </c>
      <c r="AP107">
        <v>793.3672603651363</v>
      </c>
      <c r="AQ107">
        <v>51.582307792237863</v>
      </c>
    </row>
    <row r="108" spans="2:43" x14ac:dyDescent="0.2">
      <c r="B108">
        <f t="shared" si="29"/>
        <v>560</v>
      </c>
      <c r="C108">
        <v>900000</v>
      </c>
      <c r="D108">
        <v>464.74700000000001</v>
      </c>
      <c r="E108">
        <v>-537901</v>
      </c>
      <c r="F108" s="2">
        <v>2517170</v>
      </c>
      <c r="G108">
        <v>-57.474499999999999</v>
      </c>
      <c r="I108">
        <f t="shared" si="25"/>
        <v>1217.4541640625102</v>
      </c>
      <c r="J108">
        <f t="shared" si="26"/>
        <v>5.7607242053286697E-2</v>
      </c>
      <c r="K108" s="2">
        <f t="shared" si="27"/>
        <v>0.99913866330070578</v>
      </c>
      <c r="L108">
        <f t="shared" si="28"/>
        <v>-5</v>
      </c>
      <c r="M108">
        <f t="shared" si="30"/>
        <v>-3.9724999999999993</v>
      </c>
      <c r="O108">
        <v>560</v>
      </c>
      <c r="P108">
        <v>900000</v>
      </c>
      <c r="Q108">
        <v>464.74700000000001</v>
      </c>
      <c r="R108">
        <v>-537901</v>
      </c>
      <c r="S108" s="2">
        <v>2517170</v>
      </c>
      <c r="T108">
        <v>-57.474499999999999</v>
      </c>
      <c r="U108">
        <v>532.97699999999998</v>
      </c>
      <c r="V108">
        <f t="shared" si="36"/>
        <v>5.3297700000000003E-2</v>
      </c>
      <c r="X108">
        <v>900000</v>
      </c>
      <c r="Y108">
        <v>32.747900000000001</v>
      </c>
      <c r="Z108">
        <v>104.047</v>
      </c>
      <c r="AA108">
        <v>71.299099999999996</v>
      </c>
      <c r="AC108">
        <f t="shared" si="31"/>
        <v>189683.93093336842</v>
      </c>
      <c r="AD108">
        <f t="shared" si="32"/>
        <v>5.414060112893463E-2</v>
      </c>
      <c r="AE108">
        <f t="shared" si="33"/>
        <v>54.140601128934634</v>
      </c>
      <c r="AF108">
        <f t="shared" si="34"/>
        <v>203.97797001441864</v>
      </c>
      <c r="AG108">
        <f t="shared" si="35"/>
        <v>2.9522796013580878E-3</v>
      </c>
      <c r="AI108">
        <v>55.774208854053974</v>
      </c>
      <c r="AJ108">
        <v>199.0370506272404</v>
      </c>
      <c r="AL108">
        <v>0.66256074577148028</v>
      </c>
      <c r="AM108">
        <v>662.56074577148024</v>
      </c>
      <c r="AN108">
        <v>52.690493419460992</v>
      </c>
      <c r="AP108">
        <v>677.49518964851086</v>
      </c>
      <c r="AQ108">
        <v>51.800228599066116</v>
      </c>
    </row>
    <row r="109" spans="2:43" x14ac:dyDescent="0.2">
      <c r="B109">
        <f t="shared" si="29"/>
        <v>640</v>
      </c>
      <c r="C109">
        <v>1000000</v>
      </c>
      <c r="D109">
        <v>464.69499999999999</v>
      </c>
      <c r="E109">
        <v>-537912</v>
      </c>
      <c r="F109" s="2">
        <v>2517170</v>
      </c>
      <c r="G109">
        <v>-95.569800000000001</v>
      </c>
      <c r="I109">
        <f t="shared" si="25"/>
        <v>1206.4541640625102</v>
      </c>
      <c r="J109">
        <f t="shared" si="26"/>
        <v>6.5836848060899081E-2</v>
      </c>
      <c r="K109" s="2">
        <f t="shared" si="27"/>
        <v>0.99913866330070578</v>
      </c>
      <c r="L109">
        <f t="shared" si="28"/>
        <v>-16</v>
      </c>
      <c r="M109">
        <f t="shared" si="30"/>
        <v>-4.1474999999999991</v>
      </c>
      <c r="O109">
        <v>640</v>
      </c>
      <c r="P109">
        <v>1000000</v>
      </c>
      <c r="Q109">
        <v>464.69499999999999</v>
      </c>
      <c r="R109">
        <v>-537912</v>
      </c>
      <c r="S109" s="2">
        <v>2517170</v>
      </c>
      <c r="T109">
        <v>-95.569800000000001</v>
      </c>
      <c r="U109">
        <v>608.38499999999999</v>
      </c>
      <c r="V109">
        <f t="shared" si="36"/>
        <v>6.0838500000000004E-2</v>
      </c>
      <c r="X109">
        <v>1000000</v>
      </c>
      <c r="Y109">
        <v>33.010800000000003</v>
      </c>
      <c r="Z109">
        <v>103.807</v>
      </c>
      <c r="AA109">
        <v>70.796199999999999</v>
      </c>
      <c r="AC109">
        <f t="shared" si="31"/>
        <v>185698.43347482392</v>
      </c>
      <c r="AD109">
        <f t="shared" si="32"/>
        <v>6.3127036873009745E-2</v>
      </c>
      <c r="AE109">
        <f t="shared" si="33"/>
        <v>63.127036873009743</v>
      </c>
      <c r="AF109">
        <f t="shared" si="34"/>
        <v>174.7306197477171</v>
      </c>
      <c r="AG109">
        <f t="shared" si="35"/>
        <v>3.446448028797012E-3</v>
      </c>
      <c r="AI109">
        <v>68.220111125014881</v>
      </c>
      <c r="AJ109">
        <v>172.02586129692995</v>
      </c>
      <c r="AL109">
        <v>0.72116799903156992</v>
      </c>
      <c r="AM109">
        <v>721.16799903156993</v>
      </c>
      <c r="AN109">
        <v>53.025729587568065</v>
      </c>
      <c r="AP109">
        <v>681.83372367567938</v>
      </c>
      <c r="AQ109">
        <v>51.818339472630434</v>
      </c>
    </row>
    <row r="110" spans="2:43" x14ac:dyDescent="0.2">
      <c r="B110">
        <f t="shared" si="29"/>
        <v>720</v>
      </c>
      <c r="C110">
        <v>1100000</v>
      </c>
      <c r="D110">
        <v>464.73200000000003</v>
      </c>
      <c r="E110">
        <v>-537902</v>
      </c>
      <c r="F110" s="2">
        <v>2517170</v>
      </c>
      <c r="G110">
        <v>-75.159000000000006</v>
      </c>
      <c r="I110">
        <f t="shared" si="25"/>
        <v>1216.4541640625102</v>
      </c>
      <c r="J110">
        <f t="shared" si="26"/>
        <v>7.4066454068511464E-2</v>
      </c>
      <c r="K110" s="2">
        <f t="shared" si="27"/>
        <v>0.99913866330070578</v>
      </c>
      <c r="L110">
        <f t="shared" si="28"/>
        <v>-6</v>
      </c>
      <c r="M110">
        <f t="shared" si="30"/>
        <v>-3.8849999999999993</v>
      </c>
      <c r="O110">
        <v>720</v>
      </c>
      <c r="P110">
        <v>1100000</v>
      </c>
      <c r="Q110">
        <v>464.73200000000003</v>
      </c>
      <c r="R110">
        <v>-537902</v>
      </c>
      <c r="S110" s="2">
        <v>2517170</v>
      </c>
      <c r="T110">
        <v>-75.159000000000006</v>
      </c>
      <c r="U110">
        <v>712.48199999999997</v>
      </c>
      <c r="V110">
        <f t="shared" si="36"/>
        <v>7.1248199999999998E-2</v>
      </c>
      <c r="X110">
        <v>1100000</v>
      </c>
      <c r="Y110">
        <v>33.309899999999999</v>
      </c>
      <c r="Z110">
        <v>103.95099999999999</v>
      </c>
      <c r="AA110">
        <v>70.641099999999994</v>
      </c>
      <c r="AC110">
        <f t="shared" si="31"/>
        <v>184480.62344280133</v>
      </c>
      <c r="AD110">
        <f t="shared" si="32"/>
        <v>7.4416336500149727E-2</v>
      </c>
      <c r="AE110">
        <f t="shared" si="33"/>
        <v>74.416336500149725</v>
      </c>
      <c r="AF110">
        <f t="shared" si="34"/>
        <v>154.29754366285408</v>
      </c>
      <c r="AG110">
        <f t="shared" si="35"/>
        <v>3.9028489093502969E-3</v>
      </c>
      <c r="AI110">
        <v>81.913309989714833</v>
      </c>
      <c r="AJ110">
        <v>151.77096459750558</v>
      </c>
      <c r="AL110">
        <v>0.66167018769979968</v>
      </c>
      <c r="AM110">
        <v>661.67018769979973</v>
      </c>
      <c r="AN110">
        <v>53.076362478592905</v>
      </c>
      <c r="AP110">
        <v>722.37208259070246</v>
      </c>
      <c r="AQ110">
        <v>52.434210592970103</v>
      </c>
    </row>
    <row r="111" spans="2:43" x14ac:dyDescent="0.2">
      <c r="B111">
        <f t="shared" si="29"/>
        <v>800</v>
      </c>
      <c r="C111">
        <v>1200000</v>
      </c>
      <c r="D111">
        <v>464.68799999999999</v>
      </c>
      <c r="E111">
        <v>-537913</v>
      </c>
      <c r="F111" s="2">
        <v>2517170</v>
      </c>
      <c r="G111">
        <v>-81.801699999999997</v>
      </c>
      <c r="I111">
        <f t="shared" si="25"/>
        <v>1205.4541640625102</v>
      </c>
      <c r="J111">
        <f t="shared" si="26"/>
        <v>8.2296060076123861E-2</v>
      </c>
      <c r="K111" s="2">
        <f t="shared" si="27"/>
        <v>0.99913866330070578</v>
      </c>
      <c r="L111">
        <f t="shared" si="28"/>
        <v>-17</v>
      </c>
      <c r="M111">
        <f t="shared" si="30"/>
        <v>-4.1474999999999991</v>
      </c>
      <c r="O111">
        <v>800</v>
      </c>
      <c r="P111">
        <v>1200000</v>
      </c>
      <c r="Q111">
        <v>464.68799999999999</v>
      </c>
      <c r="R111">
        <v>-537913</v>
      </c>
      <c r="S111" s="2">
        <v>2517170</v>
      </c>
      <c r="T111">
        <v>-81.801699999999997</v>
      </c>
      <c r="U111">
        <v>861.44299999999998</v>
      </c>
      <c r="V111">
        <f t="shared" si="36"/>
        <v>8.6144300000000007E-2</v>
      </c>
      <c r="X111">
        <v>1200000</v>
      </c>
      <c r="Y111">
        <v>32.822600000000001</v>
      </c>
      <c r="Z111">
        <v>103.806</v>
      </c>
      <c r="AA111">
        <v>70.983400000000003</v>
      </c>
      <c r="AC111">
        <f t="shared" si="31"/>
        <v>187175.40883894599</v>
      </c>
      <c r="AD111">
        <f t="shared" si="32"/>
        <v>8.867943197520832E-2</v>
      </c>
      <c r="AE111">
        <f t="shared" si="33"/>
        <v>88.679431975208317</v>
      </c>
      <c r="AF111">
        <f t="shared" si="34"/>
        <v>140.89628900351659</v>
      </c>
      <c r="AG111">
        <f t="shared" si="35"/>
        <v>4.2740657277706567E-3</v>
      </c>
      <c r="AI111">
        <v>86.975376298641223</v>
      </c>
      <c r="AJ111">
        <v>142.07203593825363</v>
      </c>
      <c r="AL111">
        <v>0.617241039140905</v>
      </c>
      <c r="AM111">
        <v>617.24103914090495</v>
      </c>
      <c r="AN111">
        <v>54.355948656100693</v>
      </c>
      <c r="AP111">
        <v>633.77813835563086</v>
      </c>
      <c r="AQ111">
        <v>52.76649771662931</v>
      </c>
    </row>
    <row r="112" spans="2:43" x14ac:dyDescent="0.2">
      <c r="B112">
        <f t="shared" si="29"/>
        <v>880</v>
      </c>
      <c r="C112">
        <v>1300000</v>
      </c>
      <c r="D112">
        <v>464.69099999999997</v>
      </c>
      <c r="E112">
        <v>-537924</v>
      </c>
      <c r="F112" s="2">
        <v>2517170</v>
      </c>
      <c r="G112">
        <v>135.476</v>
      </c>
      <c r="I112">
        <f t="shared" si="25"/>
        <v>1194.4541640625102</v>
      </c>
      <c r="J112">
        <f t="shared" si="26"/>
        <v>9.0525666083736245E-2</v>
      </c>
      <c r="K112" s="2">
        <f t="shared" si="27"/>
        <v>0.99913866330070578</v>
      </c>
      <c r="L112">
        <f t="shared" si="28"/>
        <v>-28</v>
      </c>
      <c r="M112">
        <f t="shared" si="30"/>
        <v>-4.1474999999999991</v>
      </c>
      <c r="O112">
        <v>880</v>
      </c>
      <c r="P112">
        <v>1300000</v>
      </c>
      <c r="Q112">
        <v>464.69099999999997</v>
      </c>
      <c r="R112">
        <v>-537924</v>
      </c>
      <c r="S112" s="2">
        <v>2517170</v>
      </c>
      <c r="T112">
        <v>135.476</v>
      </c>
      <c r="U112">
        <v>1007.39</v>
      </c>
      <c r="V112">
        <f t="shared" si="36"/>
        <v>0.10073900000000001</v>
      </c>
      <c r="X112">
        <v>1300000</v>
      </c>
      <c r="Y112">
        <v>33.096600000000002</v>
      </c>
      <c r="Z112">
        <v>104.22499999999999</v>
      </c>
      <c r="AA112">
        <v>71.128399999999999</v>
      </c>
      <c r="AC112">
        <f t="shared" si="31"/>
        <v>188324.80063934074</v>
      </c>
      <c r="AD112">
        <f t="shared" si="32"/>
        <v>0.10307070955876296</v>
      </c>
      <c r="AE112">
        <f t="shared" si="33"/>
        <v>103.07070955876296</v>
      </c>
      <c r="AF112">
        <f t="shared" si="34"/>
        <v>128.87408516478521</v>
      </c>
      <c r="AG112">
        <f t="shared" si="35"/>
        <v>4.6727780781527584E-3</v>
      </c>
      <c r="AI112">
        <v>107.37744313733909</v>
      </c>
      <c r="AJ112">
        <v>125.56431334127825</v>
      </c>
      <c r="AL112">
        <v>0.69266794990342107</v>
      </c>
      <c r="AM112">
        <v>692.66794990342112</v>
      </c>
      <c r="AN112">
        <v>54.425917800560761</v>
      </c>
      <c r="AP112">
        <v>620.6429349863671</v>
      </c>
      <c r="AQ112">
        <v>54.039404478895889</v>
      </c>
    </row>
    <row r="113" spans="2:43" x14ac:dyDescent="0.2">
      <c r="B113">
        <f t="shared" si="29"/>
        <v>960</v>
      </c>
      <c r="C113">
        <v>1400000</v>
      </c>
      <c r="D113">
        <v>464.75599999999997</v>
      </c>
      <c r="E113">
        <v>-537899</v>
      </c>
      <c r="F113" s="2">
        <v>2517170</v>
      </c>
      <c r="G113">
        <v>-37.572299999999998</v>
      </c>
      <c r="I113">
        <f t="shared" si="25"/>
        <v>1219.4541640625102</v>
      </c>
      <c r="J113">
        <f t="shared" si="26"/>
        <v>9.8755272091348628E-2</v>
      </c>
      <c r="K113" s="2">
        <f t="shared" si="27"/>
        <v>0.99913866330070578</v>
      </c>
      <c r="L113">
        <f t="shared" si="28"/>
        <v>-3</v>
      </c>
      <c r="M113">
        <f t="shared" si="30"/>
        <v>-3.6974999999999993</v>
      </c>
      <c r="O113">
        <v>960</v>
      </c>
      <c r="P113">
        <v>1400000</v>
      </c>
      <c r="Q113">
        <v>464.75599999999997</v>
      </c>
      <c r="R113">
        <v>-537899</v>
      </c>
      <c r="S113" s="2">
        <v>2517170</v>
      </c>
      <c r="T113">
        <v>-37.572299999999998</v>
      </c>
      <c r="U113">
        <v>1233.3</v>
      </c>
      <c r="V113">
        <f t="shared" si="36"/>
        <v>0.12333</v>
      </c>
      <c r="X113">
        <v>1400000</v>
      </c>
      <c r="Y113">
        <v>33.136000000000003</v>
      </c>
      <c r="Z113">
        <v>103.813</v>
      </c>
      <c r="AA113">
        <v>70.677000000000007</v>
      </c>
      <c r="AC113">
        <f t="shared" si="31"/>
        <v>184762.0270748703</v>
      </c>
      <c r="AD113">
        <f t="shared" si="32"/>
        <v>0.12861782462052687</v>
      </c>
      <c r="AE113">
        <f t="shared" si="33"/>
        <v>128.61782462052687</v>
      </c>
      <c r="AF113">
        <f t="shared" si="34"/>
        <v>115.89967990050717</v>
      </c>
      <c r="AG113">
        <f t="shared" si="35"/>
        <v>5.1958728489755277E-3</v>
      </c>
      <c r="AI113">
        <v>123.81650450555432</v>
      </c>
      <c r="AJ113">
        <v>117.44980266420566</v>
      </c>
      <c r="AL113">
        <v>0.61246380313789262</v>
      </c>
      <c r="AM113">
        <v>612.46380313789257</v>
      </c>
      <c r="AN113">
        <v>55.11496015444807</v>
      </c>
      <c r="AP113">
        <v>673.17792784044525</v>
      </c>
      <c r="AQ113">
        <v>54.538928391168369</v>
      </c>
    </row>
    <row r="114" spans="2:43" x14ac:dyDescent="0.2">
      <c r="B114">
        <f t="shared" si="29"/>
        <v>1040</v>
      </c>
      <c r="C114">
        <v>1500000</v>
      </c>
      <c r="D114">
        <v>464.68599999999998</v>
      </c>
      <c r="E114">
        <v>-537907</v>
      </c>
      <c r="F114" s="2">
        <v>2517170</v>
      </c>
      <c r="G114">
        <v>156.94900000000001</v>
      </c>
      <c r="I114">
        <f t="shared" si="25"/>
        <v>1211.4541640625102</v>
      </c>
      <c r="J114">
        <f t="shared" si="26"/>
        <v>0.10698487809896101</v>
      </c>
      <c r="K114" s="2">
        <f t="shared" si="27"/>
        <v>0.99913866330070578</v>
      </c>
      <c r="L114">
        <f t="shared" si="28"/>
        <v>-11</v>
      </c>
      <c r="M114">
        <f t="shared" si="30"/>
        <v>-4.1099999999999994</v>
      </c>
      <c r="O114">
        <v>1040</v>
      </c>
      <c r="P114">
        <v>1500000</v>
      </c>
      <c r="Q114">
        <v>464.68599999999998</v>
      </c>
      <c r="R114">
        <v>-537907</v>
      </c>
      <c r="S114" s="2">
        <v>2517170</v>
      </c>
      <c r="T114">
        <v>156.94900000000001</v>
      </c>
      <c r="U114">
        <v>1335.3</v>
      </c>
      <c r="V114">
        <f t="shared" si="36"/>
        <v>0.13353000000000001</v>
      </c>
      <c r="X114">
        <v>1500000</v>
      </c>
      <c r="Y114">
        <v>33.33</v>
      </c>
      <c r="Z114">
        <v>103.86799999999999</v>
      </c>
      <c r="AA114">
        <v>70.537999999999997</v>
      </c>
      <c r="AC114">
        <f t="shared" si="31"/>
        <v>183674.05872285634</v>
      </c>
      <c r="AD114">
        <f t="shared" si="32"/>
        <v>0.14008001282676549</v>
      </c>
      <c r="AE114">
        <f t="shared" si="33"/>
        <v>140.08001282676548</v>
      </c>
      <c r="AF114">
        <f t="shared" si="34"/>
        <v>106.35434438740776</v>
      </c>
      <c r="AG114">
        <f t="shared" si="35"/>
        <v>5.6622040544617351E-3</v>
      </c>
      <c r="AI114">
        <v>146.18910259285317</v>
      </c>
      <c r="AJ114">
        <v>106.77148253078641</v>
      </c>
      <c r="AL114">
        <v>0.56559910216890552</v>
      </c>
      <c r="AM114">
        <v>565.59910216890557</v>
      </c>
      <c r="AN114">
        <v>55.153860906913323</v>
      </c>
      <c r="AP114">
        <v>584.98609278125036</v>
      </c>
      <c r="AQ114">
        <v>55.024822652153368</v>
      </c>
    </row>
    <row r="115" spans="2:43" x14ac:dyDescent="0.2">
      <c r="B115">
        <f t="shared" si="29"/>
        <v>1120</v>
      </c>
      <c r="C115">
        <v>1600000</v>
      </c>
      <c r="D115">
        <v>464.66500000000002</v>
      </c>
      <c r="E115">
        <v>-537902</v>
      </c>
      <c r="F115" s="2">
        <v>2517170</v>
      </c>
      <c r="G115">
        <v>-32.134599999999999</v>
      </c>
      <c r="I115">
        <f t="shared" si="25"/>
        <v>1216.4541640625102</v>
      </c>
      <c r="J115">
        <f t="shared" si="26"/>
        <v>0.11521448410657339</v>
      </c>
      <c r="K115" s="2">
        <f t="shared" si="27"/>
        <v>0.99913866330070578</v>
      </c>
      <c r="L115">
        <f t="shared" si="28"/>
        <v>-6</v>
      </c>
      <c r="M115">
        <f t="shared" si="30"/>
        <v>-3.9474999999999993</v>
      </c>
      <c r="O115">
        <v>1120</v>
      </c>
      <c r="P115">
        <v>1600000</v>
      </c>
      <c r="Q115">
        <v>464.66500000000002</v>
      </c>
      <c r="R115">
        <v>-537902</v>
      </c>
      <c r="S115" s="2">
        <v>2517170</v>
      </c>
      <c r="T115">
        <v>-32.134599999999999</v>
      </c>
      <c r="U115">
        <v>1583.13</v>
      </c>
      <c r="V115">
        <f t="shared" si="36"/>
        <v>0.15831300000000001</v>
      </c>
      <c r="X115">
        <v>1600000</v>
      </c>
      <c r="Y115">
        <v>33.310499999999998</v>
      </c>
      <c r="Z115">
        <v>103.905</v>
      </c>
      <c r="AA115">
        <v>70.594499999999996</v>
      </c>
      <c r="AC115">
        <f t="shared" si="31"/>
        <v>184115.77377761673</v>
      </c>
      <c r="AD115">
        <f>V115*$AC$98/AC115</f>
        <v>0.16568024497104691</v>
      </c>
      <c r="AE115">
        <f t="shared" si="33"/>
        <v>165.6802449710469</v>
      </c>
      <c r="AF115">
        <f>AC115/O115*0.6022</f>
        <v>98.995106222214986</v>
      </c>
      <c r="AG115">
        <f>O115/AC115</f>
        <v>6.0831289846614992E-3</v>
      </c>
      <c r="AI115">
        <v>167.43159860814001</v>
      </c>
      <c r="AJ115">
        <v>98.439154185995477</v>
      </c>
      <c r="AL115">
        <v>0.56679748055652324</v>
      </c>
      <c r="AM115">
        <v>566.79748055652328</v>
      </c>
      <c r="AN115">
        <v>56.239124109658505</v>
      </c>
      <c r="AP115">
        <v>624.46335333341256</v>
      </c>
      <c r="AQ115">
        <v>56.234068258193545</v>
      </c>
    </row>
    <row r="116" spans="2:43" x14ac:dyDescent="0.2">
      <c r="B116">
        <f t="shared" si="29"/>
        <v>1200</v>
      </c>
      <c r="C116">
        <v>1700000</v>
      </c>
      <c r="D116">
        <v>464.71199999999999</v>
      </c>
      <c r="E116">
        <v>-537899</v>
      </c>
      <c r="F116" s="2">
        <v>2517170</v>
      </c>
      <c r="G116">
        <v>171.82499999999999</v>
      </c>
      <c r="I116">
        <f t="shared" si="25"/>
        <v>1219.4541640625102</v>
      </c>
      <c r="J116">
        <f t="shared" si="26"/>
        <v>0.12344409011418578</v>
      </c>
      <c r="K116" s="2">
        <f t="shared" si="27"/>
        <v>0.99913866330070578</v>
      </c>
      <c r="L116">
        <f t="shared" si="28"/>
        <v>-3</v>
      </c>
      <c r="M116">
        <f t="shared" si="30"/>
        <v>-3.9724999999999993</v>
      </c>
      <c r="O116">
        <v>1200</v>
      </c>
      <c r="P116">
        <v>1700000</v>
      </c>
      <c r="Q116">
        <v>464.71199999999999</v>
      </c>
      <c r="R116">
        <v>-537899</v>
      </c>
      <c r="S116" s="2">
        <v>2517170</v>
      </c>
      <c r="T116">
        <v>171.82499999999999</v>
      </c>
      <c r="U116">
        <v>1802.65</v>
      </c>
      <c r="V116">
        <f t="shared" si="36"/>
        <v>0.18026500000000001</v>
      </c>
      <c r="X116">
        <v>1700000</v>
      </c>
      <c r="Y116">
        <v>32.787399999999998</v>
      </c>
      <c r="Z116">
        <v>104.09099999999999</v>
      </c>
      <c r="AA116">
        <v>71.303600000000003</v>
      </c>
      <c r="AC116">
        <f t="shared" si="31"/>
        <v>189719.84856332646</v>
      </c>
      <c r="AD116">
        <f t="shared" si="32"/>
        <v>0.18308121685014386</v>
      </c>
      <c r="AE116">
        <f t="shared" si="33"/>
        <v>183.08121685014387</v>
      </c>
      <c r="AF116">
        <f t="shared" si="34"/>
        <v>95.207744004029337</v>
      </c>
      <c r="AG116">
        <f t="shared" si="35"/>
        <v>6.3251157382167777E-3</v>
      </c>
      <c r="AI116">
        <v>187.58937832629479</v>
      </c>
      <c r="AJ116">
        <v>93.797535917241703</v>
      </c>
      <c r="AL116">
        <v>0.61989100584864731</v>
      </c>
      <c r="AM116">
        <v>619.8910058486473</v>
      </c>
      <c r="AN116">
        <v>56.849940816556291</v>
      </c>
      <c r="AP116">
        <v>541.37456486953704</v>
      </c>
      <c r="AQ116">
        <v>57.177236706600922</v>
      </c>
    </row>
    <row r="117" spans="2:43" x14ac:dyDescent="0.2">
      <c r="B117">
        <f t="shared" si="29"/>
        <v>1280</v>
      </c>
      <c r="C117">
        <v>1800000</v>
      </c>
      <c r="D117">
        <v>464.767</v>
      </c>
      <c r="E117">
        <v>-537886</v>
      </c>
      <c r="F117" s="2">
        <v>2517170</v>
      </c>
      <c r="G117">
        <v>318.89999999999998</v>
      </c>
      <c r="I117">
        <f t="shared" si="25"/>
        <v>1232.4541640625102</v>
      </c>
      <c r="J117">
        <f t="shared" si="26"/>
        <v>0.13167369612179816</v>
      </c>
      <c r="K117" s="2">
        <f t="shared" si="27"/>
        <v>0.99913866330070578</v>
      </c>
      <c r="L117">
        <f t="shared" si="28"/>
        <v>10</v>
      </c>
      <c r="M117">
        <f t="shared" si="30"/>
        <v>-3.8474999999999993</v>
      </c>
      <c r="O117">
        <v>1280</v>
      </c>
      <c r="P117">
        <v>1800000</v>
      </c>
      <c r="Q117">
        <v>464.767</v>
      </c>
      <c r="R117">
        <v>-537886</v>
      </c>
      <c r="S117" s="2">
        <v>2517170</v>
      </c>
      <c r="T117">
        <v>318.89999999999998</v>
      </c>
      <c r="U117">
        <v>2070.42</v>
      </c>
      <c r="V117">
        <f t="shared" si="36"/>
        <v>0.207042</v>
      </c>
      <c r="X117">
        <v>1800000</v>
      </c>
      <c r="Y117">
        <v>33.217100000000002</v>
      </c>
      <c r="Z117">
        <v>104.062</v>
      </c>
      <c r="AA117">
        <v>70.844899999999996</v>
      </c>
      <c r="AC117">
        <f t="shared" si="31"/>
        <v>186081.91745049905</v>
      </c>
      <c r="AD117">
        <f t="shared" si="32"/>
        <v>0.21438748445086525</v>
      </c>
      <c r="AE117">
        <f t="shared" si="33"/>
        <v>214.38748445086526</v>
      </c>
      <c r="AF117">
        <f t="shared" si="34"/>
        <v>87.545727100539466</v>
      </c>
      <c r="AG117">
        <f t="shared" si="35"/>
        <v>6.8786909418025628E-3</v>
      </c>
      <c r="AI117">
        <v>208.97798350375746</v>
      </c>
      <c r="AJ117">
        <v>88.435490044715124</v>
      </c>
      <c r="AL117">
        <v>0.53385753915812284</v>
      </c>
      <c r="AM117">
        <v>533.85753915812279</v>
      </c>
      <c r="AN117">
        <v>57.53227742221145</v>
      </c>
      <c r="AP117">
        <v>544.79254195687838</v>
      </c>
      <c r="AQ117">
        <v>57.531308299683118</v>
      </c>
    </row>
    <row r="118" spans="2:43" x14ac:dyDescent="0.2">
      <c r="B118">
        <f t="shared" si="29"/>
        <v>1360</v>
      </c>
      <c r="C118">
        <v>1900000</v>
      </c>
      <c r="D118">
        <v>464.79</v>
      </c>
      <c r="E118">
        <v>-537877</v>
      </c>
      <c r="F118" s="2">
        <v>2517170</v>
      </c>
      <c r="G118">
        <v>349.42399999999998</v>
      </c>
      <c r="I118">
        <f t="shared" si="25"/>
        <v>1241.4541640625102</v>
      </c>
      <c r="J118">
        <f t="shared" si="26"/>
        <v>0.13990330212941054</v>
      </c>
      <c r="K118" s="2">
        <f t="shared" si="27"/>
        <v>0.99913866330070578</v>
      </c>
      <c r="L118">
        <f t="shared" si="28"/>
        <v>19</v>
      </c>
      <c r="M118">
        <f t="shared" si="30"/>
        <v>-3.8974999999999995</v>
      </c>
      <c r="O118">
        <v>1360</v>
      </c>
      <c r="P118">
        <v>1900000</v>
      </c>
      <c r="Q118">
        <v>464.79</v>
      </c>
      <c r="R118">
        <v>-537877</v>
      </c>
      <c r="S118" s="2">
        <v>2517170</v>
      </c>
      <c r="T118">
        <v>349.42399999999998</v>
      </c>
      <c r="U118">
        <v>2295.65</v>
      </c>
      <c r="V118">
        <f t="shared" si="36"/>
        <v>0.22956500000000002</v>
      </c>
      <c r="X118">
        <v>1900000</v>
      </c>
      <c r="Y118">
        <v>33.522100000000002</v>
      </c>
      <c r="Z118">
        <v>103.82299999999999</v>
      </c>
      <c r="AA118">
        <v>70.300899999999999</v>
      </c>
      <c r="AC118">
        <f t="shared" si="31"/>
        <v>181828.12172590423</v>
      </c>
      <c r="AD118">
        <f t="shared" si="32"/>
        <v>0.24327068020540585</v>
      </c>
      <c r="AE118">
        <f t="shared" si="33"/>
        <v>243.27068020540585</v>
      </c>
      <c r="AF118">
        <f t="shared" si="34"/>
        <v>80.51242272304377</v>
      </c>
      <c r="AG118">
        <f t="shared" si="35"/>
        <v>7.4795910945509537E-3</v>
      </c>
      <c r="AI118">
        <v>241.82504713223796</v>
      </c>
      <c r="AJ118">
        <v>83.093322588285673</v>
      </c>
      <c r="AL118">
        <v>0.56587629625518476</v>
      </c>
      <c r="AM118">
        <v>565.8762962551848</v>
      </c>
      <c r="AN118">
        <v>58.918017154929132</v>
      </c>
      <c r="AP118">
        <v>501.94588256558302</v>
      </c>
      <c r="AQ118">
        <v>58.059427484387832</v>
      </c>
    </row>
    <row r="119" spans="2:43" x14ac:dyDescent="0.2">
      <c r="B119">
        <f t="shared" si="29"/>
        <v>1440</v>
      </c>
      <c r="C119">
        <v>2000000</v>
      </c>
      <c r="D119">
        <v>464.69099999999997</v>
      </c>
      <c r="E119">
        <v>-537876</v>
      </c>
      <c r="F119" s="2">
        <v>2517170</v>
      </c>
      <c r="G119">
        <v>560.77099999999996</v>
      </c>
      <c r="I119">
        <f t="shared" si="25"/>
        <v>1242.4541640625102</v>
      </c>
      <c r="J119">
        <f t="shared" si="26"/>
        <v>0.14813290813702293</v>
      </c>
      <c r="K119" s="2">
        <f t="shared" si="27"/>
        <v>0.99913866330070578</v>
      </c>
      <c r="L119">
        <f t="shared" si="28"/>
        <v>20</v>
      </c>
      <c r="M119">
        <f t="shared" si="30"/>
        <v>-3.9974999999999996</v>
      </c>
      <c r="O119">
        <v>1440</v>
      </c>
      <c r="P119">
        <v>2000000</v>
      </c>
      <c r="Q119">
        <v>464.69099999999997</v>
      </c>
      <c r="R119">
        <v>-537876</v>
      </c>
      <c r="S119" s="2">
        <v>2517170</v>
      </c>
      <c r="T119">
        <v>560.77099999999996</v>
      </c>
      <c r="U119">
        <v>2619.6999999999998</v>
      </c>
      <c r="V119">
        <f t="shared" si="36"/>
        <v>0.26196999999999998</v>
      </c>
      <c r="X119">
        <v>2000000</v>
      </c>
      <c r="Y119">
        <v>33.210900000000002</v>
      </c>
      <c r="Z119">
        <v>104.19</v>
      </c>
      <c r="AA119">
        <v>70.979100000000003</v>
      </c>
      <c r="AC119">
        <f t="shared" si="31"/>
        <v>187141.39502009971</v>
      </c>
      <c r="AD119">
        <f t="shared" si="32"/>
        <v>0.2697285043884467</v>
      </c>
      <c r="AE119">
        <f t="shared" si="33"/>
        <v>269.72850438844671</v>
      </c>
      <c r="AF119">
        <f t="shared" si="34"/>
        <v>78.261491722988922</v>
      </c>
      <c r="AG119">
        <f t="shared" si="35"/>
        <v>7.6947166063678135E-3</v>
      </c>
      <c r="AI119">
        <v>277.62415601534707</v>
      </c>
      <c r="AJ119">
        <v>76.27663321366984</v>
      </c>
      <c r="AL119">
        <v>0.50504842749590828</v>
      </c>
      <c r="AM119">
        <v>505.0484274959083</v>
      </c>
      <c r="AN119">
        <v>58.974910169418493</v>
      </c>
      <c r="AP119">
        <v>576.63253710298443</v>
      </c>
      <c r="AQ119">
        <v>58.346280106834023</v>
      </c>
    </row>
    <row r="120" spans="2:43" x14ac:dyDescent="0.2">
      <c r="B120">
        <f t="shared" si="29"/>
        <v>1520</v>
      </c>
      <c r="C120">
        <v>2100000</v>
      </c>
      <c r="D120">
        <v>464.72</v>
      </c>
      <c r="E120">
        <v>-537872</v>
      </c>
      <c r="F120" s="2">
        <v>2517170</v>
      </c>
      <c r="G120">
        <v>632.87099999999998</v>
      </c>
      <c r="I120">
        <f t="shared" si="25"/>
        <v>1246.4541640625102</v>
      </c>
      <c r="J120">
        <f t="shared" si="26"/>
        <v>0.15636251414463531</v>
      </c>
      <c r="K120" s="2">
        <f t="shared" si="27"/>
        <v>0.99913866330070578</v>
      </c>
      <c r="L120">
        <f t="shared" si="28"/>
        <v>24</v>
      </c>
      <c r="M120">
        <f t="shared" si="30"/>
        <v>-3.9599999999999995</v>
      </c>
      <c r="O120">
        <v>1520</v>
      </c>
      <c r="P120">
        <v>2100000</v>
      </c>
      <c r="Q120">
        <v>464.72</v>
      </c>
      <c r="R120">
        <v>-537872</v>
      </c>
      <c r="S120" s="2">
        <v>2517170</v>
      </c>
      <c r="T120">
        <v>632.87099999999998</v>
      </c>
      <c r="U120">
        <v>2940.7</v>
      </c>
      <c r="V120">
        <f t="shared" si="36"/>
        <v>0.29407</v>
      </c>
      <c r="X120">
        <v>2100000</v>
      </c>
      <c r="Y120">
        <v>33.436</v>
      </c>
      <c r="Z120">
        <v>104.178</v>
      </c>
      <c r="AA120">
        <v>70.742000000000004</v>
      </c>
      <c r="AC120">
        <f t="shared" si="31"/>
        <v>185272.26010827543</v>
      </c>
      <c r="AD120">
        <f t="shared" si="32"/>
        <v>0.30583379151631801</v>
      </c>
      <c r="AE120">
        <f t="shared" si="33"/>
        <v>305.833791516318</v>
      </c>
      <c r="AF120">
        <f t="shared" si="34"/>
        <v>73.401944103423332</v>
      </c>
      <c r="AG120">
        <f t="shared" si="35"/>
        <v>8.2041423746420164E-3</v>
      </c>
      <c r="AI120">
        <v>304.83723012445137</v>
      </c>
      <c r="AJ120">
        <v>74.347598892740962</v>
      </c>
      <c r="AL120">
        <v>0.48289831262770749</v>
      </c>
      <c r="AM120">
        <v>482.89831262770747</v>
      </c>
      <c r="AN120">
        <v>60.442221553054004</v>
      </c>
      <c r="AP120">
        <v>510.6257156994983</v>
      </c>
      <c r="AQ120">
        <v>59.419258506479288</v>
      </c>
    </row>
    <row r="121" spans="2:43" x14ac:dyDescent="0.2">
      <c r="B121">
        <f t="shared" si="29"/>
        <v>1600</v>
      </c>
      <c r="C121">
        <v>2200000</v>
      </c>
      <c r="D121">
        <v>464.72399999999999</v>
      </c>
      <c r="E121">
        <v>-537872</v>
      </c>
      <c r="F121" s="2">
        <v>2517170</v>
      </c>
      <c r="G121">
        <v>697.88800000000003</v>
      </c>
      <c r="I121">
        <f t="shared" si="25"/>
        <v>1246.4541640625102</v>
      </c>
      <c r="J121">
        <f t="shared" si="26"/>
        <v>0.16459212015224772</v>
      </c>
      <c r="K121" s="2">
        <f t="shared" si="27"/>
        <v>0.99913866330070578</v>
      </c>
      <c r="L121">
        <f t="shared" si="28"/>
        <v>24</v>
      </c>
      <c r="M121">
        <f t="shared" si="30"/>
        <v>-4.01</v>
      </c>
      <c r="O121">
        <v>1600</v>
      </c>
      <c r="P121">
        <v>2200000</v>
      </c>
      <c r="Q121">
        <v>464.72399999999999</v>
      </c>
      <c r="R121">
        <v>-537872</v>
      </c>
      <c r="S121" s="2">
        <v>2517170</v>
      </c>
      <c r="T121">
        <v>697.88800000000003</v>
      </c>
      <c r="U121">
        <v>3218.42</v>
      </c>
      <c r="V121">
        <f t="shared" si="36"/>
        <v>0.32184200000000002</v>
      </c>
      <c r="X121">
        <v>2200000</v>
      </c>
      <c r="Y121">
        <v>33.092599999999997</v>
      </c>
      <c r="Z121">
        <v>104.372</v>
      </c>
      <c r="AA121">
        <v>71.279399999999995</v>
      </c>
      <c r="AC121">
        <f t="shared" si="31"/>
        <v>189526.74489339447</v>
      </c>
      <c r="AD121">
        <f t="shared" si="32"/>
        <v>0.32720306366956103</v>
      </c>
      <c r="AE121">
        <f t="shared" si="33"/>
        <v>327.20306366956106</v>
      </c>
      <c r="AF121">
        <f t="shared" si="34"/>
        <v>71.333128609251332</v>
      </c>
      <c r="AG121">
        <f t="shared" si="35"/>
        <v>8.4420803032309363E-3</v>
      </c>
      <c r="AI121">
        <v>337.5787019626614</v>
      </c>
      <c r="AJ121">
        <v>70.023829639456409</v>
      </c>
      <c r="AL121">
        <v>0.45730996123507256</v>
      </c>
      <c r="AM121">
        <v>457.30996123507254</v>
      </c>
      <c r="AN121">
        <v>61.252007105575963</v>
      </c>
      <c r="AP121">
        <v>474.08806836858668</v>
      </c>
      <c r="AQ121">
        <v>60.27146364829968</v>
      </c>
    </row>
    <row r="122" spans="2:43" x14ac:dyDescent="0.2">
      <c r="B122">
        <f t="shared" si="29"/>
        <v>1680</v>
      </c>
      <c r="C122">
        <v>2300000</v>
      </c>
      <c r="D122">
        <v>464.72699999999998</v>
      </c>
      <c r="E122">
        <v>-537857</v>
      </c>
      <c r="F122" s="2">
        <v>2517170</v>
      </c>
      <c r="G122">
        <v>779.65099999999995</v>
      </c>
      <c r="I122">
        <f t="shared" si="25"/>
        <v>1261.4541640625102</v>
      </c>
      <c r="J122">
        <f t="shared" si="26"/>
        <v>0.17282172615986011</v>
      </c>
      <c r="K122" s="2">
        <f t="shared" si="27"/>
        <v>0.99913866330070578</v>
      </c>
      <c r="L122">
        <f t="shared" si="28"/>
        <v>39</v>
      </c>
      <c r="M122">
        <f t="shared" si="30"/>
        <v>-3.8224999999999993</v>
      </c>
      <c r="O122">
        <v>1680</v>
      </c>
      <c r="P122">
        <v>2300000</v>
      </c>
      <c r="Q122">
        <v>464.72699999999998</v>
      </c>
      <c r="R122">
        <v>-537857</v>
      </c>
      <c r="S122" s="2">
        <v>2517170</v>
      </c>
      <c r="T122">
        <v>779.65099999999995</v>
      </c>
      <c r="U122">
        <v>3617.61</v>
      </c>
      <c r="V122">
        <f t="shared" si="36"/>
        <v>0.36176100000000005</v>
      </c>
      <c r="X122">
        <v>2300000</v>
      </c>
      <c r="Y122">
        <v>33.112400000000001</v>
      </c>
      <c r="Z122">
        <v>103.91200000000001</v>
      </c>
      <c r="AA122">
        <v>70.799599999999998</v>
      </c>
      <c r="AC122">
        <f t="shared" si="31"/>
        <v>185725.18935986489</v>
      </c>
      <c r="AD122">
        <f t="shared" si="32"/>
        <v>0.375315138666519</v>
      </c>
      <c r="AE122">
        <f t="shared" si="33"/>
        <v>375.31513866651898</v>
      </c>
      <c r="AF122">
        <f t="shared" si="34"/>
        <v>66.573636328875367</v>
      </c>
      <c r="AG122">
        <f t="shared" si="35"/>
        <v>9.0456227601135881E-3</v>
      </c>
      <c r="AI122">
        <v>390.83650964354393</v>
      </c>
      <c r="AJ122">
        <v>65.148079630302647</v>
      </c>
      <c r="AL122">
        <v>0.42751083940758705</v>
      </c>
      <c r="AM122">
        <v>427.51083940758707</v>
      </c>
      <c r="AN122">
        <v>61.981864553443131</v>
      </c>
      <c r="AP122">
        <v>522.96261025229239</v>
      </c>
      <c r="AQ122">
        <v>60.889383842480456</v>
      </c>
    </row>
    <row r="123" spans="2:43" x14ac:dyDescent="0.2">
      <c r="B123">
        <f t="shared" si="29"/>
        <v>1760</v>
      </c>
      <c r="C123">
        <v>2400000</v>
      </c>
      <c r="D123">
        <v>464.76100000000002</v>
      </c>
      <c r="E123">
        <v>-537848</v>
      </c>
      <c r="F123" s="2">
        <v>2517170</v>
      </c>
      <c r="G123">
        <v>818.47799999999995</v>
      </c>
      <c r="I123">
        <f t="shared" si="25"/>
        <v>1270.4541640625102</v>
      </c>
      <c r="J123">
        <f t="shared" si="26"/>
        <v>0.18105133216747249</v>
      </c>
      <c r="K123" s="2">
        <f t="shared" si="27"/>
        <v>0.99913866330070578</v>
      </c>
      <c r="L123">
        <f t="shared" si="28"/>
        <v>48</v>
      </c>
      <c r="M123">
        <f t="shared" si="30"/>
        <v>-3.8974999999999995</v>
      </c>
      <c r="O123">
        <v>1760</v>
      </c>
      <c r="P123">
        <v>2400000</v>
      </c>
      <c r="Q123">
        <v>464.76100000000002</v>
      </c>
      <c r="R123">
        <v>-537848</v>
      </c>
      <c r="S123" s="2">
        <v>2517170</v>
      </c>
      <c r="T123">
        <v>818.47799999999995</v>
      </c>
      <c r="U123">
        <v>4034.19</v>
      </c>
      <c r="V123">
        <f t="shared" si="36"/>
        <v>0.40341900000000003</v>
      </c>
      <c r="X123">
        <v>2400000</v>
      </c>
      <c r="Y123">
        <v>32.964599999999997</v>
      </c>
      <c r="Z123">
        <v>104.202</v>
      </c>
      <c r="AA123">
        <v>71.237399999999994</v>
      </c>
      <c r="AC123">
        <f t="shared" si="31"/>
        <v>189191.91741761856</v>
      </c>
      <c r="AD123">
        <f t="shared" si="32"/>
        <v>0.41086478199789267</v>
      </c>
      <c r="AE123">
        <f t="shared" si="33"/>
        <v>410.86478199789269</v>
      </c>
      <c r="AF123">
        <f t="shared" si="34"/>
        <v>64.733734470960172</v>
      </c>
      <c r="AG123">
        <f t="shared" si="35"/>
        <v>9.3027229916752222E-3</v>
      </c>
      <c r="AI123">
        <v>412.92133585000664</v>
      </c>
      <c r="AJ123">
        <v>64.74518482069098</v>
      </c>
      <c r="AL123">
        <v>0.41611155639131697</v>
      </c>
      <c r="AM123">
        <v>416.11155639131698</v>
      </c>
      <c r="AN123">
        <v>62.895698232066415</v>
      </c>
      <c r="AP123">
        <v>456.65022596468884</v>
      </c>
      <c r="AQ123">
        <v>60.934543705517427</v>
      </c>
    </row>
    <row r="124" spans="2:43" x14ac:dyDescent="0.2">
      <c r="B124">
        <f t="shared" si="29"/>
        <v>1840</v>
      </c>
      <c r="C124">
        <v>2500000</v>
      </c>
      <c r="D124">
        <v>464.67599999999999</v>
      </c>
      <c r="E124">
        <v>-537834</v>
      </c>
      <c r="F124" s="2">
        <v>2517170</v>
      </c>
      <c r="G124">
        <v>1010.97</v>
      </c>
      <c r="I124">
        <f t="shared" si="25"/>
        <v>1284.4541640625102</v>
      </c>
      <c r="J124">
        <f t="shared" si="26"/>
        <v>0.18928093817508487</v>
      </c>
      <c r="K124" s="2">
        <f t="shared" si="27"/>
        <v>0.99913866330070578</v>
      </c>
      <c r="L124">
        <f t="shared" si="28"/>
        <v>62</v>
      </c>
      <c r="M124">
        <f t="shared" si="30"/>
        <v>-3.8349999999999995</v>
      </c>
      <c r="O124">
        <v>1840</v>
      </c>
      <c r="P124">
        <v>2500000</v>
      </c>
      <c r="Q124">
        <v>464.67599999999999</v>
      </c>
      <c r="R124">
        <v>-537834</v>
      </c>
      <c r="S124" s="2">
        <v>2517170</v>
      </c>
      <c r="T124">
        <v>1010.97</v>
      </c>
      <c r="U124">
        <v>4459.3999999999996</v>
      </c>
      <c r="V124">
        <f t="shared" si="36"/>
        <v>0.44594</v>
      </c>
      <c r="X124">
        <v>2500000</v>
      </c>
      <c r="Y124">
        <v>32.902099999999997</v>
      </c>
      <c r="Z124">
        <v>104.30800000000001</v>
      </c>
      <c r="AA124">
        <v>71.405900000000003</v>
      </c>
      <c r="AC124">
        <f t="shared" si="31"/>
        <v>190537.59966571888</v>
      </c>
      <c r="AD124">
        <f t="shared" si="32"/>
        <v>0.45096297455927437</v>
      </c>
      <c r="AE124">
        <f t="shared" si="33"/>
        <v>450.96297455927436</v>
      </c>
      <c r="AF124">
        <f t="shared" si="34"/>
        <v>62.359642673204299</v>
      </c>
      <c r="AG124">
        <f t="shared" si="35"/>
        <v>9.656886636695932E-3</v>
      </c>
      <c r="AI124">
        <v>474.08806836858668</v>
      </c>
      <c r="AJ124">
        <v>60.27146364829968</v>
      </c>
      <c r="AL124">
        <v>0.51007300993513671</v>
      </c>
      <c r="AM124">
        <v>510.07300993513672</v>
      </c>
      <c r="AN124">
        <v>63.257995170245835</v>
      </c>
      <c r="AP124">
        <v>419.78076405947797</v>
      </c>
      <c r="AQ124">
        <v>62.519895283304777</v>
      </c>
    </row>
    <row r="125" spans="2:43" x14ac:dyDescent="0.2">
      <c r="B125">
        <f t="shared" si="29"/>
        <v>1920</v>
      </c>
      <c r="C125">
        <v>2600000</v>
      </c>
      <c r="D125">
        <v>464.68200000000002</v>
      </c>
      <c r="E125">
        <v>-537828</v>
      </c>
      <c r="F125" s="2">
        <v>2517170</v>
      </c>
      <c r="G125">
        <v>1125.03</v>
      </c>
      <c r="I125">
        <f t="shared" si="25"/>
        <v>1290.4541640625102</v>
      </c>
      <c r="J125">
        <f t="shared" si="26"/>
        <v>0.19751054418269726</v>
      </c>
      <c r="K125" s="2">
        <f t="shared" si="27"/>
        <v>0.99913866330070578</v>
      </c>
      <c r="L125">
        <f t="shared" si="28"/>
        <v>68</v>
      </c>
      <c r="M125">
        <f t="shared" si="30"/>
        <v>-3.9349999999999996</v>
      </c>
      <c r="O125">
        <v>1920</v>
      </c>
      <c r="P125">
        <v>2600000</v>
      </c>
      <c r="Q125">
        <v>464.68200000000002</v>
      </c>
      <c r="R125">
        <v>-537828</v>
      </c>
      <c r="S125" s="2">
        <v>2517170</v>
      </c>
      <c r="T125">
        <v>1125.03</v>
      </c>
      <c r="U125">
        <v>4938.16</v>
      </c>
      <c r="V125">
        <f t="shared" si="36"/>
        <v>0.49381600000000003</v>
      </c>
      <c r="X125">
        <v>2600000</v>
      </c>
      <c r="Y125">
        <v>33.169199999999996</v>
      </c>
      <c r="Z125">
        <v>103.97</v>
      </c>
      <c r="AA125">
        <v>70.800799999999995</v>
      </c>
      <c r="AC125">
        <f t="shared" si="31"/>
        <v>185734.63322698008</v>
      </c>
      <c r="AD125">
        <f t="shared" si="32"/>
        <v>0.51229180836517296</v>
      </c>
      <c r="AE125">
        <f t="shared" si="33"/>
        <v>512.29180836517298</v>
      </c>
      <c r="AF125">
        <f t="shared" si="34"/>
        <v>58.254893817337184</v>
      </c>
      <c r="AG125">
        <f t="shared" si="35"/>
        <v>1.0337328944212748E-2</v>
      </c>
      <c r="AI125">
        <v>510.6257156994983</v>
      </c>
      <c r="AJ125">
        <v>59.419258506479288</v>
      </c>
      <c r="AL125">
        <v>0.43715142393426809</v>
      </c>
      <c r="AM125">
        <v>437.15142393426811</v>
      </c>
      <c r="AN125">
        <v>63.343513041800882</v>
      </c>
      <c r="AP125">
        <v>489.30980904746542</v>
      </c>
      <c r="AQ125">
        <v>63.731385834642488</v>
      </c>
    </row>
    <row r="126" spans="2:43" x14ac:dyDescent="0.2">
      <c r="B126">
        <f t="shared" si="29"/>
        <v>2000</v>
      </c>
      <c r="C126">
        <v>2700000</v>
      </c>
      <c r="D126">
        <v>464.79500000000002</v>
      </c>
      <c r="E126">
        <v>-537799</v>
      </c>
      <c r="F126" s="2">
        <v>2517170</v>
      </c>
      <c r="G126">
        <v>1384.74</v>
      </c>
      <c r="I126">
        <f t="shared" si="25"/>
        <v>1319.4541640625102</v>
      </c>
      <c r="J126">
        <f t="shared" si="26"/>
        <v>0.20574015019030964</v>
      </c>
      <c r="K126" s="2">
        <f t="shared" si="27"/>
        <v>0.99913866330070578</v>
      </c>
      <c r="L126">
        <f t="shared" si="28"/>
        <v>97</v>
      </c>
      <c r="M126">
        <f t="shared" si="30"/>
        <v>-3.6474999999999995</v>
      </c>
      <c r="O126">
        <v>2000</v>
      </c>
      <c r="P126">
        <v>2700000</v>
      </c>
      <c r="Q126">
        <v>464.79500000000002</v>
      </c>
      <c r="R126">
        <v>-537799</v>
      </c>
      <c r="S126" s="2">
        <v>2517170</v>
      </c>
      <c r="T126">
        <v>1384.74</v>
      </c>
      <c r="U126">
        <v>5404.58</v>
      </c>
      <c r="V126">
        <f t="shared" si="36"/>
        <v>0.54045799999999999</v>
      </c>
      <c r="X126">
        <v>2700000</v>
      </c>
      <c r="Y126">
        <v>33.068199999999997</v>
      </c>
      <c r="Z126">
        <v>103.89100000000001</v>
      </c>
      <c r="AA126">
        <v>70.822800000000001</v>
      </c>
      <c r="AC126">
        <f t="shared" si="31"/>
        <v>185907.82753097778</v>
      </c>
      <c r="AD126">
        <f t="shared" si="32"/>
        <v>0.56015655261854536</v>
      </c>
      <c r="AE126">
        <f t="shared" si="33"/>
        <v>560.15655261854533</v>
      </c>
      <c r="AF126">
        <f t="shared" si="34"/>
        <v>55.976846869577408</v>
      </c>
      <c r="AG126">
        <f t="shared" si="35"/>
        <v>1.0758019318292235E-2</v>
      </c>
      <c r="AI126">
        <v>544.79254195687838</v>
      </c>
      <c r="AJ126">
        <v>57.531308299683118</v>
      </c>
      <c r="AL126">
        <v>0.47137401877393187</v>
      </c>
      <c r="AM126">
        <v>471.37401877393188</v>
      </c>
      <c r="AN126">
        <v>65.239245234542693</v>
      </c>
      <c r="AP126">
        <v>412.92133585000664</v>
      </c>
      <c r="AQ126">
        <v>64.74518482069098</v>
      </c>
    </row>
    <row r="127" spans="2:43" x14ac:dyDescent="0.2">
      <c r="B127">
        <f t="shared" si="29"/>
        <v>2080</v>
      </c>
      <c r="C127">
        <v>2800000</v>
      </c>
      <c r="D127">
        <v>464.75</v>
      </c>
      <c r="E127">
        <v>-537796</v>
      </c>
      <c r="F127" s="2">
        <v>2517170</v>
      </c>
      <c r="G127">
        <v>1551.98</v>
      </c>
      <c r="I127">
        <f t="shared" si="25"/>
        <v>1322.4541640625102</v>
      </c>
      <c r="J127">
        <f t="shared" si="26"/>
        <v>0.21396975619792202</v>
      </c>
      <c r="K127" s="2">
        <f t="shared" si="27"/>
        <v>0.99913866330070578</v>
      </c>
      <c r="L127">
        <f t="shared" si="28"/>
        <v>100</v>
      </c>
      <c r="M127">
        <f t="shared" si="30"/>
        <v>-3.9724999999999993</v>
      </c>
      <c r="O127">
        <v>2080</v>
      </c>
      <c r="P127">
        <v>2800000</v>
      </c>
      <c r="Q127">
        <v>464.75</v>
      </c>
      <c r="R127">
        <v>-537796</v>
      </c>
      <c r="S127" s="2">
        <v>2517170</v>
      </c>
      <c r="T127">
        <v>1551.98</v>
      </c>
      <c r="U127">
        <v>5954.16</v>
      </c>
      <c r="V127">
        <f t="shared" si="36"/>
        <v>0.59541600000000006</v>
      </c>
      <c r="X127">
        <v>2800000</v>
      </c>
      <c r="Y127">
        <v>33.584000000000003</v>
      </c>
      <c r="Z127">
        <v>104.30200000000001</v>
      </c>
      <c r="AA127">
        <v>70.718000000000004</v>
      </c>
      <c r="AC127">
        <f t="shared" si="31"/>
        <v>185083.75713079478</v>
      </c>
      <c r="AD127">
        <f t="shared" si="32"/>
        <v>0.6198653218967739</v>
      </c>
      <c r="AE127">
        <f t="shared" si="33"/>
        <v>619.86532189677393</v>
      </c>
      <c r="AF127">
        <f t="shared" si="34"/>
        <v>53.585306992386833</v>
      </c>
      <c r="AG127">
        <f t="shared" si="35"/>
        <v>1.1238155266807708E-2</v>
      </c>
      <c r="AI127">
        <v>620.6429349863671</v>
      </c>
      <c r="AJ127">
        <v>54.039404478895889</v>
      </c>
      <c r="AL127">
        <v>0.38821141723146418</v>
      </c>
      <c r="AM127">
        <v>388.21141723146417</v>
      </c>
      <c r="AN127">
        <v>65.465851939437613</v>
      </c>
      <c r="AP127">
        <v>390.83650964354393</v>
      </c>
      <c r="AQ127">
        <v>65.148079630302647</v>
      </c>
    </row>
    <row r="128" spans="2:43" x14ac:dyDescent="0.2">
      <c r="B128">
        <f t="shared" si="29"/>
        <v>2160</v>
      </c>
      <c r="C128">
        <v>2900000</v>
      </c>
      <c r="D128">
        <v>464.74900000000002</v>
      </c>
      <c r="E128">
        <v>-537772</v>
      </c>
      <c r="F128" s="2">
        <v>2517170</v>
      </c>
      <c r="G128">
        <v>1617.73</v>
      </c>
      <c r="I128">
        <f t="shared" si="25"/>
        <v>1346.4541640625102</v>
      </c>
      <c r="J128">
        <f t="shared" si="26"/>
        <v>0.22219936220553441</v>
      </c>
      <c r="K128" s="2">
        <f t="shared" si="27"/>
        <v>0.99913866330070578</v>
      </c>
      <c r="L128">
        <f t="shared" si="28"/>
        <v>124</v>
      </c>
      <c r="M128">
        <f t="shared" si="30"/>
        <v>-3.7099999999999995</v>
      </c>
      <c r="O128">
        <v>2160</v>
      </c>
      <c r="P128">
        <v>2900000</v>
      </c>
      <c r="Q128">
        <v>464.74900000000002</v>
      </c>
      <c r="R128">
        <v>-537772</v>
      </c>
      <c r="S128" s="2">
        <v>2517170</v>
      </c>
      <c r="T128">
        <v>1617.73</v>
      </c>
      <c r="U128">
        <v>6463.72</v>
      </c>
      <c r="V128">
        <f t="shared" si="36"/>
        <v>0.64637200000000006</v>
      </c>
      <c r="X128">
        <v>2900000</v>
      </c>
      <c r="Y128">
        <v>33.497100000000003</v>
      </c>
      <c r="Z128">
        <v>104.285</v>
      </c>
      <c r="AA128">
        <v>70.787899999999993</v>
      </c>
      <c r="AC128">
        <f t="shared" si="31"/>
        <v>185633.1284313428</v>
      </c>
      <c r="AD128">
        <f t="shared" si="32"/>
        <v>0.67092225505785663</v>
      </c>
      <c r="AE128">
        <f t="shared" si="33"/>
        <v>670.92225505785666</v>
      </c>
      <c r="AF128">
        <f t="shared" si="34"/>
        <v>51.753828676553063</v>
      </c>
      <c r="AG128">
        <f t="shared" si="35"/>
        <v>1.1635854107791353E-2</v>
      </c>
      <c r="AI128">
        <v>681.83372367567938</v>
      </c>
      <c r="AJ128">
        <v>51.818339472630434</v>
      </c>
      <c r="AL128">
        <v>0.43735897707935584</v>
      </c>
      <c r="AM128">
        <v>437.35897707935584</v>
      </c>
      <c r="AN128">
        <v>66.352203574667655</v>
      </c>
      <c r="AP128">
        <v>381.7076555129114</v>
      </c>
      <c r="AQ128">
        <v>66.023300685369492</v>
      </c>
    </row>
    <row r="129" spans="2:43" x14ac:dyDescent="0.2">
      <c r="B129">
        <f t="shared" si="29"/>
        <v>2240</v>
      </c>
      <c r="C129">
        <v>3000000</v>
      </c>
      <c r="D129">
        <v>464.70400000000001</v>
      </c>
      <c r="E129">
        <v>-537761</v>
      </c>
      <c r="F129" s="2">
        <v>2517170</v>
      </c>
      <c r="G129">
        <v>1897.96</v>
      </c>
      <c r="I129">
        <f t="shared" si="25"/>
        <v>1357.4541640625102</v>
      </c>
      <c r="J129">
        <f t="shared" si="26"/>
        <v>0.23042896821314679</v>
      </c>
      <c r="K129" s="2">
        <f t="shared" si="27"/>
        <v>0.99913866330070578</v>
      </c>
      <c r="L129">
        <f t="shared" si="28"/>
        <v>135</v>
      </c>
      <c r="M129">
        <f t="shared" si="30"/>
        <v>-3.8724999999999996</v>
      </c>
      <c r="O129">
        <v>2240</v>
      </c>
      <c r="P129">
        <v>3000000</v>
      </c>
      <c r="Q129">
        <v>464.70400000000001</v>
      </c>
      <c r="R129">
        <v>-537761</v>
      </c>
      <c r="S129" s="2">
        <v>2517170</v>
      </c>
      <c r="T129">
        <v>1897.96</v>
      </c>
      <c r="U129">
        <v>7070.45</v>
      </c>
      <c r="V129">
        <f t="shared" si="36"/>
        <v>0.70704500000000003</v>
      </c>
      <c r="X129">
        <v>3000000</v>
      </c>
      <c r="Y129">
        <v>33.2562</v>
      </c>
      <c r="Z129">
        <v>104.1</v>
      </c>
      <c r="AA129">
        <v>70.843800000000002</v>
      </c>
      <c r="AC129">
        <f t="shared" si="31"/>
        <v>186073.24977233112</v>
      </c>
      <c r="AD129">
        <f t="shared" si="32"/>
        <v>0.73216381183067791</v>
      </c>
      <c r="AE129">
        <f t="shared" si="33"/>
        <v>732.1638118306779</v>
      </c>
      <c r="AF129">
        <f t="shared" si="34"/>
        <v>50.023799559329369</v>
      </c>
      <c r="AG129">
        <f t="shared" si="35"/>
        <v>1.2038269889630774E-2</v>
      </c>
      <c r="AI129">
        <v>727.81591859688092</v>
      </c>
      <c r="AJ129">
        <v>50.728465737783452</v>
      </c>
      <c r="AL129">
        <v>0.37008534516416619</v>
      </c>
      <c r="AM129">
        <v>370.0853451641662</v>
      </c>
      <c r="AN129">
        <v>66.70957761877257</v>
      </c>
      <c r="AP129">
        <v>440.23251532641638</v>
      </c>
      <c r="AQ129">
        <v>66.649548364436995</v>
      </c>
    </row>
    <row r="130" spans="2:43" x14ac:dyDescent="0.2">
      <c r="B130">
        <f t="shared" si="29"/>
        <v>2320</v>
      </c>
      <c r="C130">
        <v>3100000</v>
      </c>
      <c r="D130">
        <v>464.733</v>
      </c>
      <c r="E130">
        <v>-537741</v>
      </c>
      <c r="F130" s="2">
        <v>2517170</v>
      </c>
      <c r="G130">
        <v>2074.62</v>
      </c>
      <c r="I130">
        <f t="shared" si="25"/>
        <v>1377.4541640625102</v>
      </c>
      <c r="J130">
        <f t="shared" si="26"/>
        <v>0.23865857422075917</v>
      </c>
      <c r="K130" s="2">
        <f t="shared" si="27"/>
        <v>0.99913866330070578</v>
      </c>
      <c r="L130">
        <f t="shared" si="28"/>
        <v>155</v>
      </c>
      <c r="M130">
        <f t="shared" si="30"/>
        <v>-3.7599999999999993</v>
      </c>
      <c r="O130">
        <v>2320</v>
      </c>
      <c r="P130">
        <v>3100000</v>
      </c>
      <c r="Q130">
        <v>464.733</v>
      </c>
      <c r="R130">
        <v>-537741</v>
      </c>
      <c r="S130" s="2">
        <v>2517170</v>
      </c>
      <c r="T130">
        <v>2074.62</v>
      </c>
      <c r="U130">
        <v>7675.31</v>
      </c>
      <c r="V130">
        <f t="shared" si="36"/>
        <v>0.76753100000000007</v>
      </c>
      <c r="X130">
        <v>3100000</v>
      </c>
      <c r="Y130">
        <v>32.745600000000003</v>
      </c>
      <c r="Z130">
        <v>104.004</v>
      </c>
      <c r="AA130">
        <v>71.258399999999995</v>
      </c>
      <c r="AC130">
        <f t="shared" si="31"/>
        <v>189359.28181832813</v>
      </c>
      <c r="AD130">
        <f t="shared" si="32"/>
        <v>0.78100618696572588</v>
      </c>
      <c r="AE130">
        <f t="shared" si="33"/>
        <v>781.00618696572587</v>
      </c>
      <c r="AF130">
        <f t="shared" si="34"/>
        <v>49.151792892671203</v>
      </c>
      <c r="AG130">
        <f t="shared" si="35"/>
        <v>1.2251841989059797E-2</v>
      </c>
      <c r="AI130">
        <v>778.71017891229508</v>
      </c>
      <c r="AJ130">
        <v>49.459725547188718</v>
      </c>
      <c r="AL130">
        <v>0.39787040176638971</v>
      </c>
      <c r="AM130">
        <v>397.8704017663897</v>
      </c>
      <c r="AN130">
        <v>68.803984905193843</v>
      </c>
      <c r="AP130">
        <v>405.84863200597209</v>
      </c>
      <c r="AQ130">
        <v>67.899725986407759</v>
      </c>
    </row>
    <row r="131" spans="2:43" x14ac:dyDescent="0.2">
      <c r="B131">
        <f t="shared" si="29"/>
        <v>2400</v>
      </c>
      <c r="C131">
        <v>3200000</v>
      </c>
      <c r="D131">
        <v>464.68299999999999</v>
      </c>
      <c r="E131">
        <v>-537715</v>
      </c>
      <c r="F131" s="2">
        <v>2517170</v>
      </c>
      <c r="G131">
        <v>2248.25</v>
      </c>
      <c r="I131">
        <f t="shared" si="25"/>
        <v>1403.4541640625102</v>
      </c>
      <c r="J131">
        <f t="shared" si="26"/>
        <v>0.24688818022837156</v>
      </c>
      <c r="K131" s="2">
        <f t="shared" si="27"/>
        <v>0.99913866330070578</v>
      </c>
      <c r="L131">
        <f t="shared" si="28"/>
        <v>181</v>
      </c>
      <c r="M131">
        <f t="shared" si="30"/>
        <v>-3.6849999999999996</v>
      </c>
      <c r="O131">
        <v>2400</v>
      </c>
      <c r="P131">
        <v>3200000</v>
      </c>
      <c r="Q131">
        <v>464.68299999999999</v>
      </c>
      <c r="R131">
        <v>-537715</v>
      </c>
      <c r="S131" s="2">
        <v>2517170</v>
      </c>
      <c r="T131">
        <v>2248.25</v>
      </c>
      <c r="U131">
        <v>8233.74</v>
      </c>
      <c r="V131">
        <f t="shared" si="36"/>
        <v>0.82337400000000005</v>
      </c>
      <c r="X131">
        <v>3200000</v>
      </c>
      <c r="Y131">
        <v>32.519599999999997</v>
      </c>
      <c r="Z131">
        <v>104.123</v>
      </c>
      <c r="AA131">
        <v>71.603399999999993</v>
      </c>
      <c r="AC131">
        <f t="shared" si="31"/>
        <v>192122.98778344991</v>
      </c>
      <c r="AD131">
        <f t="shared" si="32"/>
        <v>0.82577734475251674</v>
      </c>
      <c r="AE131">
        <f t="shared" si="33"/>
        <v>825.77734475251668</v>
      </c>
      <c r="AF131">
        <f t="shared" si="34"/>
        <v>48.206859684663968</v>
      </c>
      <c r="AG131">
        <f t="shared" si="35"/>
        <v>1.2491998108550879E-2</v>
      </c>
      <c r="AI131">
        <v>886.34958030354187</v>
      </c>
      <c r="AJ131">
        <v>46.50603755011705</v>
      </c>
      <c r="AL131">
        <v>0.34320799895972137</v>
      </c>
      <c r="AM131">
        <v>343.20799895972135</v>
      </c>
      <c r="AN131">
        <v>69.435636751904084</v>
      </c>
      <c r="AP131">
        <v>337.5787019626614</v>
      </c>
      <c r="AQ131">
        <v>70.023829639456409</v>
      </c>
    </row>
    <row r="132" spans="2:43" x14ac:dyDescent="0.2">
      <c r="B132">
        <f t="shared" si="29"/>
        <v>2480</v>
      </c>
      <c r="C132">
        <v>3300000</v>
      </c>
      <c r="D132">
        <v>464.74299999999999</v>
      </c>
      <c r="E132">
        <v>-537690</v>
      </c>
      <c r="F132" s="2">
        <v>2517170</v>
      </c>
      <c r="G132">
        <v>2412.87</v>
      </c>
      <c r="I132">
        <f t="shared" si="25"/>
        <v>1428.4541640625102</v>
      </c>
      <c r="J132">
        <f t="shared" si="26"/>
        <v>0.25511778623598397</v>
      </c>
      <c r="K132" s="2">
        <f t="shared" si="27"/>
        <v>0.99913866330070578</v>
      </c>
      <c r="L132">
        <f t="shared" si="28"/>
        <v>206</v>
      </c>
      <c r="M132">
        <f t="shared" si="30"/>
        <v>-3.6974999999999993</v>
      </c>
      <c r="O132">
        <v>2480</v>
      </c>
      <c r="P132">
        <v>3300000</v>
      </c>
      <c r="Q132">
        <v>464.74299999999999</v>
      </c>
      <c r="R132">
        <v>-537690</v>
      </c>
      <c r="S132" s="2">
        <v>2517170</v>
      </c>
      <c r="T132">
        <v>2412.87</v>
      </c>
      <c r="U132">
        <v>9154.1200000000008</v>
      </c>
      <c r="V132">
        <f t="shared" si="36"/>
        <v>0.91541200000000011</v>
      </c>
      <c r="X132">
        <v>3300000</v>
      </c>
      <c r="Y132">
        <v>32.256999999999998</v>
      </c>
      <c r="Z132">
        <v>104.134</v>
      </c>
      <c r="AA132">
        <v>71.876999999999995</v>
      </c>
      <c r="AC132">
        <f t="shared" si="31"/>
        <v>194333.74696830622</v>
      </c>
      <c r="AD132">
        <f t="shared" si="32"/>
        <v>0.90763978346971452</v>
      </c>
      <c r="AE132">
        <f t="shared" si="33"/>
        <v>907.63978346971453</v>
      </c>
      <c r="AF132">
        <f t="shared" si="34"/>
        <v>47.188621945287899</v>
      </c>
      <c r="AG132">
        <f t="shared" si="35"/>
        <v>1.276155088186748E-2</v>
      </c>
      <c r="AI132">
        <v>925.69985616412725</v>
      </c>
      <c r="AJ132">
        <v>45.90448105870226</v>
      </c>
      <c r="AL132">
        <v>0.33157475104186712</v>
      </c>
      <c r="AM132">
        <v>331.5747510418671</v>
      </c>
      <c r="AN132">
        <v>71.116584830361688</v>
      </c>
      <c r="AP132">
        <v>341.32439045615564</v>
      </c>
      <c r="AQ132">
        <v>70.081615207418409</v>
      </c>
    </row>
    <row r="133" spans="2:43" x14ac:dyDescent="0.2">
      <c r="B133">
        <f t="shared" si="29"/>
        <v>2560</v>
      </c>
      <c r="C133">
        <v>3400000</v>
      </c>
      <c r="D133">
        <v>464.75700000000001</v>
      </c>
      <c r="E133">
        <v>-537675</v>
      </c>
      <c r="F133" s="2">
        <v>2517170</v>
      </c>
      <c r="G133">
        <v>2630.4</v>
      </c>
      <c r="I133">
        <f t="shared" si="25"/>
        <v>1443.4541640625102</v>
      </c>
      <c r="J133">
        <f t="shared" si="26"/>
        <v>0.26334739224359632</v>
      </c>
      <c r="K133" s="2">
        <f t="shared" si="27"/>
        <v>0.99913866330070578</v>
      </c>
      <c r="L133">
        <f t="shared" si="28"/>
        <v>221</v>
      </c>
      <c r="M133">
        <f t="shared" si="30"/>
        <v>-3.8224999999999993</v>
      </c>
      <c r="O133">
        <v>2560</v>
      </c>
      <c r="P133">
        <v>3400000</v>
      </c>
      <c r="Q133">
        <v>464.75700000000001</v>
      </c>
      <c r="R133">
        <v>-537675</v>
      </c>
      <c r="S133" s="2">
        <v>2517170</v>
      </c>
      <c r="T133">
        <v>2630.4</v>
      </c>
      <c r="U133">
        <v>9888.58</v>
      </c>
      <c r="V133">
        <f t="shared" si="36"/>
        <v>0.98885800000000001</v>
      </c>
      <c r="X133">
        <v>3400000</v>
      </c>
      <c r="Y133">
        <v>33.047600000000003</v>
      </c>
      <c r="Z133">
        <v>104.49299999999999</v>
      </c>
      <c r="AA133">
        <v>71.445400000000006</v>
      </c>
      <c r="AC133">
        <f t="shared" si="31"/>
        <v>190853.97685376552</v>
      </c>
      <c r="AD133">
        <f t="shared" si="32"/>
        <v>0.99833860270129249</v>
      </c>
      <c r="AE133">
        <f t="shared" si="33"/>
        <v>998.33860270129253</v>
      </c>
      <c r="AF133">
        <f t="shared" si="34"/>
        <v>44.895415961459996</v>
      </c>
      <c r="AG133">
        <f t="shared" si="35"/>
        <v>1.3413396158684716E-2</v>
      </c>
      <c r="AI133">
        <v>1018.9408484542797</v>
      </c>
      <c r="AJ133">
        <v>44.121335481236088</v>
      </c>
      <c r="AL133">
        <v>0.36360665002559728</v>
      </c>
      <c r="AM133">
        <v>363.60665002559728</v>
      </c>
      <c r="AN133">
        <v>71.136760965442491</v>
      </c>
      <c r="AP133">
        <v>367.34129673399121</v>
      </c>
      <c r="AQ133">
        <v>71.403814119480955</v>
      </c>
    </row>
    <row r="134" spans="2:43" x14ac:dyDescent="0.2">
      <c r="B134">
        <f t="shared" si="29"/>
        <v>2640</v>
      </c>
      <c r="C134">
        <v>3500000</v>
      </c>
      <c r="D134">
        <v>464.76299999999998</v>
      </c>
      <c r="E134">
        <v>-537646</v>
      </c>
      <c r="F134" s="2">
        <v>2517170</v>
      </c>
      <c r="G134">
        <v>2937.75</v>
      </c>
      <c r="I134">
        <f t="shared" si="25"/>
        <v>1472.4541640625102</v>
      </c>
      <c r="J134">
        <f t="shared" si="26"/>
        <v>0.27157699825120873</v>
      </c>
      <c r="K134" s="2">
        <f t="shared" si="27"/>
        <v>0.99913866330070578</v>
      </c>
      <c r="L134">
        <f t="shared" si="28"/>
        <v>250</v>
      </c>
      <c r="M134">
        <f t="shared" si="30"/>
        <v>-3.6474999999999995</v>
      </c>
      <c r="O134">
        <v>2640</v>
      </c>
      <c r="P134">
        <v>3500000</v>
      </c>
      <c r="Q134">
        <v>464.76299999999998</v>
      </c>
      <c r="R134">
        <v>-537646</v>
      </c>
      <c r="S134" s="2">
        <v>2517170</v>
      </c>
      <c r="T134">
        <v>2937.75</v>
      </c>
      <c r="U134">
        <v>10636.1</v>
      </c>
      <c r="V134">
        <f t="shared" si="36"/>
        <v>1.0636100000000002</v>
      </c>
      <c r="X134">
        <v>3500000</v>
      </c>
      <c r="Y134">
        <v>33.239899999999999</v>
      </c>
      <c r="Z134">
        <v>104.43</v>
      </c>
      <c r="AA134">
        <v>71.190100000000001</v>
      </c>
      <c r="AC134">
        <f t="shared" si="31"/>
        <v>188815.31030285539</v>
      </c>
      <c r="AD134">
        <f t="shared" si="32"/>
        <v>1.0854013364004225</v>
      </c>
      <c r="AE134">
        <f t="shared" si="33"/>
        <v>1085.4013364004225</v>
      </c>
      <c r="AF134">
        <f t="shared" si="34"/>
        <v>43.06991661529527</v>
      </c>
      <c r="AG134">
        <f t="shared" si="35"/>
        <v>1.3981917015974505E-2</v>
      </c>
      <c r="AI134">
        <v>1113.4515037914446</v>
      </c>
      <c r="AJ134">
        <v>42.524109773759299</v>
      </c>
      <c r="AL134">
        <v>0.31148766214874041</v>
      </c>
      <c r="AM134">
        <v>311.48766214874041</v>
      </c>
      <c r="AN134">
        <v>71.896406236058539</v>
      </c>
      <c r="AP134">
        <v>304.10058819629535</v>
      </c>
      <c r="AQ134">
        <v>74.083833059698478</v>
      </c>
    </row>
    <row r="135" spans="2:43" x14ac:dyDescent="0.2">
      <c r="B135">
        <f t="shared" si="29"/>
        <v>2720</v>
      </c>
      <c r="C135">
        <v>3600000</v>
      </c>
      <c r="D135">
        <v>464.72699999999998</v>
      </c>
      <c r="E135">
        <v>-537612</v>
      </c>
      <c r="F135" s="2">
        <v>2517170</v>
      </c>
      <c r="G135">
        <v>3193.86</v>
      </c>
      <c r="I135">
        <f t="shared" si="25"/>
        <v>1506.4541640625102</v>
      </c>
      <c r="J135">
        <f t="shared" si="26"/>
        <v>0.27980660425882109</v>
      </c>
      <c r="K135" s="2">
        <f t="shared" si="27"/>
        <v>0.99913866330070578</v>
      </c>
      <c r="L135">
        <f t="shared" si="28"/>
        <v>284</v>
      </c>
      <c r="M135">
        <f t="shared" si="30"/>
        <v>-3.5849999999999995</v>
      </c>
      <c r="O135">
        <v>2720</v>
      </c>
      <c r="P135">
        <v>3600000</v>
      </c>
      <c r="Q135">
        <v>464.72699999999998</v>
      </c>
      <c r="R135">
        <v>-537612</v>
      </c>
      <c r="S135" s="2">
        <v>2517170</v>
      </c>
      <c r="T135">
        <v>3193.86</v>
      </c>
      <c r="U135">
        <v>11498.8</v>
      </c>
      <c r="V135">
        <f t="shared" si="36"/>
        <v>1.14988</v>
      </c>
      <c r="X135">
        <v>3600000</v>
      </c>
      <c r="Y135">
        <v>32.634700000000002</v>
      </c>
      <c r="Z135">
        <v>104.494</v>
      </c>
      <c r="AA135">
        <v>71.859300000000005</v>
      </c>
      <c r="AC135">
        <f t="shared" si="31"/>
        <v>194190.21592155469</v>
      </c>
      <c r="AD135">
        <f t="shared" si="32"/>
        <v>1.1409597459389496</v>
      </c>
      <c r="AE135">
        <f t="shared" si="33"/>
        <v>1140.9597459389495</v>
      </c>
      <c r="AF135">
        <f t="shared" si="34"/>
        <v>42.993142657338318</v>
      </c>
      <c r="AG135">
        <f t="shared" si="35"/>
        <v>1.4006884883936555E-2</v>
      </c>
      <c r="AI135">
        <v>1156.2248611752855</v>
      </c>
      <c r="AJ135">
        <v>42.642838730920957</v>
      </c>
      <c r="AL135">
        <v>0.2804732332247411</v>
      </c>
      <c r="AM135">
        <v>280.47323322474108</v>
      </c>
      <c r="AN135">
        <v>75.961594812210166</v>
      </c>
      <c r="AP135">
        <v>304.83723012445137</v>
      </c>
      <c r="AQ135">
        <v>74.347598892740962</v>
      </c>
    </row>
    <row r="136" spans="2:43" x14ac:dyDescent="0.2">
      <c r="B136">
        <f t="shared" si="29"/>
        <v>2800</v>
      </c>
      <c r="C136">
        <v>3700000</v>
      </c>
      <c r="D136">
        <v>464.71800000000002</v>
      </c>
      <c r="E136">
        <v>-537587</v>
      </c>
      <c r="F136" s="2">
        <v>2517170</v>
      </c>
      <c r="G136">
        <v>3506.66</v>
      </c>
      <c r="I136">
        <f t="shared" si="25"/>
        <v>1531.4541640625102</v>
      </c>
      <c r="J136">
        <f t="shared" si="26"/>
        <v>0.2880362102664335</v>
      </c>
      <c r="K136" s="2">
        <f t="shared" si="27"/>
        <v>0.99913866330070578</v>
      </c>
      <c r="L136">
        <f t="shared" si="28"/>
        <v>309</v>
      </c>
      <c r="M136">
        <f t="shared" si="30"/>
        <v>-3.6974999999999993</v>
      </c>
      <c r="O136">
        <v>2800</v>
      </c>
      <c r="P136">
        <v>3700000</v>
      </c>
      <c r="Q136">
        <v>464.71800000000002</v>
      </c>
      <c r="R136">
        <v>-537587</v>
      </c>
      <c r="S136" s="2">
        <v>2517170</v>
      </c>
      <c r="T136">
        <v>3506.66</v>
      </c>
      <c r="U136">
        <v>12403.5</v>
      </c>
      <c r="V136">
        <f t="shared" si="36"/>
        <v>1.2403500000000001</v>
      </c>
      <c r="X136">
        <v>3700000</v>
      </c>
      <c r="Y136">
        <v>32.953200000000002</v>
      </c>
      <c r="Z136">
        <v>104.496</v>
      </c>
      <c r="AA136">
        <v>71.5428</v>
      </c>
      <c r="AC136">
        <f t="shared" si="31"/>
        <v>191635.60300856328</v>
      </c>
      <c r="AD136">
        <f t="shared" si="32"/>
        <v>1.2471342319043666</v>
      </c>
      <c r="AE136">
        <f t="shared" si="33"/>
        <v>1247.1342319043665</v>
      </c>
      <c r="AF136">
        <f t="shared" si="34"/>
        <v>41.215342904198856</v>
      </c>
      <c r="AG136">
        <f t="shared" si="35"/>
        <v>1.4611063685670566E-2</v>
      </c>
      <c r="AI136">
        <v>1266.9248201626478</v>
      </c>
      <c r="AJ136">
        <v>40.788385016998838</v>
      </c>
      <c r="AL136">
        <v>0.31886070900697161</v>
      </c>
      <c r="AM136">
        <v>318.8607090069716</v>
      </c>
      <c r="AN136">
        <v>76.361624559687016</v>
      </c>
      <c r="AP136">
        <v>328.98188899677291</v>
      </c>
      <c r="AQ136">
        <v>74.681508126832952</v>
      </c>
    </row>
    <row r="137" spans="2:43" x14ac:dyDescent="0.2">
      <c r="B137">
        <f t="shared" si="29"/>
        <v>2880</v>
      </c>
      <c r="C137">
        <v>3800000</v>
      </c>
      <c r="D137">
        <v>464.685</v>
      </c>
      <c r="E137">
        <v>-537563</v>
      </c>
      <c r="F137" s="2">
        <v>2517170</v>
      </c>
      <c r="G137">
        <v>3779.19</v>
      </c>
      <c r="I137">
        <f t="shared" si="25"/>
        <v>1555.4541640625102</v>
      </c>
      <c r="J137">
        <f t="shared" si="26"/>
        <v>0.29626581627404586</v>
      </c>
      <c r="K137" s="2">
        <f t="shared" si="27"/>
        <v>0.99913866330070578</v>
      </c>
      <c r="L137">
        <f t="shared" si="28"/>
        <v>333</v>
      </c>
      <c r="M137">
        <f t="shared" si="30"/>
        <v>-3.7099999999999995</v>
      </c>
      <c r="O137">
        <v>2880</v>
      </c>
      <c r="P137">
        <v>3800000</v>
      </c>
      <c r="Q137">
        <v>464.685</v>
      </c>
      <c r="R137">
        <v>-537563</v>
      </c>
      <c r="S137" s="2">
        <v>2517170</v>
      </c>
      <c r="T137">
        <v>3779.19</v>
      </c>
      <c r="U137">
        <v>13453.7</v>
      </c>
      <c r="V137">
        <f t="shared" si="36"/>
        <v>1.3453700000000002</v>
      </c>
      <c r="X137">
        <v>3800000</v>
      </c>
      <c r="Y137">
        <v>32.616900000000001</v>
      </c>
      <c r="Z137">
        <v>104.2</v>
      </c>
      <c r="AA137">
        <v>71.583100000000002</v>
      </c>
      <c r="AC137">
        <f t="shared" si="31"/>
        <v>191959.62999365196</v>
      </c>
      <c r="AD137">
        <f t="shared" si="32"/>
        <v>1.3504452506144564</v>
      </c>
      <c r="AE137">
        <f t="shared" si="33"/>
        <v>1350.4452506144564</v>
      </c>
      <c r="AF137">
        <f t="shared" si="34"/>
        <v>40.138225410478199</v>
      </c>
      <c r="AG137">
        <f t="shared" si="35"/>
        <v>1.5003154570027252E-2</v>
      </c>
      <c r="AI137">
        <v>1361.2298934067369</v>
      </c>
      <c r="AJ137">
        <v>40.438227127252347</v>
      </c>
      <c r="AL137">
        <v>0.29017036856364192</v>
      </c>
      <c r="AM137">
        <v>290.17036856364194</v>
      </c>
      <c r="AN137">
        <v>76.821451930045015</v>
      </c>
      <c r="AP137">
        <v>280.14267622758598</v>
      </c>
      <c r="AQ137">
        <v>75.701534115164193</v>
      </c>
    </row>
    <row r="138" spans="2:43" x14ac:dyDescent="0.2">
      <c r="B138">
        <f t="shared" si="29"/>
        <v>2960</v>
      </c>
      <c r="C138">
        <v>3900000</v>
      </c>
      <c r="D138">
        <v>464.76299999999998</v>
      </c>
      <c r="E138">
        <v>-537527</v>
      </c>
      <c r="F138" s="2">
        <v>2517170</v>
      </c>
      <c r="G138">
        <v>4135.8999999999996</v>
      </c>
      <c r="I138">
        <f t="shared" si="25"/>
        <v>1591.4541640625102</v>
      </c>
      <c r="J138">
        <f t="shared" si="26"/>
        <v>0.30449542228165827</v>
      </c>
      <c r="K138" s="2">
        <f t="shared" si="27"/>
        <v>0.99913866330070578</v>
      </c>
      <c r="L138">
        <f t="shared" si="28"/>
        <v>369</v>
      </c>
      <c r="M138">
        <f t="shared" si="30"/>
        <v>-3.5599999999999996</v>
      </c>
      <c r="O138">
        <v>2960</v>
      </c>
      <c r="P138">
        <v>3900000</v>
      </c>
      <c r="Q138">
        <v>464.76299999999998</v>
      </c>
      <c r="R138">
        <v>-537527</v>
      </c>
      <c r="S138" s="2">
        <v>2517170</v>
      </c>
      <c r="T138">
        <v>4135.8999999999996</v>
      </c>
      <c r="U138">
        <v>14577.1</v>
      </c>
      <c r="V138">
        <f t="shared" si="36"/>
        <v>1.4577100000000001</v>
      </c>
      <c r="X138">
        <v>3900000</v>
      </c>
      <c r="Y138">
        <v>32.8065</v>
      </c>
      <c r="Z138">
        <v>104.623</v>
      </c>
      <c r="AA138">
        <v>71.816500000000005</v>
      </c>
      <c r="AC138">
        <f t="shared" si="31"/>
        <v>193843.43859753775</v>
      </c>
      <c r="AD138">
        <f t="shared" si="32"/>
        <v>1.4489892872941157</v>
      </c>
      <c r="AE138">
        <f t="shared" si="33"/>
        <v>1448.9892872941157</v>
      </c>
      <c r="AF138">
        <f t="shared" si="34"/>
        <v>39.436661730890961</v>
      </c>
      <c r="AG138">
        <f t="shared" si="35"/>
        <v>1.5270055161091218E-2</v>
      </c>
      <c r="AI138">
        <v>1450.2708059381225</v>
      </c>
      <c r="AJ138">
        <v>40.078643580808524</v>
      </c>
      <c r="AL138">
        <v>0.26643548350209556</v>
      </c>
      <c r="AM138">
        <v>266.43548350209556</v>
      </c>
      <c r="AN138">
        <v>78.163291245037442</v>
      </c>
      <c r="AP138">
        <v>277.62415601534707</v>
      </c>
      <c r="AQ138">
        <v>76.27663321366984</v>
      </c>
    </row>
    <row r="139" spans="2:43" x14ac:dyDescent="0.2">
      <c r="B139">
        <f t="shared" si="29"/>
        <v>3040</v>
      </c>
      <c r="C139">
        <v>4000000</v>
      </c>
      <c r="D139">
        <v>464.73399999999998</v>
      </c>
      <c r="E139">
        <v>-537491</v>
      </c>
      <c r="F139" s="2">
        <v>2517170</v>
      </c>
      <c r="G139">
        <v>4454.53</v>
      </c>
      <c r="I139">
        <f t="shared" si="25"/>
        <v>1627.4541640625102</v>
      </c>
      <c r="J139">
        <f t="shared" si="26"/>
        <v>0.31272502828927062</v>
      </c>
      <c r="K139" s="2">
        <f t="shared" si="27"/>
        <v>0.99913866330070578</v>
      </c>
      <c r="L139">
        <f t="shared" si="28"/>
        <v>405</v>
      </c>
      <c r="M139">
        <f t="shared" si="30"/>
        <v>-3.5599999999999996</v>
      </c>
      <c r="O139">
        <v>3040</v>
      </c>
      <c r="P139">
        <v>4000000</v>
      </c>
      <c r="Q139">
        <v>464.73399999999998</v>
      </c>
      <c r="R139">
        <v>-537491</v>
      </c>
      <c r="S139" s="2">
        <v>2517170</v>
      </c>
      <c r="T139">
        <v>4454.53</v>
      </c>
      <c r="U139">
        <v>15814</v>
      </c>
      <c r="V139">
        <f t="shared" si="36"/>
        <v>1.5814000000000001</v>
      </c>
      <c r="X139">
        <v>4000000</v>
      </c>
      <c r="Y139">
        <v>32.752699999999997</v>
      </c>
      <c r="Z139">
        <v>104.404</v>
      </c>
      <c r="AA139">
        <v>71.651300000000006</v>
      </c>
      <c r="AC139">
        <f t="shared" si="31"/>
        <v>192508.81507981598</v>
      </c>
      <c r="AD139">
        <f t="shared" si="32"/>
        <v>1.5828372428954498</v>
      </c>
      <c r="AE139">
        <f t="shared" si="33"/>
        <v>1582.8372428954499</v>
      </c>
      <c r="AF139">
        <f t="shared" si="34"/>
        <v>38.134476460876705</v>
      </c>
      <c r="AG139">
        <f t="shared" si="35"/>
        <v>1.5791484658713353E-2</v>
      </c>
      <c r="AI139">
        <v>1550.5166458634676</v>
      </c>
      <c r="AJ139">
        <v>39.451272837973974</v>
      </c>
      <c r="AL139">
        <v>0.24646879220794568</v>
      </c>
      <c r="AM139">
        <v>246.46879220794568</v>
      </c>
      <c r="AN139">
        <v>79.789650283574602</v>
      </c>
      <c r="AP139">
        <v>250.87910515335372</v>
      </c>
      <c r="AQ139">
        <v>80.261277363121891</v>
      </c>
    </row>
    <row r="140" spans="2:43" x14ac:dyDescent="0.2">
      <c r="B140">
        <f t="shared" si="29"/>
        <v>3120</v>
      </c>
      <c r="C140">
        <v>4100000</v>
      </c>
      <c r="D140">
        <v>464.74</v>
      </c>
      <c r="E140">
        <v>-537458</v>
      </c>
      <c r="F140" s="2">
        <v>2517170</v>
      </c>
      <c r="G140">
        <v>5005.29</v>
      </c>
      <c r="I140">
        <f t="shared" si="25"/>
        <v>1660.4541640625102</v>
      </c>
      <c r="J140">
        <f t="shared" si="26"/>
        <v>0.32095463429688303</v>
      </c>
      <c r="K140" s="2">
        <f t="shared" si="27"/>
        <v>0.99913866330070578</v>
      </c>
      <c r="L140">
        <f t="shared" si="28"/>
        <v>438</v>
      </c>
      <c r="M140">
        <f t="shared" si="30"/>
        <v>-3.5974999999999993</v>
      </c>
      <c r="O140">
        <v>3120</v>
      </c>
      <c r="P140">
        <v>4100000</v>
      </c>
      <c r="Q140">
        <v>464.74</v>
      </c>
      <c r="R140">
        <v>-537458</v>
      </c>
      <c r="S140" s="2">
        <v>2517170</v>
      </c>
      <c r="T140">
        <v>5005.29</v>
      </c>
      <c r="U140">
        <v>17117.8</v>
      </c>
      <c r="V140">
        <f t="shared" si="36"/>
        <v>1.7117800000000001</v>
      </c>
      <c r="X140">
        <v>4100000</v>
      </c>
      <c r="Y140">
        <v>32.6828</v>
      </c>
      <c r="Z140">
        <v>104.426</v>
      </c>
      <c r="AA140">
        <v>71.743200000000002</v>
      </c>
      <c r="AC140">
        <f t="shared" si="31"/>
        <v>193250.50131632254</v>
      </c>
      <c r="AD140">
        <f t="shared" si="32"/>
        <v>1.7067600366225988</v>
      </c>
      <c r="AE140">
        <f t="shared" si="33"/>
        <v>1706.7600366225988</v>
      </c>
      <c r="AF140">
        <f t="shared" si="34"/>
        <v>37.299824324579944</v>
      </c>
      <c r="AG140">
        <f t="shared" si="35"/>
        <v>1.61448481569164E-2</v>
      </c>
      <c r="AI140">
        <v>1755.4564455034508</v>
      </c>
      <c r="AJ140">
        <v>36.899635614279909</v>
      </c>
      <c r="AL140">
        <v>0.29137214377207987</v>
      </c>
      <c r="AM140">
        <v>291.37214377207988</v>
      </c>
      <c r="AN140">
        <v>80.020362063179363</v>
      </c>
      <c r="AP140">
        <v>293.13811927174413</v>
      </c>
      <c r="AQ140">
        <v>80.555368016707334</v>
      </c>
    </row>
    <row r="141" spans="2:43" x14ac:dyDescent="0.2">
      <c r="B141">
        <f t="shared" si="29"/>
        <v>3200</v>
      </c>
      <c r="C141">
        <v>4200000</v>
      </c>
      <c r="D141">
        <v>464.73599999999999</v>
      </c>
      <c r="E141">
        <v>-537421</v>
      </c>
      <c r="F141" s="2">
        <v>2517170</v>
      </c>
      <c r="G141">
        <v>5268.8</v>
      </c>
      <c r="I141">
        <f t="shared" si="25"/>
        <v>1697.4541640625102</v>
      </c>
      <c r="J141">
        <f t="shared" si="26"/>
        <v>0.32918424030449545</v>
      </c>
      <c r="K141" s="2">
        <f t="shared" si="27"/>
        <v>0.99913866330070578</v>
      </c>
      <c r="L141">
        <f t="shared" si="28"/>
        <v>475</v>
      </c>
      <c r="M141">
        <f t="shared" si="30"/>
        <v>-3.5474999999999994</v>
      </c>
      <c r="O141">
        <v>3200</v>
      </c>
      <c r="P141">
        <v>4200000</v>
      </c>
      <c r="Q141">
        <v>464.73599999999999</v>
      </c>
      <c r="R141">
        <v>-537421</v>
      </c>
      <c r="S141" s="2">
        <v>2517170</v>
      </c>
      <c r="T141">
        <v>5268.8</v>
      </c>
      <c r="U141">
        <v>18544.3</v>
      </c>
      <c r="V141">
        <f t="shared" si="36"/>
        <v>1.85443</v>
      </c>
      <c r="X141">
        <v>4200000</v>
      </c>
      <c r="Y141">
        <v>32.383200000000002</v>
      </c>
      <c r="Z141">
        <v>104.357</v>
      </c>
      <c r="AA141">
        <v>71.973799999999997</v>
      </c>
      <c r="AC141">
        <f t="shared" si="31"/>
        <v>195119.95892976556</v>
      </c>
      <c r="AD141">
        <f t="shared" si="32"/>
        <v>1.831276386052463</v>
      </c>
      <c r="AE141">
        <f t="shared" si="33"/>
        <v>1831.2763860524631</v>
      </c>
      <c r="AF141">
        <f t="shared" si="34"/>
        <v>36.719137271095256</v>
      </c>
      <c r="AG141">
        <f t="shared" si="35"/>
        <v>1.6400167453662989E-2</v>
      </c>
      <c r="AI141">
        <v>1854.1153718276319</v>
      </c>
      <c r="AJ141">
        <v>36.657186044228567</v>
      </c>
      <c r="AL141">
        <v>0.24701129331092947</v>
      </c>
      <c r="AM141">
        <v>247.01129331092946</v>
      </c>
      <c r="AN141">
        <v>81.25875215335283</v>
      </c>
      <c r="AP141">
        <v>241.82504713223796</v>
      </c>
      <c r="AQ141">
        <v>83.093322588285673</v>
      </c>
    </row>
    <row r="142" spans="2:43" x14ac:dyDescent="0.2">
      <c r="B142">
        <f t="shared" si="29"/>
        <v>3280</v>
      </c>
      <c r="C142">
        <v>4300000</v>
      </c>
      <c r="D142">
        <v>464.75</v>
      </c>
      <c r="E142">
        <v>-537371</v>
      </c>
      <c r="F142" s="2">
        <v>2517170</v>
      </c>
      <c r="G142">
        <v>5782.16</v>
      </c>
      <c r="I142">
        <f t="shared" si="25"/>
        <v>1747.4541640625102</v>
      </c>
      <c r="J142">
        <f t="shared" si="26"/>
        <v>0.3374138463121078</v>
      </c>
      <c r="K142" s="2">
        <f t="shared" si="27"/>
        <v>0.99913866330070578</v>
      </c>
      <c r="L142">
        <f t="shared" si="28"/>
        <v>525</v>
      </c>
      <c r="M142">
        <f t="shared" si="30"/>
        <v>-3.3849999999999993</v>
      </c>
      <c r="O142">
        <v>3280</v>
      </c>
      <c r="P142">
        <v>4300000</v>
      </c>
      <c r="Q142">
        <v>464.75</v>
      </c>
      <c r="R142">
        <v>-537371</v>
      </c>
      <c r="S142" s="2">
        <v>2517170</v>
      </c>
      <c r="T142">
        <v>5782.16</v>
      </c>
      <c r="U142">
        <v>20196.3</v>
      </c>
      <c r="V142">
        <f t="shared" si="36"/>
        <v>2.0196299999999998</v>
      </c>
      <c r="X142">
        <v>4300000</v>
      </c>
      <c r="Y142">
        <v>32.298499999999997</v>
      </c>
      <c r="Z142">
        <v>104.336</v>
      </c>
      <c r="AA142">
        <v>72.037499999999994</v>
      </c>
      <c r="AC142">
        <f t="shared" si="31"/>
        <v>195638.48699009762</v>
      </c>
      <c r="AD142">
        <f t="shared" si="32"/>
        <v>1.9891276961142275</v>
      </c>
      <c r="AE142">
        <f t="shared" si="33"/>
        <v>1989.1276961142275</v>
      </c>
      <c r="AF142">
        <f t="shared" si="34"/>
        <v>35.91874904434048</v>
      </c>
      <c r="AG142">
        <f t="shared" si="35"/>
        <v>1.6765617289639025E-2</v>
      </c>
      <c r="AI142">
        <v>1968.9934112733001</v>
      </c>
      <c r="AJ142">
        <v>36.239508767788017</v>
      </c>
      <c r="AL142">
        <v>0.26741152653179595</v>
      </c>
      <c r="AM142">
        <v>267.41152653179597</v>
      </c>
      <c r="AN142">
        <v>82.680374374911665</v>
      </c>
      <c r="AP142">
        <v>227.41909072046283</v>
      </c>
      <c r="AQ142">
        <v>83.639343187991386</v>
      </c>
    </row>
    <row r="143" spans="2:43" x14ac:dyDescent="0.2">
      <c r="B143">
        <f t="shared" si="29"/>
        <v>3360</v>
      </c>
      <c r="C143">
        <v>4400000</v>
      </c>
      <c r="D143">
        <v>464.75299999999999</v>
      </c>
      <c r="E143">
        <v>-537324</v>
      </c>
      <c r="F143" s="2">
        <v>2517170</v>
      </c>
      <c r="G143">
        <v>6250.9</v>
      </c>
      <c r="I143">
        <f t="shared" si="25"/>
        <v>1794.4541640625102</v>
      </c>
      <c r="J143">
        <f t="shared" si="26"/>
        <v>0.34564345231972021</v>
      </c>
      <c r="K143" s="2">
        <f t="shared" si="27"/>
        <v>0.99913866330070578</v>
      </c>
      <c r="L143">
        <f t="shared" si="28"/>
        <v>572</v>
      </c>
      <c r="M143">
        <f t="shared" si="30"/>
        <v>-3.4224999999999994</v>
      </c>
      <c r="O143">
        <v>3360</v>
      </c>
      <c r="P143">
        <v>4400000</v>
      </c>
      <c r="Q143">
        <v>464.75299999999999</v>
      </c>
      <c r="R143">
        <v>-537324</v>
      </c>
      <c r="S143" s="2">
        <v>2517170</v>
      </c>
      <c r="T143">
        <v>6250.9</v>
      </c>
      <c r="U143">
        <v>21534.5</v>
      </c>
      <c r="V143">
        <f t="shared" si="36"/>
        <v>2.1534500000000003</v>
      </c>
      <c r="X143">
        <v>4400000</v>
      </c>
      <c r="Y143">
        <v>32.561799999999998</v>
      </c>
      <c r="Z143">
        <v>104.82299999999999</v>
      </c>
      <c r="AA143">
        <v>72.261200000000002</v>
      </c>
      <c r="AC143">
        <f t="shared" si="31"/>
        <v>197466.7169857914</v>
      </c>
      <c r="AD143">
        <f t="shared" si="32"/>
        <v>2.1012901922321983</v>
      </c>
      <c r="AE143">
        <f t="shared" si="33"/>
        <v>2101.2901922321985</v>
      </c>
      <c r="AF143">
        <f t="shared" si="34"/>
        <v>35.391207431203448</v>
      </c>
      <c r="AG143">
        <f t="shared" si="35"/>
        <v>1.7015525711311475E-2</v>
      </c>
      <c r="AI143">
        <v>2157.1784886014243</v>
      </c>
      <c r="AJ143">
        <v>35.026756052320295</v>
      </c>
      <c r="AL143">
        <v>0.2240602554888502</v>
      </c>
      <c r="AM143">
        <v>224.0602554888502</v>
      </c>
      <c r="AN143">
        <v>85.679528949777989</v>
      </c>
      <c r="AP143">
        <v>271.26598207248202</v>
      </c>
      <c r="AQ143">
        <v>84.289782678739343</v>
      </c>
    </row>
    <row r="144" spans="2:43" x14ac:dyDescent="0.2">
      <c r="B144">
        <f t="shared" si="29"/>
        <v>3440</v>
      </c>
      <c r="C144">
        <v>4500000</v>
      </c>
      <c r="D144">
        <v>464.78</v>
      </c>
      <c r="E144">
        <v>-537271</v>
      </c>
      <c r="F144" s="2">
        <v>2517170</v>
      </c>
      <c r="G144">
        <v>6998.63</v>
      </c>
      <c r="I144">
        <f t="shared" si="25"/>
        <v>1847.4541640625102</v>
      </c>
      <c r="J144">
        <f t="shared" si="26"/>
        <v>0.35387305832733257</v>
      </c>
      <c r="K144" s="2">
        <f t="shared" si="27"/>
        <v>0.99913866330070578</v>
      </c>
      <c r="L144">
        <f t="shared" si="28"/>
        <v>625</v>
      </c>
      <c r="M144">
        <f t="shared" si="30"/>
        <v>-3.3474999999999993</v>
      </c>
      <c r="O144">
        <v>3440</v>
      </c>
      <c r="P144">
        <v>4500000</v>
      </c>
      <c r="Q144">
        <v>464.78</v>
      </c>
      <c r="R144">
        <v>-537271</v>
      </c>
      <c r="S144" s="2">
        <v>2517170</v>
      </c>
      <c r="T144">
        <v>6998.63</v>
      </c>
      <c r="U144">
        <v>23212.6</v>
      </c>
      <c r="V144">
        <f t="shared" si="36"/>
        <v>2.3212600000000001</v>
      </c>
      <c r="X144">
        <v>4500000</v>
      </c>
      <c r="Y144">
        <v>32.648499999999999</v>
      </c>
      <c r="Z144">
        <v>104.726</v>
      </c>
      <c r="AA144">
        <v>72.077500000000001</v>
      </c>
      <c r="AC144">
        <f t="shared" si="31"/>
        <v>195964.5623901035</v>
      </c>
      <c r="AD144">
        <f t="shared" si="32"/>
        <v>2.2823980752178206</v>
      </c>
      <c r="AE144">
        <f t="shared" si="33"/>
        <v>2282.3980752178204</v>
      </c>
      <c r="AF144">
        <f t="shared" si="34"/>
        <v>34.305191706779162</v>
      </c>
      <c r="AG144">
        <f t="shared" si="35"/>
        <v>1.7554194279025038E-2</v>
      </c>
      <c r="AI144">
        <v>2323.8934253786279</v>
      </c>
      <c r="AJ144">
        <v>34.103263418229822</v>
      </c>
      <c r="AL144">
        <v>0.2135092662995241</v>
      </c>
      <c r="AM144">
        <v>213.50926629952411</v>
      </c>
      <c r="AN144">
        <v>86.162500893978518</v>
      </c>
      <c r="AP144">
        <v>208.97798350375746</v>
      </c>
      <c r="AQ144">
        <v>88.435490044715124</v>
      </c>
    </row>
    <row r="145" spans="2:43" x14ac:dyDescent="0.2">
      <c r="B145">
        <f t="shared" si="29"/>
        <v>3520</v>
      </c>
      <c r="C145">
        <v>4600000</v>
      </c>
      <c r="D145">
        <v>464.70299999999997</v>
      </c>
      <c r="E145">
        <v>-537222</v>
      </c>
      <c r="F145" s="2">
        <v>2517170</v>
      </c>
      <c r="G145">
        <v>7500.67</v>
      </c>
      <c r="I145">
        <f t="shared" si="25"/>
        <v>1896.4541640625102</v>
      </c>
      <c r="J145">
        <f t="shared" si="26"/>
        <v>0.36210266433494498</v>
      </c>
      <c r="K145" s="2">
        <f t="shared" si="27"/>
        <v>0.99913866330070578</v>
      </c>
      <c r="L145">
        <f t="shared" si="28"/>
        <v>674</v>
      </c>
      <c r="M145">
        <f t="shared" si="30"/>
        <v>-3.3974999999999995</v>
      </c>
      <c r="O145">
        <v>3520</v>
      </c>
      <c r="P145">
        <v>4600000</v>
      </c>
      <c r="Q145">
        <v>464.70299999999997</v>
      </c>
      <c r="R145">
        <v>-537222</v>
      </c>
      <c r="S145" s="2">
        <v>2517170</v>
      </c>
      <c r="T145">
        <v>7500.67</v>
      </c>
      <c r="U145">
        <v>25090.2</v>
      </c>
      <c r="V145">
        <f t="shared" si="36"/>
        <v>2.50902</v>
      </c>
      <c r="X145">
        <v>4600000</v>
      </c>
      <c r="Y145">
        <v>32.113599999999998</v>
      </c>
      <c r="Z145">
        <v>105.205</v>
      </c>
      <c r="AA145">
        <v>73.091399999999993</v>
      </c>
      <c r="AC145">
        <f t="shared" si="31"/>
        <v>204351.22202228106</v>
      </c>
      <c r="AD145">
        <f t="shared" si="32"/>
        <v>2.3657673335961324</v>
      </c>
      <c r="AE145">
        <f t="shared" si="33"/>
        <v>2365.7673335961326</v>
      </c>
      <c r="AF145">
        <f t="shared" si="34"/>
        <v>34.960314176652737</v>
      </c>
      <c r="AG145">
        <f t="shared" si="35"/>
        <v>1.7225245658752181E-2</v>
      </c>
      <c r="AI145">
        <v>2456.8641423536005</v>
      </c>
      <c r="AJ145">
        <v>33.955460288336255</v>
      </c>
      <c r="AL145">
        <v>0.23566912547655253</v>
      </c>
      <c r="AM145">
        <v>235.66912547655252</v>
      </c>
      <c r="AN145">
        <v>88.05298884058007</v>
      </c>
      <c r="AP145">
        <v>199.99479732948078</v>
      </c>
      <c r="AQ145">
        <v>88.796139323493733</v>
      </c>
    </row>
    <row r="146" spans="2:43" x14ac:dyDescent="0.2">
      <c r="B146">
        <f t="shared" si="29"/>
        <v>3600</v>
      </c>
      <c r="C146">
        <v>4700000</v>
      </c>
      <c r="D146">
        <v>464.75200000000001</v>
      </c>
      <c r="E146">
        <v>-537156</v>
      </c>
      <c r="F146" s="2">
        <v>2517170</v>
      </c>
      <c r="G146">
        <v>8176.59</v>
      </c>
      <c r="I146">
        <f t="shared" si="25"/>
        <v>1962.4541640625102</v>
      </c>
      <c r="J146">
        <f t="shared" si="26"/>
        <v>0.37033227034255733</v>
      </c>
      <c r="K146" s="2">
        <f t="shared" si="27"/>
        <v>0.99913866330070578</v>
      </c>
      <c r="L146">
        <f t="shared" si="28"/>
        <v>740</v>
      </c>
      <c r="M146">
        <f t="shared" si="30"/>
        <v>-3.1849999999999996</v>
      </c>
      <c r="O146">
        <v>3600</v>
      </c>
      <c r="P146">
        <v>4700000</v>
      </c>
      <c r="Q146">
        <v>464.75200000000001</v>
      </c>
      <c r="R146">
        <v>-537156</v>
      </c>
      <c r="S146" s="2">
        <v>2517170</v>
      </c>
      <c r="T146">
        <v>8176.59</v>
      </c>
      <c r="U146">
        <v>26842.3</v>
      </c>
      <c r="V146">
        <f t="shared" si="36"/>
        <v>2.6842299999999999</v>
      </c>
      <c r="X146">
        <v>4700000</v>
      </c>
      <c r="Y146">
        <v>31.934899999999999</v>
      </c>
      <c r="Z146">
        <v>104.798</v>
      </c>
      <c r="AA146">
        <v>72.863100000000003</v>
      </c>
      <c r="AC146">
        <f t="shared" si="31"/>
        <v>202442.33200952533</v>
      </c>
      <c r="AD146">
        <f t="shared" si="32"/>
        <v>2.5548390238283436</v>
      </c>
      <c r="AE146">
        <f t="shared" si="33"/>
        <v>2554.8390238283437</v>
      </c>
      <c r="AF146">
        <f t="shared" si="34"/>
        <v>33.864103426704489</v>
      </c>
      <c r="AG146">
        <f t="shared" si="35"/>
        <v>1.7782841979070922E-2</v>
      </c>
      <c r="AI146">
        <v>2642.4207381426095</v>
      </c>
      <c r="AJ146">
        <v>33.08860001658983</v>
      </c>
      <c r="AL146">
        <v>0.20317515755321924</v>
      </c>
      <c r="AM146">
        <v>203.17515755321924</v>
      </c>
      <c r="AN146">
        <v>90.145863458032039</v>
      </c>
      <c r="AP146">
        <v>236.51094879600095</v>
      </c>
      <c r="AQ146">
        <v>89.97139039781878</v>
      </c>
    </row>
    <row r="147" spans="2:43" x14ac:dyDescent="0.2">
      <c r="B147">
        <f t="shared" si="29"/>
        <v>3680</v>
      </c>
      <c r="C147">
        <v>4800000</v>
      </c>
      <c r="D147">
        <v>464.79300000000001</v>
      </c>
      <c r="E147">
        <v>-537105</v>
      </c>
      <c r="F147" s="2">
        <v>2517170</v>
      </c>
      <c r="G147">
        <v>8743.94</v>
      </c>
      <c r="I147">
        <f t="shared" si="25"/>
        <v>2013.4541640625102</v>
      </c>
      <c r="J147">
        <f t="shared" si="26"/>
        <v>0.37856187635016975</v>
      </c>
      <c r="K147" s="2">
        <f t="shared" si="27"/>
        <v>0.99913866330070578</v>
      </c>
      <c r="L147">
        <f t="shared" si="28"/>
        <v>791</v>
      </c>
      <c r="M147">
        <f t="shared" si="30"/>
        <v>-3.3724999999999996</v>
      </c>
      <c r="O147">
        <v>3680</v>
      </c>
      <c r="P147">
        <v>4800000</v>
      </c>
      <c r="Q147">
        <v>464.79300000000001</v>
      </c>
      <c r="R147">
        <v>-537105</v>
      </c>
      <c r="S147" s="2">
        <v>2517170</v>
      </c>
      <c r="T147">
        <v>8743.94</v>
      </c>
      <c r="U147">
        <v>28834.5</v>
      </c>
      <c r="V147">
        <f t="shared" si="36"/>
        <v>2.8834500000000003</v>
      </c>
      <c r="X147">
        <v>4800000</v>
      </c>
      <c r="Y147">
        <v>31.847899999999999</v>
      </c>
      <c r="Z147">
        <v>104.849</v>
      </c>
      <c r="AA147">
        <v>73.001099999999994</v>
      </c>
      <c r="AC147">
        <f t="shared" si="31"/>
        <v>203594.76665501209</v>
      </c>
      <c r="AD147">
        <f t="shared" si="32"/>
        <v>2.7289209870930602</v>
      </c>
      <c r="AE147">
        <f t="shared" si="33"/>
        <v>2728.9209870930604</v>
      </c>
      <c r="AF147">
        <f t="shared" si="34"/>
        <v>33.316513173817469</v>
      </c>
      <c r="AG147">
        <f t="shared" si="35"/>
        <v>1.8075120792449925E-2</v>
      </c>
      <c r="AI147">
        <v>2850.3613553812625</v>
      </c>
      <c r="AJ147">
        <v>32.351154491413169</v>
      </c>
      <c r="AL147">
        <v>0.1883242497297006</v>
      </c>
      <c r="AM147">
        <v>188.3242497297006</v>
      </c>
      <c r="AN147">
        <v>92.227481963170334</v>
      </c>
      <c r="AP147">
        <v>187.58937832629479</v>
      </c>
      <c r="AQ147">
        <v>93.797535917241703</v>
      </c>
    </row>
    <row r="148" spans="2:43" x14ac:dyDescent="0.2">
      <c r="B148">
        <f t="shared" si="29"/>
        <v>3760</v>
      </c>
      <c r="C148">
        <v>4900000</v>
      </c>
      <c r="D148">
        <v>464.834</v>
      </c>
      <c r="E148">
        <v>-537048</v>
      </c>
      <c r="F148" s="2">
        <v>2517170</v>
      </c>
      <c r="G148">
        <v>9696.76</v>
      </c>
      <c r="I148">
        <f t="shared" si="25"/>
        <v>2070.4541640625102</v>
      </c>
      <c r="J148">
        <f t="shared" si="26"/>
        <v>0.3867914823577821</v>
      </c>
      <c r="K148" s="2">
        <f t="shared" si="27"/>
        <v>0.99913866330070578</v>
      </c>
      <c r="L148">
        <f t="shared" si="28"/>
        <v>848</v>
      </c>
      <c r="M148">
        <f t="shared" si="30"/>
        <v>-3.2974999999999994</v>
      </c>
      <c r="O148">
        <v>3760</v>
      </c>
      <c r="P148">
        <v>4900000</v>
      </c>
      <c r="Q148">
        <v>464.834</v>
      </c>
      <c r="R148">
        <v>-537048</v>
      </c>
      <c r="S148" s="2">
        <v>2517170</v>
      </c>
      <c r="T148">
        <v>9696.76</v>
      </c>
      <c r="U148">
        <v>30614.7</v>
      </c>
      <c r="V148">
        <f t="shared" si="36"/>
        <v>3.0614700000000004</v>
      </c>
      <c r="X148">
        <v>4900000</v>
      </c>
      <c r="Y148">
        <v>31.774999999999999</v>
      </c>
      <c r="Z148">
        <v>104.944</v>
      </c>
      <c r="AA148">
        <v>73.168999999999997</v>
      </c>
      <c r="AC148">
        <f t="shared" si="31"/>
        <v>205002.78280557334</v>
      </c>
      <c r="AD148">
        <f t="shared" si="32"/>
        <v>2.8775004376741795</v>
      </c>
      <c r="AE148">
        <f t="shared" si="33"/>
        <v>2877.5004376741795</v>
      </c>
      <c r="AF148">
        <f t="shared" si="34"/>
        <v>32.8331584589139</v>
      </c>
      <c r="AG148">
        <f t="shared" si="35"/>
        <v>1.8341214438859697E-2</v>
      </c>
      <c r="AI148">
        <v>2981.9972404891059</v>
      </c>
      <c r="AJ148">
        <v>32.386113447560035</v>
      </c>
      <c r="AL148">
        <v>0.20742830274375906</v>
      </c>
      <c r="AM148">
        <v>207.42830274375908</v>
      </c>
      <c r="AN148">
        <v>95.557955774665686</v>
      </c>
      <c r="AP148">
        <v>175.76314347957009</v>
      </c>
      <c r="AQ148">
        <v>95.39481664863122</v>
      </c>
    </row>
    <row r="149" spans="2:43" x14ac:dyDescent="0.2">
      <c r="B149">
        <f t="shared" si="29"/>
        <v>3840</v>
      </c>
      <c r="C149">
        <v>5000000</v>
      </c>
      <c r="D149">
        <v>464.74700000000001</v>
      </c>
      <c r="E149">
        <v>-536980</v>
      </c>
      <c r="F149" s="2">
        <v>2517170</v>
      </c>
      <c r="G149">
        <v>10339.799999999999</v>
      </c>
      <c r="I149">
        <f t="shared" si="25"/>
        <v>2138.4541640625102</v>
      </c>
      <c r="J149">
        <f t="shared" si="26"/>
        <v>0.39502108836539451</v>
      </c>
      <c r="K149" s="2">
        <f t="shared" si="27"/>
        <v>0.99913866330070578</v>
      </c>
      <c r="L149">
        <f t="shared" si="28"/>
        <v>916</v>
      </c>
      <c r="M149">
        <f t="shared" si="30"/>
        <v>-3.1599999999999993</v>
      </c>
      <c r="O149">
        <v>3840</v>
      </c>
      <c r="P149">
        <v>5000000</v>
      </c>
      <c r="Q149">
        <v>464.74700000000001</v>
      </c>
      <c r="R149">
        <v>-536980</v>
      </c>
      <c r="S149" s="2">
        <v>2517170</v>
      </c>
      <c r="T149">
        <v>10339.799999999999</v>
      </c>
      <c r="U149">
        <v>32774.400000000001</v>
      </c>
      <c r="V149">
        <f t="shared" si="36"/>
        <v>3.2774400000000004</v>
      </c>
      <c r="X149">
        <v>5000000</v>
      </c>
      <c r="Y149">
        <v>31.942900000000002</v>
      </c>
      <c r="Z149">
        <v>104.724</v>
      </c>
      <c r="AA149">
        <v>72.781099999999995</v>
      </c>
      <c r="AC149">
        <f t="shared" si="31"/>
        <v>201759.61621848759</v>
      </c>
      <c r="AD149">
        <f t="shared" si="32"/>
        <v>3.1300094836250305</v>
      </c>
      <c r="AE149">
        <f t="shared" si="33"/>
        <v>3130.0094836250305</v>
      </c>
      <c r="AF149">
        <f t="shared" si="34"/>
        <v>31.640531480930527</v>
      </c>
      <c r="AG149">
        <f t="shared" si="35"/>
        <v>1.9032550080991549E-2</v>
      </c>
      <c r="AI149">
        <v>3132.1914539508548</v>
      </c>
      <c r="AJ149">
        <v>32.081560848805289</v>
      </c>
      <c r="AL149">
        <v>0.17755288054370999</v>
      </c>
      <c r="AM149">
        <v>177.55288054370999</v>
      </c>
      <c r="AN149">
        <v>95.840711180631644</v>
      </c>
      <c r="AP149">
        <v>204.20706684372252</v>
      </c>
      <c r="AQ149">
        <v>96.774241325410259</v>
      </c>
    </row>
    <row r="150" spans="2:43" x14ac:dyDescent="0.2">
      <c r="B150">
        <f t="shared" si="29"/>
        <v>3920</v>
      </c>
      <c r="C150">
        <v>5100000</v>
      </c>
      <c r="D150">
        <v>464.74</v>
      </c>
      <c r="E150">
        <v>-536894</v>
      </c>
      <c r="F150" s="2">
        <v>2517170</v>
      </c>
      <c r="G150">
        <v>11101</v>
      </c>
      <c r="I150">
        <f t="shared" si="25"/>
        <v>2224.4541640625102</v>
      </c>
      <c r="J150">
        <f t="shared" si="26"/>
        <v>0.40325069437300687</v>
      </c>
      <c r="K150" s="2">
        <f t="shared" si="27"/>
        <v>0.99913866330070578</v>
      </c>
      <c r="L150">
        <f t="shared" si="28"/>
        <v>1002</v>
      </c>
      <c r="M150">
        <f t="shared" si="30"/>
        <v>-2.9349999999999996</v>
      </c>
      <c r="O150">
        <v>3920</v>
      </c>
      <c r="P150">
        <v>5100000</v>
      </c>
      <c r="Q150">
        <v>464.74</v>
      </c>
      <c r="R150">
        <v>-536894</v>
      </c>
      <c r="S150" s="2">
        <v>2517170</v>
      </c>
      <c r="T150">
        <v>11101</v>
      </c>
      <c r="U150">
        <v>34966.9</v>
      </c>
      <c r="V150">
        <f t="shared" si="36"/>
        <v>3.4966900000000005</v>
      </c>
      <c r="X150">
        <v>5100000</v>
      </c>
      <c r="Y150">
        <v>31.525200000000002</v>
      </c>
      <c r="Z150">
        <v>105.068</v>
      </c>
      <c r="AA150">
        <v>73.5428</v>
      </c>
      <c r="AC150">
        <f t="shared" si="31"/>
        <v>208160.76726720759</v>
      </c>
      <c r="AD150">
        <f t="shared" si="32"/>
        <v>3.2367070833435747</v>
      </c>
      <c r="AE150">
        <f t="shared" si="33"/>
        <v>3236.7070833435746</v>
      </c>
      <c r="AF150">
        <f t="shared" si="34"/>
        <v>31.978166849059285</v>
      </c>
      <c r="AG150">
        <f t="shared" si="35"/>
        <v>1.8831598535414957E-2</v>
      </c>
      <c r="AI150">
        <v>3270.9456953386548</v>
      </c>
      <c r="AJ150">
        <v>31.948043016999833</v>
      </c>
      <c r="AL150">
        <v>0.16330149708760372</v>
      </c>
      <c r="AM150">
        <v>163.30149708760371</v>
      </c>
      <c r="AN150">
        <v>99.805879389999859</v>
      </c>
      <c r="AP150">
        <v>167.43159860814001</v>
      </c>
      <c r="AQ150">
        <v>98.439154185995477</v>
      </c>
    </row>
    <row r="151" spans="2:43" x14ac:dyDescent="0.2">
      <c r="B151">
        <f t="shared" si="29"/>
        <v>4000</v>
      </c>
      <c r="C151">
        <v>5200000</v>
      </c>
      <c r="D151">
        <v>464.74099999999999</v>
      </c>
      <c r="E151">
        <v>-536844</v>
      </c>
      <c r="F151" s="2">
        <v>2517170</v>
      </c>
      <c r="G151">
        <v>11944.7</v>
      </c>
      <c r="I151">
        <f t="shared" si="25"/>
        <v>2274.4541640625102</v>
      </c>
      <c r="J151">
        <f t="shared" si="26"/>
        <v>0.41148030038061928</v>
      </c>
      <c r="K151" s="2">
        <f t="shared" si="27"/>
        <v>0.99913866330070578</v>
      </c>
      <c r="L151">
        <f t="shared" si="28"/>
        <v>1052</v>
      </c>
      <c r="M151">
        <f t="shared" si="30"/>
        <v>-3.3849999999999993</v>
      </c>
      <c r="O151">
        <v>4000</v>
      </c>
      <c r="P151">
        <v>5200000</v>
      </c>
      <c r="Q151">
        <v>464.74099999999999</v>
      </c>
      <c r="R151">
        <v>-536844</v>
      </c>
      <c r="S151" s="2">
        <v>2517170</v>
      </c>
      <c r="T151">
        <v>11944.7</v>
      </c>
      <c r="U151">
        <v>36677.4</v>
      </c>
      <c r="V151">
        <f t="shared" si="36"/>
        <v>3.6677400000000002</v>
      </c>
      <c r="X151">
        <v>5200000</v>
      </c>
      <c r="Y151">
        <v>31.331499999999998</v>
      </c>
      <c r="Z151">
        <v>105.157</v>
      </c>
      <c r="AA151">
        <v>73.825500000000005</v>
      </c>
      <c r="AC151">
        <f t="shared" si="31"/>
        <v>210570.52925594416</v>
      </c>
      <c r="AD151">
        <f t="shared" si="32"/>
        <v>3.3561866047084914</v>
      </c>
      <c r="AE151">
        <f t="shared" si="33"/>
        <v>3356.1866047084914</v>
      </c>
      <c r="AF151">
        <f t="shared" si="34"/>
        <v>31.701393179482391</v>
      </c>
      <c r="AG151">
        <f t="shared" si="35"/>
        <v>1.8996010572486531E-2</v>
      </c>
      <c r="AI151">
        <v>3385.5652834406237</v>
      </c>
      <c r="AJ151">
        <v>31.999776642718164</v>
      </c>
      <c r="AL151">
        <v>0.16152221455606139</v>
      </c>
      <c r="AM151">
        <v>161.52221455606139</v>
      </c>
      <c r="AN151">
        <v>100.42192922597874</v>
      </c>
      <c r="AP151">
        <v>156.39395569797639</v>
      </c>
      <c r="AQ151">
        <v>100.55433454067786</v>
      </c>
    </row>
    <row r="152" spans="2:43" x14ac:dyDescent="0.2">
      <c r="B152">
        <f t="shared" si="29"/>
        <v>4080</v>
      </c>
      <c r="C152">
        <v>5300000</v>
      </c>
      <c r="D152">
        <v>464.80599999999998</v>
      </c>
      <c r="E152">
        <v>-536757</v>
      </c>
      <c r="F152" s="2">
        <v>2517170</v>
      </c>
      <c r="G152">
        <v>12733.6</v>
      </c>
      <c r="I152">
        <f t="shared" si="25"/>
        <v>2361.4541640625102</v>
      </c>
      <c r="J152">
        <f t="shared" si="26"/>
        <v>0.41970990638823169</v>
      </c>
      <c r="K152" s="2">
        <f t="shared" si="27"/>
        <v>0.99913866330070578</v>
      </c>
      <c r="L152">
        <f t="shared" si="28"/>
        <v>1139</v>
      </c>
      <c r="M152">
        <f t="shared" si="30"/>
        <v>-2.9224999999999994</v>
      </c>
      <c r="O152">
        <v>4080</v>
      </c>
      <c r="P152">
        <v>5300000</v>
      </c>
      <c r="Q152">
        <v>464.80599999999998</v>
      </c>
      <c r="R152">
        <v>-536757</v>
      </c>
      <c r="S152" s="2">
        <v>2517170</v>
      </c>
      <c r="T152">
        <v>12733.6</v>
      </c>
      <c r="U152">
        <v>38765.1</v>
      </c>
      <c r="V152">
        <f t="shared" si="36"/>
        <v>3.8765100000000001</v>
      </c>
      <c r="X152">
        <v>5300000</v>
      </c>
      <c r="Y152">
        <v>31.6113</v>
      </c>
      <c r="Z152">
        <v>105.30500000000001</v>
      </c>
      <c r="AA152">
        <v>73.693700000000007</v>
      </c>
      <c r="AC152">
        <f t="shared" si="31"/>
        <v>209444.75248323608</v>
      </c>
      <c r="AD152">
        <f t="shared" si="32"/>
        <v>3.5662893079286193</v>
      </c>
      <c r="AE152">
        <f t="shared" si="33"/>
        <v>3566.2893079286191</v>
      </c>
      <c r="AF152">
        <f t="shared" si="34"/>
        <v>30.913634790540382</v>
      </c>
      <c r="AG152">
        <f t="shared" si="35"/>
        <v>1.9480077450622985E-2</v>
      </c>
      <c r="AI152">
        <v>3516.6071268908481</v>
      </c>
      <c r="AJ152">
        <v>31.886645515743819</v>
      </c>
      <c r="AL152">
        <v>0.18969550553867268</v>
      </c>
      <c r="AM152">
        <v>189.69550553867268</v>
      </c>
      <c r="AN152">
        <v>100.99700423572202</v>
      </c>
      <c r="AP152">
        <v>182.06442503077849</v>
      </c>
      <c r="AQ152">
        <v>101.91792311140493</v>
      </c>
    </row>
    <row r="153" spans="2:43" x14ac:dyDescent="0.2">
      <c r="B153">
        <f t="shared" si="29"/>
        <v>4160</v>
      </c>
      <c r="C153">
        <v>5400000</v>
      </c>
      <c r="D153">
        <v>464.73700000000002</v>
      </c>
      <c r="E153">
        <v>-536680</v>
      </c>
      <c r="F153" s="2">
        <v>2517170</v>
      </c>
      <c r="G153">
        <v>13525.9</v>
      </c>
      <c r="I153">
        <f t="shared" si="25"/>
        <v>2438.4541640625102</v>
      </c>
      <c r="J153">
        <f t="shared" si="26"/>
        <v>0.42793951239584405</v>
      </c>
      <c r="K153" s="2">
        <f t="shared" si="27"/>
        <v>0.99913866330070578</v>
      </c>
      <c r="L153">
        <f t="shared" si="28"/>
        <v>1216</v>
      </c>
      <c r="M153">
        <f t="shared" si="30"/>
        <v>-3.0474999999999994</v>
      </c>
      <c r="O153">
        <v>4160</v>
      </c>
      <c r="P153">
        <v>5400000</v>
      </c>
      <c r="Q153">
        <v>464.73700000000002</v>
      </c>
      <c r="R153">
        <v>-536680</v>
      </c>
      <c r="S153" s="2">
        <v>2517170</v>
      </c>
      <c r="T153">
        <v>13525.9</v>
      </c>
      <c r="U153">
        <v>41018.400000000001</v>
      </c>
      <c r="V153">
        <f t="shared" si="36"/>
        <v>4.1018400000000002</v>
      </c>
      <c r="X153">
        <v>5400000</v>
      </c>
      <c r="Y153">
        <v>31.260899999999999</v>
      </c>
      <c r="Z153">
        <v>105.504</v>
      </c>
      <c r="AA153">
        <v>74.243099999999998</v>
      </c>
      <c r="AC153">
        <f t="shared" si="31"/>
        <v>214164.10863753231</v>
      </c>
      <c r="AD153">
        <f t="shared" si="32"/>
        <v>3.6904317043392307</v>
      </c>
      <c r="AE153">
        <f t="shared" si="33"/>
        <v>3690.4317043392307</v>
      </c>
      <c r="AF153">
        <f t="shared" si="34"/>
        <v>31.002313995558161</v>
      </c>
      <c r="AG153">
        <f t="shared" si="35"/>
        <v>1.9424356520170716E-2</v>
      </c>
      <c r="AI153">
        <v>3660.4633266597439</v>
      </c>
      <c r="AJ153">
        <v>31.735354827536039</v>
      </c>
      <c r="AL153">
        <v>0.15282518003140991</v>
      </c>
      <c r="AM153">
        <v>152.8251800314099</v>
      </c>
      <c r="AN153">
        <v>102.2315473424237</v>
      </c>
      <c r="AP153">
        <v>146.18910259285317</v>
      </c>
      <c r="AQ153">
        <v>106.77148253078641</v>
      </c>
    </row>
    <row r="154" spans="2:43" x14ac:dyDescent="0.2">
      <c r="B154">
        <f t="shared" si="29"/>
        <v>4240</v>
      </c>
      <c r="C154">
        <v>5500000</v>
      </c>
      <c r="D154">
        <v>464.822</v>
      </c>
      <c r="E154">
        <v>-536598</v>
      </c>
      <c r="F154" s="2">
        <v>2517170</v>
      </c>
      <c r="G154">
        <v>14324.6</v>
      </c>
      <c r="I154">
        <f t="shared" si="25"/>
        <v>2520.4541640625102</v>
      </c>
      <c r="J154">
        <f t="shared" si="26"/>
        <v>0.43616911840345646</v>
      </c>
      <c r="K154" s="2">
        <f t="shared" si="27"/>
        <v>0.99913866330070578</v>
      </c>
      <c r="L154">
        <f t="shared" si="28"/>
        <v>1298</v>
      </c>
      <c r="M154">
        <f t="shared" si="30"/>
        <v>-2.9849999999999994</v>
      </c>
      <c r="O154">
        <v>4240</v>
      </c>
      <c r="P154">
        <v>5500000</v>
      </c>
      <c r="Q154">
        <v>464.822</v>
      </c>
      <c r="R154">
        <v>-536598</v>
      </c>
      <c r="S154" s="2">
        <v>2517170</v>
      </c>
      <c r="T154">
        <v>14324.6</v>
      </c>
      <c r="U154">
        <v>43359</v>
      </c>
      <c r="V154">
        <f t="shared" si="36"/>
        <v>4.3359000000000005</v>
      </c>
      <c r="X154">
        <v>5500000</v>
      </c>
      <c r="Y154">
        <v>31.406500000000001</v>
      </c>
      <c r="Z154">
        <v>106.264</v>
      </c>
      <c r="AA154">
        <v>74.857500000000002</v>
      </c>
      <c r="AC154">
        <f t="shared" si="31"/>
        <v>219525.18642159892</v>
      </c>
      <c r="AD154">
        <f t="shared" si="32"/>
        <v>3.8057481899376984</v>
      </c>
      <c r="AE154">
        <f t="shared" si="33"/>
        <v>3805.7481899376985</v>
      </c>
      <c r="AF154">
        <f t="shared" si="34"/>
        <v>31.178789448841243</v>
      </c>
      <c r="AG154">
        <f t="shared" si="35"/>
        <v>1.93144124786532E-2</v>
      </c>
      <c r="AI154">
        <v>3903.5432346718967</v>
      </c>
      <c r="AJ154">
        <v>30.576934083161387</v>
      </c>
      <c r="AL154">
        <v>0.15833573545734572</v>
      </c>
      <c r="AM154">
        <v>158.33573545734572</v>
      </c>
      <c r="AN154">
        <v>109.73111312694384</v>
      </c>
      <c r="AP154">
        <v>166.19294367359177</v>
      </c>
      <c r="AQ154">
        <v>107.64400080087535</v>
      </c>
    </row>
    <row r="155" spans="2:43" x14ac:dyDescent="0.2">
      <c r="B155">
        <f t="shared" si="29"/>
        <v>4320</v>
      </c>
      <c r="C155">
        <v>5600000</v>
      </c>
      <c r="D155">
        <v>464.75599999999997</v>
      </c>
      <c r="E155">
        <v>-536524</v>
      </c>
      <c r="F155" s="2">
        <v>2517170</v>
      </c>
      <c r="G155">
        <v>15208.1</v>
      </c>
      <c r="I155">
        <f t="shared" si="25"/>
        <v>2594.4541640625102</v>
      </c>
      <c r="J155">
        <f t="shared" si="26"/>
        <v>0.44439872441106881</v>
      </c>
      <c r="K155" s="2">
        <f t="shared" si="27"/>
        <v>0.99913866330070578</v>
      </c>
      <c r="L155">
        <f t="shared" si="28"/>
        <v>1372</v>
      </c>
      <c r="M155">
        <f t="shared" si="30"/>
        <v>-3.0849999999999995</v>
      </c>
      <c r="O155">
        <v>4320</v>
      </c>
      <c r="P155">
        <v>5600000</v>
      </c>
      <c r="Q155">
        <v>464.75599999999997</v>
      </c>
      <c r="R155">
        <v>-536524</v>
      </c>
      <c r="S155" s="2">
        <v>2517170</v>
      </c>
      <c r="T155">
        <v>15208.1</v>
      </c>
      <c r="U155">
        <v>45235.9</v>
      </c>
      <c r="V155">
        <f t="shared" si="36"/>
        <v>4.5235900000000004</v>
      </c>
      <c r="X155">
        <v>5600000</v>
      </c>
      <c r="Y155">
        <v>31.356200000000001</v>
      </c>
      <c r="Z155">
        <v>106.22799999999999</v>
      </c>
      <c r="AA155">
        <v>74.871799999999993</v>
      </c>
      <c r="AC155">
        <f t="shared" si="31"/>
        <v>219651.01789684777</v>
      </c>
      <c r="AD155">
        <f t="shared" si="32"/>
        <v>3.9682147024945307</v>
      </c>
      <c r="AE155">
        <f t="shared" si="33"/>
        <v>3968.2147024945307</v>
      </c>
      <c r="AF155">
        <f t="shared" si="34"/>
        <v>30.618945133676323</v>
      </c>
      <c r="AG155">
        <f t="shared" si="35"/>
        <v>1.9667561941501009E-2</v>
      </c>
      <c r="AI155">
        <v>4127.4963152723876</v>
      </c>
      <c r="AJ155">
        <v>29.926518908025592</v>
      </c>
      <c r="AL155">
        <v>0.14017475116818512</v>
      </c>
      <c r="AM155">
        <v>140.17475116818511</v>
      </c>
      <c r="AN155">
        <v>109.73442577066574</v>
      </c>
      <c r="AP155">
        <v>135.33937320452046</v>
      </c>
      <c r="AQ155">
        <v>110.7693983030165</v>
      </c>
    </row>
    <row r="156" spans="2:43" x14ac:dyDescent="0.2">
      <c r="B156">
        <f t="shared" si="29"/>
        <v>4400</v>
      </c>
      <c r="C156">
        <v>5700000</v>
      </c>
      <c r="D156">
        <v>464.73</v>
      </c>
      <c r="E156">
        <v>-536432</v>
      </c>
      <c r="F156" s="2">
        <v>2517170</v>
      </c>
      <c r="G156">
        <v>16163.7</v>
      </c>
      <c r="I156">
        <f t="shared" si="25"/>
        <v>2686.4541640625102</v>
      </c>
      <c r="J156">
        <f t="shared" si="26"/>
        <v>0.45262833041868122</v>
      </c>
      <c r="K156" s="2">
        <f t="shared" si="27"/>
        <v>0.99913866330070578</v>
      </c>
      <c r="L156">
        <f t="shared" si="28"/>
        <v>1464</v>
      </c>
      <c r="M156">
        <f t="shared" si="30"/>
        <v>-2.8599999999999994</v>
      </c>
      <c r="O156">
        <v>4400</v>
      </c>
      <c r="P156">
        <v>5700000</v>
      </c>
      <c r="Q156">
        <v>464.73</v>
      </c>
      <c r="R156">
        <v>-536432</v>
      </c>
      <c r="S156" s="2">
        <v>2517170</v>
      </c>
      <c r="T156">
        <v>16163.7</v>
      </c>
      <c r="U156">
        <v>47366.9</v>
      </c>
      <c r="V156">
        <f t="shared" si="36"/>
        <v>4.7366900000000003</v>
      </c>
      <c r="X156">
        <v>5700000</v>
      </c>
      <c r="Y156">
        <v>31.5273</v>
      </c>
      <c r="Z156">
        <v>106.119</v>
      </c>
      <c r="AA156">
        <v>74.591700000000003</v>
      </c>
      <c r="AC156">
        <f t="shared" si="31"/>
        <v>217195.04497494202</v>
      </c>
      <c r="AD156">
        <f t="shared" si="32"/>
        <v>4.2021368914543951</v>
      </c>
      <c r="AE156">
        <f t="shared" si="33"/>
        <v>4202.1368914543955</v>
      </c>
      <c r="AF156">
        <f t="shared" si="34"/>
        <v>29.726103655434105</v>
      </c>
      <c r="AG156">
        <f t="shared" si="35"/>
        <v>2.0258289043875895E-2</v>
      </c>
      <c r="AI156">
        <v>4226.4094230259589</v>
      </c>
      <c r="AJ156">
        <v>30.038272896555853</v>
      </c>
      <c r="AL156">
        <v>0.1256499955410908</v>
      </c>
      <c r="AM156">
        <v>125.6499955410908</v>
      </c>
      <c r="AN156">
        <v>115.01739311992982</v>
      </c>
      <c r="AP156">
        <v>149.58256390489086</v>
      </c>
      <c r="AQ156">
        <v>115.34823230971865</v>
      </c>
    </row>
    <row r="157" spans="2:43" x14ac:dyDescent="0.2">
      <c r="B157">
        <f t="shared" si="29"/>
        <v>4480</v>
      </c>
      <c r="C157">
        <v>5800000</v>
      </c>
      <c r="D157">
        <v>464.73899999999998</v>
      </c>
      <c r="E157">
        <v>-536345</v>
      </c>
      <c r="F157" s="2">
        <v>2517170</v>
      </c>
      <c r="G157">
        <v>17086.400000000001</v>
      </c>
      <c r="I157">
        <f t="shared" si="25"/>
        <v>2773.4541640625102</v>
      </c>
      <c r="J157">
        <f t="shared" si="26"/>
        <v>0.46085793642629358</v>
      </c>
      <c r="K157" s="2">
        <f t="shared" si="27"/>
        <v>0.99913866330070578</v>
      </c>
      <c r="L157">
        <f t="shared" si="28"/>
        <v>1551</v>
      </c>
      <c r="M157">
        <f t="shared" si="30"/>
        <v>-2.9224999999999994</v>
      </c>
      <c r="O157">
        <v>4480</v>
      </c>
      <c r="P157">
        <v>5800000</v>
      </c>
      <c r="Q157">
        <v>464.73899999999998</v>
      </c>
      <c r="R157">
        <v>-536345</v>
      </c>
      <c r="S157" s="2">
        <v>2517170</v>
      </c>
      <c r="T157">
        <v>17086.400000000001</v>
      </c>
      <c r="U157">
        <v>49481.4</v>
      </c>
      <c r="V157">
        <f t="shared" si="36"/>
        <v>4.9481400000000004</v>
      </c>
      <c r="X157">
        <v>5800000</v>
      </c>
      <c r="Y157">
        <v>30.898499999999999</v>
      </c>
      <c r="Z157">
        <v>106.059</v>
      </c>
      <c r="AA157">
        <v>75.160499999999999</v>
      </c>
      <c r="AC157">
        <f t="shared" si="31"/>
        <v>222201.70105816965</v>
      </c>
      <c r="AD157">
        <f t="shared" si="32"/>
        <v>4.2908145655724415</v>
      </c>
      <c r="AE157">
        <f t="shared" si="33"/>
        <v>4290.8145655724411</v>
      </c>
      <c r="AF157">
        <f t="shared" si="34"/>
        <v>29.868273298488784</v>
      </c>
      <c r="AG157">
        <f t="shared" si="35"/>
        <v>2.0161861851936011E-2</v>
      </c>
      <c r="AI157">
        <v>4360.2435292021646</v>
      </c>
      <c r="AJ157">
        <v>29.8920039558508</v>
      </c>
      <c r="AL157">
        <v>0.14343085417592746</v>
      </c>
      <c r="AM157">
        <v>143.43085417592746</v>
      </c>
      <c r="AN157">
        <v>116.13085928344375</v>
      </c>
      <c r="AP157">
        <v>123.81650450555432</v>
      </c>
      <c r="AQ157">
        <v>117.44980266420566</v>
      </c>
    </row>
    <row r="158" spans="2:43" x14ac:dyDescent="0.2">
      <c r="B158">
        <f t="shared" si="29"/>
        <v>4560</v>
      </c>
      <c r="C158">
        <v>5900000</v>
      </c>
      <c r="D158">
        <v>464.73599999999999</v>
      </c>
      <c r="E158">
        <v>-536247</v>
      </c>
      <c r="F158" s="2">
        <v>2517170</v>
      </c>
      <c r="G158">
        <v>17928.7</v>
      </c>
      <c r="I158">
        <f t="shared" si="25"/>
        <v>2871.4541640625102</v>
      </c>
      <c r="J158">
        <f t="shared" si="26"/>
        <v>0.46908754243390599</v>
      </c>
      <c r="K158" s="2">
        <f t="shared" si="27"/>
        <v>0.99913866330070578</v>
      </c>
      <c r="L158">
        <f t="shared" si="28"/>
        <v>1649</v>
      </c>
      <c r="M158">
        <f t="shared" si="30"/>
        <v>-2.7849999999999993</v>
      </c>
      <c r="O158">
        <v>4560</v>
      </c>
      <c r="P158">
        <v>5900000</v>
      </c>
      <c r="Q158">
        <v>464.73599999999999</v>
      </c>
      <c r="R158">
        <v>-536247</v>
      </c>
      <c r="S158" s="2">
        <v>2517170</v>
      </c>
      <c r="T158">
        <v>17928.7</v>
      </c>
      <c r="U158">
        <v>52071.6</v>
      </c>
      <c r="V158">
        <f t="shared" si="36"/>
        <v>5.20716</v>
      </c>
      <c r="X158">
        <v>5900000</v>
      </c>
      <c r="Y158">
        <v>30.905799999999999</v>
      </c>
      <c r="Z158">
        <v>106.32299999999999</v>
      </c>
      <c r="AA158">
        <v>75.417199999999994</v>
      </c>
      <c r="AC158">
        <f t="shared" si="31"/>
        <v>224486.18057758373</v>
      </c>
      <c r="AD158">
        <f t="shared" si="32"/>
        <v>4.4694744427696378</v>
      </c>
      <c r="AE158">
        <f t="shared" si="33"/>
        <v>4469.4744427696378</v>
      </c>
      <c r="AF158">
        <f t="shared" si="34"/>
        <v>29.645960075399323</v>
      </c>
      <c r="AG158">
        <f t="shared" si="35"/>
        <v>2.0313054408371643E-2</v>
      </c>
      <c r="AI158">
        <v>4688.5576876291689</v>
      </c>
      <c r="AJ158">
        <v>28.609660667183508</v>
      </c>
      <c r="AL158">
        <v>0.12370331119079005</v>
      </c>
      <c r="AM158">
        <v>123.70331119079005</v>
      </c>
      <c r="AN158">
        <v>117.58938479158229</v>
      </c>
      <c r="AP158">
        <v>121.44096856686571</v>
      </c>
      <c r="AQ158">
        <v>118.58456672568502</v>
      </c>
    </row>
    <row r="159" spans="2:43" x14ac:dyDescent="0.2">
      <c r="B159">
        <f t="shared" si="29"/>
        <v>4640</v>
      </c>
      <c r="C159">
        <v>6000000</v>
      </c>
      <c r="D159">
        <v>464.74</v>
      </c>
      <c r="E159">
        <v>-536177</v>
      </c>
      <c r="F159" s="2">
        <v>2517170</v>
      </c>
      <c r="G159">
        <v>18919.900000000001</v>
      </c>
      <c r="I159">
        <f t="shared" si="25"/>
        <v>2941.4541640625102</v>
      </c>
      <c r="J159">
        <f t="shared" si="26"/>
        <v>0.47731714844151835</v>
      </c>
      <c r="K159" s="2">
        <f t="shared" si="27"/>
        <v>0.99913866330070578</v>
      </c>
      <c r="L159">
        <f t="shared" si="28"/>
        <v>1719</v>
      </c>
      <c r="M159">
        <f t="shared" si="30"/>
        <v>-3.1349999999999993</v>
      </c>
      <c r="O159">
        <v>4640</v>
      </c>
      <c r="P159">
        <v>6000000</v>
      </c>
      <c r="Q159">
        <v>464.74</v>
      </c>
      <c r="R159">
        <v>-536177</v>
      </c>
      <c r="S159" s="2">
        <v>2517170</v>
      </c>
      <c r="T159">
        <v>18919.900000000001</v>
      </c>
      <c r="U159">
        <v>54459.7</v>
      </c>
      <c r="V159">
        <f t="shared" si="36"/>
        <v>5.44597</v>
      </c>
      <c r="X159">
        <v>6000000</v>
      </c>
      <c r="Y159">
        <v>31.148800000000001</v>
      </c>
      <c r="Z159">
        <v>106.529</v>
      </c>
      <c r="AA159">
        <v>75.380200000000002</v>
      </c>
      <c r="AC159">
        <f t="shared" si="31"/>
        <v>224155.94101442216</v>
      </c>
      <c r="AD159">
        <f t="shared" si="32"/>
        <v>4.6813394927301024</v>
      </c>
      <c r="AE159">
        <f t="shared" si="33"/>
        <v>4681.3394927301024</v>
      </c>
      <c r="AF159">
        <f t="shared" si="34"/>
        <v>29.091962861828666</v>
      </c>
      <c r="AG159">
        <f t="shared" si="35"/>
        <v>2.0699875180651417E-2</v>
      </c>
      <c r="AI159">
        <v>4787.6223686991189</v>
      </c>
      <c r="AJ159">
        <v>28.773116392675821</v>
      </c>
      <c r="AL159">
        <v>0.12565661357801491</v>
      </c>
      <c r="AM159">
        <v>125.65661357801491</v>
      </c>
      <c r="AN159">
        <v>126.34405208584546</v>
      </c>
      <c r="AP159">
        <v>107.37744313733909</v>
      </c>
      <c r="AQ159">
        <v>125.56431334127825</v>
      </c>
    </row>
    <row r="160" spans="2:43" x14ac:dyDescent="0.2">
      <c r="B160">
        <f t="shared" si="29"/>
        <v>4720</v>
      </c>
      <c r="C160">
        <v>6100000</v>
      </c>
      <c r="D160">
        <v>464.77800000000002</v>
      </c>
      <c r="E160">
        <v>-536076</v>
      </c>
      <c r="F160" s="2">
        <v>2517170</v>
      </c>
      <c r="G160">
        <v>19860.400000000001</v>
      </c>
      <c r="I160">
        <f t="shared" si="25"/>
        <v>3042.4541640625102</v>
      </c>
      <c r="J160">
        <f t="shared" si="26"/>
        <v>0.48554675444913076</v>
      </c>
      <c r="K160" s="2">
        <f t="shared" si="27"/>
        <v>0.99913866330070578</v>
      </c>
      <c r="L160">
        <f t="shared" si="28"/>
        <v>1820</v>
      </c>
      <c r="M160">
        <f t="shared" si="30"/>
        <v>-2.7474999999999996</v>
      </c>
      <c r="O160">
        <v>4720</v>
      </c>
      <c r="P160">
        <v>6100000</v>
      </c>
      <c r="Q160">
        <v>464.77800000000002</v>
      </c>
      <c r="R160">
        <v>-536076</v>
      </c>
      <c r="S160" s="2">
        <v>2517170</v>
      </c>
      <c r="T160">
        <v>19860.400000000001</v>
      </c>
      <c r="U160">
        <v>56802.400000000001</v>
      </c>
      <c r="V160">
        <f t="shared" si="36"/>
        <v>5.6802400000000004</v>
      </c>
      <c r="X160">
        <v>6100000</v>
      </c>
      <c r="Y160">
        <v>30.926400000000001</v>
      </c>
      <c r="Z160">
        <v>106.703</v>
      </c>
      <c r="AA160">
        <v>75.776600000000002</v>
      </c>
      <c r="AC160">
        <f t="shared" si="31"/>
        <v>227710.85978056659</v>
      </c>
      <c r="AD160">
        <f t="shared" si="32"/>
        <v>4.80649051288386</v>
      </c>
      <c r="AE160">
        <f t="shared" si="33"/>
        <v>4806.49051288386</v>
      </c>
      <c r="AF160">
        <f t="shared" si="34"/>
        <v>29.052432152512118</v>
      </c>
      <c r="AG160">
        <f t="shared" si="35"/>
        <v>2.0728040834540894E-2</v>
      </c>
      <c r="AI160">
        <v>4994.0810289953779</v>
      </c>
      <c r="AJ160">
        <v>28.252118858706098</v>
      </c>
      <c r="AL160">
        <v>0.10813554354861962</v>
      </c>
      <c r="AM160">
        <v>108.13554354861962</v>
      </c>
      <c r="AN160">
        <v>128.54109603862483</v>
      </c>
      <c r="AP160">
        <v>105.67426213082854</v>
      </c>
      <c r="AQ160">
        <v>126.18717003863584</v>
      </c>
    </row>
    <row r="161" spans="2:43" x14ac:dyDescent="0.2">
      <c r="B161">
        <f t="shared" si="29"/>
        <v>4800</v>
      </c>
      <c r="C161">
        <v>6200000</v>
      </c>
      <c r="D161">
        <v>464.77</v>
      </c>
      <c r="E161">
        <v>-535979</v>
      </c>
      <c r="F161" s="2">
        <v>2517170</v>
      </c>
      <c r="G161">
        <v>20897.900000000001</v>
      </c>
      <c r="I161">
        <f t="shared" si="25"/>
        <v>3139.4541640625102</v>
      </c>
      <c r="J161">
        <f t="shared" si="26"/>
        <v>0.49377636045674311</v>
      </c>
      <c r="K161" s="2">
        <f t="shared" si="27"/>
        <v>0.99913866330070578</v>
      </c>
      <c r="L161">
        <f t="shared" si="28"/>
        <v>1917</v>
      </c>
      <c r="M161">
        <f t="shared" si="30"/>
        <v>-2.7974999999999994</v>
      </c>
      <c r="O161">
        <v>4800</v>
      </c>
      <c r="P161">
        <v>6200000</v>
      </c>
      <c r="Q161">
        <v>464.77</v>
      </c>
      <c r="R161">
        <v>-535979</v>
      </c>
      <c r="S161" s="2">
        <v>2517170</v>
      </c>
      <c r="T161">
        <v>20897.900000000001</v>
      </c>
      <c r="U161">
        <v>59047.4</v>
      </c>
      <c r="V161">
        <f t="shared" si="36"/>
        <v>5.9047400000000003</v>
      </c>
      <c r="X161">
        <v>6200000</v>
      </c>
      <c r="Y161">
        <v>30.8614</v>
      </c>
      <c r="Z161">
        <v>106.83199999999999</v>
      </c>
      <c r="AA161">
        <v>75.970600000000005</v>
      </c>
      <c r="AC161">
        <f t="shared" si="31"/>
        <v>229464.26784746951</v>
      </c>
      <c r="AD161">
        <f t="shared" si="32"/>
        <v>4.958277841775244</v>
      </c>
      <c r="AE161">
        <f t="shared" si="33"/>
        <v>4958.2778417752443</v>
      </c>
      <c r="AF161">
        <f t="shared" si="34"/>
        <v>28.78820460369711</v>
      </c>
      <c r="AG161">
        <f t="shared" si="35"/>
        <v>2.0918289566507483E-2</v>
      </c>
      <c r="AI161">
        <v>5099.6417632850771</v>
      </c>
      <c r="AJ161">
        <v>28.481563669927876</v>
      </c>
      <c r="AL161">
        <v>0.10535009388441692</v>
      </c>
      <c r="AM161">
        <v>105.35009388441692</v>
      </c>
      <c r="AN161">
        <v>129.93692666887029</v>
      </c>
      <c r="AP161">
        <v>130.43711984299549</v>
      </c>
      <c r="AQ161">
        <v>128.94778316091188</v>
      </c>
    </row>
    <row r="162" spans="2:43" x14ac:dyDescent="0.2">
      <c r="B162">
        <f t="shared" si="29"/>
        <v>4880</v>
      </c>
      <c r="C162">
        <v>6300000</v>
      </c>
      <c r="D162">
        <v>464.83199999999999</v>
      </c>
      <c r="E162">
        <v>-535885</v>
      </c>
      <c r="F162" s="2">
        <v>2517170</v>
      </c>
      <c r="G162">
        <v>21898.2</v>
      </c>
      <c r="I162">
        <f t="shared" si="25"/>
        <v>3233.4541640625102</v>
      </c>
      <c r="J162">
        <f t="shared" si="26"/>
        <v>0.50200596646435547</v>
      </c>
      <c r="K162" s="2">
        <f t="shared" si="27"/>
        <v>0.99913866330070578</v>
      </c>
      <c r="L162">
        <f t="shared" si="28"/>
        <v>2011</v>
      </c>
      <c r="M162">
        <f t="shared" si="30"/>
        <v>-2.8349999999999995</v>
      </c>
      <c r="O162">
        <v>4880</v>
      </c>
      <c r="P162">
        <v>6300000</v>
      </c>
      <c r="Q162">
        <v>464.83199999999999</v>
      </c>
      <c r="R162">
        <v>-535885</v>
      </c>
      <c r="S162" s="2">
        <v>2517170</v>
      </c>
      <c r="T162">
        <v>21898.2</v>
      </c>
      <c r="U162">
        <v>61642.5</v>
      </c>
      <c r="V162">
        <f t="shared" si="36"/>
        <v>6.16425</v>
      </c>
      <c r="X162">
        <v>6300000</v>
      </c>
      <c r="Y162">
        <v>30.799099999999999</v>
      </c>
      <c r="Z162">
        <v>106.879</v>
      </c>
      <c r="AA162">
        <v>76.079899999999995</v>
      </c>
      <c r="AC162">
        <f>(1/6)*3.14*(AA162)^3</f>
        <v>230456.09410834959</v>
      </c>
      <c r="AD162">
        <f t="shared" si="32"/>
        <v>5.1539143099848825</v>
      </c>
      <c r="AE162">
        <f t="shared" si="33"/>
        <v>5153.9143099848825</v>
      </c>
      <c r="AF162">
        <f t="shared" si="34"/>
        <v>28.438659809845923</v>
      </c>
      <c r="AG162">
        <f t="shared" si="35"/>
        <v>2.117540010769103E-2</v>
      </c>
      <c r="AI162">
        <v>5246.5132435769565</v>
      </c>
      <c r="AJ162">
        <v>28.286421910583975</v>
      </c>
      <c r="AL162">
        <v>0.10933696066812677</v>
      </c>
      <c r="AM162">
        <v>109.33696066812678</v>
      </c>
      <c r="AN162">
        <v>136.95723355369876</v>
      </c>
      <c r="AP162">
        <v>94.440977098826991</v>
      </c>
      <c r="AQ162">
        <v>138.74477960902496</v>
      </c>
    </row>
    <row r="163" spans="2:43" x14ac:dyDescent="0.2">
      <c r="F163" s="2"/>
      <c r="K163" s="2"/>
      <c r="S163" s="2"/>
      <c r="AL163">
        <v>9.5188113530438059E-2</v>
      </c>
      <c r="AM163">
        <v>95.188113530438059</v>
      </c>
      <c r="AN163">
        <v>137.80758453716544</v>
      </c>
      <c r="AP163">
        <v>109.23239060735325</v>
      </c>
      <c r="AQ163">
        <v>139.15550556560274</v>
      </c>
    </row>
    <row r="164" spans="2:43" x14ac:dyDescent="0.2">
      <c r="B164" t="s">
        <v>0</v>
      </c>
      <c r="AL164">
        <v>9.2455304556471038E-2</v>
      </c>
      <c r="AM164">
        <v>92.455304556471035</v>
      </c>
      <c r="AN164">
        <v>138.67797749227623</v>
      </c>
      <c r="AP164">
        <v>86.975376298641223</v>
      </c>
      <c r="AQ164">
        <v>142.07203593825363</v>
      </c>
    </row>
    <row r="165" spans="2:43" x14ac:dyDescent="0.2">
      <c r="AL165">
        <v>9.7637740485669075E-2</v>
      </c>
      <c r="AM165">
        <v>97.63774048566907</v>
      </c>
      <c r="AN165">
        <v>149.54951743925662</v>
      </c>
      <c r="AP165">
        <v>83.643172609881006</v>
      </c>
      <c r="AQ165">
        <v>149.06575390366018</v>
      </c>
    </row>
    <row r="166" spans="2:43" x14ac:dyDescent="0.2">
      <c r="B166" t="s">
        <v>1</v>
      </c>
      <c r="AD166" t="s">
        <v>2</v>
      </c>
      <c r="AL166">
        <v>8.2927416207009746E-2</v>
      </c>
      <c r="AM166">
        <v>82.927416207009742</v>
      </c>
      <c r="AN166">
        <v>152.5591868022826</v>
      </c>
      <c r="AP166">
        <v>81.913309989714833</v>
      </c>
      <c r="AQ166">
        <v>151.77096459750558</v>
      </c>
    </row>
    <row r="167" spans="2:43" x14ac:dyDescent="0.2">
      <c r="D167" t="s">
        <v>3</v>
      </c>
      <c r="F167" t="s">
        <v>30</v>
      </c>
      <c r="X167" t="s">
        <v>5</v>
      </c>
      <c r="Y167" t="s">
        <v>6</v>
      </c>
      <c r="Z167" t="s">
        <v>7</v>
      </c>
      <c r="AA167" t="s">
        <v>8</v>
      </c>
      <c r="AC167">
        <f>(4/3)*3.14*((3.413*8.5)^3)</f>
        <v>102219.56457563989</v>
      </c>
      <c r="AD167" t="s">
        <v>9</v>
      </c>
      <c r="AL167">
        <v>8.0039785551329068E-2</v>
      </c>
      <c r="AM167">
        <v>80.039785551329061</v>
      </c>
      <c r="AN167">
        <v>154.78492437310004</v>
      </c>
      <c r="AP167">
        <v>93.728219505578181</v>
      </c>
      <c r="AQ167">
        <v>153.05678487150425</v>
      </c>
    </row>
    <row r="168" spans="2:43" x14ac:dyDescent="0.2">
      <c r="B168">
        <v>5065</v>
      </c>
      <c r="C168" t="s">
        <v>10</v>
      </c>
      <c r="D168" t="s">
        <v>11</v>
      </c>
      <c r="E168" t="s">
        <v>12</v>
      </c>
      <c r="F168" t="s">
        <v>13</v>
      </c>
      <c r="G168" t="s">
        <v>14</v>
      </c>
      <c r="I168" t="s">
        <v>15</v>
      </c>
      <c r="J168" t="s">
        <v>16</v>
      </c>
      <c r="K168" t="s">
        <v>17</v>
      </c>
      <c r="L168" t="s">
        <v>18</v>
      </c>
      <c r="M168" t="s">
        <v>19</v>
      </c>
      <c r="X168">
        <v>0</v>
      </c>
      <c r="Y168">
        <v>39.445</v>
      </c>
      <c r="Z168">
        <v>97.754999999999995</v>
      </c>
      <c r="AA168">
        <v>58.31</v>
      </c>
      <c r="AC168">
        <f>(1/6)*3.14*(AA168)^3</f>
        <v>103754.63858995668</v>
      </c>
      <c r="AL168">
        <v>7.1476372852750103E-2</v>
      </c>
      <c r="AM168">
        <v>71.476372852750103</v>
      </c>
      <c r="AN168">
        <v>169.24940756906719</v>
      </c>
      <c r="AP168">
        <v>81.34554914582742</v>
      </c>
      <c r="AQ168">
        <v>165.86618908887252</v>
      </c>
    </row>
    <row r="169" spans="2:43" x14ac:dyDescent="0.2">
      <c r="B169" t="s">
        <v>20</v>
      </c>
      <c r="C169">
        <v>100000</v>
      </c>
      <c r="D169">
        <v>433.76299999999998</v>
      </c>
      <c r="E169">
        <v>-583427</v>
      </c>
      <c r="F169" s="2">
        <v>2519340</v>
      </c>
      <c r="G169">
        <v>2.5308400000000002E-2</v>
      </c>
      <c r="X169">
        <v>100000</v>
      </c>
      <c r="Y169">
        <v>39.660499999999999</v>
      </c>
      <c r="Z169">
        <v>97.413200000000003</v>
      </c>
      <c r="AA169">
        <v>57.752699999999997</v>
      </c>
      <c r="AC169">
        <f>(1/6)*3.14*(AA169)^3</f>
        <v>100808.06439716386</v>
      </c>
      <c r="AL169">
        <v>6.7246309551550795E-2</v>
      </c>
      <c r="AM169">
        <v>67.246309551550794</v>
      </c>
      <c r="AN169">
        <v>171.12905691434699</v>
      </c>
      <c r="AP169">
        <v>68.549342247808525</v>
      </c>
      <c r="AQ169">
        <v>167.17084408799334</v>
      </c>
    </row>
    <row r="170" spans="2:43" x14ac:dyDescent="0.2">
      <c r="B170">
        <v>0</v>
      </c>
      <c r="C170">
        <v>200000</v>
      </c>
      <c r="D170">
        <v>433.75599999999997</v>
      </c>
      <c r="E170">
        <v>-559612</v>
      </c>
      <c r="F170" s="2">
        <v>2517760</v>
      </c>
      <c r="G170">
        <v>1.2228599999999999E-2</v>
      </c>
      <c r="I170">
        <f>E170-(128000-$B$168)/128000*E$169</f>
        <v>728.61128906253725</v>
      </c>
      <c r="J170">
        <f>B170/$B$168</f>
        <v>0</v>
      </c>
      <c r="K170" s="2">
        <f>F170/$F$169</f>
        <v>0.99937285161986866</v>
      </c>
      <c r="L170">
        <f>E170-$E$170</f>
        <v>0</v>
      </c>
      <c r="O170" t="s">
        <v>21</v>
      </c>
      <c r="P170" t="s">
        <v>10</v>
      </c>
      <c r="Q170" t="s">
        <v>11</v>
      </c>
      <c r="R170" t="s">
        <v>12</v>
      </c>
      <c r="S170" t="s">
        <v>13</v>
      </c>
      <c r="T170" t="s">
        <v>14</v>
      </c>
      <c r="U170" t="s">
        <v>22</v>
      </c>
      <c r="V170" t="s">
        <v>23</v>
      </c>
      <c r="X170">
        <v>200000</v>
      </c>
      <c r="Y170">
        <v>39.679900000000004</v>
      </c>
      <c r="Z170">
        <v>97.323700000000002</v>
      </c>
      <c r="AA170">
        <v>57.643799999999999</v>
      </c>
      <c r="AC170">
        <f>(1/6)*3.14*(AA170)^3</f>
        <v>100238.88005650057</v>
      </c>
      <c r="AD170" t="s">
        <v>24</v>
      </c>
      <c r="AE170" t="s">
        <v>45</v>
      </c>
      <c r="AF170" t="s">
        <v>25</v>
      </c>
      <c r="AG170" t="s">
        <v>26</v>
      </c>
      <c r="AL170">
        <v>7.7952059853457004E-2</v>
      </c>
      <c r="AM170">
        <v>77.952059853457001</v>
      </c>
      <c r="AN170">
        <v>171.34627625508651</v>
      </c>
      <c r="AP170">
        <v>68.220111125014881</v>
      </c>
      <c r="AQ170">
        <v>172.02586129692995</v>
      </c>
    </row>
    <row r="171" spans="2:43" x14ac:dyDescent="0.2">
      <c r="B171">
        <f>B170+(C171-C170)/2500</f>
        <v>40</v>
      </c>
      <c r="C171">
        <v>300000</v>
      </c>
      <c r="D171">
        <v>464.74400000000003</v>
      </c>
      <c r="E171">
        <v>-559605</v>
      </c>
      <c r="F171" s="2">
        <v>2518220</v>
      </c>
      <c r="G171">
        <v>-270.529</v>
      </c>
      <c r="I171">
        <f>E171-(128000-$B$168)/128000*E$169</f>
        <v>735.61128906253725</v>
      </c>
      <c r="J171">
        <f>B171/$B$168</f>
        <v>7.8973346495557744E-3</v>
      </c>
      <c r="K171" s="2">
        <f>F171/$F$169</f>
        <v>0.99955543912294487</v>
      </c>
      <c r="L171">
        <f>E171-$E$170</f>
        <v>7</v>
      </c>
      <c r="M171">
        <f>((L171-L170)-(B171-B170)*$B$14)/(B171-B170)</f>
        <v>-3.8349999999999995</v>
      </c>
      <c r="O171">
        <v>40</v>
      </c>
      <c r="P171">
        <v>300000</v>
      </c>
      <c r="Q171">
        <v>464.74400000000003</v>
      </c>
      <c r="R171">
        <v>-559605</v>
      </c>
      <c r="S171" s="2">
        <v>2518220</v>
      </c>
      <c r="T171">
        <v>-270.529</v>
      </c>
      <c r="U171">
        <v>68.119799999999998</v>
      </c>
      <c r="V171">
        <f>U171*10^-4</f>
        <v>6.8119800000000005E-3</v>
      </c>
      <c r="X171">
        <v>300000</v>
      </c>
      <c r="Y171">
        <v>39.351300000000002</v>
      </c>
      <c r="Z171">
        <v>97.412400000000005</v>
      </c>
      <c r="AA171">
        <v>58.061100000000003</v>
      </c>
      <c r="AC171">
        <f>(1/6)*3.14*(AA171)^3</f>
        <v>102431.65182680784</v>
      </c>
      <c r="AD171">
        <f>V171*$AC$167/AC171</f>
        <v>6.7978756280852159E-3</v>
      </c>
      <c r="AE171">
        <f>AD171*1000</f>
        <v>6.7978756280852162</v>
      </c>
      <c r="AF171">
        <f>AC171/O171*0.6022</f>
        <v>1542.1085182525917</v>
      </c>
      <c r="AG171">
        <f>O171/AC171</f>
        <v>3.9050429517267066E-4</v>
      </c>
      <c r="AI171">
        <v>7.0929708272268037</v>
      </c>
      <c r="AJ171">
        <v>1521.0657807470729</v>
      </c>
      <c r="AL171">
        <v>5.9939872810364662E-2</v>
      </c>
      <c r="AM171">
        <v>59.939872810364662</v>
      </c>
      <c r="AN171">
        <v>190.5258816423906</v>
      </c>
      <c r="AP171">
        <v>69.908441765079573</v>
      </c>
      <c r="AQ171">
        <v>186.79056044453779</v>
      </c>
    </row>
    <row r="172" spans="2:43" x14ac:dyDescent="0.2">
      <c r="B172">
        <f t="shared" ref="B172:B234" si="37">B171+(C172-C171)/2500</f>
        <v>80</v>
      </c>
      <c r="C172">
        <v>400000</v>
      </c>
      <c r="D172">
        <v>464.78500000000003</v>
      </c>
      <c r="E172">
        <v>-559602</v>
      </c>
      <c r="F172" s="2">
        <v>2518220</v>
      </c>
      <c r="G172">
        <v>-165.42</v>
      </c>
      <c r="I172">
        <f>E172-(128000-$B$168)/128000*E$169</f>
        <v>738.61128906253725</v>
      </c>
      <c r="J172">
        <f>B172/$B$168</f>
        <v>1.5794669299111549E-2</v>
      </c>
      <c r="K172" s="2">
        <f>F172/$F$169</f>
        <v>0.99955543912294487</v>
      </c>
      <c r="L172">
        <f>E172-$E$170</f>
        <v>10</v>
      </c>
      <c r="M172">
        <f>((L172-L171)-(B172-B171)*$B$14)/(B172-B171)</f>
        <v>-3.9349999999999996</v>
      </c>
      <c r="O172">
        <v>80</v>
      </c>
      <c r="P172">
        <v>400000</v>
      </c>
      <c r="Q172">
        <v>464.78500000000003</v>
      </c>
      <c r="R172">
        <v>-559602</v>
      </c>
      <c r="S172" s="2">
        <v>2518220</v>
      </c>
      <c r="T172">
        <v>-165.42</v>
      </c>
      <c r="U172">
        <v>184.334</v>
      </c>
      <c r="V172">
        <f>U172*10^-4</f>
        <v>1.8433400000000003E-2</v>
      </c>
      <c r="X172">
        <v>400000</v>
      </c>
      <c r="Y172">
        <v>39.911299999999997</v>
      </c>
      <c r="Z172">
        <v>97.228399999999993</v>
      </c>
      <c r="AA172">
        <v>57.317100000000003</v>
      </c>
      <c r="AC172">
        <f t="shared" ref="AC172:AC234" si="38">(1/6)*3.14*(AA172)^3</f>
        <v>98544.190024742798</v>
      </c>
      <c r="AD172">
        <f t="shared" ref="AD172:AD234" si="39">V172*$AC$167/AC172</f>
        <v>1.912090526265928E-2</v>
      </c>
      <c r="AE172">
        <f t="shared" ref="AE172:AE234" si="40">AD172*1000</f>
        <v>19.120905262659281</v>
      </c>
      <c r="AF172">
        <f t="shared" ref="AF172:AF234" si="41">AC172/O172*0.6022</f>
        <v>741.79139041125143</v>
      </c>
      <c r="AG172">
        <f t="shared" ref="AG172:AG234" si="42">O172/AC172</f>
        <v>8.1181853521667118E-4</v>
      </c>
      <c r="AI172">
        <v>17.049977832733166</v>
      </c>
      <c r="AJ172">
        <v>736.98355087291873</v>
      </c>
      <c r="AL172">
        <v>6.8435876889616956E-2</v>
      </c>
      <c r="AM172">
        <v>68.435876889616949</v>
      </c>
      <c r="AN172">
        <v>190.56779910322931</v>
      </c>
      <c r="AP172">
        <v>59.176136053418269</v>
      </c>
      <c r="AQ172">
        <v>188.54877516626257</v>
      </c>
    </row>
    <row r="173" spans="2:43" x14ac:dyDescent="0.2">
      <c r="B173">
        <f t="shared" si="37"/>
        <v>120</v>
      </c>
      <c r="C173">
        <v>500000</v>
      </c>
      <c r="D173">
        <v>464.78199999999998</v>
      </c>
      <c r="E173">
        <v>-559613</v>
      </c>
      <c r="F173" s="2">
        <v>2518220</v>
      </c>
      <c r="G173">
        <v>-118.01900000000001</v>
      </c>
      <c r="I173">
        <f t="shared" ref="I173:I234" si="43">E173-(128000-$B$168)/128000*E$169</f>
        <v>727.61128906253725</v>
      </c>
      <c r="J173">
        <f t="shared" ref="J173:J234" si="44">B173/$B$168</f>
        <v>2.3692003948667325E-2</v>
      </c>
      <c r="K173" s="2">
        <f t="shared" ref="K173:K234" si="45">F173/$F$169</f>
        <v>0.99955543912294487</v>
      </c>
      <c r="L173">
        <f t="shared" ref="L173:L234" si="46">E173-$E$170</f>
        <v>-1</v>
      </c>
      <c r="M173">
        <f t="shared" ref="M173:M234" si="47">((L173-L172)-(B173-B172)*$B$14)/(B173-B172)</f>
        <v>-4.2849999999999993</v>
      </c>
      <c r="O173">
        <v>120</v>
      </c>
      <c r="P173">
        <v>500000</v>
      </c>
      <c r="Q173">
        <v>464.78199999999998</v>
      </c>
      <c r="R173">
        <v>-559613</v>
      </c>
      <c r="S173" s="2">
        <v>2518220</v>
      </c>
      <c r="T173">
        <v>-118.01900000000001</v>
      </c>
      <c r="U173">
        <v>214.386</v>
      </c>
      <c r="V173">
        <f t="shared" ref="V173:V234" si="48">U173*10^-4</f>
        <v>2.1438600000000002E-2</v>
      </c>
      <c r="X173">
        <v>500000</v>
      </c>
      <c r="Y173">
        <v>39.895299999999999</v>
      </c>
      <c r="Z173">
        <v>97.352000000000004</v>
      </c>
      <c r="AA173">
        <v>57.456699999999998</v>
      </c>
      <c r="AC173">
        <f t="shared" si="38"/>
        <v>99265.979948625769</v>
      </c>
      <c r="AD173">
        <f t="shared" si="39"/>
        <v>2.2076489430170095E-2</v>
      </c>
      <c r="AE173">
        <f t="shared" si="40"/>
        <v>22.076489430170096</v>
      </c>
      <c r="AF173">
        <f t="shared" si="41"/>
        <v>498.14977604218694</v>
      </c>
      <c r="AG173">
        <f t="shared" si="42"/>
        <v>1.2088733729532005E-3</v>
      </c>
      <c r="AI173">
        <v>24.001546380080278</v>
      </c>
      <c r="AJ173">
        <v>505.013893864213</v>
      </c>
      <c r="AL173">
        <v>5.3518547276744689E-2</v>
      </c>
      <c r="AM173">
        <v>53.518547276744691</v>
      </c>
      <c r="AN173">
        <v>199.60329918495344</v>
      </c>
      <c r="AP173">
        <v>55.774208854053974</v>
      </c>
      <c r="AQ173">
        <v>199.0370506272404</v>
      </c>
    </row>
    <row r="174" spans="2:43" x14ac:dyDescent="0.2">
      <c r="B174">
        <f t="shared" si="37"/>
        <v>160</v>
      </c>
      <c r="C174">
        <v>600000</v>
      </c>
      <c r="D174">
        <v>464.74400000000003</v>
      </c>
      <c r="E174">
        <v>-559602</v>
      </c>
      <c r="F174" s="2">
        <v>2518220</v>
      </c>
      <c r="G174">
        <v>-180.202</v>
      </c>
      <c r="I174">
        <f t="shared" si="43"/>
        <v>738.61128906253725</v>
      </c>
      <c r="J174">
        <f t="shared" si="44"/>
        <v>3.1589338598223098E-2</v>
      </c>
      <c r="K174" s="2">
        <f t="shared" si="45"/>
        <v>0.99955543912294487</v>
      </c>
      <c r="L174">
        <f t="shared" si="46"/>
        <v>10</v>
      </c>
      <c r="M174">
        <f t="shared" si="47"/>
        <v>-3.7349999999999994</v>
      </c>
      <c r="O174">
        <v>160</v>
      </c>
      <c r="P174">
        <v>600000</v>
      </c>
      <c r="Q174">
        <v>464.74400000000003</v>
      </c>
      <c r="R174">
        <v>-559602</v>
      </c>
      <c r="S174" s="2">
        <v>2518220</v>
      </c>
      <c r="T174">
        <v>-180.202</v>
      </c>
      <c r="U174">
        <v>262.31200000000001</v>
      </c>
      <c r="V174">
        <f t="shared" si="48"/>
        <v>2.6231200000000003E-2</v>
      </c>
      <c r="X174">
        <v>600000</v>
      </c>
      <c r="Y174">
        <v>39.7898</v>
      </c>
      <c r="Z174">
        <v>97.3977</v>
      </c>
      <c r="AA174">
        <v>57.607900000000001</v>
      </c>
      <c r="AC174">
        <f t="shared" si="38"/>
        <v>100051.71326139914</v>
      </c>
      <c r="AD174">
        <f t="shared" si="39"/>
        <v>2.6799559496708904E-2</v>
      </c>
      <c r="AE174">
        <f t="shared" si="40"/>
        <v>26.799559496708905</v>
      </c>
      <c r="AF174">
        <f t="shared" si="41"/>
        <v>376.56963578759098</v>
      </c>
      <c r="AG174">
        <f t="shared" si="42"/>
        <v>1.5991730154782812E-3</v>
      </c>
      <c r="AI174">
        <v>32.25831873466624</v>
      </c>
      <c r="AJ174">
        <v>377.83395222623062</v>
      </c>
      <c r="AL174">
        <v>5.6967747217811587E-2</v>
      </c>
      <c r="AM174">
        <v>56.967747217811585</v>
      </c>
      <c r="AN174">
        <v>210.02267654179403</v>
      </c>
      <c r="AP174">
        <v>58.537893333993871</v>
      </c>
      <c r="AQ174">
        <v>216.36591238635353</v>
      </c>
    </row>
    <row r="175" spans="2:43" x14ac:dyDescent="0.2">
      <c r="B175">
        <f t="shared" si="37"/>
        <v>200</v>
      </c>
      <c r="C175">
        <v>700000</v>
      </c>
      <c r="D175">
        <v>464.78399999999999</v>
      </c>
      <c r="E175">
        <v>-559612</v>
      </c>
      <c r="F175" s="2">
        <v>2518220</v>
      </c>
      <c r="G175">
        <v>-122.596</v>
      </c>
      <c r="I175">
        <f t="shared" si="43"/>
        <v>728.61128906253725</v>
      </c>
      <c r="J175">
        <f t="shared" si="44"/>
        <v>3.9486673247778874E-2</v>
      </c>
      <c r="K175" s="2">
        <f t="shared" si="45"/>
        <v>0.99955543912294487</v>
      </c>
      <c r="L175">
        <f t="shared" si="46"/>
        <v>0</v>
      </c>
      <c r="M175">
        <f t="shared" si="47"/>
        <v>-4.26</v>
      </c>
      <c r="O175">
        <v>200</v>
      </c>
      <c r="P175">
        <v>700000</v>
      </c>
      <c r="Q175">
        <v>464.78399999999999</v>
      </c>
      <c r="R175">
        <v>-559612</v>
      </c>
      <c r="S175" s="2">
        <v>2518220</v>
      </c>
      <c r="T175">
        <v>-122.596</v>
      </c>
      <c r="U175">
        <v>358.38</v>
      </c>
      <c r="V175">
        <f t="shared" si="48"/>
        <v>3.5838000000000002E-2</v>
      </c>
      <c r="X175">
        <v>700000</v>
      </c>
      <c r="Y175">
        <v>39.691400000000002</v>
      </c>
      <c r="Z175">
        <v>97.308400000000006</v>
      </c>
      <c r="AA175">
        <v>57.616999999999997</v>
      </c>
      <c r="AC175">
        <f t="shared" si="38"/>
        <v>100099.13459181912</v>
      </c>
      <c r="AD175">
        <f t="shared" si="39"/>
        <v>3.659716710039549E-2</v>
      </c>
      <c r="AE175">
        <f t="shared" si="40"/>
        <v>36.597167100395488</v>
      </c>
      <c r="AF175">
        <f t="shared" si="41"/>
        <v>301.39849425596736</v>
      </c>
      <c r="AG175">
        <f t="shared" si="42"/>
        <v>1.998019271750483E-3</v>
      </c>
      <c r="AI175">
        <v>43.560543497872494</v>
      </c>
      <c r="AJ175">
        <v>293.82957616121092</v>
      </c>
      <c r="AL175">
        <v>4.9082986880870851E-2</v>
      </c>
      <c r="AM175">
        <v>49.082986880870848</v>
      </c>
      <c r="AN175">
        <v>218.54210178149438</v>
      </c>
      <c r="AP175">
        <v>49.715958288561175</v>
      </c>
      <c r="AQ175">
        <v>218.60793486940341</v>
      </c>
    </row>
    <row r="176" spans="2:43" x14ac:dyDescent="0.2">
      <c r="B176">
        <f t="shared" si="37"/>
        <v>240</v>
      </c>
      <c r="C176">
        <v>800000</v>
      </c>
      <c r="D176">
        <v>464.74700000000001</v>
      </c>
      <c r="E176">
        <v>-559606</v>
      </c>
      <c r="F176" s="2">
        <v>2518220</v>
      </c>
      <c r="G176">
        <v>-211.983</v>
      </c>
      <c r="I176">
        <f t="shared" si="43"/>
        <v>734.61128906253725</v>
      </c>
      <c r="J176">
        <f t="shared" si="44"/>
        <v>4.738400789733465E-2</v>
      </c>
      <c r="K176" s="2">
        <f t="shared" si="45"/>
        <v>0.99955543912294487</v>
      </c>
      <c r="L176">
        <f t="shared" si="46"/>
        <v>6</v>
      </c>
      <c r="M176">
        <f t="shared" si="47"/>
        <v>-3.8599999999999994</v>
      </c>
      <c r="O176">
        <v>240</v>
      </c>
      <c r="P176">
        <v>800000</v>
      </c>
      <c r="Q176">
        <v>464.74700000000001</v>
      </c>
      <c r="R176">
        <v>-559606</v>
      </c>
      <c r="S176" s="2">
        <v>2518220</v>
      </c>
      <c r="T176">
        <v>-211.983</v>
      </c>
      <c r="U176">
        <v>426.95</v>
      </c>
      <c r="V176">
        <f t="shared" si="48"/>
        <v>4.2695000000000004E-2</v>
      </c>
      <c r="X176">
        <v>800000</v>
      </c>
      <c r="Y176">
        <v>39.129300000000001</v>
      </c>
      <c r="Z176">
        <v>97.394599999999997</v>
      </c>
      <c r="AA176">
        <v>58.265300000000003</v>
      </c>
      <c r="AC176">
        <f t="shared" si="38"/>
        <v>103516.20892471926</v>
      </c>
      <c r="AD176">
        <f t="shared" si="39"/>
        <v>4.2160202299630162E-2</v>
      </c>
      <c r="AE176">
        <f t="shared" si="40"/>
        <v>42.160202299630164</v>
      </c>
      <c r="AF176">
        <f t="shared" si="41"/>
        <v>259.73942089360804</v>
      </c>
      <c r="AG176">
        <f t="shared" si="42"/>
        <v>2.3184774876612484E-3</v>
      </c>
      <c r="AI176">
        <v>47.075016140862111</v>
      </c>
      <c r="AJ176">
        <v>252.87460277359884</v>
      </c>
      <c r="AL176">
        <v>4.7584209540760189E-2</v>
      </c>
      <c r="AM176">
        <v>47.584209540760192</v>
      </c>
      <c r="AN176">
        <v>230.40893264190117</v>
      </c>
      <c r="AP176">
        <v>43.922432260413615</v>
      </c>
      <c r="AQ176">
        <v>227.24741641263748</v>
      </c>
    </row>
    <row r="177" spans="2:43" x14ac:dyDescent="0.2">
      <c r="B177">
        <f t="shared" si="37"/>
        <v>280</v>
      </c>
      <c r="C177">
        <v>900000</v>
      </c>
      <c r="D177">
        <v>464.73099999999999</v>
      </c>
      <c r="E177">
        <v>-559601</v>
      </c>
      <c r="F177" s="2">
        <v>2518220</v>
      </c>
      <c r="G177">
        <v>-209.03700000000001</v>
      </c>
      <c r="I177">
        <f t="shared" si="43"/>
        <v>739.61128906253725</v>
      </c>
      <c r="J177">
        <f t="shared" si="44"/>
        <v>5.5281342546890426E-2</v>
      </c>
      <c r="K177" s="2">
        <f t="shared" si="45"/>
        <v>0.99955543912294487</v>
      </c>
      <c r="L177">
        <f t="shared" si="46"/>
        <v>11</v>
      </c>
      <c r="M177">
        <f t="shared" si="47"/>
        <v>-3.8849999999999993</v>
      </c>
      <c r="O177">
        <v>280</v>
      </c>
      <c r="P177">
        <v>900000</v>
      </c>
      <c r="Q177">
        <v>464.73099999999999</v>
      </c>
      <c r="R177">
        <v>-559601</v>
      </c>
      <c r="S177" s="2">
        <v>2518220</v>
      </c>
      <c r="T177">
        <v>-209.03700000000001</v>
      </c>
      <c r="U177">
        <v>521.40499999999997</v>
      </c>
      <c r="V177">
        <f t="shared" si="48"/>
        <v>5.2140499999999999E-2</v>
      </c>
      <c r="X177">
        <v>900000</v>
      </c>
      <c r="Y177">
        <v>39.573799999999999</v>
      </c>
      <c r="Z177">
        <v>97.340900000000005</v>
      </c>
      <c r="AA177">
        <v>57.767099999999999</v>
      </c>
      <c r="AC177">
        <f t="shared" si="38"/>
        <v>100883.48934388795</v>
      </c>
      <c r="AD177">
        <f t="shared" si="39"/>
        <v>5.2831035498665142E-2</v>
      </c>
      <c r="AE177">
        <f t="shared" si="40"/>
        <v>52.831035498665145</v>
      </c>
      <c r="AF177">
        <f t="shared" si="41"/>
        <v>216.97156172460473</v>
      </c>
      <c r="AG177">
        <f t="shared" si="42"/>
        <v>2.7754789393291722E-3</v>
      </c>
      <c r="AI177">
        <v>58.537893333993871</v>
      </c>
      <c r="AJ177">
        <v>216.36591238635353</v>
      </c>
      <c r="AL177">
        <v>4.5613335901114403E-2</v>
      </c>
      <c r="AM177">
        <v>45.613335901114404</v>
      </c>
      <c r="AN177">
        <v>248.92666037920557</v>
      </c>
      <c r="AP177">
        <v>47.075016140862111</v>
      </c>
      <c r="AQ177">
        <v>252.87460277359884</v>
      </c>
    </row>
    <row r="178" spans="2:43" x14ac:dyDescent="0.2">
      <c r="B178">
        <f t="shared" si="37"/>
        <v>320</v>
      </c>
      <c r="C178">
        <v>1000000</v>
      </c>
      <c r="D178">
        <v>464.72199999999998</v>
      </c>
      <c r="E178">
        <v>-559601</v>
      </c>
      <c r="F178" s="2">
        <v>2518220</v>
      </c>
      <c r="G178">
        <v>-266.24900000000002</v>
      </c>
      <c r="I178">
        <f t="shared" si="43"/>
        <v>739.61128906253725</v>
      </c>
      <c r="J178">
        <f t="shared" si="44"/>
        <v>6.3178677196446195E-2</v>
      </c>
      <c r="K178" s="2">
        <f t="shared" si="45"/>
        <v>0.99955543912294487</v>
      </c>
      <c r="L178">
        <f t="shared" si="46"/>
        <v>11</v>
      </c>
      <c r="M178">
        <f t="shared" si="47"/>
        <v>-4.01</v>
      </c>
      <c r="O178">
        <v>320</v>
      </c>
      <c r="P178">
        <v>1000000</v>
      </c>
      <c r="Q178">
        <v>464.72199999999998</v>
      </c>
      <c r="R178">
        <v>-559601</v>
      </c>
      <c r="S178" s="2">
        <v>2518220</v>
      </c>
      <c r="T178">
        <v>-266.24900000000002</v>
      </c>
      <c r="U178">
        <v>594.46100000000001</v>
      </c>
      <c r="V178">
        <f t="shared" si="48"/>
        <v>5.9446100000000002E-2</v>
      </c>
      <c r="X178">
        <v>1000000</v>
      </c>
      <c r="Y178">
        <v>39.351599999999998</v>
      </c>
      <c r="Z178">
        <v>97.396199999999993</v>
      </c>
      <c r="AA178">
        <v>58.044600000000003</v>
      </c>
      <c r="AC178">
        <f t="shared" si="38"/>
        <v>102344.34852067128</v>
      </c>
      <c r="AD178">
        <f t="shared" si="39"/>
        <v>5.937361999517362E-2</v>
      </c>
      <c r="AE178">
        <f t="shared" si="40"/>
        <v>59.37361999517362</v>
      </c>
      <c r="AF178">
        <f t="shared" si="41"/>
        <v>192.59927087233825</v>
      </c>
      <c r="AG178">
        <f t="shared" si="42"/>
        <v>3.1266992718739827E-3</v>
      </c>
      <c r="AI178">
        <v>69.908441765079573</v>
      </c>
      <c r="AJ178">
        <v>186.79056044453779</v>
      </c>
      <c r="AL178">
        <v>4.1409770467613148E-2</v>
      </c>
      <c r="AM178">
        <v>41.40977046761315</v>
      </c>
      <c r="AN178">
        <v>258.696317691834</v>
      </c>
      <c r="AP178">
        <v>39.37317779970207</v>
      </c>
      <c r="AQ178">
        <v>256.83606889312136</v>
      </c>
    </row>
    <row r="179" spans="2:43" x14ac:dyDescent="0.2">
      <c r="B179">
        <f t="shared" si="37"/>
        <v>360</v>
      </c>
      <c r="C179">
        <v>1100000</v>
      </c>
      <c r="D179">
        <v>464.72800000000001</v>
      </c>
      <c r="E179">
        <v>-559604</v>
      </c>
      <c r="F179" s="2">
        <v>2518220</v>
      </c>
      <c r="G179">
        <v>-188.50800000000001</v>
      </c>
      <c r="I179">
        <f t="shared" si="43"/>
        <v>736.61128906253725</v>
      </c>
      <c r="J179">
        <f t="shared" si="44"/>
        <v>7.1076011846001971E-2</v>
      </c>
      <c r="K179" s="2">
        <f t="shared" si="45"/>
        <v>0.99955543912294487</v>
      </c>
      <c r="L179">
        <f t="shared" si="46"/>
        <v>8</v>
      </c>
      <c r="M179">
        <f t="shared" si="47"/>
        <v>-4.0849999999999991</v>
      </c>
      <c r="O179">
        <v>360</v>
      </c>
      <c r="P179">
        <v>1100000</v>
      </c>
      <c r="Q179">
        <v>464.72800000000001</v>
      </c>
      <c r="R179">
        <v>-559604</v>
      </c>
      <c r="S179" s="2">
        <v>2518220</v>
      </c>
      <c r="T179">
        <v>-188.50800000000001</v>
      </c>
      <c r="U179">
        <v>696.68700000000001</v>
      </c>
      <c r="V179">
        <f t="shared" si="48"/>
        <v>6.96687E-2</v>
      </c>
      <c r="X179">
        <v>1100000</v>
      </c>
      <c r="Y179">
        <v>39.4298</v>
      </c>
      <c r="Z179">
        <v>97.2774</v>
      </c>
      <c r="AA179">
        <v>57.8476</v>
      </c>
      <c r="AC179">
        <f t="shared" si="38"/>
        <v>101305.82886664521</v>
      </c>
      <c r="AD179">
        <f t="shared" si="39"/>
        <v>7.0297082193812713E-2</v>
      </c>
      <c r="AE179">
        <f t="shared" si="40"/>
        <v>70.297082193812713</v>
      </c>
      <c r="AF179">
        <f t="shared" si="41"/>
        <v>169.46213928748261</v>
      </c>
      <c r="AG179">
        <f t="shared" si="42"/>
        <v>3.5535961161118285E-3</v>
      </c>
      <c r="AI179">
        <v>81.34554914582742</v>
      </c>
      <c r="AJ179">
        <v>165.86618908887252</v>
      </c>
      <c r="AL179">
        <v>3.8576944358050293E-2</v>
      </c>
      <c r="AM179">
        <v>38.576944358050291</v>
      </c>
      <c r="AN179">
        <v>275.46537115262822</v>
      </c>
      <c r="AP179">
        <v>37.244032881441072</v>
      </c>
      <c r="AQ179">
        <v>279.98857732682796</v>
      </c>
    </row>
    <row r="180" spans="2:43" x14ac:dyDescent="0.2">
      <c r="B180">
        <f t="shared" si="37"/>
        <v>400</v>
      </c>
      <c r="C180">
        <v>1200000</v>
      </c>
      <c r="D180">
        <v>464.70699999999999</v>
      </c>
      <c r="E180">
        <v>-559604</v>
      </c>
      <c r="F180" s="2">
        <v>2518220</v>
      </c>
      <c r="G180">
        <v>-88.864099999999993</v>
      </c>
      <c r="I180">
        <f t="shared" si="43"/>
        <v>736.61128906253725</v>
      </c>
      <c r="J180">
        <f t="shared" si="44"/>
        <v>7.8973346495557747E-2</v>
      </c>
      <c r="K180" s="2">
        <f t="shared" si="45"/>
        <v>0.99955543912294487</v>
      </c>
      <c r="L180">
        <f t="shared" si="46"/>
        <v>8</v>
      </c>
      <c r="M180">
        <f t="shared" si="47"/>
        <v>-4.01</v>
      </c>
      <c r="O180">
        <v>400</v>
      </c>
      <c r="P180">
        <v>1200000</v>
      </c>
      <c r="Q180">
        <v>464.70699999999999</v>
      </c>
      <c r="R180">
        <v>-559604</v>
      </c>
      <c r="S180" s="2">
        <v>2518220</v>
      </c>
      <c r="T180">
        <v>-88.864099999999993</v>
      </c>
      <c r="U180">
        <v>822.42</v>
      </c>
      <c r="V180">
        <f t="shared" si="48"/>
        <v>8.2241999999999996E-2</v>
      </c>
      <c r="X180">
        <v>1200000</v>
      </c>
      <c r="Y180">
        <v>39.724400000000003</v>
      </c>
      <c r="Z180">
        <v>97.869</v>
      </c>
      <c r="AA180">
        <v>58.144599999999997</v>
      </c>
      <c r="AC180">
        <f t="shared" si="38"/>
        <v>102874.22091172269</v>
      </c>
      <c r="AD180">
        <f t="shared" si="39"/>
        <v>8.1718640057003952E-2</v>
      </c>
      <c r="AE180">
        <f t="shared" si="40"/>
        <v>81.718640057003952</v>
      </c>
      <c r="AF180">
        <f t="shared" si="41"/>
        <v>154.87713958259849</v>
      </c>
      <c r="AG180">
        <f t="shared" si="42"/>
        <v>3.8882432980293837E-3</v>
      </c>
      <c r="AI180">
        <v>93.728219505578181</v>
      </c>
      <c r="AJ180">
        <v>153.05678487150425</v>
      </c>
      <c r="AL180">
        <v>4.0052663503507391E-2</v>
      </c>
      <c r="AM180">
        <v>40.052663503507389</v>
      </c>
      <c r="AN180">
        <v>293.7246689848767</v>
      </c>
      <c r="AP180">
        <v>43.560543497872494</v>
      </c>
      <c r="AQ180">
        <v>293.82957616121092</v>
      </c>
    </row>
    <row r="181" spans="2:43" x14ac:dyDescent="0.2">
      <c r="B181">
        <f t="shared" si="37"/>
        <v>440</v>
      </c>
      <c r="C181">
        <v>1300000</v>
      </c>
      <c r="D181">
        <v>464.73700000000002</v>
      </c>
      <c r="E181">
        <v>-559601</v>
      </c>
      <c r="F181" s="2">
        <v>2518220</v>
      </c>
      <c r="G181">
        <v>-140.809</v>
      </c>
      <c r="I181">
        <f t="shared" si="43"/>
        <v>739.61128906253725</v>
      </c>
      <c r="J181">
        <f t="shared" si="44"/>
        <v>8.6870681145113524E-2</v>
      </c>
      <c r="K181" s="2">
        <f t="shared" si="45"/>
        <v>0.99955543912294487</v>
      </c>
      <c r="L181">
        <f t="shared" si="46"/>
        <v>11</v>
      </c>
      <c r="M181">
        <f t="shared" si="47"/>
        <v>-3.9349999999999996</v>
      </c>
      <c r="O181">
        <v>440</v>
      </c>
      <c r="P181">
        <v>1300000</v>
      </c>
      <c r="Q181">
        <v>464.73700000000002</v>
      </c>
      <c r="R181">
        <v>-559601</v>
      </c>
      <c r="S181" s="2">
        <v>2518220</v>
      </c>
      <c r="T181">
        <v>-140.809</v>
      </c>
      <c r="U181">
        <v>983.74699999999996</v>
      </c>
      <c r="V181">
        <f t="shared" si="48"/>
        <v>9.8374699999999995E-2</v>
      </c>
      <c r="X181">
        <v>1300000</v>
      </c>
      <c r="Y181">
        <v>39.650799999999997</v>
      </c>
      <c r="Z181">
        <v>97.802999999999997</v>
      </c>
      <c r="AA181">
        <v>58.152200000000001</v>
      </c>
      <c r="AC181">
        <f t="shared" si="38"/>
        <v>102914.56582477412</v>
      </c>
      <c r="AD181">
        <f t="shared" si="39"/>
        <v>9.7710357311136933E-2</v>
      </c>
      <c r="AE181">
        <f t="shared" si="40"/>
        <v>97.710357311136931</v>
      </c>
      <c r="AF181">
        <f t="shared" si="41"/>
        <v>140.85261713563403</v>
      </c>
      <c r="AG181">
        <f t="shared" si="42"/>
        <v>4.2753909174446615E-3</v>
      </c>
      <c r="AI181">
        <v>109.23239060735325</v>
      </c>
      <c r="AJ181">
        <v>139.15550556560274</v>
      </c>
      <c r="AL181">
        <v>3.3517017981218658E-2</v>
      </c>
      <c r="AM181">
        <v>33.517017981218657</v>
      </c>
      <c r="AN181">
        <v>303.12604075658606</v>
      </c>
      <c r="AP181">
        <v>32.726973184522301</v>
      </c>
      <c r="AQ181">
        <v>302.72646470762413</v>
      </c>
    </row>
    <row r="182" spans="2:43" x14ac:dyDescent="0.2">
      <c r="B182">
        <f t="shared" si="37"/>
        <v>480</v>
      </c>
      <c r="C182">
        <v>1400000</v>
      </c>
      <c r="D182">
        <v>464.762</v>
      </c>
      <c r="E182">
        <v>-559607</v>
      </c>
      <c r="F182" s="2">
        <v>2518220</v>
      </c>
      <c r="G182">
        <v>-112.06100000000001</v>
      </c>
      <c r="I182">
        <f t="shared" si="43"/>
        <v>733.61128906253725</v>
      </c>
      <c r="J182">
        <f t="shared" si="44"/>
        <v>9.47680157946693E-2</v>
      </c>
      <c r="K182" s="2">
        <f t="shared" si="45"/>
        <v>0.99955543912294487</v>
      </c>
      <c r="L182">
        <f t="shared" si="46"/>
        <v>5</v>
      </c>
      <c r="M182">
        <f t="shared" si="47"/>
        <v>-4.1599999999999993</v>
      </c>
      <c r="O182">
        <v>480</v>
      </c>
      <c r="P182">
        <v>1400000</v>
      </c>
      <c r="Q182">
        <v>464.762</v>
      </c>
      <c r="R182">
        <v>-559607</v>
      </c>
      <c r="S182" s="2">
        <v>2518220</v>
      </c>
      <c r="T182">
        <v>-112.06100000000001</v>
      </c>
      <c r="U182">
        <v>1145.01</v>
      </c>
      <c r="V182">
        <f t="shared" si="48"/>
        <v>0.11450100000000001</v>
      </c>
      <c r="X182">
        <v>1400000</v>
      </c>
      <c r="Y182">
        <v>39.429699999999997</v>
      </c>
      <c r="Z182">
        <v>97.393600000000006</v>
      </c>
      <c r="AA182">
        <v>57.963900000000002</v>
      </c>
      <c r="AC182">
        <f t="shared" si="38"/>
        <v>101918.07055101526</v>
      </c>
      <c r="AD182">
        <f t="shared" si="39"/>
        <v>0.11483971684507867</v>
      </c>
      <c r="AE182">
        <f t="shared" si="40"/>
        <v>114.83971684507867</v>
      </c>
      <c r="AF182">
        <f t="shared" si="41"/>
        <v>127.86471267879455</v>
      </c>
      <c r="AG182">
        <f t="shared" si="42"/>
        <v>4.7096652968889865E-3</v>
      </c>
      <c r="AI182">
        <v>130.43711984299549</v>
      </c>
      <c r="AJ182">
        <v>128.94778316091188</v>
      </c>
      <c r="AL182">
        <v>3.0760036360708835E-2</v>
      </c>
      <c r="AM182">
        <v>30.760036360708835</v>
      </c>
      <c r="AN182">
        <v>345.22694434722831</v>
      </c>
      <c r="AP182">
        <v>25.832608000405216</v>
      </c>
      <c r="AQ182">
        <v>347.88207907358975</v>
      </c>
    </row>
    <row r="183" spans="2:43" x14ac:dyDescent="0.2">
      <c r="B183">
        <f t="shared" si="37"/>
        <v>520</v>
      </c>
      <c r="C183">
        <v>1500000</v>
      </c>
      <c r="D183">
        <v>464.74200000000002</v>
      </c>
      <c r="E183">
        <v>-559612</v>
      </c>
      <c r="F183" s="2">
        <v>2518220</v>
      </c>
      <c r="G183">
        <v>-188.976</v>
      </c>
      <c r="I183">
        <f t="shared" si="43"/>
        <v>728.61128906253725</v>
      </c>
      <c r="J183">
        <f t="shared" si="44"/>
        <v>0.10266535044422508</v>
      </c>
      <c r="K183" s="2">
        <f t="shared" si="45"/>
        <v>0.99955543912294487</v>
      </c>
      <c r="L183">
        <f t="shared" si="46"/>
        <v>0</v>
      </c>
      <c r="M183">
        <f t="shared" si="47"/>
        <v>-4.1349999999999998</v>
      </c>
      <c r="O183">
        <v>520</v>
      </c>
      <c r="P183">
        <v>1500000</v>
      </c>
      <c r="Q183">
        <v>464.74200000000002</v>
      </c>
      <c r="R183">
        <v>-559612</v>
      </c>
      <c r="S183" s="2">
        <v>2518220</v>
      </c>
      <c r="T183">
        <v>-188.976</v>
      </c>
      <c r="U183">
        <v>1265.1300000000001</v>
      </c>
      <c r="V183">
        <f t="shared" si="48"/>
        <v>0.12651300000000001</v>
      </c>
      <c r="X183">
        <v>1500000</v>
      </c>
      <c r="Y183">
        <v>39.294600000000003</v>
      </c>
      <c r="Z183">
        <v>97.848600000000005</v>
      </c>
      <c r="AA183">
        <v>58.554000000000002</v>
      </c>
      <c r="AC183">
        <f t="shared" si="38"/>
        <v>105062.59000742616</v>
      </c>
      <c r="AD183">
        <f t="shared" si="39"/>
        <v>0.12308951999226221</v>
      </c>
      <c r="AE183">
        <f t="shared" si="40"/>
        <v>123.08951999226221</v>
      </c>
      <c r="AF183">
        <f t="shared" si="41"/>
        <v>121.67056096629236</v>
      </c>
      <c r="AG183">
        <f t="shared" si="42"/>
        <v>4.949430620007033E-3</v>
      </c>
      <c r="AI183">
        <v>149.58256390489086</v>
      </c>
      <c r="AJ183">
        <v>115.34823230971865</v>
      </c>
      <c r="AL183">
        <v>2.6538009479204854E-2</v>
      </c>
      <c r="AM183">
        <v>26.538009479204852</v>
      </c>
      <c r="AN183">
        <v>377.41314458649651</v>
      </c>
      <c r="AP183">
        <v>32.25831873466624</v>
      </c>
      <c r="AQ183">
        <v>377.83395222623062</v>
      </c>
    </row>
    <row r="184" spans="2:43" x14ac:dyDescent="0.2">
      <c r="B184">
        <f t="shared" si="37"/>
        <v>560</v>
      </c>
      <c r="C184">
        <v>1600000</v>
      </c>
      <c r="D184">
        <v>464.8</v>
      </c>
      <c r="E184">
        <v>-559609</v>
      </c>
      <c r="F184" s="2">
        <v>2518220</v>
      </c>
      <c r="G184">
        <v>-158.059</v>
      </c>
      <c r="I184">
        <f t="shared" si="43"/>
        <v>731.61128906253725</v>
      </c>
      <c r="J184">
        <f t="shared" si="44"/>
        <v>0.11056268509378085</v>
      </c>
      <c r="K184" s="2">
        <f t="shared" si="45"/>
        <v>0.99955543912294487</v>
      </c>
      <c r="L184">
        <f t="shared" si="46"/>
        <v>3</v>
      </c>
      <c r="M184">
        <f t="shared" si="47"/>
        <v>-3.9349999999999996</v>
      </c>
      <c r="O184">
        <v>560</v>
      </c>
      <c r="P184">
        <v>1600000</v>
      </c>
      <c r="Q184">
        <v>464.8</v>
      </c>
      <c r="R184">
        <v>-559609</v>
      </c>
      <c r="S184" s="2">
        <v>2518220</v>
      </c>
      <c r="T184">
        <v>-158.059</v>
      </c>
      <c r="U184">
        <v>1535.06</v>
      </c>
      <c r="V184">
        <f t="shared" si="48"/>
        <v>0.153506</v>
      </c>
      <c r="X184">
        <v>1600000</v>
      </c>
      <c r="Y184">
        <v>39.329099999999997</v>
      </c>
      <c r="Z184">
        <v>97.312399999999997</v>
      </c>
      <c r="AA184">
        <v>57.9833</v>
      </c>
      <c r="AC184">
        <f t="shared" si="38"/>
        <v>102020.43801061931</v>
      </c>
      <c r="AD184">
        <f t="shared" si="39"/>
        <v>0.15380561763629036</v>
      </c>
      <c r="AE184">
        <f t="shared" si="40"/>
        <v>153.80561763629035</v>
      </c>
      <c r="AF184">
        <f t="shared" si="41"/>
        <v>109.70840673213382</v>
      </c>
      <c r="AG184">
        <f t="shared" si="42"/>
        <v>5.4890962136597528E-3</v>
      </c>
      <c r="AI184">
        <v>166.19294367359177</v>
      </c>
      <c r="AJ184">
        <v>107.64400080087535</v>
      </c>
      <c r="AL184">
        <v>3.0998675294441648E-2</v>
      </c>
      <c r="AM184">
        <v>30.998675294441647</v>
      </c>
      <c r="AN184">
        <v>382.83028843849127</v>
      </c>
      <c r="AP184">
        <v>24.930331060668966</v>
      </c>
      <c r="AQ184">
        <v>387.88028707191603</v>
      </c>
    </row>
    <row r="185" spans="2:43" x14ac:dyDescent="0.2">
      <c r="B185">
        <f t="shared" si="37"/>
        <v>600</v>
      </c>
      <c r="C185">
        <v>1700000</v>
      </c>
      <c r="D185">
        <v>464.83699999999999</v>
      </c>
      <c r="E185">
        <v>-559593</v>
      </c>
      <c r="F185" s="2">
        <v>2518220</v>
      </c>
      <c r="G185">
        <v>-188.49600000000001</v>
      </c>
      <c r="I185">
        <f t="shared" si="43"/>
        <v>747.61128906253725</v>
      </c>
      <c r="J185">
        <f t="shared" si="44"/>
        <v>0.11846001974333663</v>
      </c>
      <c r="K185" s="2">
        <f t="shared" si="45"/>
        <v>0.99955543912294487</v>
      </c>
      <c r="L185">
        <f t="shared" si="46"/>
        <v>19</v>
      </c>
      <c r="M185">
        <f t="shared" si="47"/>
        <v>-3.6099999999999994</v>
      </c>
      <c r="O185">
        <v>600</v>
      </c>
      <c r="P185">
        <v>1700000</v>
      </c>
      <c r="Q185">
        <v>464.83699999999999</v>
      </c>
      <c r="R185">
        <v>-559593</v>
      </c>
      <c r="S185" s="2">
        <v>2518220</v>
      </c>
      <c r="T185">
        <v>-188.49600000000001</v>
      </c>
      <c r="U185">
        <v>1679.53</v>
      </c>
      <c r="V185">
        <f t="shared" si="48"/>
        <v>0.16795300000000002</v>
      </c>
      <c r="X185">
        <v>1700000</v>
      </c>
      <c r="Y185">
        <v>39.344299999999997</v>
      </c>
      <c r="Z185">
        <v>97.437799999999996</v>
      </c>
      <c r="AA185">
        <v>58.093499999999999</v>
      </c>
      <c r="AC185">
        <f t="shared" si="38"/>
        <v>102603.2282103912</v>
      </c>
      <c r="AD185">
        <f t="shared" si="39"/>
        <v>0.16732497435625265</v>
      </c>
      <c r="AE185">
        <f t="shared" si="40"/>
        <v>167.32497435625265</v>
      </c>
      <c r="AF185">
        <f t="shared" si="41"/>
        <v>102.97944004716263</v>
      </c>
      <c r="AG185">
        <f t="shared" si="42"/>
        <v>5.8477692219359887E-3</v>
      </c>
      <c r="AI185">
        <v>182.06442503077849</v>
      </c>
      <c r="AJ185">
        <v>101.91792311140493</v>
      </c>
      <c r="AL185">
        <v>2.2445984736097734E-2</v>
      </c>
      <c r="AM185">
        <v>22.445984736097735</v>
      </c>
      <c r="AN185">
        <v>470.85818470355633</v>
      </c>
      <c r="AP185">
        <v>20.337267170474245</v>
      </c>
      <c r="AQ185">
        <v>462.53494365605724</v>
      </c>
    </row>
    <row r="186" spans="2:43" x14ac:dyDescent="0.2">
      <c r="B186">
        <f t="shared" si="37"/>
        <v>640</v>
      </c>
      <c r="C186">
        <v>1800000</v>
      </c>
      <c r="D186">
        <v>464.79300000000001</v>
      </c>
      <c r="E186">
        <v>-559596</v>
      </c>
      <c r="F186" s="2">
        <v>2518220</v>
      </c>
      <c r="G186">
        <v>-31.395</v>
      </c>
      <c r="I186">
        <f t="shared" si="43"/>
        <v>744.61128906253725</v>
      </c>
      <c r="J186">
        <f t="shared" si="44"/>
        <v>0.12635735439289239</v>
      </c>
      <c r="K186" s="2">
        <f t="shared" si="45"/>
        <v>0.99955543912294487</v>
      </c>
      <c r="L186">
        <f t="shared" si="46"/>
        <v>16</v>
      </c>
      <c r="M186">
        <f t="shared" si="47"/>
        <v>-4.0849999999999991</v>
      </c>
      <c r="O186">
        <v>640</v>
      </c>
      <c r="P186">
        <v>1800000</v>
      </c>
      <c r="Q186">
        <v>464.79300000000001</v>
      </c>
      <c r="R186">
        <v>-559596</v>
      </c>
      <c r="S186" s="2">
        <v>2518220</v>
      </c>
      <c r="T186">
        <v>-31.395</v>
      </c>
      <c r="U186">
        <v>1940.45</v>
      </c>
      <c r="V186">
        <f t="shared" si="48"/>
        <v>0.19404500000000002</v>
      </c>
      <c r="X186">
        <v>1800000</v>
      </c>
      <c r="Y186">
        <v>39.351599999999998</v>
      </c>
      <c r="Z186">
        <v>97.364900000000006</v>
      </c>
      <c r="AA186">
        <v>58.013300000000001</v>
      </c>
      <c r="AC186">
        <f t="shared" si="38"/>
        <v>102178.87312616796</v>
      </c>
      <c r="AD186">
        <f t="shared" si="39"/>
        <v>0.19412227597761852</v>
      </c>
      <c r="AE186">
        <f t="shared" si="40"/>
        <v>194.12227597761853</v>
      </c>
      <c r="AF186">
        <f t="shared" si="41"/>
        <v>96.143933432153659</v>
      </c>
      <c r="AG186">
        <f t="shared" si="42"/>
        <v>6.2635257213078058E-3</v>
      </c>
      <c r="AI186">
        <v>204.20706684372252</v>
      </c>
      <c r="AJ186">
        <v>96.774241325410259</v>
      </c>
      <c r="AL186">
        <v>2.4835807832295932E-2</v>
      </c>
      <c r="AM186">
        <v>24.835807832295931</v>
      </c>
      <c r="AN186">
        <v>505.81489306309709</v>
      </c>
      <c r="AP186">
        <v>24.001546380080278</v>
      </c>
      <c r="AQ186">
        <v>505.013893864213</v>
      </c>
    </row>
    <row r="187" spans="2:43" x14ac:dyDescent="0.2">
      <c r="B187">
        <f t="shared" si="37"/>
        <v>680</v>
      </c>
      <c r="C187">
        <v>1900000</v>
      </c>
      <c r="D187">
        <v>464.74700000000001</v>
      </c>
      <c r="E187">
        <v>-559598</v>
      </c>
      <c r="F187" s="2">
        <v>2518220</v>
      </c>
      <c r="G187">
        <v>115.608</v>
      </c>
      <c r="I187">
        <f t="shared" si="43"/>
        <v>742.61128906253725</v>
      </c>
      <c r="J187">
        <f t="shared" si="44"/>
        <v>0.13425468904244817</v>
      </c>
      <c r="K187" s="2">
        <f t="shared" si="45"/>
        <v>0.99955543912294487</v>
      </c>
      <c r="L187">
        <f t="shared" si="46"/>
        <v>14</v>
      </c>
      <c r="M187">
        <f t="shared" si="47"/>
        <v>-4.0599999999999996</v>
      </c>
      <c r="O187">
        <v>680</v>
      </c>
      <c r="P187">
        <v>1900000</v>
      </c>
      <c r="Q187">
        <v>464.74700000000001</v>
      </c>
      <c r="R187">
        <v>-559598</v>
      </c>
      <c r="S187" s="2">
        <v>2518220</v>
      </c>
      <c r="T187">
        <v>115.608</v>
      </c>
      <c r="U187">
        <v>2200.81</v>
      </c>
      <c r="V187">
        <f t="shared" si="48"/>
        <v>0.220081</v>
      </c>
      <c r="X187">
        <v>1900000</v>
      </c>
      <c r="Y187">
        <v>39.558500000000002</v>
      </c>
      <c r="Z187">
        <v>97.530100000000004</v>
      </c>
      <c r="AA187">
        <v>57.971600000000002</v>
      </c>
      <c r="AC187">
        <f t="shared" si="38"/>
        <v>101958.69273469932</v>
      </c>
      <c r="AD187">
        <f t="shared" si="39"/>
        <v>0.22064409995828832</v>
      </c>
      <c r="AE187">
        <f t="shared" si="40"/>
        <v>220.64409995828831</v>
      </c>
      <c r="AF187">
        <f t="shared" si="41"/>
        <v>90.293418771817542</v>
      </c>
      <c r="AG187">
        <f t="shared" si="42"/>
        <v>6.6693675817263345E-3</v>
      </c>
      <c r="AI187">
        <v>236.51094879600095</v>
      </c>
      <c r="AJ187">
        <v>89.97139039781878</v>
      </c>
      <c r="AL187">
        <v>1.768477890386114E-2</v>
      </c>
      <c r="AM187">
        <v>17.68477890386114</v>
      </c>
      <c r="AN187">
        <v>522.22450300920457</v>
      </c>
      <c r="AP187">
        <v>18.57314028526217</v>
      </c>
      <c r="AQ187">
        <v>510.94054232259799</v>
      </c>
    </row>
    <row r="188" spans="2:43" x14ac:dyDescent="0.2">
      <c r="B188">
        <f t="shared" si="37"/>
        <v>720</v>
      </c>
      <c r="C188">
        <v>2000000</v>
      </c>
      <c r="D188">
        <v>464.76499999999999</v>
      </c>
      <c r="E188">
        <v>-559600</v>
      </c>
      <c r="F188" s="2">
        <v>2518220</v>
      </c>
      <c r="G188">
        <v>113.878</v>
      </c>
      <c r="I188">
        <f t="shared" si="43"/>
        <v>740.61128906253725</v>
      </c>
      <c r="J188">
        <f t="shared" si="44"/>
        <v>0.14215202369200394</v>
      </c>
      <c r="K188" s="2">
        <f t="shared" si="45"/>
        <v>0.99955543912294487</v>
      </c>
      <c r="L188">
        <f t="shared" si="46"/>
        <v>12</v>
      </c>
      <c r="M188">
        <f t="shared" si="47"/>
        <v>-4.0599999999999996</v>
      </c>
      <c r="O188">
        <v>720</v>
      </c>
      <c r="P188">
        <v>2000000</v>
      </c>
      <c r="Q188">
        <v>464.76499999999999</v>
      </c>
      <c r="R188">
        <v>-559600</v>
      </c>
      <c r="S188" s="2">
        <v>2518220</v>
      </c>
      <c r="T188">
        <v>113.878</v>
      </c>
      <c r="U188">
        <v>2466.7199999999998</v>
      </c>
      <c r="V188">
        <f t="shared" si="48"/>
        <v>0.246672</v>
      </c>
      <c r="X188">
        <v>2000000</v>
      </c>
      <c r="Y188">
        <v>39.302199999999999</v>
      </c>
      <c r="Z188">
        <v>97.405000000000001</v>
      </c>
      <c r="AA188">
        <v>58.102800000000002</v>
      </c>
      <c r="AC188">
        <f t="shared" si="38"/>
        <v>102652.51235337944</v>
      </c>
      <c r="AD188">
        <f t="shared" si="39"/>
        <v>0.24563163487125453</v>
      </c>
      <c r="AE188">
        <f t="shared" si="40"/>
        <v>245.63163487125453</v>
      </c>
      <c r="AF188">
        <f t="shared" si="41"/>
        <v>85.857420748895976</v>
      </c>
      <c r="AG188">
        <f t="shared" si="42"/>
        <v>7.0139540035943091E-3</v>
      </c>
      <c r="AI188">
        <v>271.26598207248202</v>
      </c>
      <c r="AJ188">
        <v>84.289782678739343</v>
      </c>
      <c r="AL188">
        <v>1.4532995846032451E-2</v>
      </c>
      <c r="AM188">
        <v>14.532995846032451</v>
      </c>
      <c r="AN188">
        <v>710.3182656494015</v>
      </c>
      <c r="AP188">
        <v>13.596314952926718</v>
      </c>
      <c r="AQ188">
        <v>689.6463300647265</v>
      </c>
    </row>
    <row r="189" spans="2:43" x14ac:dyDescent="0.2">
      <c r="B189">
        <f t="shared" si="37"/>
        <v>760</v>
      </c>
      <c r="C189">
        <v>2100000</v>
      </c>
      <c r="D189">
        <v>464.73</v>
      </c>
      <c r="E189">
        <v>-559594</v>
      </c>
      <c r="F189" s="2">
        <v>2518220</v>
      </c>
      <c r="G189">
        <v>125.828</v>
      </c>
      <c r="I189">
        <f t="shared" si="43"/>
        <v>746.61128906253725</v>
      </c>
      <c r="J189">
        <f t="shared" si="44"/>
        <v>0.15004935834155972</v>
      </c>
      <c r="K189" s="2">
        <f t="shared" si="45"/>
        <v>0.99955543912294487</v>
      </c>
      <c r="L189">
        <f t="shared" si="46"/>
        <v>18</v>
      </c>
      <c r="M189">
        <f t="shared" si="47"/>
        <v>-3.8599999999999994</v>
      </c>
      <c r="O189">
        <v>760</v>
      </c>
      <c r="P189">
        <v>2100000</v>
      </c>
      <c r="Q189">
        <v>464.73</v>
      </c>
      <c r="R189">
        <v>-559594</v>
      </c>
      <c r="S189" s="2">
        <v>2518220</v>
      </c>
      <c r="T189">
        <v>125.828</v>
      </c>
      <c r="U189">
        <v>2797.18</v>
      </c>
      <c r="V189">
        <f t="shared" si="48"/>
        <v>0.27971800000000002</v>
      </c>
      <c r="X189">
        <v>2100000</v>
      </c>
      <c r="Y189">
        <v>39.3386</v>
      </c>
      <c r="Z189">
        <v>97.4422</v>
      </c>
      <c r="AA189">
        <v>58.1036</v>
      </c>
      <c r="AC189">
        <f t="shared" si="38"/>
        <v>102656.7525865834</v>
      </c>
      <c r="AD189">
        <f t="shared" si="39"/>
        <v>0.27852675487521433</v>
      </c>
      <c r="AE189">
        <f t="shared" si="40"/>
        <v>278.52675487521435</v>
      </c>
      <c r="AF189">
        <f t="shared" si="41"/>
        <v>81.341968957421741</v>
      </c>
      <c r="AG189">
        <f t="shared" si="42"/>
        <v>7.4033123087445807E-3</v>
      </c>
      <c r="AI189">
        <v>293.13811927174413</v>
      </c>
      <c r="AJ189">
        <v>80.555368016707334</v>
      </c>
      <c r="AL189">
        <v>1.6646142042399694E-2</v>
      </c>
      <c r="AM189">
        <v>16.646142042399696</v>
      </c>
      <c r="AN189">
        <v>754.44214688038812</v>
      </c>
      <c r="AP189">
        <v>17.049977832733166</v>
      </c>
      <c r="AQ189">
        <v>736.98355087291873</v>
      </c>
    </row>
    <row r="190" spans="2:43" x14ac:dyDescent="0.2">
      <c r="B190">
        <f t="shared" si="37"/>
        <v>800</v>
      </c>
      <c r="C190">
        <v>2200000</v>
      </c>
      <c r="D190">
        <v>464.77300000000002</v>
      </c>
      <c r="E190">
        <v>-559583</v>
      </c>
      <c r="F190" s="2">
        <v>2518220</v>
      </c>
      <c r="G190">
        <v>160.96700000000001</v>
      </c>
      <c r="I190">
        <f t="shared" si="43"/>
        <v>757.61128906253725</v>
      </c>
      <c r="J190">
        <f t="shared" si="44"/>
        <v>0.15794669299111549</v>
      </c>
      <c r="K190" s="2">
        <f t="shared" si="45"/>
        <v>0.99955543912294487</v>
      </c>
      <c r="L190">
        <f t="shared" si="46"/>
        <v>29</v>
      </c>
      <c r="M190">
        <f t="shared" si="47"/>
        <v>-3.7349999999999994</v>
      </c>
      <c r="O190">
        <v>800</v>
      </c>
      <c r="P190">
        <v>2200000</v>
      </c>
      <c r="Q190">
        <v>464.77300000000002</v>
      </c>
      <c r="R190">
        <v>-559583</v>
      </c>
      <c r="S190" s="2">
        <v>2518220</v>
      </c>
      <c r="T190">
        <v>160.96700000000001</v>
      </c>
      <c r="U190">
        <v>3102.97</v>
      </c>
      <c r="V190">
        <f t="shared" si="48"/>
        <v>0.31029699999999999</v>
      </c>
      <c r="X190">
        <v>2200000</v>
      </c>
      <c r="Y190">
        <v>39.425600000000003</v>
      </c>
      <c r="Z190">
        <v>97.478899999999996</v>
      </c>
      <c r="AA190">
        <v>58.0533</v>
      </c>
      <c r="AC190">
        <f t="shared" si="38"/>
        <v>102390.37498801955</v>
      </c>
      <c r="AD190">
        <f t="shared" si="39"/>
        <v>0.30977935409298601</v>
      </c>
      <c r="AE190">
        <f t="shared" si="40"/>
        <v>309.77935409298601</v>
      </c>
      <c r="AF190">
        <f t="shared" si="41"/>
        <v>77.074354772231715</v>
      </c>
      <c r="AG190">
        <f t="shared" si="42"/>
        <v>7.8132343991669725E-3</v>
      </c>
      <c r="AI190">
        <v>328.98188899677291</v>
      </c>
      <c r="AJ190">
        <v>74.681508126832952</v>
      </c>
      <c r="AL190">
        <v>1.1704998601853193E-2</v>
      </c>
      <c r="AM190">
        <v>11.704998601853193</v>
      </c>
      <c r="AN190">
        <v>781.87259805001622</v>
      </c>
      <c r="AP190">
        <v>13.281396340168378</v>
      </c>
      <c r="AQ190">
        <v>764.56401291766088</v>
      </c>
    </row>
    <row r="191" spans="2:43" x14ac:dyDescent="0.2">
      <c r="B191">
        <f t="shared" si="37"/>
        <v>840</v>
      </c>
      <c r="C191">
        <v>2300000</v>
      </c>
      <c r="D191">
        <v>464.71899999999999</v>
      </c>
      <c r="E191">
        <v>-559586</v>
      </c>
      <c r="F191" s="2">
        <v>2518220</v>
      </c>
      <c r="G191">
        <v>316.39</v>
      </c>
      <c r="I191">
        <f t="shared" si="43"/>
        <v>754.61128906253725</v>
      </c>
      <c r="J191">
        <f t="shared" si="44"/>
        <v>0.16584402764067127</v>
      </c>
      <c r="K191" s="2">
        <f t="shared" si="45"/>
        <v>0.99955543912294487</v>
      </c>
      <c r="L191">
        <f t="shared" si="46"/>
        <v>26</v>
      </c>
      <c r="M191">
        <f t="shared" si="47"/>
        <v>-4.0849999999999991</v>
      </c>
      <c r="O191">
        <v>840</v>
      </c>
      <c r="P191">
        <v>2300000</v>
      </c>
      <c r="Q191">
        <v>464.71899999999999</v>
      </c>
      <c r="R191">
        <v>-559586</v>
      </c>
      <c r="S191" s="2">
        <v>2518220</v>
      </c>
      <c r="T191">
        <v>316.39</v>
      </c>
      <c r="U191">
        <v>3475.33</v>
      </c>
      <c r="V191">
        <f t="shared" si="48"/>
        <v>0.34753300000000004</v>
      </c>
      <c r="X191">
        <v>2300000</v>
      </c>
      <c r="Y191">
        <v>39.3202</v>
      </c>
      <c r="Z191">
        <v>97.504000000000005</v>
      </c>
      <c r="AA191">
        <v>58.183799999999998</v>
      </c>
      <c r="AC191">
        <f t="shared" si="38"/>
        <v>103082.42883580759</v>
      </c>
      <c r="AD191">
        <f t="shared" si="39"/>
        <v>0.34462393190453916</v>
      </c>
      <c r="AE191">
        <f t="shared" si="40"/>
        <v>344.62393190453918</v>
      </c>
      <c r="AF191">
        <f t="shared" si="41"/>
        <v>73.900284101099203</v>
      </c>
      <c r="AG191">
        <f t="shared" si="42"/>
        <v>8.1488184697119832E-3</v>
      </c>
      <c r="AI191">
        <v>367.34129673399121</v>
      </c>
      <c r="AJ191">
        <v>71.403814119480955</v>
      </c>
      <c r="AL191">
        <v>6.2509814816257177E-3</v>
      </c>
      <c r="AM191">
        <v>6.2509814816257174</v>
      </c>
      <c r="AN191">
        <v>1402.9808908338546</v>
      </c>
      <c r="AP191">
        <v>6.578996714218408</v>
      </c>
      <c r="AQ191">
        <v>1383.2769352845535</v>
      </c>
    </row>
    <row r="192" spans="2:43" x14ac:dyDescent="0.2">
      <c r="B192">
        <f t="shared" si="37"/>
        <v>880</v>
      </c>
      <c r="C192">
        <v>2400000</v>
      </c>
      <c r="D192">
        <v>464.74799999999999</v>
      </c>
      <c r="E192">
        <v>-559573</v>
      </c>
      <c r="F192" s="2">
        <v>2518220</v>
      </c>
      <c r="G192">
        <v>410.62400000000002</v>
      </c>
      <c r="I192">
        <f t="shared" si="43"/>
        <v>767.61128906253725</v>
      </c>
      <c r="J192">
        <f t="shared" si="44"/>
        <v>0.17374136229022705</v>
      </c>
      <c r="K192" s="2">
        <f t="shared" si="45"/>
        <v>0.99955543912294487</v>
      </c>
      <c r="L192">
        <f t="shared" si="46"/>
        <v>39</v>
      </c>
      <c r="M192">
        <f t="shared" si="47"/>
        <v>-3.6849999999999996</v>
      </c>
      <c r="O192">
        <v>880</v>
      </c>
      <c r="P192">
        <v>2400000</v>
      </c>
      <c r="Q192">
        <v>464.74799999999999</v>
      </c>
      <c r="R192">
        <v>-559573</v>
      </c>
      <c r="S192" s="2">
        <v>2518220</v>
      </c>
      <c r="T192">
        <v>410.62400000000002</v>
      </c>
      <c r="U192">
        <v>3774.55</v>
      </c>
      <c r="V192">
        <f t="shared" si="48"/>
        <v>0.37745500000000004</v>
      </c>
      <c r="X192">
        <v>2400000</v>
      </c>
      <c r="Y192">
        <v>39.195599999999999</v>
      </c>
      <c r="Z192">
        <v>97.8476</v>
      </c>
      <c r="AA192">
        <v>58.652000000000001</v>
      </c>
      <c r="AC192">
        <f t="shared" si="38"/>
        <v>105590.99331472618</v>
      </c>
      <c r="AD192">
        <f t="shared" si="39"/>
        <v>0.36540318956841528</v>
      </c>
      <c r="AE192">
        <f t="shared" si="40"/>
        <v>365.40318956841526</v>
      </c>
      <c r="AF192">
        <f t="shared" si="41"/>
        <v>72.257836561509208</v>
      </c>
      <c r="AG192">
        <f t="shared" si="42"/>
        <v>8.3340441487945675E-3</v>
      </c>
      <c r="AI192">
        <v>405.84863200597209</v>
      </c>
      <c r="AJ192">
        <v>67.899725986407759</v>
      </c>
      <c r="AL192">
        <v>8.6841834481708787E-3</v>
      </c>
      <c r="AM192">
        <v>8.6841834481708791</v>
      </c>
      <c r="AN192">
        <v>1488.8693373470812</v>
      </c>
      <c r="AP192">
        <v>7.0929708272268037</v>
      </c>
      <c r="AQ192">
        <v>1521.0657807470729</v>
      </c>
    </row>
    <row r="193" spans="2:43" x14ac:dyDescent="0.2">
      <c r="B193">
        <f t="shared" si="37"/>
        <v>920</v>
      </c>
      <c r="C193">
        <v>2500000</v>
      </c>
      <c r="D193">
        <v>464.78699999999998</v>
      </c>
      <c r="E193">
        <v>-559573</v>
      </c>
      <c r="F193" s="2">
        <v>2518220</v>
      </c>
      <c r="G193">
        <v>341.00400000000002</v>
      </c>
      <c r="I193">
        <f t="shared" si="43"/>
        <v>767.61128906253725</v>
      </c>
      <c r="J193">
        <f t="shared" si="44"/>
        <v>0.18163869693978282</v>
      </c>
      <c r="K193" s="2">
        <f t="shared" si="45"/>
        <v>0.99955543912294487</v>
      </c>
      <c r="L193">
        <f t="shared" si="46"/>
        <v>39</v>
      </c>
      <c r="M193">
        <f t="shared" si="47"/>
        <v>-4.01</v>
      </c>
      <c r="O193">
        <v>920</v>
      </c>
      <c r="P193">
        <v>2500000</v>
      </c>
      <c r="Q193">
        <v>464.78699999999998</v>
      </c>
      <c r="R193">
        <v>-559573</v>
      </c>
      <c r="S193" s="2">
        <v>2518220</v>
      </c>
      <c r="T193">
        <v>341.00400000000002</v>
      </c>
      <c r="U193">
        <v>4350.12</v>
      </c>
      <c r="V193">
        <f t="shared" si="48"/>
        <v>0.43501200000000001</v>
      </c>
      <c r="X193">
        <v>2500000</v>
      </c>
      <c r="Y193">
        <v>39.545699999999997</v>
      </c>
      <c r="Z193">
        <v>97.588999999999999</v>
      </c>
      <c r="AA193">
        <v>58.043300000000002</v>
      </c>
      <c r="AC193">
        <f t="shared" si="38"/>
        <v>102337.47218730238</v>
      </c>
      <c r="AD193">
        <f t="shared" si="39"/>
        <v>0.43451080307898704</v>
      </c>
      <c r="AE193">
        <f t="shared" si="40"/>
        <v>434.51080307898707</v>
      </c>
      <c r="AF193">
        <f t="shared" si="41"/>
        <v>66.986549729558149</v>
      </c>
      <c r="AG193">
        <f t="shared" si="42"/>
        <v>8.9898644195175841E-3</v>
      </c>
      <c r="AI193">
        <v>440.23251532641638</v>
      </c>
      <c r="AJ193">
        <v>66.649548364436995</v>
      </c>
      <c r="AL193">
        <v>6.698025080385959E-3</v>
      </c>
      <c r="AM193">
        <v>6.6980250803859587</v>
      </c>
      <c r="AN193">
        <v>1491.3556352773676</v>
      </c>
      <c r="AP193">
        <v>6.1897784533349958</v>
      </c>
      <c r="AQ193">
        <v>1537.3477256393328</v>
      </c>
    </row>
    <row r="194" spans="2:43" x14ac:dyDescent="0.2">
      <c r="B194">
        <f t="shared" si="37"/>
        <v>960</v>
      </c>
      <c r="C194">
        <v>2600000</v>
      </c>
      <c r="D194">
        <v>464.75700000000001</v>
      </c>
      <c r="E194">
        <v>-559567</v>
      </c>
      <c r="F194" s="2">
        <v>2518220</v>
      </c>
      <c r="G194">
        <v>585.95100000000002</v>
      </c>
      <c r="I194">
        <f t="shared" si="43"/>
        <v>773.61128906253725</v>
      </c>
      <c r="J194">
        <f t="shared" si="44"/>
        <v>0.1895360315893386</v>
      </c>
      <c r="K194" s="2">
        <f t="shared" si="45"/>
        <v>0.99955543912294487</v>
      </c>
      <c r="L194">
        <f t="shared" si="46"/>
        <v>45</v>
      </c>
      <c r="M194">
        <f t="shared" si="47"/>
        <v>-3.8599999999999994</v>
      </c>
      <c r="O194">
        <v>960</v>
      </c>
      <c r="P194">
        <v>2600000</v>
      </c>
      <c r="Q194">
        <v>464.75700000000001</v>
      </c>
      <c r="R194">
        <v>-559567</v>
      </c>
      <c r="S194" s="2">
        <v>2518220</v>
      </c>
      <c r="T194">
        <v>585.95100000000002</v>
      </c>
      <c r="U194">
        <v>4739.82</v>
      </c>
      <c r="V194">
        <f t="shared" si="48"/>
        <v>0.47398200000000001</v>
      </c>
      <c r="X194">
        <v>2600000</v>
      </c>
      <c r="Y194">
        <v>39.361600000000003</v>
      </c>
      <c r="Z194">
        <v>97.643600000000006</v>
      </c>
      <c r="AA194">
        <v>58.281999999999996</v>
      </c>
      <c r="AC194">
        <f t="shared" si="38"/>
        <v>103605.24388492524</v>
      </c>
      <c r="AD194">
        <f t="shared" si="39"/>
        <v>0.46764267753189032</v>
      </c>
      <c r="AE194">
        <f t="shared" si="40"/>
        <v>467.64267753189034</v>
      </c>
      <c r="AF194">
        <f t="shared" si="41"/>
        <v>64.990706111981225</v>
      </c>
      <c r="AG194">
        <f t="shared" si="42"/>
        <v>9.2659402555557505E-3</v>
      </c>
      <c r="AI194">
        <v>489.30980904746542</v>
      </c>
      <c r="AJ194">
        <v>63.731385834642488</v>
      </c>
    </row>
    <row r="195" spans="2:43" x14ac:dyDescent="0.2">
      <c r="B195">
        <f t="shared" si="37"/>
        <v>1000</v>
      </c>
      <c r="C195">
        <v>2700000</v>
      </c>
      <c r="D195">
        <v>464.79</v>
      </c>
      <c r="E195">
        <v>-559565</v>
      </c>
      <c r="F195" s="2">
        <v>2518220</v>
      </c>
      <c r="G195">
        <v>662.44399999999996</v>
      </c>
      <c r="I195">
        <f t="shared" si="43"/>
        <v>775.61128906253725</v>
      </c>
      <c r="J195">
        <f t="shared" si="44"/>
        <v>0.19743336623889438</v>
      </c>
      <c r="K195" s="2">
        <f t="shared" si="45"/>
        <v>0.99955543912294487</v>
      </c>
      <c r="L195">
        <f t="shared" si="46"/>
        <v>47</v>
      </c>
      <c r="M195">
        <f t="shared" si="47"/>
        <v>-3.9599999999999995</v>
      </c>
      <c r="O195">
        <v>1000</v>
      </c>
      <c r="P195">
        <v>2700000</v>
      </c>
      <c r="Q195">
        <v>464.79</v>
      </c>
      <c r="R195">
        <v>-559565</v>
      </c>
      <c r="S195" s="2">
        <v>2518220</v>
      </c>
      <c r="T195">
        <v>662.44399999999996</v>
      </c>
      <c r="U195">
        <v>5133.1400000000003</v>
      </c>
      <c r="V195">
        <f t="shared" si="48"/>
        <v>0.51331400000000005</v>
      </c>
      <c r="X195">
        <v>2700000</v>
      </c>
      <c r="Y195">
        <v>39.114400000000003</v>
      </c>
      <c r="Z195">
        <v>97.438699999999997</v>
      </c>
      <c r="AA195">
        <v>58.324300000000001</v>
      </c>
      <c r="AC195">
        <f t="shared" si="38"/>
        <v>103830.99197137279</v>
      </c>
      <c r="AD195">
        <f t="shared" si="39"/>
        <v>0.50534751305320003</v>
      </c>
      <c r="AE195">
        <f t="shared" si="40"/>
        <v>505.34751305320003</v>
      </c>
      <c r="AF195">
        <f t="shared" si="41"/>
        <v>62.527023365160687</v>
      </c>
      <c r="AG195">
        <f t="shared" si="42"/>
        <v>9.6310357920466536E-3</v>
      </c>
      <c r="AI195">
        <v>522.96261025229239</v>
      </c>
      <c r="AJ195">
        <v>60.889383842480456</v>
      </c>
    </row>
    <row r="196" spans="2:43" x14ac:dyDescent="0.2">
      <c r="B196">
        <f t="shared" si="37"/>
        <v>1040</v>
      </c>
      <c r="C196">
        <v>2800000</v>
      </c>
      <c r="D196">
        <v>464.75</v>
      </c>
      <c r="E196">
        <v>-559553</v>
      </c>
      <c r="F196" s="2">
        <v>2518220</v>
      </c>
      <c r="G196">
        <v>677.25599999999997</v>
      </c>
      <c r="I196">
        <f t="shared" si="43"/>
        <v>787.61128906253725</v>
      </c>
      <c r="J196">
        <f t="shared" si="44"/>
        <v>0.20533070088845015</v>
      </c>
      <c r="K196" s="2">
        <f t="shared" si="45"/>
        <v>0.99955543912294487</v>
      </c>
      <c r="L196">
        <f t="shared" si="46"/>
        <v>59</v>
      </c>
      <c r="M196">
        <f t="shared" si="47"/>
        <v>-3.7099999999999995</v>
      </c>
      <c r="O196">
        <v>1040</v>
      </c>
      <c r="P196">
        <v>2800000</v>
      </c>
      <c r="Q196">
        <v>464.75</v>
      </c>
      <c r="R196">
        <v>-559553</v>
      </c>
      <c r="S196" s="2">
        <v>2518220</v>
      </c>
      <c r="T196">
        <v>677.25599999999997</v>
      </c>
      <c r="U196">
        <v>5662.78</v>
      </c>
      <c r="V196">
        <f t="shared" si="48"/>
        <v>0.56627799999999995</v>
      </c>
      <c r="X196">
        <v>2800000</v>
      </c>
      <c r="Y196">
        <v>39.787100000000002</v>
      </c>
      <c r="Z196">
        <v>97.454700000000003</v>
      </c>
      <c r="AA196">
        <v>57.6676</v>
      </c>
      <c r="AC196">
        <f t="shared" si="38"/>
        <v>100363.09135852224</v>
      </c>
      <c r="AD196">
        <f t="shared" si="39"/>
        <v>0.57675276643268691</v>
      </c>
      <c r="AE196">
        <f t="shared" si="40"/>
        <v>576.75276643268694</v>
      </c>
      <c r="AF196">
        <f t="shared" si="41"/>
        <v>58.11409001548278</v>
      </c>
      <c r="AG196">
        <f t="shared" si="42"/>
        <v>1.0362375111432728E-2</v>
      </c>
      <c r="AI196">
        <v>576.63253710298443</v>
      </c>
      <c r="AJ196">
        <v>58.346280106834023</v>
      </c>
    </row>
    <row r="197" spans="2:43" x14ac:dyDescent="0.2">
      <c r="B197">
        <f t="shared" si="37"/>
        <v>1080</v>
      </c>
      <c r="C197">
        <v>2900000</v>
      </c>
      <c r="D197">
        <v>464.72399999999999</v>
      </c>
      <c r="E197">
        <v>-559543</v>
      </c>
      <c r="F197" s="2">
        <v>2518220</v>
      </c>
      <c r="G197">
        <v>771.75900000000001</v>
      </c>
      <c r="I197">
        <f t="shared" si="43"/>
        <v>797.61128906253725</v>
      </c>
      <c r="J197">
        <f t="shared" si="44"/>
        <v>0.21322803553800593</v>
      </c>
      <c r="K197" s="2">
        <f t="shared" si="45"/>
        <v>0.99955543912294487</v>
      </c>
      <c r="L197">
        <f t="shared" si="46"/>
        <v>69</v>
      </c>
      <c r="M197">
        <f t="shared" si="47"/>
        <v>-3.7599999999999993</v>
      </c>
      <c r="O197">
        <v>1080</v>
      </c>
      <c r="P197">
        <v>2900000</v>
      </c>
      <c r="Q197">
        <v>464.72399999999999</v>
      </c>
      <c r="R197">
        <v>-559543</v>
      </c>
      <c r="S197" s="2">
        <v>2518220</v>
      </c>
      <c r="T197">
        <v>771.75900000000001</v>
      </c>
      <c r="U197">
        <v>6192.22</v>
      </c>
      <c r="V197">
        <f t="shared" si="48"/>
        <v>0.61922200000000005</v>
      </c>
      <c r="X197">
        <v>2900000</v>
      </c>
      <c r="Y197">
        <v>39.569899999999997</v>
      </c>
      <c r="Z197">
        <v>97.540800000000004</v>
      </c>
      <c r="AA197">
        <v>57.9709</v>
      </c>
      <c r="AC197">
        <f t="shared" si="38"/>
        <v>101954.99936295586</v>
      </c>
      <c r="AD197">
        <f t="shared" si="39"/>
        <v>0.62082883243737197</v>
      </c>
      <c r="AE197">
        <f t="shared" si="40"/>
        <v>620.82883243737194</v>
      </c>
      <c r="AF197">
        <f t="shared" si="41"/>
        <v>56.849352422566682</v>
      </c>
      <c r="AG197">
        <f t="shared" si="42"/>
        <v>1.0592908702350551E-2</v>
      </c>
      <c r="AI197">
        <v>624.46335333341256</v>
      </c>
      <c r="AJ197">
        <v>56.234068258193545</v>
      </c>
    </row>
    <row r="198" spans="2:43" x14ac:dyDescent="0.2">
      <c r="B198">
        <f t="shared" si="37"/>
        <v>1120</v>
      </c>
      <c r="C198">
        <v>3000000</v>
      </c>
      <c r="D198">
        <v>464.74400000000003</v>
      </c>
      <c r="E198">
        <v>-559539</v>
      </c>
      <c r="F198" s="2">
        <v>2518220</v>
      </c>
      <c r="G198">
        <v>846.18100000000004</v>
      </c>
      <c r="I198">
        <f t="shared" si="43"/>
        <v>801.61128906253725</v>
      </c>
      <c r="J198">
        <f t="shared" si="44"/>
        <v>0.2211253701875617</v>
      </c>
      <c r="K198" s="2">
        <f t="shared" si="45"/>
        <v>0.99955543912294487</v>
      </c>
      <c r="L198">
        <f t="shared" si="46"/>
        <v>73</v>
      </c>
      <c r="M198">
        <f t="shared" si="47"/>
        <v>-3.9099999999999993</v>
      </c>
      <c r="O198">
        <v>1120</v>
      </c>
      <c r="P198">
        <v>3000000</v>
      </c>
      <c r="Q198">
        <v>464.74400000000003</v>
      </c>
      <c r="R198">
        <v>-559539</v>
      </c>
      <c r="S198" s="2">
        <v>2518220</v>
      </c>
      <c r="T198">
        <v>846.18100000000004</v>
      </c>
      <c r="U198">
        <v>6617.64</v>
      </c>
      <c r="V198">
        <f t="shared" si="48"/>
        <v>0.66176400000000002</v>
      </c>
      <c r="X198">
        <v>3000000</v>
      </c>
      <c r="Y198">
        <v>39.6554</v>
      </c>
      <c r="Z198">
        <v>97.814700000000002</v>
      </c>
      <c r="AA198">
        <v>58.159300000000002</v>
      </c>
      <c r="AC198">
        <f t="shared" si="38"/>
        <v>102952.26599607458</v>
      </c>
      <c r="AD198">
        <f t="shared" si="39"/>
        <v>0.65705428896934592</v>
      </c>
      <c r="AE198">
        <f t="shared" si="40"/>
        <v>657.05428896934598</v>
      </c>
      <c r="AF198">
        <f t="shared" si="41"/>
        <v>55.355227306103671</v>
      </c>
      <c r="AG198">
        <f t="shared" si="42"/>
        <v>1.0878828058458703E-2</v>
      </c>
      <c r="AI198">
        <v>673.17792784044525</v>
      </c>
      <c r="AJ198">
        <v>54.538928391168369</v>
      </c>
    </row>
    <row r="199" spans="2:43" x14ac:dyDescent="0.2">
      <c r="B199">
        <f t="shared" si="37"/>
        <v>1160</v>
      </c>
      <c r="C199">
        <v>3100000</v>
      </c>
      <c r="D199">
        <v>464.79399999999998</v>
      </c>
      <c r="E199">
        <v>-559520</v>
      </c>
      <c r="F199" s="2">
        <v>2518220</v>
      </c>
      <c r="G199">
        <v>979.07299999999998</v>
      </c>
      <c r="I199">
        <f t="shared" si="43"/>
        <v>820.61128906253725</v>
      </c>
      <c r="J199">
        <f t="shared" si="44"/>
        <v>0.22902270483711748</v>
      </c>
      <c r="K199" s="2">
        <f t="shared" si="45"/>
        <v>0.99955543912294487</v>
      </c>
      <c r="L199">
        <f t="shared" si="46"/>
        <v>92</v>
      </c>
      <c r="M199">
        <f t="shared" si="47"/>
        <v>-3.5349999999999993</v>
      </c>
      <c r="O199">
        <v>1160</v>
      </c>
      <c r="P199">
        <v>3100000</v>
      </c>
      <c r="Q199">
        <v>464.79399999999998</v>
      </c>
      <c r="R199">
        <v>-559520</v>
      </c>
      <c r="S199" s="2">
        <v>2518220</v>
      </c>
      <c r="T199">
        <v>979.07299999999998</v>
      </c>
      <c r="U199">
        <v>7201.06</v>
      </c>
      <c r="V199">
        <f t="shared" si="48"/>
        <v>0.72010600000000002</v>
      </c>
      <c r="X199">
        <v>3100000</v>
      </c>
      <c r="Y199">
        <v>39.327399999999997</v>
      </c>
      <c r="Z199">
        <v>97.565399999999997</v>
      </c>
      <c r="AA199">
        <v>58.238</v>
      </c>
      <c r="AC199">
        <f t="shared" si="38"/>
        <v>103370.77063117235</v>
      </c>
      <c r="AD199">
        <f t="shared" si="39"/>
        <v>0.71208641784187621</v>
      </c>
      <c r="AE199">
        <f t="shared" si="40"/>
        <v>712.08641784187625</v>
      </c>
      <c r="AF199">
        <f t="shared" si="41"/>
        <v>53.66368799490688</v>
      </c>
      <c r="AG199">
        <f t="shared" si="42"/>
        <v>1.1221740854954912E-2</v>
      </c>
      <c r="AI199">
        <v>722.37208259070246</v>
      </c>
      <c r="AJ199">
        <v>52.434210592970103</v>
      </c>
    </row>
    <row r="200" spans="2:43" x14ac:dyDescent="0.2">
      <c r="B200">
        <f t="shared" si="37"/>
        <v>1200</v>
      </c>
      <c r="C200">
        <v>3200000</v>
      </c>
      <c r="D200">
        <v>464.76400000000001</v>
      </c>
      <c r="E200">
        <v>-559512</v>
      </c>
      <c r="F200" s="2">
        <v>2518220</v>
      </c>
      <c r="G200">
        <v>1060.78</v>
      </c>
      <c r="I200">
        <f t="shared" si="43"/>
        <v>828.61128906253725</v>
      </c>
      <c r="J200">
        <f t="shared" si="44"/>
        <v>0.23692003948667326</v>
      </c>
      <c r="K200" s="2">
        <f t="shared" si="45"/>
        <v>0.99955543912294487</v>
      </c>
      <c r="L200">
        <f t="shared" si="46"/>
        <v>100</v>
      </c>
      <c r="M200">
        <f t="shared" si="47"/>
        <v>-3.8099999999999996</v>
      </c>
      <c r="O200">
        <v>1200</v>
      </c>
      <c r="P200">
        <v>3200000</v>
      </c>
      <c r="Q200">
        <v>464.76400000000001</v>
      </c>
      <c r="R200">
        <v>-559512</v>
      </c>
      <c r="S200" s="2">
        <v>2518220</v>
      </c>
      <c r="T200">
        <v>1060.78</v>
      </c>
      <c r="U200">
        <v>7794.72</v>
      </c>
      <c r="V200">
        <f t="shared" si="48"/>
        <v>0.77947200000000005</v>
      </c>
      <c r="X200">
        <v>3200000</v>
      </c>
      <c r="Y200">
        <v>39.296999999999997</v>
      </c>
      <c r="Z200">
        <v>97.691000000000003</v>
      </c>
      <c r="AA200">
        <v>58.393999999999998</v>
      </c>
      <c r="AC200">
        <f t="shared" si="38"/>
        <v>104203.68425212162</v>
      </c>
      <c r="AD200">
        <f t="shared" si="39"/>
        <v>0.76463024326590379</v>
      </c>
      <c r="AE200">
        <f t="shared" si="40"/>
        <v>764.6302432659038</v>
      </c>
      <c r="AF200">
        <f t="shared" si="41"/>
        <v>52.292882213856366</v>
      </c>
      <c r="AG200">
        <f t="shared" si="42"/>
        <v>1.1515907605498773E-2</v>
      </c>
      <c r="AI200">
        <v>793.3672603651363</v>
      </c>
      <c r="AJ200">
        <v>51.582307792237863</v>
      </c>
    </row>
    <row r="201" spans="2:43" x14ac:dyDescent="0.2">
      <c r="B201">
        <f t="shared" si="37"/>
        <v>1240</v>
      </c>
      <c r="C201">
        <v>3300000</v>
      </c>
      <c r="D201">
        <v>464.73099999999999</v>
      </c>
      <c r="E201">
        <v>-559506</v>
      </c>
      <c r="F201" s="2">
        <v>2518220</v>
      </c>
      <c r="G201">
        <v>1197.8900000000001</v>
      </c>
      <c r="I201">
        <f t="shared" si="43"/>
        <v>834.61128906253725</v>
      </c>
      <c r="J201">
        <f t="shared" si="44"/>
        <v>0.24481737413622903</v>
      </c>
      <c r="K201" s="2">
        <f t="shared" si="45"/>
        <v>0.99955543912294487</v>
      </c>
      <c r="L201">
        <f t="shared" si="46"/>
        <v>106</v>
      </c>
      <c r="M201">
        <f t="shared" si="47"/>
        <v>-3.8599999999999994</v>
      </c>
      <c r="O201">
        <v>1240</v>
      </c>
      <c r="P201">
        <v>3300000</v>
      </c>
      <c r="Q201">
        <v>464.73099999999999</v>
      </c>
      <c r="R201">
        <v>-559506</v>
      </c>
      <c r="S201" s="2">
        <v>2518220</v>
      </c>
      <c r="T201">
        <v>1197.8900000000001</v>
      </c>
      <c r="U201">
        <v>8427.1299999999992</v>
      </c>
      <c r="V201">
        <f t="shared" si="48"/>
        <v>0.84271299999999993</v>
      </c>
      <c r="X201">
        <v>3300000</v>
      </c>
      <c r="Y201">
        <v>39.337499999999999</v>
      </c>
      <c r="Z201">
        <v>97.641300000000001</v>
      </c>
      <c r="AA201">
        <v>58.303800000000003</v>
      </c>
      <c r="AC201">
        <f t="shared" si="38"/>
        <v>103721.5459628097</v>
      </c>
      <c r="AD201">
        <f t="shared" si="39"/>
        <v>0.83050975689388695</v>
      </c>
      <c r="AE201">
        <f t="shared" si="40"/>
        <v>830.5097568938869</v>
      </c>
      <c r="AF201">
        <f t="shared" si="41"/>
        <v>50.371866918390324</v>
      </c>
      <c r="AG201">
        <f t="shared" si="42"/>
        <v>1.1955085980347934E-2</v>
      </c>
      <c r="AI201">
        <v>842.77192690847323</v>
      </c>
      <c r="AJ201">
        <v>50.263345785001285</v>
      </c>
    </row>
    <row r="202" spans="2:43" x14ac:dyDescent="0.2">
      <c r="B202">
        <f t="shared" si="37"/>
        <v>1280</v>
      </c>
      <c r="C202">
        <v>3400000</v>
      </c>
      <c r="D202">
        <v>464.82</v>
      </c>
      <c r="E202">
        <v>-559490</v>
      </c>
      <c r="F202" s="2">
        <v>2518220</v>
      </c>
      <c r="G202">
        <v>1325.41</v>
      </c>
      <c r="I202">
        <f t="shared" si="43"/>
        <v>850.61128906253725</v>
      </c>
      <c r="J202">
        <f t="shared" si="44"/>
        <v>0.25271470878578478</v>
      </c>
      <c r="K202" s="2">
        <f t="shared" si="45"/>
        <v>0.99955543912294487</v>
      </c>
      <c r="L202">
        <f t="shared" si="46"/>
        <v>122</v>
      </c>
      <c r="M202">
        <f t="shared" si="47"/>
        <v>-3.6099999999999994</v>
      </c>
      <c r="O202">
        <v>1280</v>
      </c>
      <c r="P202">
        <v>3400000</v>
      </c>
      <c r="Q202">
        <v>464.82</v>
      </c>
      <c r="R202">
        <v>-559490</v>
      </c>
      <c r="S202" s="2">
        <v>2518220</v>
      </c>
      <c r="T202">
        <v>1325.41</v>
      </c>
      <c r="U202">
        <v>9172.9</v>
      </c>
      <c r="V202">
        <f t="shared" si="48"/>
        <v>0.91729000000000005</v>
      </c>
      <c r="X202">
        <v>3400000</v>
      </c>
      <c r="Y202">
        <v>39.234400000000001</v>
      </c>
      <c r="Z202">
        <v>97.996200000000002</v>
      </c>
      <c r="AA202">
        <v>58.761800000000001</v>
      </c>
      <c r="AC202">
        <f t="shared" si="38"/>
        <v>106185.12185546769</v>
      </c>
      <c r="AD202">
        <f t="shared" si="39"/>
        <v>0.88303316652228869</v>
      </c>
      <c r="AE202">
        <f t="shared" si="40"/>
        <v>883.03316652228864</v>
      </c>
      <c r="AF202">
        <f t="shared" si="41"/>
        <v>49.956781547939563</v>
      </c>
      <c r="AG202">
        <f t="shared" si="42"/>
        <v>1.2054419466997016E-2</v>
      </c>
      <c r="AI202">
        <v>919.08449640843833</v>
      </c>
      <c r="AJ202">
        <v>48.151310890021122</v>
      </c>
    </row>
    <row r="203" spans="2:43" x14ac:dyDescent="0.2">
      <c r="B203">
        <f t="shared" si="37"/>
        <v>1320</v>
      </c>
      <c r="C203">
        <v>3500000</v>
      </c>
      <c r="D203">
        <v>464.78500000000003</v>
      </c>
      <c r="E203">
        <v>-559477</v>
      </c>
      <c r="F203" s="2">
        <v>2518220</v>
      </c>
      <c r="G203">
        <v>1428.45</v>
      </c>
      <c r="I203">
        <f t="shared" si="43"/>
        <v>863.61128906253725</v>
      </c>
      <c r="J203">
        <f t="shared" si="44"/>
        <v>0.26061204343534056</v>
      </c>
      <c r="K203" s="2">
        <f t="shared" si="45"/>
        <v>0.99955543912294487</v>
      </c>
      <c r="L203">
        <f t="shared" si="46"/>
        <v>135</v>
      </c>
      <c r="M203">
        <f t="shared" si="47"/>
        <v>-3.6849999999999996</v>
      </c>
      <c r="O203">
        <v>1320</v>
      </c>
      <c r="P203">
        <v>3500000</v>
      </c>
      <c r="Q203">
        <v>464.78500000000003</v>
      </c>
      <c r="R203">
        <v>-559477</v>
      </c>
      <c r="S203" s="2">
        <v>2518220</v>
      </c>
      <c r="T203">
        <v>1428.45</v>
      </c>
      <c r="U203">
        <v>9978.98</v>
      </c>
      <c r="V203">
        <f t="shared" si="48"/>
        <v>0.99789799999999995</v>
      </c>
      <c r="X203">
        <v>3500000</v>
      </c>
      <c r="Y203">
        <v>39.886899999999997</v>
      </c>
      <c r="Z203">
        <v>97.461100000000002</v>
      </c>
      <c r="AA203">
        <v>57.574199999999998</v>
      </c>
      <c r="AC203">
        <f t="shared" si="38"/>
        <v>99876.228439608982</v>
      </c>
      <c r="AD203">
        <f t="shared" si="39"/>
        <v>1.0213110831731087</v>
      </c>
      <c r="AE203">
        <f t="shared" si="40"/>
        <v>1021.3110831731087</v>
      </c>
      <c r="AF203">
        <f t="shared" si="41"/>
        <v>45.564746035100399</v>
      </c>
      <c r="AG203">
        <f t="shared" si="42"/>
        <v>1.3216358092638122E-2</v>
      </c>
      <c r="AI203">
        <v>990.38507266152965</v>
      </c>
      <c r="AJ203">
        <v>46.974613325285645</v>
      </c>
    </row>
    <row r="204" spans="2:43" x14ac:dyDescent="0.2">
      <c r="B204">
        <f t="shared" si="37"/>
        <v>1360</v>
      </c>
      <c r="C204">
        <v>3600000</v>
      </c>
      <c r="D204">
        <v>464.78899999999999</v>
      </c>
      <c r="E204">
        <v>-559473</v>
      </c>
      <c r="F204" s="2">
        <v>2518220</v>
      </c>
      <c r="G204">
        <v>1701.29</v>
      </c>
      <c r="I204">
        <f t="shared" si="43"/>
        <v>867.61128906253725</v>
      </c>
      <c r="J204">
        <f t="shared" si="44"/>
        <v>0.26850937808489633</v>
      </c>
      <c r="K204" s="2">
        <f t="shared" si="45"/>
        <v>0.99955543912294487</v>
      </c>
      <c r="L204">
        <f t="shared" si="46"/>
        <v>139</v>
      </c>
      <c r="M204">
        <f t="shared" si="47"/>
        <v>-3.9099999999999993</v>
      </c>
      <c r="O204">
        <v>1360</v>
      </c>
      <c r="P204">
        <v>3600000</v>
      </c>
      <c r="Q204">
        <v>464.78899999999999</v>
      </c>
      <c r="R204">
        <v>-559473</v>
      </c>
      <c r="S204" s="2">
        <v>2518220</v>
      </c>
      <c r="T204">
        <v>1701.29</v>
      </c>
      <c r="U204">
        <v>10758.5</v>
      </c>
      <c r="V204">
        <f t="shared" si="48"/>
        <v>1.07585</v>
      </c>
      <c r="X204">
        <v>3600000</v>
      </c>
      <c r="Y204">
        <v>40.323599999999999</v>
      </c>
      <c r="Z204">
        <v>97.628299999999996</v>
      </c>
      <c r="AA204">
        <v>57.304699999999997</v>
      </c>
      <c r="AC204">
        <f t="shared" si="38"/>
        <v>98480.246614202799</v>
      </c>
      <c r="AD204">
        <f t="shared" si="39"/>
        <v>1.1167002757367375</v>
      </c>
      <c r="AE204">
        <f t="shared" si="40"/>
        <v>1116.7002757367375</v>
      </c>
      <c r="AF204">
        <f t="shared" si="41"/>
        <v>43.606473905200673</v>
      </c>
      <c r="AG204">
        <f t="shared" si="42"/>
        <v>1.3809876058980756E-2</v>
      </c>
      <c r="AI204">
        <v>1031.4288614316386</v>
      </c>
      <c r="AJ204">
        <v>47.110625017825498</v>
      </c>
    </row>
    <row r="205" spans="2:43" x14ac:dyDescent="0.2">
      <c r="B205">
        <f t="shared" si="37"/>
        <v>1400</v>
      </c>
      <c r="C205">
        <v>3700000</v>
      </c>
      <c r="D205">
        <v>464.875</v>
      </c>
      <c r="E205">
        <v>-559448</v>
      </c>
      <c r="F205" s="2">
        <v>2518220</v>
      </c>
      <c r="G205">
        <v>1962.11</v>
      </c>
      <c r="I205">
        <f t="shared" si="43"/>
        <v>892.61128906253725</v>
      </c>
      <c r="J205">
        <f t="shared" si="44"/>
        <v>0.27640671273445211</v>
      </c>
      <c r="K205" s="2">
        <f t="shared" si="45"/>
        <v>0.99955543912294487</v>
      </c>
      <c r="L205">
        <f t="shared" si="46"/>
        <v>164</v>
      </c>
      <c r="M205">
        <f t="shared" si="47"/>
        <v>-3.3849999999999993</v>
      </c>
      <c r="O205">
        <v>1400</v>
      </c>
      <c r="P205">
        <v>3700000</v>
      </c>
      <c r="Q205">
        <v>464.875</v>
      </c>
      <c r="R205">
        <v>-559448</v>
      </c>
      <c r="S205" s="2">
        <v>2518220</v>
      </c>
      <c r="T205">
        <v>1962.11</v>
      </c>
      <c r="U205">
        <v>11588.1</v>
      </c>
      <c r="V205">
        <f t="shared" si="48"/>
        <v>1.1588100000000001</v>
      </c>
      <c r="X205">
        <v>3700000</v>
      </c>
      <c r="Y205">
        <v>39.415500000000002</v>
      </c>
      <c r="Z205">
        <v>97.593299999999999</v>
      </c>
      <c r="AA205">
        <v>58.177799999999998</v>
      </c>
      <c r="AC205">
        <f t="shared" si="38"/>
        <v>103050.54208407633</v>
      </c>
      <c r="AD205">
        <f t="shared" si="39"/>
        <v>1.1494656042590676</v>
      </c>
      <c r="AE205">
        <f t="shared" si="40"/>
        <v>1149.4656042590677</v>
      </c>
      <c r="AF205">
        <f t="shared" si="41"/>
        <v>44.326454602164823</v>
      </c>
      <c r="AG205">
        <f t="shared" si="42"/>
        <v>1.3585566574291046E-2</v>
      </c>
      <c r="AI205">
        <v>1151.242688958278</v>
      </c>
      <c r="AJ205">
        <v>44.012452491421769</v>
      </c>
    </row>
    <row r="206" spans="2:43" x14ac:dyDescent="0.2">
      <c r="B206">
        <f t="shared" si="37"/>
        <v>1440</v>
      </c>
      <c r="C206">
        <v>3800000</v>
      </c>
      <c r="D206">
        <v>464.77</v>
      </c>
      <c r="E206">
        <v>-559443</v>
      </c>
      <c r="F206" s="2">
        <v>2518220</v>
      </c>
      <c r="G206">
        <v>2077.9899999999998</v>
      </c>
      <c r="I206">
        <f t="shared" si="43"/>
        <v>897.61128906253725</v>
      </c>
      <c r="J206">
        <f t="shared" si="44"/>
        <v>0.28430404738400789</v>
      </c>
      <c r="K206" s="2">
        <f t="shared" si="45"/>
        <v>0.99955543912294487</v>
      </c>
      <c r="L206">
        <f t="shared" si="46"/>
        <v>169</v>
      </c>
      <c r="M206">
        <f t="shared" si="47"/>
        <v>-3.8849999999999993</v>
      </c>
      <c r="O206">
        <v>1440</v>
      </c>
      <c r="P206">
        <v>3800000</v>
      </c>
      <c r="Q206">
        <v>464.77</v>
      </c>
      <c r="R206">
        <v>-559443</v>
      </c>
      <c r="S206" s="2">
        <v>2518220</v>
      </c>
      <c r="T206">
        <v>2077.9899999999998</v>
      </c>
      <c r="U206">
        <v>12458.4</v>
      </c>
      <c r="V206">
        <f t="shared" si="48"/>
        <v>1.2458400000000001</v>
      </c>
      <c r="X206">
        <v>3800000</v>
      </c>
      <c r="Y206">
        <v>38.994500000000002</v>
      </c>
      <c r="Z206">
        <v>97.794600000000003</v>
      </c>
      <c r="AA206">
        <v>58.8001</v>
      </c>
      <c r="AC206">
        <f t="shared" si="38"/>
        <v>106392.88649900317</v>
      </c>
      <c r="AD206">
        <f t="shared" si="39"/>
        <v>1.196971212282208</v>
      </c>
      <c r="AE206">
        <f t="shared" si="40"/>
        <v>1196.9712122822079</v>
      </c>
      <c r="AF206">
        <f t="shared" si="41"/>
        <v>44.492914062291462</v>
      </c>
      <c r="AG206">
        <f t="shared" si="42"/>
        <v>1.3534739467882487E-2</v>
      </c>
      <c r="AI206">
        <v>1231.6091152634917</v>
      </c>
      <c r="AJ206">
        <v>43.309967018322091</v>
      </c>
    </row>
    <row r="207" spans="2:43" x14ac:dyDescent="0.2">
      <c r="B207">
        <f t="shared" si="37"/>
        <v>1480</v>
      </c>
      <c r="C207">
        <v>3900000</v>
      </c>
      <c r="D207">
        <v>464.72199999999998</v>
      </c>
      <c r="E207">
        <v>-559425</v>
      </c>
      <c r="F207" s="2">
        <v>2518220</v>
      </c>
      <c r="G207">
        <v>2178.0500000000002</v>
      </c>
      <c r="I207">
        <f t="shared" si="43"/>
        <v>915.61128906253725</v>
      </c>
      <c r="J207">
        <f t="shared" si="44"/>
        <v>0.29220138203356366</v>
      </c>
      <c r="K207" s="2">
        <f t="shared" si="45"/>
        <v>0.99955543912294487</v>
      </c>
      <c r="L207">
        <f t="shared" si="46"/>
        <v>187</v>
      </c>
      <c r="M207">
        <f t="shared" si="47"/>
        <v>-3.5599999999999996</v>
      </c>
      <c r="O207">
        <v>1480</v>
      </c>
      <c r="P207">
        <v>3900000</v>
      </c>
      <c r="Q207">
        <v>464.72199999999998</v>
      </c>
      <c r="R207">
        <v>-559425</v>
      </c>
      <c r="S207" s="2">
        <v>2518220</v>
      </c>
      <c r="T207">
        <v>2178.0500000000002</v>
      </c>
      <c r="U207">
        <v>13381.9</v>
      </c>
      <c r="V207">
        <f t="shared" si="48"/>
        <v>1.33819</v>
      </c>
      <c r="X207">
        <v>3900000</v>
      </c>
      <c r="Y207">
        <v>38.878300000000003</v>
      </c>
      <c r="Z207">
        <v>97.867800000000003</v>
      </c>
      <c r="AA207">
        <v>58.9895</v>
      </c>
      <c r="AC207">
        <f t="shared" si="38"/>
        <v>107424.30259351834</v>
      </c>
      <c r="AD207">
        <f t="shared" si="39"/>
        <v>1.2733543138471257</v>
      </c>
      <c r="AE207">
        <f t="shared" si="40"/>
        <v>1273.3543138471257</v>
      </c>
      <c r="AF207">
        <f t="shared" si="41"/>
        <v>43.710077717443738</v>
      </c>
      <c r="AG207">
        <f t="shared" si="42"/>
        <v>1.3777143200083468E-2</v>
      </c>
      <c r="AI207">
        <v>1311.0862899666813</v>
      </c>
      <c r="AJ207">
        <v>43.188441535369563</v>
      </c>
    </row>
    <row r="208" spans="2:43" x14ac:dyDescent="0.2">
      <c r="B208">
        <f t="shared" si="37"/>
        <v>1520</v>
      </c>
      <c r="C208">
        <v>4000000</v>
      </c>
      <c r="D208">
        <v>464.79300000000001</v>
      </c>
      <c r="E208">
        <v>-559406</v>
      </c>
      <c r="F208" s="2">
        <v>2518220</v>
      </c>
      <c r="G208">
        <v>2410.14</v>
      </c>
      <c r="I208">
        <f t="shared" si="43"/>
        <v>934.61128906253725</v>
      </c>
      <c r="J208">
        <f t="shared" si="44"/>
        <v>0.30009871668311944</v>
      </c>
      <c r="K208" s="2">
        <f t="shared" si="45"/>
        <v>0.99955543912294487</v>
      </c>
      <c r="L208">
        <f t="shared" si="46"/>
        <v>206</v>
      </c>
      <c r="M208">
        <f t="shared" si="47"/>
        <v>-3.5349999999999993</v>
      </c>
      <c r="O208">
        <v>1520</v>
      </c>
      <c r="P208">
        <v>4000000</v>
      </c>
      <c r="Q208">
        <v>464.79300000000001</v>
      </c>
      <c r="R208">
        <v>-559406</v>
      </c>
      <c r="S208" s="2">
        <v>2518220</v>
      </c>
      <c r="T208">
        <v>2410.14</v>
      </c>
      <c r="U208">
        <v>14493</v>
      </c>
      <c r="V208">
        <f t="shared" si="48"/>
        <v>1.4493</v>
      </c>
      <c r="X208">
        <v>4000000</v>
      </c>
      <c r="Y208">
        <v>39.231200000000001</v>
      </c>
      <c r="Z208">
        <v>98.036900000000003</v>
      </c>
      <c r="AA208">
        <v>58.805700000000002</v>
      </c>
      <c r="AC208">
        <f t="shared" si="38"/>
        <v>106423.28731000375</v>
      </c>
      <c r="AD208">
        <f t="shared" si="39"/>
        <v>1.3920526107028939</v>
      </c>
      <c r="AE208">
        <f t="shared" si="40"/>
        <v>1392.0526107028938</v>
      </c>
      <c r="AF208">
        <f t="shared" si="41"/>
        <v>42.16322606452912</v>
      </c>
      <c r="AG208">
        <f t="shared" si="42"/>
        <v>1.4282588317088384E-2</v>
      </c>
      <c r="AI208">
        <v>1443.7199681889888</v>
      </c>
      <c r="AJ208">
        <v>41.315464805191574</v>
      </c>
    </row>
    <row r="209" spans="2:36" x14ac:dyDescent="0.2">
      <c r="B209">
        <f t="shared" si="37"/>
        <v>1560</v>
      </c>
      <c r="C209">
        <v>4100000</v>
      </c>
      <c r="D209">
        <v>464.79199999999997</v>
      </c>
      <c r="E209">
        <v>-559385</v>
      </c>
      <c r="F209" s="2">
        <v>2518220</v>
      </c>
      <c r="G209">
        <v>2654.07</v>
      </c>
      <c r="I209">
        <f t="shared" si="43"/>
        <v>955.61128906253725</v>
      </c>
      <c r="J209">
        <f t="shared" si="44"/>
        <v>0.30799605133267521</v>
      </c>
      <c r="K209" s="2">
        <f t="shared" si="45"/>
        <v>0.99955543912294487</v>
      </c>
      <c r="L209">
        <f t="shared" si="46"/>
        <v>227</v>
      </c>
      <c r="M209">
        <f t="shared" si="47"/>
        <v>-3.4849999999999994</v>
      </c>
      <c r="O209">
        <v>1560</v>
      </c>
      <c r="P209">
        <v>4100000</v>
      </c>
      <c r="Q209">
        <v>464.79199999999997</v>
      </c>
      <c r="R209">
        <v>-559385</v>
      </c>
      <c r="S209" s="2">
        <v>2518220</v>
      </c>
      <c r="T209">
        <v>2654.07</v>
      </c>
      <c r="U209">
        <v>15611.7</v>
      </c>
      <c r="V209">
        <f t="shared" si="48"/>
        <v>1.5611700000000002</v>
      </c>
      <c r="X209">
        <v>4100000</v>
      </c>
      <c r="Y209">
        <v>39.4345</v>
      </c>
      <c r="Z209">
        <v>97.992699999999999</v>
      </c>
      <c r="AA209">
        <v>58.558199999999999</v>
      </c>
      <c r="AC209">
        <f t="shared" si="38"/>
        <v>105085.19962572635</v>
      </c>
      <c r="AD209">
        <f t="shared" si="39"/>
        <v>1.51859746374297</v>
      </c>
      <c r="AE209">
        <f t="shared" si="40"/>
        <v>1518.5974637429699</v>
      </c>
      <c r="AF209">
        <f t="shared" si="41"/>
        <v>40.565581547828465</v>
      </c>
      <c r="AG209">
        <f t="shared" si="42"/>
        <v>1.4845097174065697E-2</v>
      </c>
      <c r="AI209">
        <v>1524.0244824624208</v>
      </c>
      <c r="AJ209">
        <v>40.539193894428678</v>
      </c>
    </row>
    <row r="210" spans="2:36" x14ac:dyDescent="0.2">
      <c r="B210">
        <f t="shared" si="37"/>
        <v>1600</v>
      </c>
      <c r="C210">
        <v>4200000</v>
      </c>
      <c r="D210">
        <v>464.767</v>
      </c>
      <c r="E210">
        <v>-559364</v>
      </c>
      <c r="F210" s="2">
        <v>2518220</v>
      </c>
      <c r="G210">
        <v>2829.96</v>
      </c>
      <c r="I210">
        <f t="shared" si="43"/>
        <v>976.61128906253725</v>
      </c>
      <c r="J210">
        <f t="shared" si="44"/>
        <v>0.31589338598223099</v>
      </c>
      <c r="K210" s="2">
        <f t="shared" si="45"/>
        <v>0.99955543912294487</v>
      </c>
      <c r="L210">
        <f t="shared" si="46"/>
        <v>248</v>
      </c>
      <c r="M210">
        <f t="shared" si="47"/>
        <v>-3.4849999999999994</v>
      </c>
      <c r="O210">
        <v>1600</v>
      </c>
      <c r="P210">
        <v>4200000</v>
      </c>
      <c r="Q210">
        <v>464.767</v>
      </c>
      <c r="R210">
        <v>-559364</v>
      </c>
      <c r="S210" s="2">
        <v>2518220</v>
      </c>
      <c r="T210">
        <v>2829.96</v>
      </c>
      <c r="U210">
        <v>16686.3</v>
      </c>
      <c r="V210">
        <f t="shared" si="48"/>
        <v>1.6686300000000001</v>
      </c>
      <c r="X210">
        <v>4200000</v>
      </c>
      <c r="Y210">
        <v>39.194499999999998</v>
      </c>
      <c r="Z210">
        <v>97.913499999999999</v>
      </c>
      <c r="AA210">
        <v>58.719000000000001</v>
      </c>
      <c r="AC210">
        <f t="shared" si="38"/>
        <v>105953.26644235522</v>
      </c>
      <c r="AD210">
        <f t="shared" si="39"/>
        <v>1.6098289157573846</v>
      </c>
      <c r="AE210">
        <f t="shared" si="40"/>
        <v>1609.8289157573847</v>
      </c>
      <c r="AF210">
        <f t="shared" si="41"/>
        <v>39.878160657241445</v>
      </c>
      <c r="AG210">
        <f t="shared" si="42"/>
        <v>1.5100997389924677E-2</v>
      </c>
      <c r="AI210">
        <v>1647.6288946034738</v>
      </c>
      <c r="AJ210">
        <v>39.007873411914282</v>
      </c>
    </row>
    <row r="211" spans="2:36" x14ac:dyDescent="0.2">
      <c r="B211">
        <f t="shared" si="37"/>
        <v>1640</v>
      </c>
      <c r="C211">
        <v>4300000</v>
      </c>
      <c r="D211">
        <v>464.75200000000001</v>
      </c>
      <c r="E211">
        <v>-559349</v>
      </c>
      <c r="F211" s="2">
        <v>2518220</v>
      </c>
      <c r="G211">
        <v>3094.83</v>
      </c>
      <c r="I211">
        <f t="shared" si="43"/>
        <v>991.61128906253725</v>
      </c>
      <c r="J211">
        <f t="shared" si="44"/>
        <v>0.32379072063178677</v>
      </c>
      <c r="K211" s="2">
        <f t="shared" si="45"/>
        <v>0.99955543912294487</v>
      </c>
      <c r="L211">
        <f t="shared" si="46"/>
        <v>263</v>
      </c>
      <c r="M211">
        <f t="shared" si="47"/>
        <v>-3.6349999999999993</v>
      </c>
      <c r="O211">
        <v>1640</v>
      </c>
      <c r="P211">
        <v>4300000</v>
      </c>
      <c r="Q211">
        <v>464.75200000000001</v>
      </c>
      <c r="R211">
        <v>-559349</v>
      </c>
      <c r="S211" s="2">
        <v>2518220</v>
      </c>
      <c r="T211">
        <v>3094.83</v>
      </c>
      <c r="U211">
        <v>18176.5</v>
      </c>
      <c r="V211">
        <f t="shared" si="48"/>
        <v>1.81765</v>
      </c>
      <c r="X211">
        <v>4300000</v>
      </c>
      <c r="Y211">
        <v>38.878399999999999</v>
      </c>
      <c r="Z211">
        <v>98.028599999999997</v>
      </c>
      <c r="AA211">
        <v>59.150199999999998</v>
      </c>
      <c r="AC211">
        <f t="shared" si="38"/>
        <v>108304.63671049627</v>
      </c>
      <c r="AD211">
        <f t="shared" si="39"/>
        <v>1.715525735500715</v>
      </c>
      <c r="AE211">
        <f t="shared" si="40"/>
        <v>1715.525735500715</v>
      </c>
      <c r="AF211">
        <f t="shared" si="41"/>
        <v>39.768934284793204</v>
      </c>
      <c r="AG211">
        <f t="shared" si="42"/>
        <v>1.5142472656861427E-2</v>
      </c>
      <c r="AI211">
        <v>1756.4194348078888</v>
      </c>
      <c r="AJ211">
        <v>38.337832480209244</v>
      </c>
    </row>
    <row r="212" spans="2:36" x14ac:dyDescent="0.2">
      <c r="B212">
        <f t="shared" si="37"/>
        <v>1680</v>
      </c>
      <c r="C212">
        <v>4400000</v>
      </c>
      <c r="D212">
        <v>464.77199999999999</v>
      </c>
      <c r="E212">
        <v>-559318</v>
      </c>
      <c r="F212" s="2">
        <v>2518220</v>
      </c>
      <c r="G212">
        <v>3311.77</v>
      </c>
      <c r="I212">
        <f t="shared" si="43"/>
        <v>1022.6112890625373</v>
      </c>
      <c r="J212">
        <f t="shared" si="44"/>
        <v>0.33168805528134254</v>
      </c>
      <c r="K212" s="2">
        <f t="shared" si="45"/>
        <v>0.99955543912294487</v>
      </c>
      <c r="L212">
        <f t="shared" si="46"/>
        <v>294</v>
      </c>
      <c r="M212">
        <f t="shared" si="47"/>
        <v>-3.2349999999999994</v>
      </c>
      <c r="O212">
        <v>1680</v>
      </c>
      <c r="P212">
        <v>4400000</v>
      </c>
      <c r="Q212">
        <v>464.77199999999999</v>
      </c>
      <c r="R212">
        <v>-559318</v>
      </c>
      <c r="S212" s="2">
        <v>2518220</v>
      </c>
      <c r="T212">
        <v>3311.77</v>
      </c>
      <c r="U212">
        <v>19748</v>
      </c>
      <c r="V212">
        <f t="shared" si="48"/>
        <v>1.9748000000000001</v>
      </c>
      <c r="X212">
        <v>4400000</v>
      </c>
      <c r="Y212">
        <v>39.292000000000002</v>
      </c>
      <c r="Z212">
        <v>98.0441</v>
      </c>
      <c r="AA212">
        <v>58.752099999999999</v>
      </c>
      <c r="AC212">
        <f t="shared" si="38"/>
        <v>106132.54557291804</v>
      </c>
      <c r="AD212">
        <f t="shared" si="39"/>
        <v>1.901991467690598</v>
      </c>
      <c r="AE212">
        <f t="shared" si="40"/>
        <v>1901.991467690598</v>
      </c>
      <c r="AF212">
        <f t="shared" si="41"/>
        <v>38.043463657149545</v>
      </c>
      <c r="AG212">
        <f t="shared" si="42"/>
        <v>1.5829263219223937E-2</v>
      </c>
      <c r="AI212">
        <v>1849.8247387105334</v>
      </c>
      <c r="AJ212">
        <v>38.429391303899401</v>
      </c>
    </row>
    <row r="213" spans="2:36" x14ac:dyDescent="0.2">
      <c r="B213">
        <f t="shared" si="37"/>
        <v>1720</v>
      </c>
      <c r="C213">
        <v>4500000</v>
      </c>
      <c r="D213">
        <v>464.78300000000002</v>
      </c>
      <c r="E213">
        <v>-559299</v>
      </c>
      <c r="F213" s="2">
        <v>2518220</v>
      </c>
      <c r="G213">
        <v>3671.05</v>
      </c>
      <c r="I213">
        <f t="shared" si="43"/>
        <v>1041.6112890625373</v>
      </c>
      <c r="J213">
        <f t="shared" si="44"/>
        <v>0.33958538993089832</v>
      </c>
      <c r="K213" s="2">
        <f t="shared" si="45"/>
        <v>0.99955543912294487</v>
      </c>
      <c r="L213">
        <f t="shared" si="46"/>
        <v>313</v>
      </c>
      <c r="M213">
        <f t="shared" si="47"/>
        <v>-3.5349999999999993</v>
      </c>
      <c r="O213">
        <v>1720</v>
      </c>
      <c r="P213">
        <v>4500000</v>
      </c>
      <c r="Q213">
        <v>464.78300000000002</v>
      </c>
      <c r="R213">
        <v>-559299</v>
      </c>
      <c r="S213" s="2">
        <v>2518220</v>
      </c>
      <c r="T213">
        <v>3671.05</v>
      </c>
      <c r="U213">
        <v>20860.7</v>
      </c>
      <c r="V213">
        <f t="shared" si="48"/>
        <v>2.0860700000000003</v>
      </c>
      <c r="X213">
        <v>4500000</v>
      </c>
      <c r="Y213">
        <v>38.922600000000003</v>
      </c>
      <c r="Z213">
        <v>98.321799999999996</v>
      </c>
      <c r="AA213">
        <v>59.3992</v>
      </c>
      <c r="AC213">
        <f t="shared" si="38"/>
        <v>109678.16739952484</v>
      </c>
      <c r="AD213">
        <f t="shared" si="39"/>
        <v>1.9442079689164184</v>
      </c>
      <c r="AE213">
        <f t="shared" si="40"/>
        <v>1944.2079689164184</v>
      </c>
      <c r="AF213">
        <f t="shared" si="41"/>
        <v>38.400111865112706</v>
      </c>
      <c r="AG213">
        <f t="shared" si="42"/>
        <v>1.568224598186942E-2</v>
      </c>
      <c r="AI213">
        <v>2031.7000041746107</v>
      </c>
      <c r="AJ213">
        <v>36.862201762702817</v>
      </c>
    </row>
    <row r="214" spans="2:36" x14ac:dyDescent="0.2">
      <c r="B214">
        <f t="shared" si="37"/>
        <v>1760</v>
      </c>
      <c r="C214">
        <v>4600000</v>
      </c>
      <c r="D214">
        <v>464.75799999999998</v>
      </c>
      <c r="E214">
        <v>-559277</v>
      </c>
      <c r="F214" s="2">
        <v>2518220</v>
      </c>
      <c r="G214">
        <v>4011.42</v>
      </c>
      <c r="I214">
        <f t="shared" si="43"/>
        <v>1063.6112890625373</v>
      </c>
      <c r="J214">
        <f t="shared" si="44"/>
        <v>0.34748272458045409</v>
      </c>
      <c r="K214" s="2">
        <f t="shared" si="45"/>
        <v>0.99955543912294487</v>
      </c>
      <c r="L214">
        <f t="shared" si="46"/>
        <v>335</v>
      </c>
      <c r="M214">
        <f t="shared" si="47"/>
        <v>-3.4599999999999995</v>
      </c>
      <c r="O214">
        <v>1760</v>
      </c>
      <c r="P214">
        <v>4600000</v>
      </c>
      <c r="Q214">
        <v>464.75799999999998</v>
      </c>
      <c r="R214">
        <v>-559277</v>
      </c>
      <c r="S214" s="2">
        <v>2518220</v>
      </c>
      <c r="T214">
        <v>4011.42</v>
      </c>
      <c r="U214">
        <v>22154.1</v>
      </c>
      <c r="V214">
        <f t="shared" si="48"/>
        <v>2.2154099999999999</v>
      </c>
      <c r="X214">
        <v>4600000</v>
      </c>
      <c r="Y214">
        <v>38.735900000000001</v>
      </c>
      <c r="Z214">
        <v>97.763800000000003</v>
      </c>
      <c r="AA214">
        <v>59.027900000000002</v>
      </c>
      <c r="AC214">
        <f t="shared" si="38"/>
        <v>107634.22702515054</v>
      </c>
      <c r="AD214">
        <f t="shared" si="39"/>
        <v>2.1039612752884134</v>
      </c>
      <c r="AE214">
        <f t="shared" si="40"/>
        <v>2103.9612752884132</v>
      </c>
      <c r="AF214">
        <f t="shared" si="41"/>
        <v>36.82802926962821</v>
      </c>
      <c r="AG214">
        <f t="shared" si="42"/>
        <v>1.6351675936584247E-2</v>
      </c>
      <c r="AI214">
        <v>2075.4795851383578</v>
      </c>
      <c r="AJ214">
        <v>37.55164773079386</v>
      </c>
    </row>
    <row r="215" spans="2:36" x14ac:dyDescent="0.2">
      <c r="B215">
        <f t="shared" si="37"/>
        <v>1800</v>
      </c>
      <c r="C215">
        <v>4700000</v>
      </c>
      <c r="D215">
        <v>464.79899999999998</v>
      </c>
      <c r="E215">
        <v>-559246</v>
      </c>
      <c r="F215" s="2">
        <v>2518220</v>
      </c>
      <c r="G215">
        <v>4248.4799999999996</v>
      </c>
      <c r="I215">
        <f t="shared" si="43"/>
        <v>1094.6112890625373</v>
      </c>
      <c r="J215">
        <f t="shared" si="44"/>
        <v>0.35538005923000987</v>
      </c>
      <c r="K215" s="2">
        <f t="shared" si="45"/>
        <v>0.99955543912294487</v>
      </c>
      <c r="L215">
        <f t="shared" si="46"/>
        <v>366</v>
      </c>
      <c r="M215">
        <f t="shared" si="47"/>
        <v>-3.2349999999999994</v>
      </c>
      <c r="O215">
        <v>1800</v>
      </c>
      <c r="P215">
        <v>4700000</v>
      </c>
      <c r="Q215">
        <v>464.79899999999998</v>
      </c>
      <c r="R215">
        <v>-559246</v>
      </c>
      <c r="S215" s="2">
        <v>2518220</v>
      </c>
      <c r="T215">
        <v>4248.4799999999996</v>
      </c>
      <c r="U215">
        <v>24061.1</v>
      </c>
      <c r="V215">
        <f t="shared" si="48"/>
        <v>2.40611</v>
      </c>
      <c r="X215">
        <v>4700000</v>
      </c>
      <c r="Y215">
        <v>38.389299999999999</v>
      </c>
      <c r="Z215">
        <v>98.220399999999998</v>
      </c>
      <c r="AA215">
        <v>59.831099999999999</v>
      </c>
      <c r="AC215">
        <f t="shared" si="38"/>
        <v>112088.06194163338</v>
      </c>
      <c r="AD215">
        <f t="shared" si="39"/>
        <v>2.1942704000820803</v>
      </c>
      <c r="AE215">
        <f t="shared" si="40"/>
        <v>2194.2704000820804</v>
      </c>
      <c r="AF215">
        <f t="shared" si="41"/>
        <v>37.499683834028673</v>
      </c>
      <c r="AG215">
        <f t="shared" si="42"/>
        <v>1.6058802059913373E-2</v>
      </c>
      <c r="AI215">
        <v>2253.8926489115188</v>
      </c>
      <c r="AJ215">
        <v>36.044778596435108</v>
      </c>
    </row>
    <row r="216" spans="2:36" x14ac:dyDescent="0.2">
      <c r="B216">
        <f t="shared" si="37"/>
        <v>1840</v>
      </c>
      <c r="C216">
        <v>4800000</v>
      </c>
      <c r="D216">
        <v>464.83</v>
      </c>
      <c r="E216">
        <v>-559216</v>
      </c>
      <c r="F216" s="2">
        <v>2518220</v>
      </c>
      <c r="G216">
        <v>4543.0200000000004</v>
      </c>
      <c r="I216">
        <f t="shared" si="43"/>
        <v>1124.6112890625373</v>
      </c>
      <c r="J216">
        <f t="shared" si="44"/>
        <v>0.36327739387956565</v>
      </c>
      <c r="K216" s="2">
        <f t="shared" si="45"/>
        <v>0.99955543912294487</v>
      </c>
      <c r="L216">
        <f t="shared" si="46"/>
        <v>396</v>
      </c>
      <c r="M216">
        <f t="shared" si="47"/>
        <v>-3.2599999999999993</v>
      </c>
      <c r="O216">
        <v>1840</v>
      </c>
      <c r="P216">
        <v>4800000</v>
      </c>
      <c r="Q216">
        <v>464.83</v>
      </c>
      <c r="R216">
        <v>-559216</v>
      </c>
      <c r="S216" s="2">
        <v>2518220</v>
      </c>
      <c r="T216">
        <v>4543.0200000000004</v>
      </c>
      <c r="U216">
        <v>25746.799999999999</v>
      </c>
      <c r="V216">
        <f t="shared" si="48"/>
        <v>2.5746799999999999</v>
      </c>
      <c r="X216">
        <v>4800000</v>
      </c>
      <c r="Y216">
        <v>38.538600000000002</v>
      </c>
      <c r="Z216">
        <v>98.262900000000002</v>
      </c>
      <c r="AA216">
        <v>59.724299999999999</v>
      </c>
      <c r="AC216">
        <f t="shared" si="38"/>
        <v>111488.89282113645</v>
      </c>
      <c r="AD216">
        <f t="shared" si="39"/>
        <v>2.3606178325211014</v>
      </c>
      <c r="AE216">
        <f t="shared" si="40"/>
        <v>2360.6178325211013</v>
      </c>
      <c r="AF216">
        <f t="shared" si="41"/>
        <v>36.488375683091505</v>
      </c>
      <c r="AG216">
        <f t="shared" si="42"/>
        <v>1.6503886202834068E-2</v>
      </c>
      <c r="AI216">
        <v>2398.7418532243728</v>
      </c>
      <c r="AJ216">
        <v>35.555460920547191</v>
      </c>
    </row>
    <row r="217" spans="2:36" x14ac:dyDescent="0.2">
      <c r="B217">
        <f t="shared" si="37"/>
        <v>1880</v>
      </c>
      <c r="C217">
        <v>4900000</v>
      </c>
      <c r="D217">
        <v>464.78399999999999</v>
      </c>
      <c r="E217">
        <v>-559192</v>
      </c>
      <c r="F217" s="2">
        <v>2518220</v>
      </c>
      <c r="G217">
        <v>5032.92</v>
      </c>
      <c r="I217">
        <f t="shared" si="43"/>
        <v>1148.6112890625373</v>
      </c>
      <c r="J217">
        <f t="shared" si="44"/>
        <v>0.37117472852912142</v>
      </c>
      <c r="K217" s="2">
        <f t="shared" si="45"/>
        <v>0.99955543912294487</v>
      </c>
      <c r="L217">
        <f t="shared" si="46"/>
        <v>420</v>
      </c>
      <c r="M217">
        <f t="shared" si="47"/>
        <v>-3.4099999999999993</v>
      </c>
      <c r="O217">
        <v>1880</v>
      </c>
      <c r="P217">
        <v>4900000</v>
      </c>
      <c r="Q217">
        <v>464.78399999999999</v>
      </c>
      <c r="R217">
        <v>-559192</v>
      </c>
      <c r="S217" s="2">
        <v>2518220</v>
      </c>
      <c r="T217">
        <v>5032.92</v>
      </c>
      <c r="U217">
        <v>27249.1</v>
      </c>
      <c r="V217">
        <f t="shared" si="48"/>
        <v>2.7249099999999999</v>
      </c>
      <c r="X217">
        <v>4900000</v>
      </c>
      <c r="Y217">
        <v>38.560200000000002</v>
      </c>
      <c r="Z217">
        <v>98.3553</v>
      </c>
      <c r="AA217">
        <v>59.795099999999998</v>
      </c>
      <c r="AC217">
        <f t="shared" si="38"/>
        <v>111885.8555917546</v>
      </c>
      <c r="AD217">
        <f t="shared" si="39"/>
        <v>2.4894935310154942</v>
      </c>
      <c r="AE217">
        <f t="shared" si="40"/>
        <v>2489.4935310154942</v>
      </c>
      <c r="AF217">
        <f t="shared" si="41"/>
        <v>35.839182041146074</v>
      </c>
      <c r="AG217">
        <f t="shared" si="42"/>
        <v>1.68028388401451E-2</v>
      </c>
      <c r="AI217">
        <v>2534.859432224559</v>
      </c>
      <c r="AJ217">
        <v>35.227742494845195</v>
      </c>
    </row>
    <row r="218" spans="2:36" x14ac:dyDescent="0.2">
      <c r="B218">
        <f t="shared" si="37"/>
        <v>1920</v>
      </c>
      <c r="C218">
        <v>5000000</v>
      </c>
      <c r="D218">
        <v>464.78</v>
      </c>
      <c r="E218">
        <v>-559158</v>
      </c>
      <c r="F218" s="2">
        <v>2518220</v>
      </c>
      <c r="G218">
        <v>5426</v>
      </c>
      <c r="I218">
        <f t="shared" si="43"/>
        <v>1182.6112890625373</v>
      </c>
      <c r="J218">
        <f t="shared" si="44"/>
        <v>0.3790720631786772</v>
      </c>
      <c r="K218" s="2">
        <f t="shared" si="45"/>
        <v>0.99955543912294487</v>
      </c>
      <c r="L218">
        <f t="shared" si="46"/>
        <v>454</v>
      </c>
      <c r="M218">
        <f t="shared" si="47"/>
        <v>-3.1599999999999993</v>
      </c>
      <c r="O218">
        <v>1920</v>
      </c>
      <c r="P218">
        <v>5000000</v>
      </c>
      <c r="Q218">
        <v>464.78</v>
      </c>
      <c r="R218">
        <v>-559158</v>
      </c>
      <c r="S218" s="2">
        <v>2518220</v>
      </c>
      <c r="T218">
        <v>5426</v>
      </c>
      <c r="U218">
        <v>28970.2</v>
      </c>
      <c r="V218">
        <f t="shared" si="48"/>
        <v>2.8970200000000004</v>
      </c>
      <c r="X218">
        <v>5000000</v>
      </c>
      <c r="Y218">
        <v>38.362299999999998</v>
      </c>
      <c r="Z218">
        <v>98.504599999999996</v>
      </c>
      <c r="AA218">
        <v>60.142299999999999</v>
      </c>
      <c r="AC218">
        <f t="shared" si="38"/>
        <v>113846.18859108936</v>
      </c>
      <c r="AD218">
        <f t="shared" si="39"/>
        <v>2.6011597457211519</v>
      </c>
      <c r="AE218">
        <f t="shared" si="40"/>
        <v>2601.1597457211519</v>
      </c>
      <c r="AF218">
        <f t="shared" si="41"/>
        <v>35.707382692476045</v>
      </c>
      <c r="AG218">
        <f t="shared" si="42"/>
        <v>1.6864859717844578E-2</v>
      </c>
      <c r="AI218">
        <v>2684.3909296677321</v>
      </c>
      <c r="AJ218">
        <v>34.566811929577732</v>
      </c>
    </row>
    <row r="219" spans="2:36" x14ac:dyDescent="0.2">
      <c r="B219">
        <f t="shared" si="37"/>
        <v>1960</v>
      </c>
      <c r="C219">
        <v>5100000</v>
      </c>
      <c r="D219">
        <v>464.76299999999998</v>
      </c>
      <c r="E219">
        <v>-559135</v>
      </c>
      <c r="F219" s="2">
        <v>2518220</v>
      </c>
      <c r="G219">
        <v>5737.76</v>
      </c>
      <c r="I219">
        <f t="shared" si="43"/>
        <v>1205.6112890625373</v>
      </c>
      <c r="J219">
        <f t="shared" si="44"/>
        <v>0.38696939782823297</v>
      </c>
      <c r="K219" s="2">
        <f t="shared" si="45"/>
        <v>0.99955543912294487</v>
      </c>
      <c r="L219">
        <f t="shared" si="46"/>
        <v>477</v>
      </c>
      <c r="M219">
        <f t="shared" si="47"/>
        <v>-3.4349999999999996</v>
      </c>
      <c r="O219">
        <v>1960</v>
      </c>
      <c r="P219">
        <v>5100000</v>
      </c>
      <c r="Q219">
        <v>464.76299999999998</v>
      </c>
      <c r="R219">
        <v>-559135</v>
      </c>
      <c r="S219" s="2">
        <v>2518220</v>
      </c>
      <c r="T219">
        <v>5737.76</v>
      </c>
      <c r="U219">
        <v>30512.799999999999</v>
      </c>
      <c r="V219">
        <f t="shared" si="48"/>
        <v>3.0512800000000002</v>
      </c>
      <c r="X219">
        <v>5100000</v>
      </c>
      <c r="Y219">
        <v>38.400599999999997</v>
      </c>
      <c r="Z219">
        <v>98.4773</v>
      </c>
      <c r="AA219">
        <v>60.076700000000002</v>
      </c>
      <c r="AC219">
        <f t="shared" si="38"/>
        <v>113474.06280437525</v>
      </c>
      <c r="AD219">
        <f t="shared" si="39"/>
        <v>2.7486502667667989</v>
      </c>
      <c r="AE219">
        <f t="shared" si="40"/>
        <v>2748.6502667667987</v>
      </c>
      <c r="AF219">
        <f t="shared" si="41"/>
        <v>34.864326847344273</v>
      </c>
      <c r="AG219">
        <f t="shared" si="42"/>
        <v>1.727266964415438E-2</v>
      </c>
      <c r="AI219">
        <v>2772.6959143527038</v>
      </c>
      <c r="AJ219">
        <v>34.603656495828325</v>
      </c>
    </row>
    <row r="220" spans="2:36" x14ac:dyDescent="0.2">
      <c r="B220">
        <f t="shared" si="37"/>
        <v>2000</v>
      </c>
      <c r="C220">
        <v>5200000</v>
      </c>
      <c r="D220">
        <v>464.76900000000001</v>
      </c>
      <c r="E220">
        <v>-559099</v>
      </c>
      <c r="F220" s="2">
        <v>2518220</v>
      </c>
      <c r="G220">
        <v>6226.45</v>
      </c>
      <c r="I220">
        <f t="shared" si="43"/>
        <v>1241.6112890625373</v>
      </c>
      <c r="J220">
        <f t="shared" si="44"/>
        <v>0.39486673247778875</v>
      </c>
      <c r="K220" s="2">
        <f t="shared" si="45"/>
        <v>0.99955543912294487</v>
      </c>
      <c r="L220">
        <f t="shared" si="46"/>
        <v>513</v>
      </c>
      <c r="M220">
        <f t="shared" si="47"/>
        <v>-3.1099999999999994</v>
      </c>
      <c r="O220">
        <v>2000</v>
      </c>
      <c r="P220">
        <v>5200000</v>
      </c>
      <c r="Q220">
        <v>464.76900000000001</v>
      </c>
      <c r="R220">
        <v>-559099</v>
      </c>
      <c r="S220" s="2">
        <v>2518220</v>
      </c>
      <c r="T220">
        <v>6226.45</v>
      </c>
      <c r="U220">
        <v>32204.799999999999</v>
      </c>
      <c r="V220">
        <f t="shared" si="48"/>
        <v>3.2204800000000002</v>
      </c>
      <c r="X220">
        <v>5200000</v>
      </c>
      <c r="Y220">
        <v>38.284199999999998</v>
      </c>
      <c r="Z220">
        <v>98.644000000000005</v>
      </c>
      <c r="AA220">
        <v>60.3598</v>
      </c>
      <c r="AC220">
        <f t="shared" si="38"/>
        <v>115085.8087349362</v>
      </c>
      <c r="AD220">
        <f t="shared" si="39"/>
        <v>2.8604401093687915</v>
      </c>
      <c r="AE220">
        <f t="shared" si="40"/>
        <v>2860.4401093687916</v>
      </c>
      <c r="AF220">
        <f t="shared" si="41"/>
        <v>34.65233701008929</v>
      </c>
      <c r="AG220">
        <f t="shared" si="42"/>
        <v>1.7378337277069219E-2</v>
      </c>
      <c r="AI220">
        <v>2837.5727724568187</v>
      </c>
      <c r="AJ220">
        <v>35.11717920810861</v>
      </c>
    </row>
    <row r="221" spans="2:36" x14ac:dyDescent="0.2">
      <c r="B221">
        <f t="shared" si="37"/>
        <v>2040</v>
      </c>
      <c r="C221">
        <v>5300000</v>
      </c>
      <c r="D221">
        <v>464.755</v>
      </c>
      <c r="E221">
        <v>-559071</v>
      </c>
      <c r="F221" s="2">
        <v>2518220</v>
      </c>
      <c r="G221">
        <v>6592.27</v>
      </c>
      <c r="I221">
        <f t="shared" si="43"/>
        <v>1269.6112890625373</v>
      </c>
      <c r="J221">
        <f t="shared" si="44"/>
        <v>0.40276406712734453</v>
      </c>
      <c r="K221" s="2">
        <f t="shared" si="45"/>
        <v>0.99955543912294487</v>
      </c>
      <c r="L221">
        <f t="shared" si="46"/>
        <v>541</v>
      </c>
      <c r="M221">
        <f t="shared" si="47"/>
        <v>-3.3099999999999996</v>
      </c>
      <c r="O221">
        <v>2040</v>
      </c>
      <c r="P221">
        <v>5300000</v>
      </c>
      <c r="Q221">
        <v>464.755</v>
      </c>
      <c r="R221">
        <v>-559071</v>
      </c>
      <c r="S221" s="2">
        <v>2518220</v>
      </c>
      <c r="T221">
        <v>6592.27</v>
      </c>
      <c r="U221">
        <v>33866.5</v>
      </c>
      <c r="V221">
        <f t="shared" si="48"/>
        <v>3.3866500000000004</v>
      </c>
      <c r="X221">
        <v>5300000</v>
      </c>
      <c r="Y221">
        <v>38.246000000000002</v>
      </c>
      <c r="Z221">
        <v>98.538600000000002</v>
      </c>
      <c r="AA221">
        <v>60.2926</v>
      </c>
      <c r="AC221">
        <f t="shared" si="38"/>
        <v>114701.85322035188</v>
      </c>
      <c r="AD221">
        <f t="shared" si="39"/>
        <v>3.0181019630523878</v>
      </c>
      <c r="AE221">
        <f t="shared" si="40"/>
        <v>3018.1019630523879</v>
      </c>
      <c r="AF221">
        <f t="shared" si="41"/>
        <v>33.859537259458776</v>
      </c>
      <c r="AG221">
        <f t="shared" si="42"/>
        <v>1.7785240104891669E-2</v>
      </c>
      <c r="AI221">
        <v>3055.8488492672541</v>
      </c>
      <c r="AJ221">
        <v>33.589014431087286</v>
      </c>
    </row>
    <row r="222" spans="2:36" x14ac:dyDescent="0.2">
      <c r="B222">
        <f t="shared" si="37"/>
        <v>2080</v>
      </c>
      <c r="C222">
        <v>5400000</v>
      </c>
      <c r="D222">
        <v>464.83499999999998</v>
      </c>
      <c r="E222">
        <v>-559030</v>
      </c>
      <c r="F222" s="2">
        <v>2518220</v>
      </c>
      <c r="G222">
        <v>7160.3</v>
      </c>
      <c r="I222">
        <f t="shared" si="43"/>
        <v>1310.6112890625373</v>
      </c>
      <c r="J222">
        <f t="shared" si="44"/>
        <v>0.4106614017769003</v>
      </c>
      <c r="K222" s="2">
        <f t="shared" si="45"/>
        <v>0.99955543912294487</v>
      </c>
      <c r="L222">
        <f t="shared" si="46"/>
        <v>582</v>
      </c>
      <c r="M222">
        <f t="shared" si="47"/>
        <v>-2.9849999999999994</v>
      </c>
      <c r="O222">
        <v>2080</v>
      </c>
      <c r="P222">
        <v>5400000</v>
      </c>
      <c r="Q222">
        <v>464.83499999999998</v>
      </c>
      <c r="R222">
        <v>-559030</v>
      </c>
      <c r="S222" s="2">
        <v>2518220</v>
      </c>
      <c r="T222">
        <v>7160.3</v>
      </c>
      <c r="U222">
        <v>35408.699999999997</v>
      </c>
      <c r="V222">
        <f t="shared" si="48"/>
        <v>3.54087</v>
      </c>
      <c r="X222">
        <v>5400000</v>
      </c>
      <c r="Y222">
        <v>38.240299999999998</v>
      </c>
      <c r="Z222">
        <v>98.889200000000002</v>
      </c>
      <c r="AA222">
        <v>60.648899999999998</v>
      </c>
      <c r="AC222">
        <f t="shared" si="38"/>
        <v>116747.39069997527</v>
      </c>
      <c r="AD222">
        <f t="shared" si="39"/>
        <v>3.1002507846115201</v>
      </c>
      <c r="AE222">
        <f t="shared" si="40"/>
        <v>3100.25078461152</v>
      </c>
      <c r="AF222">
        <f t="shared" si="41"/>
        <v>33.800614749771682</v>
      </c>
      <c r="AG222">
        <f t="shared" si="42"/>
        <v>1.7816244007930884E-2</v>
      </c>
      <c r="AI222">
        <v>3187.0449780344093</v>
      </c>
      <c r="AJ222">
        <v>33.075389925325382</v>
      </c>
    </row>
    <row r="223" spans="2:36" x14ac:dyDescent="0.2">
      <c r="B223">
        <f t="shared" si="37"/>
        <v>2120</v>
      </c>
      <c r="C223">
        <v>5500000</v>
      </c>
      <c r="D223">
        <v>464.78699999999998</v>
      </c>
      <c r="E223">
        <v>-558993</v>
      </c>
      <c r="F223" s="2">
        <v>2518220</v>
      </c>
      <c r="G223">
        <v>7704.48</v>
      </c>
      <c r="I223">
        <f t="shared" si="43"/>
        <v>1347.6112890625373</v>
      </c>
      <c r="J223">
        <f t="shared" si="44"/>
        <v>0.41855873642645608</v>
      </c>
      <c r="K223" s="2">
        <f t="shared" si="45"/>
        <v>0.99955543912294487</v>
      </c>
      <c r="L223">
        <f t="shared" si="46"/>
        <v>619</v>
      </c>
      <c r="M223">
        <f t="shared" si="47"/>
        <v>-3.0849999999999995</v>
      </c>
      <c r="O223">
        <v>2120</v>
      </c>
      <c r="P223">
        <v>5500000</v>
      </c>
      <c r="Q223">
        <v>464.78699999999998</v>
      </c>
      <c r="R223">
        <v>-558993</v>
      </c>
      <c r="S223" s="2">
        <v>2518220</v>
      </c>
      <c r="T223">
        <v>7704.48</v>
      </c>
      <c r="U223">
        <v>37090.199999999997</v>
      </c>
      <c r="V223">
        <f t="shared" si="48"/>
        <v>3.7090199999999998</v>
      </c>
      <c r="X223">
        <v>5500000</v>
      </c>
      <c r="Y223">
        <v>38.1038</v>
      </c>
      <c r="Z223">
        <v>99.090699999999998</v>
      </c>
      <c r="AA223">
        <v>60.986899999999999</v>
      </c>
      <c r="AC223">
        <f t="shared" si="38"/>
        <v>118710.20996024652</v>
      </c>
      <c r="AD223">
        <f t="shared" si="39"/>
        <v>3.1937809690447332</v>
      </c>
      <c r="AE223">
        <f t="shared" si="40"/>
        <v>3193.7809690447334</v>
      </c>
      <c r="AF223">
        <f t="shared" si="41"/>
        <v>33.720419074556816</v>
      </c>
      <c r="AG223">
        <f t="shared" si="42"/>
        <v>1.7858615537028721E-2</v>
      </c>
      <c r="AI223">
        <v>3241.1308831980446</v>
      </c>
      <c r="AJ223">
        <v>33.396844686482083</v>
      </c>
    </row>
    <row r="224" spans="2:36" x14ac:dyDescent="0.2">
      <c r="B224">
        <f t="shared" si="37"/>
        <v>2160</v>
      </c>
      <c r="C224">
        <v>5600000</v>
      </c>
      <c r="D224">
        <v>464.76600000000002</v>
      </c>
      <c r="E224">
        <v>-558957</v>
      </c>
      <c r="F224" s="2">
        <v>2518220</v>
      </c>
      <c r="G224">
        <v>8124.73</v>
      </c>
      <c r="I224">
        <f t="shared" si="43"/>
        <v>1383.6112890625373</v>
      </c>
      <c r="J224">
        <f t="shared" si="44"/>
        <v>0.42645607107601186</v>
      </c>
      <c r="K224" s="2">
        <f t="shared" si="45"/>
        <v>0.99955543912294487</v>
      </c>
      <c r="L224">
        <f t="shared" si="46"/>
        <v>655</v>
      </c>
      <c r="M224">
        <f t="shared" si="47"/>
        <v>-3.1099999999999994</v>
      </c>
      <c r="O224">
        <v>2160</v>
      </c>
      <c r="P224">
        <v>5600000</v>
      </c>
      <c r="Q224">
        <v>464.76600000000002</v>
      </c>
      <c r="R224">
        <v>-558957</v>
      </c>
      <c r="S224" s="2">
        <v>2518220</v>
      </c>
      <c r="T224">
        <v>8124.73</v>
      </c>
      <c r="U224">
        <v>38911.1</v>
      </c>
      <c r="V224">
        <f t="shared" si="48"/>
        <v>3.8911099999999998</v>
      </c>
      <c r="X224">
        <v>5600000</v>
      </c>
      <c r="Y224">
        <v>38.310099999999998</v>
      </c>
      <c r="Z224">
        <v>99.030699999999996</v>
      </c>
      <c r="AA224">
        <v>60.720599999999997</v>
      </c>
      <c r="AC224">
        <f t="shared" si="38"/>
        <v>117161.94172457184</v>
      </c>
      <c r="AD224">
        <f t="shared" si="39"/>
        <v>3.3948530048345926</v>
      </c>
      <c r="AE224">
        <f t="shared" si="40"/>
        <v>3394.8530048345924</v>
      </c>
      <c r="AF224">
        <f t="shared" si="41"/>
        <v>32.664315419693125</v>
      </c>
      <c r="AG224">
        <f t="shared" si="42"/>
        <v>1.8436020846067911E-2</v>
      </c>
      <c r="AI224">
        <v>3421.0558423213056</v>
      </c>
      <c r="AJ224">
        <v>32.471359348943423</v>
      </c>
    </row>
    <row r="225" spans="1:36" x14ac:dyDescent="0.2">
      <c r="B225">
        <f t="shared" si="37"/>
        <v>2200</v>
      </c>
      <c r="C225">
        <v>5700000</v>
      </c>
      <c r="D225">
        <v>464.78800000000001</v>
      </c>
      <c r="E225">
        <v>-558923</v>
      </c>
      <c r="F225" s="2">
        <v>2518220</v>
      </c>
      <c r="G225">
        <v>8540.33</v>
      </c>
      <c r="I225">
        <f t="shared" si="43"/>
        <v>1417.6112890625373</v>
      </c>
      <c r="J225">
        <f t="shared" si="44"/>
        <v>0.43435340572556763</v>
      </c>
      <c r="K225" s="2">
        <f t="shared" si="45"/>
        <v>0.99955543912294487</v>
      </c>
      <c r="L225">
        <f t="shared" si="46"/>
        <v>689</v>
      </c>
      <c r="M225">
        <f t="shared" si="47"/>
        <v>-3.1599999999999993</v>
      </c>
      <c r="O225">
        <v>2200</v>
      </c>
      <c r="P225">
        <v>5700000</v>
      </c>
      <c r="Q225">
        <v>464.78800000000001</v>
      </c>
      <c r="R225">
        <v>-558923</v>
      </c>
      <c r="S225" s="2">
        <v>2518220</v>
      </c>
      <c r="T225">
        <v>8540.33</v>
      </c>
      <c r="U225">
        <v>40992.199999999997</v>
      </c>
      <c r="V225">
        <f t="shared" si="48"/>
        <v>4.0992199999999999</v>
      </c>
      <c r="X225">
        <v>5700000</v>
      </c>
      <c r="Y225">
        <v>37.874400000000001</v>
      </c>
      <c r="Z225">
        <v>99.441599999999994</v>
      </c>
      <c r="AA225">
        <v>61.5672</v>
      </c>
      <c r="AC225">
        <f t="shared" si="38"/>
        <v>122131.19493974427</v>
      </c>
      <c r="AD225">
        <f t="shared" si="39"/>
        <v>3.4309046407552648</v>
      </c>
      <c r="AE225">
        <f t="shared" si="40"/>
        <v>3430.9046407552646</v>
      </c>
      <c r="AF225">
        <f t="shared" si="41"/>
        <v>33.430638905779084</v>
      </c>
      <c r="AG225">
        <f t="shared" si="42"/>
        <v>1.8013415827835073E-2</v>
      </c>
      <c r="AI225">
        <v>3616.6273402912852</v>
      </c>
      <c r="AJ225">
        <v>31.902124157575578</v>
      </c>
    </row>
    <row r="226" spans="1:36" x14ac:dyDescent="0.2">
      <c r="B226">
        <f t="shared" si="37"/>
        <v>2240</v>
      </c>
      <c r="C226">
        <v>5800000</v>
      </c>
      <c r="D226">
        <v>464.86099999999999</v>
      </c>
      <c r="E226">
        <v>-558879</v>
      </c>
      <c r="F226" s="2">
        <v>2518220</v>
      </c>
      <c r="G226">
        <v>9030.8799999999992</v>
      </c>
      <c r="I226">
        <f t="shared" si="43"/>
        <v>1461.6112890625373</v>
      </c>
      <c r="J226">
        <f t="shared" si="44"/>
        <v>0.44225074037512341</v>
      </c>
      <c r="K226" s="2">
        <f t="shared" si="45"/>
        <v>0.99955543912294487</v>
      </c>
      <c r="L226">
        <f t="shared" si="46"/>
        <v>733</v>
      </c>
      <c r="M226">
        <f t="shared" si="47"/>
        <v>-2.9099999999999993</v>
      </c>
      <c r="O226">
        <v>2240</v>
      </c>
      <c r="P226">
        <v>5800000</v>
      </c>
      <c r="Q226">
        <v>464.86099999999999</v>
      </c>
      <c r="R226">
        <v>-558879</v>
      </c>
      <c r="S226" s="2">
        <v>2518220</v>
      </c>
      <c r="T226">
        <v>9030.8799999999992</v>
      </c>
      <c r="U226">
        <v>42443</v>
      </c>
      <c r="V226">
        <f t="shared" si="48"/>
        <v>4.2443</v>
      </c>
      <c r="X226">
        <v>5800000</v>
      </c>
      <c r="Y226">
        <v>37.878500000000003</v>
      </c>
      <c r="Z226">
        <v>99.73</v>
      </c>
      <c r="AA226">
        <v>61.851500000000001</v>
      </c>
      <c r="AC226">
        <f t="shared" si="38"/>
        <v>123830.92213889105</v>
      </c>
      <c r="AD226">
        <f t="shared" si="39"/>
        <v>3.503571567057973</v>
      </c>
      <c r="AE226">
        <f t="shared" si="40"/>
        <v>3503.571567057973</v>
      </c>
      <c r="AF226">
        <f t="shared" si="41"/>
        <v>33.290616657160797</v>
      </c>
      <c r="AG226">
        <f t="shared" si="42"/>
        <v>1.8089181290982994E-2</v>
      </c>
      <c r="AI226">
        <v>3639.5808328680846</v>
      </c>
      <c r="AJ226">
        <v>32.41865178089742</v>
      </c>
    </row>
    <row r="227" spans="1:36" x14ac:dyDescent="0.2">
      <c r="B227">
        <f t="shared" si="37"/>
        <v>2280</v>
      </c>
      <c r="C227">
        <v>5900000</v>
      </c>
      <c r="D227">
        <v>464.74599999999998</v>
      </c>
      <c r="E227">
        <v>-558840</v>
      </c>
      <c r="F227" s="2">
        <v>2518220</v>
      </c>
      <c r="G227">
        <v>9560.7800000000007</v>
      </c>
      <c r="I227">
        <f t="shared" si="43"/>
        <v>1500.6112890625373</v>
      </c>
      <c r="J227">
        <f t="shared" si="44"/>
        <v>0.45014807502467918</v>
      </c>
      <c r="K227" s="2">
        <f t="shared" si="45"/>
        <v>0.99955543912294487</v>
      </c>
      <c r="L227">
        <f t="shared" si="46"/>
        <v>772</v>
      </c>
      <c r="M227">
        <f t="shared" si="47"/>
        <v>-3.0349999999999993</v>
      </c>
      <c r="O227">
        <v>2280</v>
      </c>
      <c r="P227">
        <v>5900000</v>
      </c>
      <c r="Q227">
        <v>464.74599999999998</v>
      </c>
      <c r="R227">
        <v>-558840</v>
      </c>
      <c r="S227" s="2">
        <v>2518220</v>
      </c>
      <c r="T227">
        <v>9560.7800000000007</v>
      </c>
      <c r="U227">
        <v>44367.1</v>
      </c>
      <c r="V227">
        <f t="shared" si="48"/>
        <v>4.4367099999999997</v>
      </c>
      <c r="X227">
        <v>5900000</v>
      </c>
      <c r="Y227">
        <v>37.936199999999999</v>
      </c>
      <c r="Z227">
        <v>99.478099999999998</v>
      </c>
      <c r="AA227">
        <v>61.541899999999998</v>
      </c>
      <c r="AC227">
        <f t="shared" si="38"/>
        <v>121980.69355316997</v>
      </c>
      <c r="AD227">
        <f t="shared" si="39"/>
        <v>3.7179536460882949</v>
      </c>
      <c r="AE227">
        <f t="shared" si="40"/>
        <v>3717.953646088295</v>
      </c>
      <c r="AF227">
        <f t="shared" si="41"/>
        <v>32.217883183210063</v>
      </c>
      <c r="AG227">
        <f t="shared" si="42"/>
        <v>1.869148250912489E-2</v>
      </c>
      <c r="AI227">
        <v>3788.5352430047978</v>
      </c>
      <c r="AJ227">
        <v>31.757259602231034</v>
      </c>
    </row>
    <row r="228" spans="1:36" x14ac:dyDescent="0.2">
      <c r="B228">
        <f t="shared" si="37"/>
        <v>2320</v>
      </c>
      <c r="C228">
        <v>6000000</v>
      </c>
      <c r="D228">
        <v>464.79599999999999</v>
      </c>
      <c r="E228">
        <v>-558796</v>
      </c>
      <c r="F228" s="2">
        <v>2518220</v>
      </c>
      <c r="G228">
        <v>9967.7099999999991</v>
      </c>
      <c r="I228">
        <f t="shared" si="43"/>
        <v>1544.6112890625373</v>
      </c>
      <c r="J228">
        <f t="shared" si="44"/>
        <v>0.45804540967423496</v>
      </c>
      <c r="K228" s="2">
        <f t="shared" si="45"/>
        <v>0.99955543912294487</v>
      </c>
      <c r="L228">
        <f t="shared" si="46"/>
        <v>816</v>
      </c>
      <c r="M228">
        <f t="shared" si="47"/>
        <v>-2.9099999999999993</v>
      </c>
      <c r="O228">
        <v>2320</v>
      </c>
      <c r="P228">
        <v>6000000</v>
      </c>
      <c r="Q228">
        <v>464.79599999999999</v>
      </c>
      <c r="R228">
        <v>-558796</v>
      </c>
      <c r="S228" s="2">
        <v>2518220</v>
      </c>
      <c r="T228">
        <v>9967.7099999999991</v>
      </c>
      <c r="U228">
        <v>46205.3</v>
      </c>
      <c r="V228">
        <f t="shared" si="48"/>
        <v>4.6205300000000005</v>
      </c>
      <c r="X228">
        <v>6000000</v>
      </c>
      <c r="Y228">
        <v>38.142400000000002</v>
      </c>
      <c r="Z228">
        <v>99.667699999999996</v>
      </c>
      <c r="AA228">
        <v>61.525300000000001</v>
      </c>
      <c r="AC228">
        <f t="shared" si="38"/>
        <v>121882.01281461495</v>
      </c>
      <c r="AD228">
        <f t="shared" si="39"/>
        <v>3.8751293468304668</v>
      </c>
      <c r="AE228">
        <f t="shared" si="40"/>
        <v>3875.1293468304671</v>
      </c>
      <c r="AF228">
        <f t="shared" si="41"/>
        <v>31.636787981448759</v>
      </c>
      <c r="AG228">
        <f t="shared" si="42"/>
        <v>1.9034802153528329E-2</v>
      </c>
      <c r="AI228">
        <v>3911.7538240120875</v>
      </c>
      <c r="AJ228">
        <v>31.542781223315476</v>
      </c>
    </row>
    <row r="229" spans="1:36" x14ac:dyDescent="0.2">
      <c r="B229">
        <f t="shared" si="37"/>
        <v>2360</v>
      </c>
      <c r="C229">
        <v>6100000</v>
      </c>
      <c r="D229">
        <v>464.81099999999998</v>
      </c>
      <c r="E229">
        <v>-558762</v>
      </c>
      <c r="F229" s="2">
        <v>2518220</v>
      </c>
      <c r="G229">
        <v>10470.200000000001</v>
      </c>
      <c r="I229">
        <f t="shared" si="43"/>
        <v>1578.6112890625373</v>
      </c>
      <c r="J229">
        <f t="shared" si="44"/>
        <v>0.46594274432379074</v>
      </c>
      <c r="K229" s="2">
        <f t="shared" si="45"/>
        <v>0.99955543912294487</v>
      </c>
      <c r="L229">
        <f t="shared" si="46"/>
        <v>850</v>
      </c>
      <c r="M229">
        <f t="shared" si="47"/>
        <v>-3.1599999999999993</v>
      </c>
      <c r="O229">
        <v>2360</v>
      </c>
      <c r="P229">
        <v>6100000</v>
      </c>
      <c r="Q229">
        <v>464.81099999999998</v>
      </c>
      <c r="R229">
        <v>-558762</v>
      </c>
      <c r="S229" s="2">
        <v>2518220</v>
      </c>
      <c r="T229">
        <v>10470.200000000001</v>
      </c>
      <c r="U229">
        <v>48366.8</v>
      </c>
      <c r="V229">
        <f t="shared" si="48"/>
        <v>4.8366800000000003</v>
      </c>
      <c r="X229">
        <v>6100000</v>
      </c>
      <c r="Y229">
        <v>38.094099999999997</v>
      </c>
      <c r="Z229">
        <v>99.982500000000002</v>
      </c>
      <c r="AA229">
        <v>61.888399999999997</v>
      </c>
      <c r="AC229">
        <f t="shared" si="38"/>
        <v>124052.68333814092</v>
      </c>
      <c r="AD229">
        <f t="shared" si="39"/>
        <v>3.9854303049944426</v>
      </c>
      <c r="AE229">
        <f t="shared" si="40"/>
        <v>3985.4303049944424</v>
      </c>
      <c r="AF229">
        <f t="shared" si="41"/>
        <v>31.654460129757823</v>
      </c>
      <c r="AG229">
        <f t="shared" si="42"/>
        <v>1.9024175346269195E-2</v>
      </c>
      <c r="AI229">
        <v>4044.751121001897</v>
      </c>
      <c r="AJ229">
        <v>31.37006568014468</v>
      </c>
    </row>
    <row r="230" spans="1:36" x14ac:dyDescent="0.2">
      <c r="B230">
        <f t="shared" si="37"/>
        <v>2400</v>
      </c>
      <c r="C230">
        <v>6200000</v>
      </c>
      <c r="D230">
        <v>464.762</v>
      </c>
      <c r="E230">
        <v>-558713</v>
      </c>
      <c r="F230" s="2">
        <v>2518220</v>
      </c>
      <c r="G230">
        <v>10981</v>
      </c>
      <c r="I230">
        <f t="shared" si="43"/>
        <v>1627.6112890625373</v>
      </c>
      <c r="J230">
        <f t="shared" si="44"/>
        <v>0.47384007897334651</v>
      </c>
      <c r="K230" s="2">
        <f t="shared" si="45"/>
        <v>0.99955543912294487</v>
      </c>
      <c r="L230">
        <f t="shared" si="46"/>
        <v>899</v>
      </c>
      <c r="M230">
        <f t="shared" si="47"/>
        <v>-2.7849999999999993</v>
      </c>
      <c r="O230">
        <v>2400</v>
      </c>
      <c r="P230">
        <v>6200000</v>
      </c>
      <c r="Q230">
        <v>464.762</v>
      </c>
      <c r="R230">
        <v>-558713</v>
      </c>
      <c r="S230" s="2">
        <v>2518220</v>
      </c>
      <c r="T230">
        <v>10981</v>
      </c>
      <c r="U230">
        <v>50029.7</v>
      </c>
      <c r="V230">
        <f t="shared" si="48"/>
        <v>5.0029700000000004</v>
      </c>
      <c r="X230">
        <v>6200000</v>
      </c>
      <c r="Y230">
        <v>37.768700000000003</v>
      </c>
      <c r="Z230">
        <v>100.142</v>
      </c>
      <c r="AA230">
        <v>62.3733</v>
      </c>
      <c r="AC230">
        <f t="shared" si="38"/>
        <v>126991.47386500631</v>
      </c>
      <c r="AD230">
        <f t="shared" si="39"/>
        <v>4.0270531510534004</v>
      </c>
      <c r="AE230">
        <f t="shared" si="40"/>
        <v>4027.0531510534006</v>
      </c>
      <c r="AF230">
        <f t="shared" si="41"/>
        <v>31.864277317294498</v>
      </c>
      <c r="AG230">
        <f t="shared" si="42"/>
        <v>1.8898906571879252E-2</v>
      </c>
      <c r="AI230">
        <v>4172.708703045626</v>
      </c>
      <c r="AJ230">
        <v>30.769456848350423</v>
      </c>
    </row>
    <row r="231" spans="1:36" x14ac:dyDescent="0.2">
      <c r="B231">
        <f t="shared" si="37"/>
        <v>2440</v>
      </c>
      <c r="C231">
        <v>6300000</v>
      </c>
      <c r="D231">
        <v>464.80099999999999</v>
      </c>
      <c r="E231">
        <v>-558676</v>
      </c>
      <c r="F231" s="2">
        <v>2518220</v>
      </c>
      <c r="G231">
        <v>11634.1</v>
      </c>
      <c r="I231">
        <f t="shared" si="43"/>
        <v>1664.6112890625373</v>
      </c>
      <c r="J231">
        <f t="shared" si="44"/>
        <v>0.48173741362290229</v>
      </c>
      <c r="K231" s="2">
        <f t="shared" si="45"/>
        <v>0.99955543912294487</v>
      </c>
      <c r="L231">
        <f t="shared" si="46"/>
        <v>936</v>
      </c>
      <c r="M231">
        <f t="shared" si="47"/>
        <v>-3.0849999999999995</v>
      </c>
      <c r="O231">
        <v>2440</v>
      </c>
      <c r="P231">
        <v>6300000</v>
      </c>
      <c r="Q231">
        <v>464.80099999999999</v>
      </c>
      <c r="R231">
        <v>-558676</v>
      </c>
      <c r="S231" s="2">
        <v>2518220</v>
      </c>
      <c r="T231">
        <v>11634.1</v>
      </c>
      <c r="U231">
        <v>51798</v>
      </c>
      <c r="V231">
        <f t="shared" si="48"/>
        <v>5.1798000000000002</v>
      </c>
      <c r="X231">
        <v>6300000</v>
      </c>
      <c r="Y231">
        <v>37.6783</v>
      </c>
      <c r="Z231">
        <v>100.43600000000001</v>
      </c>
      <c r="AA231">
        <v>62.7577</v>
      </c>
      <c r="AC231">
        <f t="shared" si="38"/>
        <v>129353.87823232065</v>
      </c>
      <c r="AD231">
        <f t="shared" si="39"/>
        <v>4.0932433400872181</v>
      </c>
      <c r="AE231">
        <f t="shared" si="40"/>
        <v>4093.2433400872183</v>
      </c>
      <c r="AF231">
        <f t="shared" si="41"/>
        <v>31.924961258812907</v>
      </c>
      <c r="AG231">
        <f t="shared" si="42"/>
        <v>1.8862982952994573E-2</v>
      </c>
      <c r="AI231">
        <v>4180.7279622991064</v>
      </c>
      <c r="AJ231">
        <v>31.268555742621821</v>
      </c>
    </row>
    <row r="232" spans="1:36" x14ac:dyDescent="0.2">
      <c r="B232">
        <f t="shared" si="37"/>
        <v>2480</v>
      </c>
      <c r="C232">
        <v>6400000</v>
      </c>
      <c r="D232">
        <v>464.762</v>
      </c>
      <c r="E232">
        <v>-558625</v>
      </c>
      <c r="F232" s="2">
        <v>2518220</v>
      </c>
      <c r="G232">
        <v>11935.8</v>
      </c>
      <c r="I232">
        <f t="shared" si="43"/>
        <v>1715.6112890625373</v>
      </c>
      <c r="J232">
        <f t="shared" si="44"/>
        <v>0.48963474827245806</v>
      </c>
      <c r="K232" s="2">
        <f t="shared" si="45"/>
        <v>0.99955543912294487</v>
      </c>
      <c r="L232">
        <f t="shared" si="46"/>
        <v>987</v>
      </c>
      <c r="M232">
        <f t="shared" si="47"/>
        <v>-2.7349999999999994</v>
      </c>
      <c r="O232">
        <v>2480</v>
      </c>
      <c r="P232">
        <v>6400000</v>
      </c>
      <c r="Q232">
        <v>464.762</v>
      </c>
      <c r="R232">
        <v>-558625</v>
      </c>
      <c r="S232" s="2">
        <v>2518220</v>
      </c>
      <c r="T232">
        <v>11935.8</v>
      </c>
      <c r="U232">
        <v>54050.3</v>
      </c>
      <c r="V232">
        <f t="shared" si="48"/>
        <v>5.4050300000000009</v>
      </c>
      <c r="X232">
        <v>6400000</v>
      </c>
      <c r="Y232">
        <v>37.627800000000001</v>
      </c>
      <c r="Z232">
        <v>100.133</v>
      </c>
      <c r="AA232">
        <v>62.505200000000002</v>
      </c>
      <c r="AC232">
        <f t="shared" si="38"/>
        <v>127798.82036170692</v>
      </c>
      <c r="AD232">
        <f t="shared" si="39"/>
        <v>4.3231996316909633</v>
      </c>
      <c r="AE232">
        <f t="shared" si="40"/>
        <v>4323.1996316909635</v>
      </c>
      <c r="AF232">
        <f t="shared" si="41"/>
        <v>31.032439363637057</v>
      </c>
      <c r="AG232">
        <f t="shared" si="42"/>
        <v>1.9405499933261485E-2</v>
      </c>
      <c r="AI232">
        <v>4369.5432472153097</v>
      </c>
      <c r="AJ232">
        <v>30.626563966657731</v>
      </c>
    </row>
    <row r="233" spans="1:36" x14ac:dyDescent="0.2">
      <c r="B233">
        <f t="shared" si="37"/>
        <v>2520</v>
      </c>
      <c r="C233">
        <v>6500000</v>
      </c>
      <c r="D233">
        <v>464.78300000000002</v>
      </c>
      <c r="E233">
        <v>-558587</v>
      </c>
      <c r="F233" s="2">
        <v>2518220</v>
      </c>
      <c r="G233">
        <v>12524.2</v>
      </c>
      <c r="I233">
        <f t="shared" si="43"/>
        <v>1753.6112890625373</v>
      </c>
      <c r="J233">
        <f t="shared" si="44"/>
        <v>0.49753208292201384</v>
      </c>
      <c r="K233" s="2">
        <f t="shared" si="45"/>
        <v>0.99955543912294487</v>
      </c>
      <c r="L233">
        <f t="shared" si="46"/>
        <v>1025</v>
      </c>
      <c r="M233">
        <f t="shared" si="47"/>
        <v>-3.0599999999999996</v>
      </c>
      <c r="O233">
        <v>2520</v>
      </c>
      <c r="P233">
        <v>6500000</v>
      </c>
      <c r="Q233">
        <v>464.78300000000002</v>
      </c>
      <c r="R233">
        <v>-558587</v>
      </c>
      <c r="S233" s="2">
        <v>2518220</v>
      </c>
      <c r="T233">
        <v>12524.2</v>
      </c>
      <c r="U233">
        <v>56000.3</v>
      </c>
      <c r="V233">
        <f t="shared" si="48"/>
        <v>5.6000300000000003</v>
      </c>
      <c r="X233">
        <v>6500000</v>
      </c>
      <c r="Y233">
        <v>37.542999999999999</v>
      </c>
      <c r="Z233">
        <v>100.39</v>
      </c>
      <c r="AA233">
        <v>62.847000000000001</v>
      </c>
      <c r="AC233">
        <f t="shared" si="38"/>
        <v>129906.85001983137</v>
      </c>
      <c r="AD233">
        <f t="shared" si="39"/>
        <v>4.4064853248549563</v>
      </c>
      <c r="AE233">
        <f t="shared" si="40"/>
        <v>4406.4853248549562</v>
      </c>
      <c r="AF233">
        <f t="shared" si="41"/>
        <v>31.043613127754938</v>
      </c>
      <c r="AG233">
        <f t="shared" si="42"/>
        <v>1.939851516386781E-2</v>
      </c>
      <c r="AI233">
        <v>4420.1585369779405</v>
      </c>
      <c r="AJ233">
        <v>30.874691339936092</v>
      </c>
    </row>
    <row r="234" spans="1:36" x14ac:dyDescent="0.2">
      <c r="B234">
        <f t="shared" si="37"/>
        <v>2560</v>
      </c>
      <c r="C234">
        <v>6600000</v>
      </c>
      <c r="D234">
        <v>464.82</v>
      </c>
      <c r="E234">
        <v>-558526</v>
      </c>
      <c r="F234" s="2">
        <v>2518220</v>
      </c>
      <c r="G234">
        <v>12987</v>
      </c>
      <c r="I234">
        <f t="shared" si="43"/>
        <v>1814.6112890625373</v>
      </c>
      <c r="J234">
        <f t="shared" si="44"/>
        <v>0.50542941757156956</v>
      </c>
      <c r="K234" s="2">
        <f t="shared" si="45"/>
        <v>0.99955543912294487</v>
      </c>
      <c r="L234">
        <f t="shared" si="46"/>
        <v>1086</v>
      </c>
      <c r="M234">
        <f t="shared" si="47"/>
        <v>-2.4849999999999994</v>
      </c>
      <c r="O234">
        <v>2560</v>
      </c>
      <c r="P234">
        <v>6600000</v>
      </c>
      <c r="Q234">
        <v>464.82</v>
      </c>
      <c r="R234">
        <v>-558526</v>
      </c>
      <c r="S234" s="2">
        <v>2518220</v>
      </c>
      <c r="T234">
        <v>12987</v>
      </c>
      <c r="U234">
        <v>58294.400000000001</v>
      </c>
      <c r="V234">
        <f t="shared" si="48"/>
        <v>5.8294400000000008</v>
      </c>
      <c r="X234">
        <v>6600000</v>
      </c>
      <c r="Y234">
        <v>37.5351</v>
      </c>
      <c r="Z234">
        <v>100.702</v>
      </c>
      <c r="AA234">
        <v>63.166899999999998</v>
      </c>
      <c r="AC234">
        <f t="shared" si="38"/>
        <v>131900.69660841476</v>
      </c>
      <c r="AD234">
        <f t="shared" si="39"/>
        <v>4.5176624069611107</v>
      </c>
      <c r="AE234">
        <f t="shared" si="40"/>
        <v>4517.6624069611107</v>
      </c>
      <c r="AF234">
        <f t="shared" si="41"/>
        <v>31.027577928745064</v>
      </c>
      <c r="AG234">
        <f t="shared" si="42"/>
        <v>1.9408540408244378E-2</v>
      </c>
      <c r="AI234">
        <v>4528.0369775377421</v>
      </c>
      <c r="AJ234">
        <v>30.842421241445894</v>
      </c>
    </row>
    <row r="235" spans="1:36" x14ac:dyDescent="0.2">
      <c r="F235" s="2"/>
      <c r="K235" s="2"/>
      <c r="S235" s="2"/>
    </row>
    <row r="236" spans="1:36" x14ac:dyDescent="0.2">
      <c r="A236" t="s">
        <v>31</v>
      </c>
      <c r="B236" t="s">
        <v>0</v>
      </c>
    </row>
    <row r="238" spans="1:36" x14ac:dyDescent="0.2">
      <c r="B238" t="s">
        <v>1</v>
      </c>
      <c r="AD238" t="s">
        <v>2</v>
      </c>
    </row>
    <row r="239" spans="1:36" x14ac:dyDescent="0.2">
      <c r="D239" t="s">
        <v>3</v>
      </c>
      <c r="F239" t="s">
        <v>32</v>
      </c>
      <c r="X239" t="s">
        <v>5</v>
      </c>
      <c r="Y239" t="s">
        <v>6</v>
      </c>
      <c r="Z239" t="s">
        <v>7</v>
      </c>
      <c r="AA239" t="s">
        <v>8</v>
      </c>
      <c r="AC239">
        <f>(4/3)*3.14*((3.413*6.5)^3)</f>
        <v>45710.641842597375</v>
      </c>
      <c r="AD239" t="s">
        <v>9</v>
      </c>
    </row>
    <row r="240" spans="1:36" x14ac:dyDescent="0.2">
      <c r="B240">
        <v>2277</v>
      </c>
      <c r="C240" t="s">
        <v>10</v>
      </c>
      <c r="D240" t="s">
        <v>11</v>
      </c>
      <c r="E240" t="s">
        <v>12</v>
      </c>
      <c r="F240" t="s">
        <v>13</v>
      </c>
      <c r="G240" t="s">
        <v>14</v>
      </c>
      <c r="I240" t="s">
        <v>15</v>
      </c>
      <c r="J240" t="s">
        <v>16</v>
      </c>
      <c r="K240" t="s">
        <v>17</v>
      </c>
      <c r="L240" t="s">
        <v>18</v>
      </c>
      <c r="M240" t="s">
        <v>19</v>
      </c>
      <c r="X240">
        <v>0</v>
      </c>
      <c r="Y240">
        <v>46.305</v>
      </c>
      <c r="Z240">
        <v>90.894999999999996</v>
      </c>
      <c r="AA240">
        <v>44.59</v>
      </c>
      <c r="AC240">
        <f>(1/6)*3.14*(AA240)^3</f>
        <v>46397.097696343335</v>
      </c>
    </row>
    <row r="241" spans="2:36" x14ac:dyDescent="0.2">
      <c r="B241" t="s">
        <v>20</v>
      </c>
      <c r="C241">
        <v>100000</v>
      </c>
      <c r="D241">
        <v>433.76299999999998</v>
      </c>
      <c r="E241">
        <v>-583427</v>
      </c>
      <c r="F241" s="2">
        <v>2519340</v>
      </c>
      <c r="G241">
        <v>2.5308400000000002E-2</v>
      </c>
      <c r="X241">
        <v>100000</v>
      </c>
      <c r="Y241">
        <v>46.4876</v>
      </c>
      <c r="Z241">
        <v>90.411100000000005</v>
      </c>
      <c r="AA241">
        <v>43.923499999999997</v>
      </c>
      <c r="AC241">
        <f>(1/6)*3.14*(AA241)^3</f>
        <v>44347.507425801829</v>
      </c>
    </row>
    <row r="242" spans="2:36" x14ac:dyDescent="0.2">
      <c r="B242">
        <v>0</v>
      </c>
      <c r="C242">
        <v>200000</v>
      </c>
      <c r="D242">
        <v>433.77199999999999</v>
      </c>
      <c r="E242">
        <v>-572613</v>
      </c>
      <c r="F242" s="2">
        <v>2518080</v>
      </c>
      <c r="G242">
        <v>1.57015E-2</v>
      </c>
      <c r="I242">
        <f>E242-(128000-$B$240)/128000*E$241</f>
        <v>435.38063281250652</v>
      </c>
      <c r="J242">
        <f>B242/$B$240</f>
        <v>0</v>
      </c>
      <c r="K242" s="2">
        <f>F242/$F$241</f>
        <v>0.999499869013313</v>
      </c>
      <c r="L242">
        <f>E242-$E$242</f>
        <v>0</v>
      </c>
      <c r="O242" t="s">
        <v>21</v>
      </c>
      <c r="P242" t="s">
        <v>10</v>
      </c>
      <c r="Q242" t="s">
        <v>11</v>
      </c>
      <c r="R242" t="s">
        <v>12</v>
      </c>
      <c r="S242" t="s">
        <v>13</v>
      </c>
      <c r="T242" t="s">
        <v>14</v>
      </c>
      <c r="U242" t="s">
        <v>22</v>
      </c>
      <c r="V242" t="s">
        <v>23</v>
      </c>
      <c r="X242">
        <v>200000</v>
      </c>
      <c r="Y242">
        <v>46.984000000000002</v>
      </c>
      <c r="Z242">
        <v>90.679400000000001</v>
      </c>
      <c r="AA242">
        <v>43.695399999999999</v>
      </c>
      <c r="AC242">
        <f>(1/6)*3.14*(AA242)^3</f>
        <v>43660.183407202159</v>
      </c>
      <c r="AD242" t="s">
        <v>24</v>
      </c>
      <c r="AE242" t="s">
        <v>45</v>
      </c>
      <c r="AF242" t="s">
        <v>25</v>
      </c>
      <c r="AG242" t="s">
        <v>26</v>
      </c>
    </row>
    <row r="243" spans="2:36" x14ac:dyDescent="0.2">
      <c r="B243">
        <f>B242+(C243-C242)/5500</f>
        <v>18.181818181818183</v>
      </c>
      <c r="C243">
        <v>300000</v>
      </c>
      <c r="D243">
        <v>464.73500000000001</v>
      </c>
      <c r="E243">
        <v>-572604</v>
      </c>
      <c r="F243" s="2">
        <v>2517820</v>
      </c>
      <c r="G243">
        <v>161.78899999999999</v>
      </c>
      <c r="I243">
        <f>E243-(128000-$B$240)/128000*E$241</f>
        <v>444.38063281250652</v>
      </c>
      <c r="J243">
        <f>B243/$B$240</f>
        <v>7.9849882221423724E-3</v>
      </c>
      <c r="K243">
        <f>F243/$F$241</f>
        <v>0.99939666738113953</v>
      </c>
      <c r="L243">
        <f>E243-$E$242</f>
        <v>9</v>
      </c>
      <c r="M243">
        <f>((L243-L242)-(B243-B242)*$B$14)/(B243-B242)</f>
        <v>-3.5149999999999997</v>
      </c>
      <c r="O243">
        <v>18.181818181818183</v>
      </c>
      <c r="P243">
        <v>300000</v>
      </c>
      <c r="Q243">
        <v>464.73500000000001</v>
      </c>
      <c r="R243">
        <v>-572604</v>
      </c>
      <c r="S243" s="2">
        <v>2517820</v>
      </c>
      <c r="T243">
        <v>161.78899999999999</v>
      </c>
      <c r="U243">
        <v>60.844999999999999</v>
      </c>
      <c r="V243">
        <f>U243*10^-4</f>
        <v>6.0845000000000005E-3</v>
      </c>
      <c r="X243">
        <v>300000</v>
      </c>
      <c r="Y243">
        <v>46.632100000000001</v>
      </c>
      <c r="Z243">
        <v>90.875500000000002</v>
      </c>
      <c r="AA243">
        <v>44.243400000000001</v>
      </c>
      <c r="AC243">
        <f>(1/6)*3.14*(AA243)^3</f>
        <v>45323.545926196653</v>
      </c>
      <c r="AD243">
        <f>V243*$AC$239/AC243</f>
        <v>6.1364660378553674E-3</v>
      </c>
      <c r="AE243">
        <f>AD243*1000</f>
        <v>6.1364660378553673</v>
      </c>
      <c r="AF243">
        <f>AC243/O243*0.6022</f>
        <v>1501.1611646215592</v>
      </c>
      <c r="AG243">
        <f>O243/AC243</f>
        <v>4.0115612779778636E-4</v>
      </c>
      <c r="AI243">
        <v>8.144665930606795</v>
      </c>
      <c r="AJ243">
        <v>1497.0932917473519</v>
      </c>
    </row>
    <row r="244" spans="2:36" x14ac:dyDescent="0.2">
      <c r="B244">
        <f t="shared" ref="B244:B305" si="49">B243+(C244-C243)/5500</f>
        <v>36.363636363636367</v>
      </c>
      <c r="C244">
        <v>400000</v>
      </c>
      <c r="D244">
        <v>464.78</v>
      </c>
      <c r="E244">
        <v>-572610</v>
      </c>
      <c r="F244" s="2">
        <v>2517820</v>
      </c>
      <c r="G244">
        <v>146.04</v>
      </c>
      <c r="I244">
        <f>E244-(128000-$B$240)/128000*E$241</f>
        <v>438.38063281250652</v>
      </c>
      <c r="J244">
        <f>B244/$B$240</f>
        <v>1.5969976444284745E-2</v>
      </c>
      <c r="K244">
        <f>F244/$F$241</f>
        <v>0.99939666738113953</v>
      </c>
      <c r="L244">
        <f>E244-$E$242</f>
        <v>3</v>
      </c>
      <c r="M244">
        <f>((L244-L243)-(B244-B243)*$B$14)/(B244-B243)</f>
        <v>-4.34</v>
      </c>
      <c r="O244">
        <v>36.363636363636367</v>
      </c>
      <c r="P244">
        <v>400000</v>
      </c>
      <c r="Q244">
        <v>464.78</v>
      </c>
      <c r="R244">
        <v>-572610</v>
      </c>
      <c r="S244" s="2">
        <v>2517820</v>
      </c>
      <c r="T244">
        <v>146.04</v>
      </c>
      <c r="U244">
        <v>127.63</v>
      </c>
      <c r="V244">
        <f>U244*10^-4</f>
        <v>1.2763E-2</v>
      </c>
      <c r="X244">
        <v>400000</v>
      </c>
      <c r="Y244">
        <v>46.582700000000003</v>
      </c>
      <c r="Z244">
        <v>90.936499999999995</v>
      </c>
      <c r="AA244">
        <v>44.3538</v>
      </c>
      <c r="AC244">
        <f t="shared" ref="AC244:AC299" si="50">(1/6)*3.14*(AA244)^3</f>
        <v>45663.679069697027</v>
      </c>
      <c r="AD244">
        <f t="shared" ref="AD244:AD299" si="51">V244*$AC$239/AC244</f>
        <v>1.2776126096774032E-2</v>
      </c>
      <c r="AE244">
        <f t="shared" ref="AE244:AE299" si="52">AD244*1000</f>
        <v>12.776126096774032</v>
      </c>
      <c r="AF244">
        <f t="shared" ref="AF244:AF299" si="53">AC244/O244*0.6022</f>
        <v>756.21335723371749</v>
      </c>
      <c r="AG244">
        <f t="shared" ref="AG244:AG299" si="54">O244/AC244</f>
        <v>7.9633610572932831E-4</v>
      </c>
      <c r="AI244">
        <v>14.977110455713081</v>
      </c>
      <c r="AJ244">
        <v>728.84810219319672</v>
      </c>
    </row>
    <row r="245" spans="2:36" x14ac:dyDescent="0.2">
      <c r="B245">
        <f t="shared" si="49"/>
        <v>54.545454545454547</v>
      </c>
      <c r="C245">
        <v>500000</v>
      </c>
      <c r="D245">
        <v>464.78800000000001</v>
      </c>
      <c r="E245">
        <v>-572613</v>
      </c>
      <c r="F245" s="2">
        <v>2517820</v>
      </c>
      <c r="G245">
        <v>134.30699999999999</v>
      </c>
      <c r="I245">
        <f t="shared" ref="I245:I299" si="55">E245-(128000-$B$240)/128000*E$241</f>
        <v>435.38063281250652</v>
      </c>
      <c r="J245">
        <f t="shared" ref="J245:J299" si="56">B245/$B$240</f>
        <v>2.3954964666427117E-2</v>
      </c>
      <c r="K245">
        <f t="shared" ref="K245:K299" si="57">F245/$F$241</f>
        <v>0.99939666738113953</v>
      </c>
      <c r="L245">
        <f t="shared" ref="L245:L299" si="58">E245-$E$242</f>
        <v>0</v>
      </c>
      <c r="M245">
        <f t="shared" ref="M245:M299" si="59">((L245-L244)-(B245-B244)*$B$14)/(B245-B244)</f>
        <v>-4.1749999999999998</v>
      </c>
      <c r="O245">
        <v>54.545454545454547</v>
      </c>
      <c r="P245">
        <v>500000</v>
      </c>
      <c r="Q245">
        <v>464.78800000000001</v>
      </c>
      <c r="R245">
        <v>-572613</v>
      </c>
      <c r="S245" s="2">
        <v>2517820</v>
      </c>
      <c r="T245">
        <v>134.30699999999999</v>
      </c>
      <c r="U245">
        <v>223.077</v>
      </c>
      <c r="V245">
        <f t="shared" ref="V245:V305" si="60">U245*10^-4</f>
        <v>2.23077E-2</v>
      </c>
      <c r="X245">
        <v>500000</v>
      </c>
      <c r="Y245">
        <v>46.780299999999997</v>
      </c>
      <c r="Z245">
        <v>90.920199999999994</v>
      </c>
      <c r="AA245">
        <v>44.139899999999997</v>
      </c>
      <c r="AC245">
        <f t="shared" si="50"/>
        <v>45006.208982069118</v>
      </c>
      <c r="AD245">
        <f t="shared" si="51"/>
        <v>2.2656857977937372E-2</v>
      </c>
      <c r="AE245">
        <f t="shared" si="52"/>
        <v>22.656857977937371</v>
      </c>
      <c r="AF245">
        <f t="shared" si="53"/>
        <v>496.88354923170368</v>
      </c>
      <c r="AG245">
        <f t="shared" si="54"/>
        <v>1.2119539898858389E-3</v>
      </c>
      <c r="AI245">
        <v>21.523103174348872</v>
      </c>
      <c r="AJ245">
        <v>496.22193057988136</v>
      </c>
    </row>
    <row r="246" spans="2:36" x14ac:dyDescent="0.2">
      <c r="B246">
        <f t="shared" si="49"/>
        <v>72.727272727272734</v>
      </c>
      <c r="C246">
        <v>600000</v>
      </c>
      <c r="D246">
        <v>464.78399999999999</v>
      </c>
      <c r="E246">
        <v>-572614</v>
      </c>
      <c r="F246" s="2">
        <v>2517820</v>
      </c>
      <c r="G246">
        <v>135.303</v>
      </c>
      <c r="I246">
        <f t="shared" si="55"/>
        <v>434.38063281250652</v>
      </c>
      <c r="J246">
        <f t="shared" si="56"/>
        <v>3.1939952888569489E-2</v>
      </c>
      <c r="K246">
        <f t="shared" si="57"/>
        <v>0.99939666738113953</v>
      </c>
      <c r="L246">
        <f t="shared" si="58"/>
        <v>-1</v>
      </c>
      <c r="M246">
        <f t="shared" si="59"/>
        <v>-4.0649999999999995</v>
      </c>
      <c r="O246">
        <v>72.727272727272734</v>
      </c>
      <c r="P246">
        <v>600000</v>
      </c>
      <c r="Q246">
        <v>464.78399999999999</v>
      </c>
      <c r="R246">
        <v>-572614</v>
      </c>
      <c r="S246" s="2">
        <v>2517820</v>
      </c>
      <c r="T246">
        <v>135.303</v>
      </c>
      <c r="U246">
        <v>311.04199999999997</v>
      </c>
      <c r="V246">
        <f t="shared" si="60"/>
        <v>3.1104199999999999E-2</v>
      </c>
      <c r="X246">
        <v>600000</v>
      </c>
      <c r="Y246">
        <v>46.949800000000003</v>
      </c>
      <c r="Z246">
        <v>91.033799999999999</v>
      </c>
      <c r="AA246">
        <v>44.084000000000003</v>
      </c>
      <c r="AC246">
        <f t="shared" si="50"/>
        <v>44835.434085328438</v>
      </c>
      <c r="AD246">
        <f t="shared" si="51"/>
        <v>3.1711367917050516E-2</v>
      </c>
      <c r="AE246">
        <f t="shared" si="52"/>
        <v>31.711367917050516</v>
      </c>
      <c r="AF246">
        <f t="shared" si="53"/>
        <v>371.24860308504071</v>
      </c>
      <c r="AG246">
        <f t="shared" si="54"/>
        <v>1.6220936455942864E-3</v>
      </c>
      <c r="AI246">
        <v>36.226330497529545</v>
      </c>
      <c r="AJ246">
        <v>365.52811334232507</v>
      </c>
    </row>
    <row r="247" spans="2:36" x14ac:dyDescent="0.2">
      <c r="B247">
        <f t="shared" si="49"/>
        <v>90.909090909090921</v>
      </c>
      <c r="C247">
        <v>700000</v>
      </c>
      <c r="D247">
        <v>464.78199999999998</v>
      </c>
      <c r="E247">
        <v>-572614</v>
      </c>
      <c r="F247" s="2">
        <v>2517820</v>
      </c>
      <c r="G247">
        <v>119.01</v>
      </c>
      <c r="I247">
        <f t="shared" si="55"/>
        <v>434.38063281250652</v>
      </c>
      <c r="J247">
        <f t="shared" si="56"/>
        <v>3.9924941110711869E-2</v>
      </c>
      <c r="K247">
        <f t="shared" si="57"/>
        <v>0.99939666738113953</v>
      </c>
      <c r="L247">
        <f t="shared" si="58"/>
        <v>-1</v>
      </c>
      <c r="M247">
        <f t="shared" si="59"/>
        <v>-4.01</v>
      </c>
      <c r="O247">
        <v>90.909090909090921</v>
      </c>
      <c r="P247">
        <v>700000</v>
      </c>
      <c r="Q247">
        <v>464.78199999999998</v>
      </c>
      <c r="R247">
        <v>-572614</v>
      </c>
      <c r="S247" s="2">
        <v>2517820</v>
      </c>
      <c r="T247">
        <v>119.01</v>
      </c>
      <c r="U247">
        <v>370.101</v>
      </c>
      <c r="V247">
        <f t="shared" si="60"/>
        <v>3.7010100000000004E-2</v>
      </c>
      <c r="X247">
        <v>700000</v>
      </c>
      <c r="Y247">
        <v>46.671399999999998</v>
      </c>
      <c r="Z247">
        <v>90.801199999999994</v>
      </c>
      <c r="AA247">
        <v>44.129800000000003</v>
      </c>
      <c r="AC247">
        <f t="shared" si="50"/>
        <v>44975.32136973476</v>
      </c>
      <c r="AD247">
        <f t="shared" si="51"/>
        <v>3.7615193713705093E-2</v>
      </c>
      <c r="AE247">
        <f t="shared" si="52"/>
        <v>37.615193713705096</v>
      </c>
      <c r="AF247">
        <f t="shared" si="53"/>
        <v>297.92552381739694</v>
      </c>
      <c r="AG247">
        <f t="shared" si="54"/>
        <v>2.0213105352097911E-3</v>
      </c>
      <c r="AI247">
        <v>36.15130348530419</v>
      </c>
      <c r="AJ247">
        <v>290.93877089349292</v>
      </c>
    </row>
    <row r="248" spans="2:36" x14ac:dyDescent="0.2">
      <c r="B248">
        <f t="shared" si="49"/>
        <v>109.09090909090911</v>
      </c>
      <c r="C248">
        <v>800000</v>
      </c>
      <c r="D248">
        <v>464.77800000000002</v>
      </c>
      <c r="E248">
        <v>-572604</v>
      </c>
      <c r="F248" s="2">
        <v>2517820</v>
      </c>
      <c r="G248">
        <v>25.473299999999998</v>
      </c>
      <c r="I248">
        <f t="shared" si="55"/>
        <v>444.38063281250652</v>
      </c>
      <c r="J248">
        <f t="shared" si="56"/>
        <v>4.7909929332854241E-2</v>
      </c>
      <c r="K248">
        <f t="shared" si="57"/>
        <v>0.99939666738113953</v>
      </c>
      <c r="L248">
        <f t="shared" si="58"/>
        <v>9</v>
      </c>
      <c r="M248">
        <f t="shared" si="59"/>
        <v>-3.4599999999999995</v>
      </c>
      <c r="O248">
        <v>109.09090909090911</v>
      </c>
      <c r="P248">
        <v>800000</v>
      </c>
      <c r="Q248">
        <v>464.77800000000002</v>
      </c>
      <c r="R248">
        <v>-572604</v>
      </c>
      <c r="S248" s="2">
        <v>2517820</v>
      </c>
      <c r="T248">
        <v>25.473299999999998</v>
      </c>
      <c r="U248">
        <v>467.51799999999997</v>
      </c>
      <c r="V248">
        <f t="shared" si="60"/>
        <v>4.6751799999999996E-2</v>
      </c>
      <c r="X248">
        <v>800000</v>
      </c>
      <c r="Y248">
        <v>46.4009</v>
      </c>
      <c r="Z248">
        <v>90.719800000000006</v>
      </c>
      <c r="AA248">
        <v>44.318899999999999</v>
      </c>
      <c r="AC248">
        <f t="shared" si="50"/>
        <v>45555.971810282535</v>
      </c>
      <c r="AD248">
        <f t="shared" si="51"/>
        <v>4.6910530066101776E-2</v>
      </c>
      <c r="AE248">
        <f t="shared" si="52"/>
        <v>46.910530066101778</v>
      </c>
      <c r="AF248">
        <f t="shared" si="53"/>
        <v>251.47655705472792</v>
      </c>
      <c r="AG248">
        <f t="shared" si="54"/>
        <v>2.3946566115462817E-3</v>
      </c>
      <c r="AI248">
        <v>50.784896253790777</v>
      </c>
      <c r="AJ248">
        <v>245.36786633423677</v>
      </c>
    </row>
    <row r="249" spans="2:36" x14ac:dyDescent="0.2">
      <c r="B249">
        <f t="shared" si="49"/>
        <v>127.27272727272729</v>
      </c>
      <c r="C249">
        <v>900000</v>
      </c>
      <c r="D249">
        <v>464.76299999999998</v>
      </c>
      <c r="E249">
        <v>-572623</v>
      </c>
      <c r="F249" s="2">
        <v>2517820</v>
      </c>
      <c r="G249">
        <v>105.218</v>
      </c>
      <c r="I249">
        <f t="shared" si="55"/>
        <v>425.38063281250652</v>
      </c>
      <c r="J249">
        <f t="shared" si="56"/>
        <v>5.5894917554996613E-2</v>
      </c>
      <c r="K249">
        <f t="shared" si="57"/>
        <v>0.99939666738113953</v>
      </c>
      <c r="L249">
        <f t="shared" si="58"/>
        <v>-10</v>
      </c>
      <c r="M249">
        <f t="shared" si="59"/>
        <v>-5.0549999999999988</v>
      </c>
      <c r="O249">
        <v>127.27272727272729</v>
      </c>
      <c r="P249">
        <v>900000</v>
      </c>
      <c r="Q249">
        <v>464.76299999999998</v>
      </c>
      <c r="R249">
        <v>-572623</v>
      </c>
      <c r="S249" s="2">
        <v>2517820</v>
      </c>
      <c r="T249">
        <v>105.218</v>
      </c>
      <c r="U249">
        <v>553.54300000000001</v>
      </c>
      <c r="V249">
        <f t="shared" si="60"/>
        <v>5.5354300000000002E-2</v>
      </c>
      <c r="X249">
        <v>900000</v>
      </c>
      <c r="Y249">
        <v>46.652099999999997</v>
      </c>
      <c r="Z249">
        <v>90.7774</v>
      </c>
      <c r="AA249">
        <v>44.125300000000003</v>
      </c>
      <c r="AC249">
        <f t="shared" si="50"/>
        <v>44961.564114396344</v>
      </c>
      <c r="AD249">
        <f t="shared" si="51"/>
        <v>5.6276524884896331E-2</v>
      </c>
      <c r="AE249">
        <f t="shared" si="52"/>
        <v>56.276524884896332</v>
      </c>
      <c r="AF249">
        <f t="shared" si="53"/>
        <v>212.73885214756012</v>
      </c>
      <c r="AG249">
        <f t="shared" si="54"/>
        <v>2.8307006168403191E-3</v>
      </c>
      <c r="AI249">
        <v>60.666064494404083</v>
      </c>
      <c r="AJ249">
        <v>207.95868568876458</v>
      </c>
    </row>
    <row r="250" spans="2:36" x14ac:dyDescent="0.2">
      <c r="B250">
        <f t="shared" si="49"/>
        <v>145.45454545454547</v>
      </c>
      <c r="C250">
        <v>1000000</v>
      </c>
      <c r="D250">
        <v>464.75700000000001</v>
      </c>
      <c r="E250">
        <v>-572611</v>
      </c>
      <c r="F250" s="2">
        <v>2517820</v>
      </c>
      <c r="G250">
        <v>79.868700000000004</v>
      </c>
      <c r="I250">
        <f t="shared" si="55"/>
        <v>437.38063281250652</v>
      </c>
      <c r="J250">
        <f t="shared" si="56"/>
        <v>6.3879905777138979E-2</v>
      </c>
      <c r="K250">
        <f t="shared" si="57"/>
        <v>0.99939666738113953</v>
      </c>
      <c r="L250">
        <f t="shared" si="58"/>
        <v>2</v>
      </c>
      <c r="M250">
        <f t="shared" si="59"/>
        <v>-3.3499999999999992</v>
      </c>
      <c r="O250">
        <v>145.45454545454547</v>
      </c>
      <c r="P250">
        <v>1000000</v>
      </c>
      <c r="Q250">
        <v>464.75700000000001</v>
      </c>
      <c r="R250">
        <v>-572611</v>
      </c>
      <c r="S250" s="2">
        <v>2517820</v>
      </c>
      <c r="T250">
        <v>79.868700000000004</v>
      </c>
      <c r="U250">
        <v>686.49199999999996</v>
      </c>
      <c r="V250">
        <f t="shared" si="60"/>
        <v>6.8649199999999994E-2</v>
      </c>
      <c r="X250">
        <v>1000000</v>
      </c>
      <c r="Y250">
        <v>46.6539</v>
      </c>
      <c r="Z250">
        <v>90.944000000000003</v>
      </c>
      <c r="AA250">
        <v>44.290100000000002</v>
      </c>
      <c r="AC250">
        <f t="shared" si="50"/>
        <v>45467.2178307824</v>
      </c>
      <c r="AD250">
        <f t="shared" si="51"/>
        <v>6.9016736534434159E-2</v>
      </c>
      <c r="AE250">
        <f t="shared" si="52"/>
        <v>69.016736534434159</v>
      </c>
      <c r="AF250">
        <f t="shared" si="53"/>
        <v>188.23996522166797</v>
      </c>
      <c r="AG250">
        <f t="shared" si="54"/>
        <v>3.1991081133640256E-3</v>
      </c>
      <c r="AI250">
        <v>76.776556733225448</v>
      </c>
      <c r="AJ250">
        <v>180.33079721173971</v>
      </c>
    </row>
    <row r="251" spans="2:36" x14ac:dyDescent="0.2">
      <c r="B251">
        <f t="shared" si="49"/>
        <v>163.63636363636365</v>
      </c>
      <c r="C251">
        <v>1100000</v>
      </c>
      <c r="D251">
        <v>464.815</v>
      </c>
      <c r="E251">
        <v>-572612</v>
      </c>
      <c r="F251" s="2">
        <v>2517820</v>
      </c>
      <c r="G251">
        <v>118.405</v>
      </c>
      <c r="I251">
        <f t="shared" si="55"/>
        <v>436.38063281250652</v>
      </c>
      <c r="J251">
        <f t="shared" si="56"/>
        <v>7.1864893999281365E-2</v>
      </c>
      <c r="K251">
        <f t="shared" si="57"/>
        <v>0.99939666738113953</v>
      </c>
      <c r="L251">
        <f t="shared" si="58"/>
        <v>1</v>
      </c>
      <c r="M251">
        <f t="shared" si="59"/>
        <v>-4.0649999999999995</v>
      </c>
      <c r="O251">
        <v>163.63636363636365</v>
      </c>
      <c r="P251">
        <v>1100000</v>
      </c>
      <c r="Q251">
        <v>464.815</v>
      </c>
      <c r="R251">
        <v>-572612</v>
      </c>
      <c r="S251" s="2">
        <v>2517820</v>
      </c>
      <c r="T251">
        <v>118.405</v>
      </c>
      <c r="U251">
        <v>795.50900000000001</v>
      </c>
      <c r="V251">
        <f t="shared" si="60"/>
        <v>7.9550900000000008E-2</v>
      </c>
      <c r="X251">
        <v>1100000</v>
      </c>
      <c r="Y251">
        <v>46.6282</v>
      </c>
      <c r="Z251">
        <v>90.997500000000002</v>
      </c>
      <c r="AA251">
        <v>44.369300000000003</v>
      </c>
      <c r="AC251">
        <f t="shared" si="50"/>
        <v>45711.56906331057</v>
      </c>
      <c r="AD251">
        <f t="shared" si="51"/>
        <v>7.95492863769338E-2</v>
      </c>
      <c r="AE251">
        <f t="shared" si="52"/>
        <v>79.549286376933807</v>
      </c>
      <c r="AF251">
        <f t="shared" si="53"/>
        <v>168.22365321621211</v>
      </c>
      <c r="AG251">
        <f t="shared" si="54"/>
        <v>3.5797581879048416E-3</v>
      </c>
      <c r="AI251">
        <v>85.387439668724554</v>
      </c>
      <c r="AJ251">
        <v>165.18584280014869</v>
      </c>
    </row>
    <row r="252" spans="2:36" x14ac:dyDescent="0.2">
      <c r="B252">
        <f t="shared" si="49"/>
        <v>181.81818181818184</v>
      </c>
      <c r="C252">
        <v>1200000</v>
      </c>
      <c r="D252">
        <v>464.80599999999998</v>
      </c>
      <c r="E252">
        <v>-572610</v>
      </c>
      <c r="F252" s="2">
        <v>2517820</v>
      </c>
      <c r="G252">
        <v>187.92</v>
      </c>
      <c r="I252">
        <f t="shared" si="55"/>
        <v>438.38063281250652</v>
      </c>
      <c r="J252">
        <f t="shared" si="56"/>
        <v>7.9849882221423737E-2</v>
      </c>
      <c r="K252">
        <f t="shared" si="57"/>
        <v>0.99939666738113953</v>
      </c>
      <c r="L252">
        <f t="shared" si="58"/>
        <v>3</v>
      </c>
      <c r="M252">
        <f t="shared" si="59"/>
        <v>-3.8999999999999995</v>
      </c>
      <c r="O252">
        <v>181.81818181818184</v>
      </c>
      <c r="P252">
        <v>1200000</v>
      </c>
      <c r="Q252">
        <v>464.80599999999998</v>
      </c>
      <c r="R252">
        <v>-572610</v>
      </c>
      <c r="S252" s="2">
        <v>2517820</v>
      </c>
      <c r="T252">
        <v>187.92</v>
      </c>
      <c r="U252">
        <v>909.42899999999997</v>
      </c>
      <c r="V252">
        <f t="shared" si="60"/>
        <v>9.0942900000000007E-2</v>
      </c>
      <c r="X252">
        <v>1200000</v>
      </c>
      <c r="Y252">
        <v>46.555900000000001</v>
      </c>
      <c r="Z252">
        <v>90.904200000000003</v>
      </c>
      <c r="AA252">
        <v>44.348300000000002</v>
      </c>
      <c r="AC252">
        <f t="shared" si="50"/>
        <v>45646.693889657523</v>
      </c>
      <c r="AD252">
        <f t="shared" si="51"/>
        <v>9.1070304896036333E-2</v>
      </c>
      <c r="AE252">
        <f t="shared" si="52"/>
        <v>91.070304896036333</v>
      </c>
      <c r="AF252">
        <f t="shared" si="53"/>
        <v>151.18641483193466</v>
      </c>
      <c r="AG252">
        <f t="shared" si="54"/>
        <v>3.9831621159178319E-3</v>
      </c>
      <c r="AI252">
        <v>102.63883077136302</v>
      </c>
      <c r="AJ252">
        <v>146.10625378174527</v>
      </c>
    </row>
    <row r="253" spans="2:36" x14ac:dyDescent="0.2">
      <c r="B253">
        <f t="shared" si="49"/>
        <v>200.00000000000003</v>
      </c>
      <c r="C253">
        <v>1300000</v>
      </c>
      <c r="D253">
        <v>464.76799999999997</v>
      </c>
      <c r="E253">
        <v>-572620</v>
      </c>
      <c r="F253" s="2">
        <v>2517820</v>
      </c>
      <c r="G253">
        <v>225.74199999999999</v>
      </c>
      <c r="I253">
        <f t="shared" si="55"/>
        <v>428.38063281250652</v>
      </c>
      <c r="J253">
        <f t="shared" si="56"/>
        <v>8.783487044356611E-2</v>
      </c>
      <c r="K253">
        <f t="shared" si="57"/>
        <v>0.99939666738113953</v>
      </c>
      <c r="L253">
        <f t="shared" si="58"/>
        <v>-7</v>
      </c>
      <c r="M253">
        <f t="shared" si="59"/>
        <v>-4.5599999999999996</v>
      </c>
      <c r="O253">
        <v>200.00000000000003</v>
      </c>
      <c r="P253">
        <v>1300000</v>
      </c>
      <c r="Q253">
        <v>464.76799999999997</v>
      </c>
      <c r="R253">
        <v>-572620</v>
      </c>
      <c r="S253" s="2">
        <v>2517820</v>
      </c>
      <c r="T253">
        <v>225.74199999999999</v>
      </c>
      <c r="U253">
        <v>1083.3699999999999</v>
      </c>
      <c r="V253">
        <f t="shared" si="60"/>
        <v>0.10833699999999999</v>
      </c>
      <c r="X253">
        <v>1300000</v>
      </c>
      <c r="Y253">
        <v>46.558300000000003</v>
      </c>
      <c r="Z253">
        <v>90.860699999999994</v>
      </c>
      <c r="AA253">
        <v>44.302399999999999</v>
      </c>
      <c r="AC253">
        <f t="shared" si="50"/>
        <v>45505.109059607654</v>
      </c>
      <c r="AD253">
        <f t="shared" si="51"/>
        <v>0.10882632538721287</v>
      </c>
      <c r="AE253">
        <f t="shared" si="52"/>
        <v>108.82632538721288</v>
      </c>
      <c r="AF253">
        <f t="shared" si="53"/>
        <v>137.01588337847861</v>
      </c>
      <c r="AG253">
        <f t="shared" si="54"/>
        <v>4.3951108816818298E-3</v>
      </c>
      <c r="AI253">
        <v>111.01294025138561</v>
      </c>
      <c r="AJ253">
        <v>137.70920515090901</v>
      </c>
    </row>
    <row r="254" spans="2:36" x14ac:dyDescent="0.2">
      <c r="B254">
        <f t="shared" si="49"/>
        <v>218.18181818181822</v>
      </c>
      <c r="C254">
        <v>1400000</v>
      </c>
      <c r="D254">
        <v>464.80700000000002</v>
      </c>
      <c r="E254">
        <v>-572599</v>
      </c>
      <c r="F254" s="2">
        <v>2517820</v>
      </c>
      <c r="G254">
        <v>230.071</v>
      </c>
      <c r="I254">
        <f t="shared" si="55"/>
        <v>449.38063281250652</v>
      </c>
      <c r="J254">
        <f t="shared" si="56"/>
        <v>9.5819858665708482E-2</v>
      </c>
      <c r="K254">
        <f t="shared" si="57"/>
        <v>0.99939666738113953</v>
      </c>
      <c r="L254">
        <f t="shared" si="58"/>
        <v>14</v>
      </c>
      <c r="M254">
        <f t="shared" si="59"/>
        <v>-2.855</v>
      </c>
      <c r="O254">
        <v>218.18181818181822</v>
      </c>
      <c r="P254">
        <v>1400000</v>
      </c>
      <c r="Q254">
        <v>464.80700000000002</v>
      </c>
      <c r="R254">
        <v>-572599</v>
      </c>
      <c r="S254" s="2">
        <v>2517820</v>
      </c>
      <c r="T254">
        <v>230.071</v>
      </c>
      <c r="U254">
        <v>1313.16</v>
      </c>
      <c r="V254">
        <f t="shared" si="60"/>
        <v>0.13131600000000002</v>
      </c>
      <c r="X254">
        <v>1400000</v>
      </c>
      <c r="Y254">
        <v>46.859099999999998</v>
      </c>
      <c r="Z254">
        <v>91.227000000000004</v>
      </c>
      <c r="AA254">
        <v>44.367899999999999</v>
      </c>
      <c r="AC254">
        <f t="shared" si="50"/>
        <v>45707.242140590424</v>
      </c>
      <c r="AD254">
        <f t="shared" si="51"/>
        <v>0.13132576727642792</v>
      </c>
      <c r="AE254">
        <f t="shared" si="52"/>
        <v>131.32576727642791</v>
      </c>
      <c r="AF254">
        <f t="shared" si="53"/>
        <v>126.15579724487459</v>
      </c>
      <c r="AG254">
        <f t="shared" si="54"/>
        <v>4.7734627591556507E-3</v>
      </c>
      <c r="AI254">
        <v>136.23379530235795</v>
      </c>
      <c r="AJ254">
        <v>121.03851875578697</v>
      </c>
    </row>
    <row r="255" spans="2:36" x14ac:dyDescent="0.2">
      <c r="B255">
        <f t="shared" si="49"/>
        <v>236.3636363636364</v>
      </c>
      <c r="C255">
        <v>1500000</v>
      </c>
      <c r="D255">
        <v>464.76400000000001</v>
      </c>
      <c r="E255">
        <v>-572614</v>
      </c>
      <c r="F255" s="2">
        <v>2517820</v>
      </c>
      <c r="G255">
        <v>200.77699999999999</v>
      </c>
      <c r="I255">
        <f t="shared" si="55"/>
        <v>434.38063281250652</v>
      </c>
      <c r="J255">
        <f t="shared" si="56"/>
        <v>0.10380484688785085</v>
      </c>
      <c r="K255">
        <f t="shared" si="57"/>
        <v>0.99939666738113953</v>
      </c>
      <c r="L255">
        <f t="shared" si="58"/>
        <v>-1</v>
      </c>
      <c r="M255">
        <f t="shared" si="59"/>
        <v>-4.8349999999999991</v>
      </c>
      <c r="O255">
        <v>236.3636363636364</v>
      </c>
      <c r="P255">
        <v>1500000</v>
      </c>
      <c r="Q255">
        <v>464.76400000000001</v>
      </c>
      <c r="R255">
        <v>-572614</v>
      </c>
      <c r="S255" s="2">
        <v>2517820</v>
      </c>
      <c r="T255">
        <v>200.77699999999999</v>
      </c>
      <c r="U255">
        <v>1467.77</v>
      </c>
      <c r="V255">
        <f t="shared" si="60"/>
        <v>0.14677700000000002</v>
      </c>
      <c r="X255">
        <v>1500000</v>
      </c>
      <c r="Y255">
        <v>46.8262</v>
      </c>
      <c r="Z255">
        <v>90.939899999999994</v>
      </c>
      <c r="AA255">
        <v>44.113700000000001</v>
      </c>
      <c r="AC255">
        <f t="shared" si="50"/>
        <v>44926.113904728212</v>
      </c>
      <c r="AD255">
        <f t="shared" si="51"/>
        <v>0.14934011189925786</v>
      </c>
      <c r="AE255">
        <f t="shared" si="52"/>
        <v>149.34011189925786</v>
      </c>
      <c r="AF255">
        <f t="shared" si="53"/>
        <v>114.46137066450022</v>
      </c>
      <c r="AG255">
        <f t="shared" si="54"/>
        <v>5.2611636266799502E-3</v>
      </c>
      <c r="AI255">
        <v>155.87799388010987</v>
      </c>
      <c r="AJ255">
        <v>115.02195796773979</v>
      </c>
    </row>
    <row r="256" spans="2:36" x14ac:dyDescent="0.2">
      <c r="B256">
        <f t="shared" si="49"/>
        <v>254.54545454545459</v>
      </c>
      <c r="C256">
        <v>1600000</v>
      </c>
      <c r="D256">
        <v>464.78100000000001</v>
      </c>
      <c r="E256">
        <v>-572614</v>
      </c>
      <c r="F256" s="2">
        <v>2517820</v>
      </c>
      <c r="G256">
        <v>179.78800000000001</v>
      </c>
      <c r="I256">
        <f t="shared" si="55"/>
        <v>434.38063281250652</v>
      </c>
      <c r="J256">
        <f t="shared" si="56"/>
        <v>0.11178983510999323</v>
      </c>
      <c r="K256">
        <f t="shared" si="57"/>
        <v>0.99939666738113953</v>
      </c>
      <c r="L256">
        <f t="shared" si="58"/>
        <v>-1</v>
      </c>
      <c r="M256">
        <f t="shared" si="59"/>
        <v>-4.01</v>
      </c>
      <c r="O256">
        <v>254.54545454545459</v>
      </c>
      <c r="P256">
        <v>1600000</v>
      </c>
      <c r="Q256">
        <v>464.78100000000001</v>
      </c>
      <c r="R256">
        <v>-572614</v>
      </c>
      <c r="S256" s="2">
        <v>2517820</v>
      </c>
      <c r="T256">
        <v>179.78800000000001</v>
      </c>
      <c r="U256">
        <v>1755.27</v>
      </c>
      <c r="V256">
        <f t="shared" si="60"/>
        <v>0.17552700000000002</v>
      </c>
      <c r="X256">
        <v>1600000</v>
      </c>
      <c r="Y256">
        <v>46.813699999999997</v>
      </c>
      <c r="Z256">
        <v>91.078699999999998</v>
      </c>
      <c r="AA256">
        <v>44.265000000000001</v>
      </c>
      <c r="AC256">
        <f t="shared" si="50"/>
        <v>45389.960348703753</v>
      </c>
      <c r="AD256">
        <f t="shared" si="51"/>
        <v>0.17676710376185037</v>
      </c>
      <c r="AE256">
        <f t="shared" si="52"/>
        <v>176.76710376185036</v>
      </c>
      <c r="AF256">
        <f t="shared" si="53"/>
        <v>107.38291976495834</v>
      </c>
      <c r="AG256">
        <f t="shared" si="54"/>
        <v>5.6079682068443113E-3</v>
      </c>
      <c r="AI256">
        <v>179.21237372004282</v>
      </c>
      <c r="AJ256">
        <v>107.02743172350726</v>
      </c>
    </row>
    <row r="257" spans="2:36" x14ac:dyDescent="0.2">
      <c r="B257">
        <f t="shared" si="49"/>
        <v>272.72727272727275</v>
      </c>
      <c r="C257">
        <v>1700000</v>
      </c>
      <c r="D257">
        <v>464.774</v>
      </c>
      <c r="E257">
        <v>-572617</v>
      </c>
      <c r="F257" s="2">
        <v>2517820</v>
      </c>
      <c r="G257">
        <v>167.602</v>
      </c>
      <c r="I257">
        <f t="shared" si="55"/>
        <v>431.38063281250652</v>
      </c>
      <c r="J257">
        <f t="shared" si="56"/>
        <v>0.1197748233321356</v>
      </c>
      <c r="K257">
        <f t="shared" si="57"/>
        <v>0.99939666738113953</v>
      </c>
      <c r="L257">
        <f t="shared" si="58"/>
        <v>-4</v>
      </c>
      <c r="M257">
        <f t="shared" si="59"/>
        <v>-4.1749999999999998</v>
      </c>
      <c r="O257">
        <v>272.72727272727275</v>
      </c>
      <c r="P257">
        <v>1700000</v>
      </c>
      <c r="Q257">
        <v>464.774</v>
      </c>
      <c r="R257">
        <v>-572617</v>
      </c>
      <c r="S257" s="2">
        <v>2517820</v>
      </c>
      <c r="T257">
        <v>167.602</v>
      </c>
      <c r="U257">
        <v>2070.52</v>
      </c>
      <c r="V257">
        <f t="shared" si="60"/>
        <v>0.20705200000000001</v>
      </c>
      <c r="X257">
        <v>1700000</v>
      </c>
      <c r="Y257">
        <v>46.877600000000001</v>
      </c>
      <c r="Z257">
        <v>91.237200000000001</v>
      </c>
      <c r="AA257">
        <v>44.3596</v>
      </c>
      <c r="AC257">
        <f t="shared" si="50"/>
        <v>45681.595278021065</v>
      </c>
      <c r="AD257">
        <f t="shared" si="51"/>
        <v>0.20718365366165636</v>
      </c>
      <c r="AE257">
        <f t="shared" si="52"/>
        <v>207.18365366165636</v>
      </c>
      <c r="AF257">
        <f t="shared" si="53"/>
        <v>100.86800781355571</v>
      </c>
      <c r="AG257">
        <f t="shared" si="54"/>
        <v>5.9701783851338246E-3</v>
      </c>
      <c r="AI257">
        <v>196.74033634261406</v>
      </c>
      <c r="AJ257">
        <v>100.80730763806282</v>
      </c>
    </row>
    <row r="258" spans="2:36" x14ac:dyDescent="0.2">
      <c r="B258">
        <f t="shared" si="49"/>
        <v>290.90909090909093</v>
      </c>
      <c r="C258">
        <v>1800000</v>
      </c>
      <c r="D258">
        <v>464.803</v>
      </c>
      <c r="E258">
        <v>-572613</v>
      </c>
      <c r="F258" s="2">
        <v>2517820</v>
      </c>
      <c r="G258">
        <v>227.935</v>
      </c>
      <c r="I258">
        <f t="shared" si="55"/>
        <v>435.38063281250652</v>
      </c>
      <c r="J258">
        <f t="shared" si="56"/>
        <v>0.12775981155427796</v>
      </c>
      <c r="K258">
        <f t="shared" si="57"/>
        <v>0.99939666738113953</v>
      </c>
      <c r="L258">
        <f t="shared" si="58"/>
        <v>0</v>
      </c>
      <c r="M258">
        <f t="shared" si="59"/>
        <v>-3.7899999999999996</v>
      </c>
      <c r="O258">
        <v>290.90909090909093</v>
      </c>
      <c r="P258">
        <v>1800000</v>
      </c>
      <c r="Q258">
        <v>464.803</v>
      </c>
      <c r="R258">
        <v>-572613</v>
      </c>
      <c r="S258" s="2">
        <v>2517820</v>
      </c>
      <c r="T258">
        <v>227.935</v>
      </c>
      <c r="U258">
        <v>2235.94</v>
      </c>
      <c r="V258">
        <f t="shared" si="60"/>
        <v>0.22359400000000001</v>
      </c>
      <c r="X258">
        <v>1800000</v>
      </c>
      <c r="Y258">
        <v>46.767699999999998</v>
      </c>
      <c r="Z258">
        <v>91.081000000000003</v>
      </c>
      <c r="AA258">
        <v>44.313299999999998</v>
      </c>
      <c r="AC258">
        <f t="shared" si="50"/>
        <v>45538.705054464255</v>
      </c>
      <c r="AD258">
        <f t="shared" si="51"/>
        <v>0.22443820569622827</v>
      </c>
      <c r="AE258">
        <f t="shared" si="52"/>
        <v>224.43820569622827</v>
      </c>
      <c r="AF258">
        <f t="shared" si="53"/>
        <v>94.267965631806888</v>
      </c>
      <c r="AG258">
        <f t="shared" si="54"/>
        <v>6.3881722275845104E-3</v>
      </c>
      <c r="AI258">
        <v>230.41391638088865</v>
      </c>
      <c r="AJ258">
        <v>95.23171020042426</v>
      </c>
    </row>
    <row r="259" spans="2:36" x14ac:dyDescent="0.2">
      <c r="B259">
        <f t="shared" si="49"/>
        <v>309.09090909090912</v>
      </c>
      <c r="C259">
        <v>1900000</v>
      </c>
      <c r="D259">
        <v>464.892</v>
      </c>
      <c r="E259">
        <v>-572613</v>
      </c>
      <c r="F259" s="2">
        <v>2517820</v>
      </c>
      <c r="G259">
        <v>212.18199999999999</v>
      </c>
      <c r="I259">
        <f t="shared" si="55"/>
        <v>435.38063281250652</v>
      </c>
      <c r="J259">
        <f t="shared" si="56"/>
        <v>0.13574479977642034</v>
      </c>
      <c r="K259">
        <f t="shared" si="57"/>
        <v>0.99939666738113953</v>
      </c>
      <c r="L259">
        <f t="shared" si="58"/>
        <v>0</v>
      </c>
      <c r="M259">
        <f t="shared" si="59"/>
        <v>-4.01</v>
      </c>
      <c r="O259">
        <v>309.09090909090912</v>
      </c>
      <c r="P259">
        <v>1900000</v>
      </c>
      <c r="Q259">
        <v>464.892</v>
      </c>
      <c r="R259">
        <v>-572613</v>
      </c>
      <c r="S259" s="2">
        <v>2517820</v>
      </c>
      <c r="T259">
        <v>212.18199999999999</v>
      </c>
      <c r="U259">
        <v>2605.46</v>
      </c>
      <c r="V259">
        <f t="shared" si="60"/>
        <v>0.260546</v>
      </c>
      <c r="X259">
        <v>1900000</v>
      </c>
      <c r="Y259">
        <v>46.523000000000003</v>
      </c>
      <c r="Z259">
        <v>91.235299999999995</v>
      </c>
      <c r="AA259">
        <v>44.712299999999999</v>
      </c>
      <c r="AC259">
        <f t="shared" si="50"/>
        <v>46779.915104344756</v>
      </c>
      <c r="AD259">
        <f t="shared" si="51"/>
        <v>0.25459056227349253</v>
      </c>
      <c r="AE259">
        <f t="shared" si="52"/>
        <v>254.59056227349254</v>
      </c>
      <c r="AF259">
        <f t="shared" si="53"/>
        <v>91.141033421823678</v>
      </c>
      <c r="AG259">
        <f t="shared" si="54"/>
        <v>6.6073422408199677E-3</v>
      </c>
      <c r="AI259">
        <v>267.56749928103272</v>
      </c>
      <c r="AJ259">
        <v>87.147093787504161</v>
      </c>
    </row>
    <row r="260" spans="2:36" x14ac:dyDescent="0.2">
      <c r="B260">
        <f t="shared" si="49"/>
        <v>327.27272727272731</v>
      </c>
      <c r="C260">
        <v>2000000</v>
      </c>
      <c r="D260">
        <v>464.79199999999997</v>
      </c>
      <c r="E260">
        <v>-572605</v>
      </c>
      <c r="F260" s="2">
        <v>2517820</v>
      </c>
      <c r="G260">
        <v>419.524</v>
      </c>
      <c r="I260">
        <f t="shared" si="55"/>
        <v>443.38063281250652</v>
      </c>
      <c r="J260">
        <f t="shared" si="56"/>
        <v>0.14372978799856273</v>
      </c>
      <c r="K260">
        <f t="shared" si="57"/>
        <v>0.99939666738113953</v>
      </c>
      <c r="L260">
        <f t="shared" si="58"/>
        <v>8</v>
      </c>
      <c r="M260">
        <f t="shared" si="59"/>
        <v>-3.57</v>
      </c>
      <c r="O260">
        <v>327.27272727272731</v>
      </c>
      <c r="P260">
        <v>2000000</v>
      </c>
      <c r="Q260">
        <v>464.79199999999997</v>
      </c>
      <c r="R260">
        <v>-572605</v>
      </c>
      <c r="S260" s="2">
        <v>2517820</v>
      </c>
      <c r="T260">
        <v>419.524</v>
      </c>
      <c r="U260">
        <v>3042.58</v>
      </c>
      <c r="V260">
        <f t="shared" si="60"/>
        <v>0.30425800000000003</v>
      </c>
      <c r="X260">
        <v>2000000</v>
      </c>
      <c r="Y260">
        <v>46.628</v>
      </c>
      <c r="Z260">
        <v>91.209900000000005</v>
      </c>
      <c r="AA260">
        <v>44.581899999999997</v>
      </c>
      <c r="AC260">
        <f t="shared" si="50"/>
        <v>46371.817483750849</v>
      </c>
      <c r="AD260">
        <f t="shared" si="51"/>
        <v>0.29991984831343815</v>
      </c>
      <c r="AE260">
        <f t="shared" si="52"/>
        <v>299.91984831343814</v>
      </c>
      <c r="AF260">
        <f t="shared" si="53"/>
        <v>85.326720382183979</v>
      </c>
      <c r="AG260">
        <f t="shared" si="54"/>
        <v>7.0575781807000982E-3</v>
      </c>
      <c r="AI260">
        <v>282.77324862895807</v>
      </c>
      <c r="AJ260">
        <v>85.128208396247771</v>
      </c>
    </row>
    <row r="261" spans="2:36" x14ac:dyDescent="0.2">
      <c r="B261">
        <f t="shared" si="49"/>
        <v>345.4545454545455</v>
      </c>
      <c r="C261">
        <v>2100000</v>
      </c>
      <c r="D261">
        <v>464.815</v>
      </c>
      <c r="E261">
        <v>-572609</v>
      </c>
      <c r="F261" s="2">
        <v>2517820</v>
      </c>
      <c r="G261">
        <v>437.37</v>
      </c>
      <c r="I261">
        <f t="shared" si="55"/>
        <v>439.38063281250652</v>
      </c>
      <c r="J261">
        <f t="shared" si="56"/>
        <v>0.15171477622070509</v>
      </c>
      <c r="K261">
        <f t="shared" si="57"/>
        <v>0.99939666738113953</v>
      </c>
      <c r="L261">
        <f t="shared" si="58"/>
        <v>4</v>
      </c>
      <c r="M261">
        <f t="shared" si="59"/>
        <v>-4.2299999999999995</v>
      </c>
      <c r="O261">
        <v>345.4545454545455</v>
      </c>
      <c r="P261">
        <v>2100000</v>
      </c>
      <c r="Q261">
        <v>464.815</v>
      </c>
      <c r="R261">
        <v>-572609</v>
      </c>
      <c r="S261" s="2">
        <v>2517820</v>
      </c>
      <c r="T261">
        <v>437.37</v>
      </c>
      <c r="U261">
        <v>3256.33</v>
      </c>
      <c r="V261">
        <f t="shared" si="60"/>
        <v>0.32563300000000001</v>
      </c>
      <c r="X261">
        <v>2100000</v>
      </c>
      <c r="Y261">
        <v>46.332000000000001</v>
      </c>
      <c r="Z261">
        <v>90.644000000000005</v>
      </c>
      <c r="AA261">
        <v>44.311999999999998</v>
      </c>
      <c r="AC261">
        <f t="shared" si="50"/>
        <v>45534.697324514978</v>
      </c>
      <c r="AD261">
        <f t="shared" si="51"/>
        <v>0.32689123481044374</v>
      </c>
      <c r="AE261">
        <f t="shared" si="52"/>
        <v>326.89123481044373</v>
      </c>
      <c r="AF261">
        <f t="shared" si="53"/>
        <v>79.376563688697914</v>
      </c>
      <c r="AG261">
        <f t="shared" si="54"/>
        <v>7.5866221969715306E-3</v>
      </c>
      <c r="AI261">
        <v>316.1058653067966</v>
      </c>
      <c r="AJ261">
        <v>81.187202150205266</v>
      </c>
    </row>
    <row r="262" spans="2:36" x14ac:dyDescent="0.2">
      <c r="B262">
        <f t="shared" si="49"/>
        <v>363.63636363636368</v>
      </c>
      <c r="C262">
        <v>2200000</v>
      </c>
      <c r="D262">
        <v>464.82299999999998</v>
      </c>
      <c r="E262">
        <v>-572604</v>
      </c>
      <c r="F262" s="2">
        <v>2517820</v>
      </c>
      <c r="G262">
        <v>418.49299999999999</v>
      </c>
      <c r="I262">
        <f t="shared" si="55"/>
        <v>444.38063281250652</v>
      </c>
      <c r="J262">
        <f t="shared" si="56"/>
        <v>0.15969976444284747</v>
      </c>
      <c r="K262">
        <f t="shared" si="57"/>
        <v>0.99939666738113953</v>
      </c>
      <c r="L262">
        <f t="shared" si="58"/>
        <v>9</v>
      </c>
      <c r="M262">
        <f t="shared" si="59"/>
        <v>-3.7349999999999994</v>
      </c>
      <c r="O262">
        <v>363.63636363636368</v>
      </c>
      <c r="P262">
        <v>2200000</v>
      </c>
      <c r="Q262">
        <v>464.82299999999998</v>
      </c>
      <c r="R262">
        <v>-572604</v>
      </c>
      <c r="S262" s="2">
        <v>2517820</v>
      </c>
      <c r="T262">
        <v>418.49299999999999</v>
      </c>
      <c r="U262">
        <v>3663.9</v>
      </c>
      <c r="V262">
        <f t="shared" si="60"/>
        <v>0.36639000000000005</v>
      </c>
      <c r="X262">
        <v>2200000</v>
      </c>
      <c r="Y262">
        <v>46.243299999999998</v>
      </c>
      <c r="Z262">
        <v>90.7898</v>
      </c>
      <c r="AA262">
        <v>44.546500000000002</v>
      </c>
      <c r="AC262">
        <f t="shared" si="50"/>
        <v>46261.441352797941</v>
      </c>
      <c r="AD262">
        <f t="shared" si="51"/>
        <v>0.36202767520766671</v>
      </c>
      <c r="AE262">
        <f t="shared" si="52"/>
        <v>362.02767520766673</v>
      </c>
      <c r="AF262">
        <f t="shared" si="53"/>
        <v>76.611259952301012</v>
      </c>
      <c r="AG262">
        <f t="shared" si="54"/>
        <v>7.8604633362633122E-3</v>
      </c>
      <c r="AI262">
        <v>361.92567328869177</v>
      </c>
      <c r="AJ262">
        <v>76.711912548131707</v>
      </c>
    </row>
    <row r="263" spans="2:36" x14ac:dyDescent="0.2">
      <c r="B263">
        <f t="shared" si="49"/>
        <v>381.81818181818187</v>
      </c>
      <c r="C263">
        <v>2300000</v>
      </c>
      <c r="D263">
        <v>464.76400000000001</v>
      </c>
      <c r="E263">
        <v>-572590</v>
      </c>
      <c r="F263" s="2">
        <v>2517820</v>
      </c>
      <c r="G263">
        <v>452.69499999999999</v>
      </c>
      <c r="I263">
        <f t="shared" si="55"/>
        <v>458.38063281250652</v>
      </c>
      <c r="J263">
        <f t="shared" si="56"/>
        <v>0.16768475266498983</v>
      </c>
      <c r="K263">
        <f t="shared" si="57"/>
        <v>0.99939666738113953</v>
      </c>
      <c r="L263">
        <f t="shared" si="58"/>
        <v>23</v>
      </c>
      <c r="M263">
        <f t="shared" si="59"/>
        <v>-3.2399999999999998</v>
      </c>
      <c r="O263">
        <v>381.81818181818187</v>
      </c>
      <c r="P263">
        <v>2300000</v>
      </c>
      <c r="Q263">
        <v>464.76400000000001</v>
      </c>
      <c r="R263">
        <v>-572590</v>
      </c>
      <c r="S263" s="2">
        <v>2517820</v>
      </c>
      <c r="T263">
        <v>452.69499999999999</v>
      </c>
      <c r="U263">
        <v>4122.5600000000004</v>
      </c>
      <c r="V263">
        <f t="shared" si="60"/>
        <v>0.41225600000000007</v>
      </c>
      <c r="X263">
        <v>2300000</v>
      </c>
      <c r="Y263">
        <v>46.723199999999999</v>
      </c>
      <c r="Z263">
        <v>90.967600000000004</v>
      </c>
      <c r="AA263">
        <v>44.244399999999999</v>
      </c>
      <c r="AC263">
        <f t="shared" si="50"/>
        <v>45326.619236815684</v>
      </c>
      <c r="AD263">
        <f t="shared" si="51"/>
        <v>0.41574877369534219</v>
      </c>
      <c r="AE263">
        <f t="shared" si="52"/>
        <v>415.74877369534221</v>
      </c>
      <c r="AF263">
        <f t="shared" si="53"/>
        <v>71.48871217821771</v>
      </c>
      <c r="AG263">
        <f t="shared" si="54"/>
        <v>8.4237074868371686E-3</v>
      </c>
      <c r="AI263">
        <v>413.94255911709115</v>
      </c>
      <c r="AJ263">
        <v>70.32686313710191</v>
      </c>
    </row>
    <row r="264" spans="2:36" x14ac:dyDescent="0.2">
      <c r="B264">
        <f t="shared" si="49"/>
        <v>400.00000000000006</v>
      </c>
      <c r="C264">
        <v>2400000</v>
      </c>
      <c r="D264">
        <v>464.80599999999998</v>
      </c>
      <c r="E264">
        <v>-572590</v>
      </c>
      <c r="F264" s="2">
        <v>2517820</v>
      </c>
      <c r="G264">
        <v>450.464</v>
      </c>
      <c r="I264">
        <f t="shared" si="55"/>
        <v>458.38063281250652</v>
      </c>
      <c r="J264">
        <f t="shared" si="56"/>
        <v>0.17566974088713222</v>
      </c>
      <c r="K264">
        <f t="shared" si="57"/>
        <v>0.99939666738113953</v>
      </c>
      <c r="L264">
        <f t="shared" si="58"/>
        <v>23</v>
      </c>
      <c r="M264">
        <f t="shared" si="59"/>
        <v>-4.01</v>
      </c>
      <c r="O264">
        <v>400.00000000000006</v>
      </c>
      <c r="P264">
        <v>2400000</v>
      </c>
      <c r="Q264">
        <v>464.80599999999998</v>
      </c>
      <c r="R264">
        <v>-572590</v>
      </c>
      <c r="S264" s="2">
        <v>2517820</v>
      </c>
      <c r="T264">
        <v>450.464</v>
      </c>
      <c r="U264">
        <v>4626.57</v>
      </c>
      <c r="V264">
        <f t="shared" si="60"/>
        <v>0.46265699999999998</v>
      </c>
      <c r="X264">
        <v>2400000</v>
      </c>
      <c r="Y264">
        <v>46.594799999999999</v>
      </c>
      <c r="Z264">
        <v>90.870199999999997</v>
      </c>
      <c r="AA264">
        <v>44.275399999999998</v>
      </c>
      <c r="AC264">
        <f t="shared" si="50"/>
        <v>45421.960789578989</v>
      </c>
      <c r="AD264">
        <f t="shared" si="51"/>
        <v>0.46559743470657411</v>
      </c>
      <c r="AE264">
        <f t="shared" si="52"/>
        <v>465.59743470657412</v>
      </c>
      <c r="AF264">
        <f t="shared" si="53"/>
        <v>68.382761968711151</v>
      </c>
      <c r="AG264">
        <f t="shared" si="54"/>
        <v>8.8063129166315243E-3</v>
      </c>
      <c r="AI264">
        <v>451.06184258680003</v>
      </c>
      <c r="AJ264">
        <v>67.919077953381262</v>
      </c>
    </row>
    <row r="265" spans="2:36" x14ac:dyDescent="0.2">
      <c r="B265">
        <f t="shared" si="49"/>
        <v>418.18181818181824</v>
      </c>
      <c r="C265">
        <v>2500000</v>
      </c>
      <c r="D265">
        <v>464.834</v>
      </c>
      <c r="E265">
        <v>-572590</v>
      </c>
      <c r="F265" s="2">
        <v>2517820</v>
      </c>
      <c r="G265">
        <v>459.81599999999997</v>
      </c>
      <c r="I265">
        <f t="shared" si="55"/>
        <v>458.38063281250652</v>
      </c>
      <c r="J265">
        <f t="shared" si="56"/>
        <v>0.18365472910927458</v>
      </c>
      <c r="K265">
        <f t="shared" si="57"/>
        <v>0.99939666738113953</v>
      </c>
      <c r="L265">
        <f t="shared" si="58"/>
        <v>23</v>
      </c>
      <c r="M265">
        <f t="shared" si="59"/>
        <v>-4.01</v>
      </c>
      <c r="O265">
        <v>418.18181818181824</v>
      </c>
      <c r="P265">
        <v>2500000</v>
      </c>
      <c r="Q265">
        <v>464.834</v>
      </c>
      <c r="R265">
        <v>-572590</v>
      </c>
      <c r="S265" s="2">
        <v>2517820</v>
      </c>
      <c r="T265">
        <v>459.81599999999997</v>
      </c>
      <c r="U265">
        <v>5144.7299999999996</v>
      </c>
      <c r="V265">
        <f t="shared" si="60"/>
        <v>0.51447299999999996</v>
      </c>
      <c r="X265">
        <v>2500000</v>
      </c>
      <c r="Y265">
        <v>46.8142</v>
      </c>
      <c r="Z265">
        <v>91.158900000000003</v>
      </c>
      <c r="AA265">
        <v>44.344700000000003</v>
      </c>
      <c r="AC265">
        <f t="shared" si="50"/>
        <v>45635.578598275584</v>
      </c>
      <c r="AD265">
        <f t="shared" si="51"/>
        <v>0.51531922598599911</v>
      </c>
      <c r="AE265">
        <f t="shared" si="52"/>
        <v>515.31922598599908</v>
      </c>
      <c r="AF265">
        <f t="shared" si="53"/>
        <v>65.717217337108053</v>
      </c>
      <c r="AG265">
        <f t="shared" si="54"/>
        <v>9.163504244419066E-3</v>
      </c>
      <c r="AI265">
        <v>478.44076464154557</v>
      </c>
      <c r="AJ265">
        <v>67.537014051580655</v>
      </c>
    </row>
    <row r="266" spans="2:36" x14ac:dyDescent="0.2">
      <c r="B266">
        <f t="shared" si="49"/>
        <v>436.36363636363643</v>
      </c>
      <c r="C266">
        <v>2600000</v>
      </c>
      <c r="D266">
        <v>464.87</v>
      </c>
      <c r="E266">
        <v>-572584</v>
      </c>
      <c r="F266" s="2">
        <v>2517820</v>
      </c>
      <c r="G266">
        <v>458.02699999999999</v>
      </c>
      <c r="I266">
        <f t="shared" si="55"/>
        <v>464.38063281250652</v>
      </c>
      <c r="J266">
        <f t="shared" si="56"/>
        <v>0.19163971733141696</v>
      </c>
      <c r="K266">
        <f t="shared" si="57"/>
        <v>0.99939666738113953</v>
      </c>
      <c r="L266">
        <f t="shared" si="58"/>
        <v>29</v>
      </c>
      <c r="M266">
        <f t="shared" si="59"/>
        <v>-3.6799999999999997</v>
      </c>
      <c r="O266">
        <v>436.36363636363643</v>
      </c>
      <c r="P266">
        <v>2600000</v>
      </c>
      <c r="Q266">
        <v>464.87</v>
      </c>
      <c r="R266">
        <v>-572584</v>
      </c>
      <c r="S266" s="2">
        <v>2517820</v>
      </c>
      <c r="T266">
        <v>458.02699999999999</v>
      </c>
      <c r="U266">
        <v>5415.89</v>
      </c>
      <c r="V266">
        <f t="shared" si="60"/>
        <v>0.5415890000000001</v>
      </c>
      <c r="X266">
        <v>2600000</v>
      </c>
      <c r="Y266">
        <v>46.855499999999999</v>
      </c>
      <c r="Z266">
        <v>91.287000000000006</v>
      </c>
      <c r="AA266">
        <v>44.4315</v>
      </c>
      <c r="AC266">
        <f t="shared" si="50"/>
        <v>45904.08375292024</v>
      </c>
      <c r="AD266">
        <f t="shared" si="51"/>
        <v>0.53930671916124606</v>
      </c>
      <c r="AE266">
        <f t="shared" si="52"/>
        <v>539.30671916124606</v>
      </c>
      <c r="AF266">
        <f t="shared" si="53"/>
        <v>63.349548249186284</v>
      </c>
      <c r="AG266">
        <f t="shared" si="54"/>
        <v>9.5059872823597454E-3</v>
      </c>
      <c r="AI266">
        <v>538.66429588728431</v>
      </c>
      <c r="AJ266">
        <v>64.984527593563016</v>
      </c>
    </row>
    <row r="267" spans="2:36" x14ac:dyDescent="0.2">
      <c r="B267">
        <f t="shared" si="49"/>
        <v>454.54545454545462</v>
      </c>
      <c r="C267">
        <v>2700000</v>
      </c>
      <c r="D267">
        <v>464.72800000000001</v>
      </c>
      <c r="E267">
        <v>-572590</v>
      </c>
      <c r="F267" s="2">
        <v>2517820</v>
      </c>
      <c r="G267">
        <v>634.75400000000002</v>
      </c>
      <c r="I267">
        <f t="shared" si="55"/>
        <v>458.38063281250652</v>
      </c>
      <c r="J267">
        <f t="shared" si="56"/>
        <v>0.19962470555355935</v>
      </c>
      <c r="K267">
        <f t="shared" si="57"/>
        <v>0.99939666738113953</v>
      </c>
      <c r="L267">
        <f t="shared" si="58"/>
        <v>23</v>
      </c>
      <c r="M267">
        <f t="shared" si="59"/>
        <v>-4.339999999999999</v>
      </c>
      <c r="O267">
        <v>454.54545454545462</v>
      </c>
      <c r="P267">
        <v>2700000</v>
      </c>
      <c r="Q267">
        <v>464.72800000000001</v>
      </c>
      <c r="R267">
        <v>-572590</v>
      </c>
      <c r="S267" s="2">
        <v>2517820</v>
      </c>
      <c r="T267">
        <v>634.75400000000002</v>
      </c>
      <c r="U267">
        <v>6016.19</v>
      </c>
      <c r="V267">
        <f t="shared" si="60"/>
        <v>0.60161900000000001</v>
      </c>
      <c r="X267">
        <v>2700000</v>
      </c>
      <c r="Y267">
        <v>46.457299999999996</v>
      </c>
      <c r="Z267">
        <v>90.9041</v>
      </c>
      <c r="AA267">
        <v>44.446800000000003</v>
      </c>
      <c r="AC267">
        <f t="shared" si="50"/>
        <v>45951.521338253289</v>
      </c>
      <c r="AD267">
        <f t="shared" si="51"/>
        <v>0.59846529198171128</v>
      </c>
      <c r="AE267">
        <f t="shared" si="52"/>
        <v>598.46529198171129</v>
      </c>
      <c r="AF267">
        <f t="shared" si="53"/>
        <v>60.878413529771471</v>
      </c>
      <c r="AG267">
        <f t="shared" si="54"/>
        <v>9.8918477845271885E-3</v>
      </c>
      <c r="AI267">
        <v>578.9004234293667</v>
      </c>
      <c r="AJ267">
        <v>62.480421381883374</v>
      </c>
    </row>
    <row r="268" spans="2:36" x14ac:dyDescent="0.2">
      <c r="B268">
        <f t="shared" si="49"/>
        <v>472.7272727272728</v>
      </c>
      <c r="C268">
        <v>2800000</v>
      </c>
      <c r="D268">
        <v>464.76900000000001</v>
      </c>
      <c r="E268">
        <v>-572580</v>
      </c>
      <c r="F268" s="2">
        <v>2517820</v>
      </c>
      <c r="G268">
        <v>657.39499999999998</v>
      </c>
      <c r="I268">
        <f t="shared" si="55"/>
        <v>468.38063281250652</v>
      </c>
      <c r="J268">
        <f t="shared" si="56"/>
        <v>0.20760969377570171</v>
      </c>
      <c r="K268">
        <f t="shared" si="57"/>
        <v>0.99939666738113953</v>
      </c>
      <c r="L268">
        <f t="shared" si="58"/>
        <v>33</v>
      </c>
      <c r="M268">
        <f t="shared" si="59"/>
        <v>-3.4599999999999995</v>
      </c>
      <c r="O268">
        <v>472.7272727272728</v>
      </c>
      <c r="P268">
        <v>2800000</v>
      </c>
      <c r="Q268">
        <v>464.76900000000001</v>
      </c>
      <c r="R268">
        <v>-572580</v>
      </c>
      <c r="S268" s="2">
        <v>2517820</v>
      </c>
      <c r="T268">
        <v>657.39499999999998</v>
      </c>
      <c r="U268">
        <v>6487.4</v>
      </c>
      <c r="V268">
        <f t="shared" si="60"/>
        <v>0.64873999999999998</v>
      </c>
      <c r="X268">
        <v>2800000</v>
      </c>
      <c r="Y268">
        <v>46.773299999999999</v>
      </c>
      <c r="Z268">
        <v>91.055000000000007</v>
      </c>
      <c r="AA268">
        <v>44.281700000000001</v>
      </c>
      <c r="AC268">
        <f t="shared" si="50"/>
        <v>45441.352985203819</v>
      </c>
      <c r="AD268">
        <f t="shared" si="51"/>
        <v>0.6525844817741755</v>
      </c>
      <c r="AE268">
        <f t="shared" si="52"/>
        <v>652.58448177417552</v>
      </c>
      <c r="AF268">
        <f t="shared" si="53"/>
        <v>57.887040470112893</v>
      </c>
      <c r="AG268">
        <f t="shared" si="54"/>
        <v>1.0403019313293725E-2</v>
      </c>
      <c r="AI268">
        <v>647.75401794631296</v>
      </c>
      <c r="AJ268">
        <v>57.850183979932638</v>
      </c>
    </row>
    <row r="269" spans="2:36" x14ac:dyDescent="0.2">
      <c r="B269">
        <f t="shared" si="49"/>
        <v>490.90909090909099</v>
      </c>
      <c r="C269">
        <v>2900000</v>
      </c>
      <c r="D269">
        <v>464.80099999999999</v>
      </c>
      <c r="E269">
        <v>-572582</v>
      </c>
      <c r="F269" s="2">
        <v>2517820</v>
      </c>
      <c r="G269">
        <v>768.83100000000002</v>
      </c>
      <c r="I269">
        <f t="shared" si="55"/>
        <v>466.38063281250652</v>
      </c>
      <c r="J269">
        <f t="shared" si="56"/>
        <v>0.2155946819978441</v>
      </c>
      <c r="K269">
        <f t="shared" si="57"/>
        <v>0.99939666738113953</v>
      </c>
      <c r="L269">
        <f t="shared" si="58"/>
        <v>31</v>
      </c>
      <c r="M269">
        <f t="shared" si="59"/>
        <v>-4.1199999999999992</v>
      </c>
      <c r="O269">
        <v>490.90909090909099</v>
      </c>
      <c r="P269">
        <v>2900000</v>
      </c>
      <c r="Q269">
        <v>464.80099999999999</v>
      </c>
      <c r="R269">
        <v>-572582</v>
      </c>
      <c r="S269" s="2">
        <v>2517820</v>
      </c>
      <c r="T269">
        <v>768.83100000000002</v>
      </c>
      <c r="U269">
        <v>7162.88</v>
      </c>
      <c r="V269">
        <f t="shared" si="60"/>
        <v>0.71628800000000004</v>
      </c>
      <c r="X269">
        <v>2900000</v>
      </c>
      <c r="Y269">
        <v>46.048699999999997</v>
      </c>
      <c r="Z269">
        <v>91.113299999999995</v>
      </c>
      <c r="AA269">
        <v>45.064599999999999</v>
      </c>
      <c r="AC269">
        <f t="shared" si="50"/>
        <v>47894.424524837399</v>
      </c>
      <c r="AD269">
        <f t="shared" si="51"/>
        <v>0.68362830431694277</v>
      </c>
      <c r="AE269">
        <f t="shared" si="52"/>
        <v>683.62830431694272</v>
      </c>
      <c r="AF269">
        <f t="shared" si="53"/>
        <v>58.752267951375529</v>
      </c>
      <c r="AG269">
        <f t="shared" si="54"/>
        <v>1.024981708788488E-2</v>
      </c>
      <c r="AI269">
        <v>681.2731965944414</v>
      </c>
      <c r="AJ269">
        <v>57.007826514828395</v>
      </c>
    </row>
    <row r="270" spans="2:36" x14ac:dyDescent="0.2">
      <c r="B270">
        <f t="shared" si="49"/>
        <v>509.09090909090918</v>
      </c>
      <c r="C270">
        <v>3000000</v>
      </c>
      <c r="D270">
        <v>464.79199999999997</v>
      </c>
      <c r="E270">
        <v>-572576</v>
      </c>
      <c r="F270" s="2">
        <v>2517820</v>
      </c>
      <c r="G270">
        <v>729.88300000000004</v>
      </c>
      <c r="I270">
        <f t="shared" si="55"/>
        <v>472.38063281250652</v>
      </c>
      <c r="J270">
        <f t="shared" si="56"/>
        <v>0.22357967021998645</v>
      </c>
      <c r="K270">
        <f t="shared" si="57"/>
        <v>0.99939666738113953</v>
      </c>
      <c r="L270">
        <f t="shared" si="58"/>
        <v>37</v>
      </c>
      <c r="M270">
        <f t="shared" si="59"/>
        <v>-3.6799999999999997</v>
      </c>
      <c r="O270">
        <v>509.09090909090918</v>
      </c>
      <c r="P270">
        <v>3000000</v>
      </c>
      <c r="Q270">
        <v>464.79199999999997</v>
      </c>
      <c r="R270">
        <v>-572576</v>
      </c>
      <c r="S270" s="2">
        <v>2517820</v>
      </c>
      <c r="T270">
        <v>729.88300000000004</v>
      </c>
      <c r="U270">
        <v>7851.85</v>
      </c>
      <c r="V270">
        <f t="shared" si="60"/>
        <v>0.78518500000000002</v>
      </c>
      <c r="X270">
        <v>3000000</v>
      </c>
      <c r="Y270">
        <v>46.511499999999998</v>
      </c>
      <c r="Z270">
        <v>90.972999999999999</v>
      </c>
      <c r="AA270">
        <v>44.461500000000001</v>
      </c>
      <c r="AC270">
        <f t="shared" si="50"/>
        <v>45997.129399614721</v>
      </c>
      <c r="AD270">
        <f t="shared" si="51"/>
        <v>0.78029457019725346</v>
      </c>
      <c r="AE270">
        <f t="shared" si="52"/>
        <v>780.29457019725351</v>
      </c>
      <c r="AF270">
        <f t="shared" si="53"/>
        <v>54.409675815879957</v>
      </c>
      <c r="AG270">
        <f t="shared" si="54"/>
        <v>1.1067884360087337E-2</v>
      </c>
      <c r="AI270">
        <v>784.00539161026495</v>
      </c>
      <c r="AJ270">
        <v>54.596020230155261</v>
      </c>
    </row>
    <row r="271" spans="2:36" x14ac:dyDescent="0.2">
      <c r="B271">
        <f t="shared" si="49"/>
        <v>527.27272727272737</v>
      </c>
      <c r="C271">
        <v>3100000</v>
      </c>
      <c r="D271">
        <v>464.80099999999999</v>
      </c>
      <c r="E271">
        <v>-572564</v>
      </c>
      <c r="F271" s="2">
        <v>2517820</v>
      </c>
      <c r="G271">
        <v>819.42399999999998</v>
      </c>
      <c r="I271">
        <f t="shared" si="55"/>
        <v>484.38063281250652</v>
      </c>
      <c r="J271">
        <f t="shared" si="56"/>
        <v>0.23156465844212884</v>
      </c>
      <c r="K271">
        <f t="shared" si="57"/>
        <v>0.99939666738113953</v>
      </c>
      <c r="L271">
        <f t="shared" si="58"/>
        <v>49</v>
      </c>
      <c r="M271">
        <f t="shared" si="59"/>
        <v>-3.3499999999999996</v>
      </c>
      <c r="O271">
        <v>527.27272727272737</v>
      </c>
      <c r="P271">
        <v>3100000</v>
      </c>
      <c r="Q271">
        <v>464.80099999999999</v>
      </c>
      <c r="R271">
        <v>-572564</v>
      </c>
      <c r="S271" s="2">
        <v>2517820</v>
      </c>
      <c r="T271">
        <v>819.42399999999998</v>
      </c>
      <c r="U271">
        <v>8481.3700000000008</v>
      </c>
      <c r="V271">
        <f t="shared" si="60"/>
        <v>0.84813700000000014</v>
      </c>
      <c r="X271">
        <v>3100000</v>
      </c>
      <c r="Y271">
        <v>46.482500000000002</v>
      </c>
      <c r="Z271">
        <v>91.124899999999997</v>
      </c>
      <c r="AA271">
        <v>44.642400000000002</v>
      </c>
      <c r="AC271">
        <f t="shared" si="50"/>
        <v>46560.860832188482</v>
      </c>
      <c r="AD271">
        <f t="shared" si="51"/>
        <v>0.83264969649472809</v>
      </c>
      <c r="AE271">
        <f t="shared" si="52"/>
        <v>832.64969649472812</v>
      </c>
      <c r="AF271">
        <f t="shared" si="53"/>
        <v>53.177319711134977</v>
      </c>
      <c r="AG271">
        <f t="shared" si="54"/>
        <v>1.132437669426019E-2</v>
      </c>
      <c r="AI271">
        <v>780.44286861448336</v>
      </c>
      <c r="AJ271">
        <v>54.537048476407591</v>
      </c>
    </row>
    <row r="272" spans="2:36" x14ac:dyDescent="0.2">
      <c r="B272">
        <f t="shared" si="49"/>
        <v>545.4545454545455</v>
      </c>
      <c r="C272">
        <v>3200000</v>
      </c>
      <c r="D272">
        <v>464.79899999999998</v>
      </c>
      <c r="E272">
        <v>-572563</v>
      </c>
      <c r="F272" s="2">
        <v>2517820</v>
      </c>
      <c r="G272">
        <v>923.13900000000001</v>
      </c>
      <c r="I272">
        <f t="shared" si="55"/>
        <v>485.38063281250652</v>
      </c>
      <c r="J272">
        <f t="shared" si="56"/>
        <v>0.2395496466642712</v>
      </c>
      <c r="K272">
        <f t="shared" si="57"/>
        <v>0.99939666738113953</v>
      </c>
      <c r="L272">
        <f t="shared" si="58"/>
        <v>50</v>
      </c>
      <c r="M272">
        <f t="shared" si="59"/>
        <v>-3.9549999999999992</v>
      </c>
      <c r="O272">
        <v>545.4545454545455</v>
      </c>
      <c r="P272">
        <v>3200000</v>
      </c>
      <c r="Q272">
        <v>464.79899999999998</v>
      </c>
      <c r="R272">
        <v>-572563</v>
      </c>
      <c r="S272" s="2">
        <v>2517820</v>
      </c>
      <c r="T272">
        <v>923.13900000000001</v>
      </c>
      <c r="U272">
        <v>9191.81</v>
      </c>
      <c r="V272">
        <f t="shared" si="60"/>
        <v>0.91918100000000003</v>
      </c>
      <c r="X272">
        <v>3200000</v>
      </c>
      <c r="Y272">
        <v>45.924500000000002</v>
      </c>
      <c r="Z272">
        <v>91.162099999999995</v>
      </c>
      <c r="AA272">
        <v>45.2376</v>
      </c>
      <c r="AC272">
        <f t="shared" si="50"/>
        <v>48448.135277830334</v>
      </c>
      <c r="AD272">
        <f t="shared" si="51"/>
        <v>0.86724397623507721</v>
      </c>
      <c r="AE272">
        <f t="shared" si="52"/>
        <v>867.24397623507718</v>
      </c>
      <c r="AF272">
        <f t="shared" si="53"/>
        <v>53.488356284567281</v>
      </c>
      <c r="AG272">
        <f t="shared" si="54"/>
        <v>1.1258525066580699E-2</v>
      </c>
      <c r="AI272">
        <v>915.40001098822654</v>
      </c>
      <c r="AJ272">
        <v>50.556209350956678</v>
      </c>
    </row>
    <row r="273" spans="2:36" x14ac:dyDescent="0.2">
      <c r="B273">
        <f t="shared" si="49"/>
        <v>563.63636363636363</v>
      </c>
      <c r="C273">
        <v>3300000</v>
      </c>
      <c r="D273">
        <v>464.77600000000001</v>
      </c>
      <c r="E273">
        <v>-572561</v>
      </c>
      <c r="F273" s="2">
        <v>2517820</v>
      </c>
      <c r="G273">
        <v>970.12900000000002</v>
      </c>
      <c r="I273">
        <f t="shared" si="55"/>
        <v>487.38063281250652</v>
      </c>
      <c r="J273">
        <f t="shared" si="56"/>
        <v>0.24753463488641353</v>
      </c>
      <c r="K273">
        <f t="shared" si="57"/>
        <v>0.99939666738113953</v>
      </c>
      <c r="L273">
        <f t="shared" si="58"/>
        <v>52</v>
      </c>
      <c r="M273">
        <f t="shared" si="59"/>
        <v>-3.899999999999999</v>
      </c>
      <c r="O273">
        <v>563.63636363636363</v>
      </c>
      <c r="P273">
        <v>3300000</v>
      </c>
      <c r="Q273">
        <v>464.77600000000001</v>
      </c>
      <c r="R273">
        <v>-572561</v>
      </c>
      <c r="S273" s="2">
        <v>2517820</v>
      </c>
      <c r="T273">
        <v>970.12900000000002</v>
      </c>
      <c r="U273">
        <v>9760.7199999999993</v>
      </c>
      <c r="V273">
        <f t="shared" si="60"/>
        <v>0.97607199999999994</v>
      </c>
      <c r="X273">
        <v>3300000</v>
      </c>
      <c r="Y273">
        <v>46.233400000000003</v>
      </c>
      <c r="Z273">
        <v>91.017899999999997</v>
      </c>
      <c r="AA273">
        <v>44.784500000000001</v>
      </c>
      <c r="AC273">
        <f t="shared" si="50"/>
        <v>47006.897391208506</v>
      </c>
      <c r="AD273">
        <f t="shared" si="51"/>
        <v>0.9491559766914589</v>
      </c>
      <c r="AE273">
        <f t="shared" si="52"/>
        <v>949.15597669145893</v>
      </c>
      <c r="AF273">
        <f t="shared" si="53"/>
        <v>50.22307898368441</v>
      </c>
      <c r="AG273">
        <f t="shared" si="54"/>
        <v>1.1990503413692181E-2</v>
      </c>
      <c r="AI273">
        <v>971.88434089346458</v>
      </c>
      <c r="AJ273">
        <v>50.195496638449846</v>
      </c>
    </row>
    <row r="274" spans="2:36" x14ac:dyDescent="0.2">
      <c r="B274">
        <f t="shared" si="49"/>
        <v>581.81818181818176</v>
      </c>
      <c r="C274">
        <v>3400000</v>
      </c>
      <c r="D274">
        <v>464.80200000000002</v>
      </c>
      <c r="E274">
        <v>-572553</v>
      </c>
      <c r="F274" s="2">
        <v>2517820</v>
      </c>
      <c r="G274">
        <v>1127.42</v>
      </c>
      <c r="I274">
        <f t="shared" si="55"/>
        <v>495.38063281250652</v>
      </c>
      <c r="J274">
        <f t="shared" si="56"/>
        <v>0.25551962310855586</v>
      </c>
      <c r="K274">
        <f t="shared" si="57"/>
        <v>0.99939666738113953</v>
      </c>
      <c r="L274">
        <f t="shared" si="58"/>
        <v>60</v>
      </c>
      <c r="M274">
        <f t="shared" si="59"/>
        <v>-3.5699999999999981</v>
      </c>
      <c r="O274">
        <v>581.81818181818176</v>
      </c>
      <c r="P274">
        <v>3400000</v>
      </c>
      <c r="Q274">
        <v>464.80200000000002</v>
      </c>
      <c r="R274">
        <v>-572553</v>
      </c>
      <c r="S274" s="2">
        <v>2517820</v>
      </c>
      <c r="T274">
        <v>1127.42</v>
      </c>
      <c r="U274">
        <v>10639.5</v>
      </c>
      <c r="V274">
        <f t="shared" si="60"/>
        <v>1.06395</v>
      </c>
      <c r="X274">
        <v>3400000</v>
      </c>
      <c r="Y274">
        <v>46.317999999999998</v>
      </c>
      <c r="Z274">
        <v>91.385499999999993</v>
      </c>
      <c r="AA274">
        <v>45.067500000000003</v>
      </c>
      <c r="AC274">
        <f t="shared" si="50"/>
        <v>47903.671435012038</v>
      </c>
      <c r="AD274">
        <f t="shared" si="51"/>
        <v>1.0152423797914949</v>
      </c>
      <c r="AE274">
        <f t="shared" si="52"/>
        <v>1015.2423797914948</v>
      </c>
      <c r="AF274">
        <f t="shared" si="53"/>
        <v>49.581796924969801</v>
      </c>
      <c r="AG274">
        <f t="shared" si="54"/>
        <v>1.2145586431877119E-2</v>
      </c>
      <c r="AI274">
        <v>1039.5839733455259</v>
      </c>
      <c r="AJ274">
        <v>48.253828416635052</v>
      </c>
    </row>
    <row r="275" spans="2:36" x14ac:dyDescent="0.2">
      <c r="B275">
        <f t="shared" si="49"/>
        <v>599.99999999999989</v>
      </c>
      <c r="C275">
        <v>3500000</v>
      </c>
      <c r="D275">
        <v>464.803</v>
      </c>
      <c r="E275">
        <v>-572539</v>
      </c>
      <c r="F275" s="2">
        <v>2517820</v>
      </c>
      <c r="G275">
        <v>1174.45</v>
      </c>
      <c r="I275">
        <f t="shared" si="55"/>
        <v>509.38063281250652</v>
      </c>
      <c r="J275">
        <f t="shared" si="56"/>
        <v>0.26350461133069825</v>
      </c>
      <c r="K275">
        <f t="shared" si="57"/>
        <v>0.99939666738113953</v>
      </c>
      <c r="L275">
        <f t="shared" si="58"/>
        <v>74</v>
      </c>
      <c r="M275">
        <f t="shared" si="59"/>
        <v>-3.2399999999999975</v>
      </c>
      <c r="O275">
        <v>599.99999999999989</v>
      </c>
      <c r="P275">
        <v>3500000</v>
      </c>
      <c r="Q275">
        <v>464.803</v>
      </c>
      <c r="R275">
        <v>-572539</v>
      </c>
      <c r="S275" s="2">
        <v>2517820</v>
      </c>
      <c r="T275">
        <v>1174.45</v>
      </c>
      <c r="U275">
        <v>11668.9</v>
      </c>
      <c r="V275">
        <f t="shared" si="60"/>
        <v>1.16689</v>
      </c>
      <c r="X275">
        <v>3500000</v>
      </c>
      <c r="Y275">
        <v>46.316600000000001</v>
      </c>
      <c r="Z275">
        <v>91.356499999999997</v>
      </c>
      <c r="AA275">
        <v>45.039900000000003</v>
      </c>
      <c r="AC275">
        <f t="shared" si="50"/>
        <v>47815.714583749272</v>
      </c>
      <c r="AD275">
        <f t="shared" si="51"/>
        <v>1.1155180116838919</v>
      </c>
      <c r="AE275">
        <f t="shared" si="52"/>
        <v>1115.5180116838919</v>
      </c>
      <c r="AF275">
        <f t="shared" si="53"/>
        <v>47.991038870556352</v>
      </c>
      <c r="AG275">
        <f t="shared" si="54"/>
        <v>1.2548175954771089E-2</v>
      </c>
      <c r="AI275">
        <v>1118.2098362132397</v>
      </c>
      <c r="AJ275">
        <v>47.120180860637767</v>
      </c>
    </row>
    <row r="276" spans="2:36" x14ac:dyDescent="0.2">
      <c r="B276">
        <f t="shared" si="49"/>
        <v>618.18181818181802</v>
      </c>
      <c r="C276">
        <v>3600000</v>
      </c>
      <c r="D276">
        <v>464.8</v>
      </c>
      <c r="E276">
        <v>-572537</v>
      </c>
      <c r="F276" s="2">
        <v>2517820</v>
      </c>
      <c r="G276">
        <v>1248.01</v>
      </c>
      <c r="I276">
        <f t="shared" si="55"/>
        <v>511.38063281250652</v>
      </c>
      <c r="J276">
        <f t="shared" si="56"/>
        <v>0.27148959955284058</v>
      </c>
      <c r="K276">
        <f t="shared" si="57"/>
        <v>0.99939666738113953</v>
      </c>
      <c r="L276">
        <f t="shared" si="58"/>
        <v>76</v>
      </c>
      <c r="M276">
        <f t="shared" si="59"/>
        <v>-3.899999999999999</v>
      </c>
      <c r="O276">
        <v>618.18181818181802</v>
      </c>
      <c r="P276">
        <v>3600000</v>
      </c>
      <c r="Q276">
        <v>464.8</v>
      </c>
      <c r="R276">
        <v>-572537</v>
      </c>
      <c r="S276" s="2">
        <v>2517820</v>
      </c>
      <c r="T276">
        <v>1248.01</v>
      </c>
      <c r="U276">
        <v>12830.4</v>
      </c>
      <c r="V276">
        <f t="shared" si="60"/>
        <v>1.28304</v>
      </c>
      <c r="X276">
        <v>3600000</v>
      </c>
      <c r="Y276">
        <v>45.978299999999997</v>
      </c>
      <c r="Z276">
        <v>90.963899999999995</v>
      </c>
      <c r="AA276">
        <v>44.985599999999998</v>
      </c>
      <c r="AC276">
        <f t="shared" si="50"/>
        <v>47642.983448421328</v>
      </c>
      <c r="AD276">
        <f t="shared" si="51"/>
        <v>1.2310014542481278</v>
      </c>
      <c r="AE276">
        <f t="shared" si="52"/>
        <v>1231.0014542481279</v>
      </c>
      <c r="AF276">
        <f t="shared" si="53"/>
        <v>46.411272199857734</v>
      </c>
      <c r="AG276">
        <f t="shared" si="54"/>
        <v>1.2975296117865217E-2</v>
      </c>
      <c r="AI276">
        <v>1192.5391425443013</v>
      </c>
      <c r="AJ276">
        <v>46.914170441425043</v>
      </c>
    </row>
    <row r="277" spans="2:36" x14ac:dyDescent="0.2">
      <c r="B277">
        <f t="shared" si="49"/>
        <v>636.36363636363615</v>
      </c>
      <c r="C277">
        <v>3700000</v>
      </c>
      <c r="D277">
        <v>464.827</v>
      </c>
      <c r="E277">
        <v>-572534</v>
      </c>
      <c r="F277" s="2">
        <v>2517820</v>
      </c>
      <c r="G277">
        <v>1393.86</v>
      </c>
      <c r="I277">
        <f t="shared" si="55"/>
        <v>514.38063281250652</v>
      </c>
      <c r="J277">
        <f t="shared" si="56"/>
        <v>0.27947458777498296</v>
      </c>
      <c r="K277">
        <f t="shared" si="57"/>
        <v>0.99939666738113953</v>
      </c>
      <c r="L277">
        <f t="shared" si="58"/>
        <v>79</v>
      </c>
      <c r="M277">
        <f t="shared" si="59"/>
        <v>-3.8449999999999989</v>
      </c>
      <c r="O277">
        <v>636.36363636363615</v>
      </c>
      <c r="P277">
        <v>3700000</v>
      </c>
      <c r="Q277">
        <v>464.827</v>
      </c>
      <c r="R277">
        <v>-572534</v>
      </c>
      <c r="S277" s="2">
        <v>2517820</v>
      </c>
      <c r="T277">
        <v>1393.86</v>
      </c>
      <c r="U277">
        <v>13798.6</v>
      </c>
      <c r="V277">
        <f t="shared" si="60"/>
        <v>1.3798600000000001</v>
      </c>
      <c r="X277">
        <v>3700000</v>
      </c>
      <c r="Y277">
        <v>46.298299999999998</v>
      </c>
      <c r="Z277">
        <v>90.948499999999996</v>
      </c>
      <c r="AA277">
        <v>44.650199999999998</v>
      </c>
      <c r="AC277">
        <f t="shared" si="50"/>
        <v>46585.270687352349</v>
      </c>
      <c r="AD277">
        <f t="shared" si="51"/>
        <v>1.3539534132201736</v>
      </c>
      <c r="AE277">
        <f t="shared" si="52"/>
        <v>1353.9534132201736</v>
      </c>
      <c r="AF277">
        <f t="shared" si="53"/>
        <v>44.084307155308501</v>
      </c>
      <c r="AG277">
        <f t="shared" si="54"/>
        <v>1.3660189733241273E-2</v>
      </c>
      <c r="AI277">
        <v>1296.5726396638147</v>
      </c>
      <c r="AJ277">
        <v>43.930463592766401</v>
      </c>
    </row>
    <row r="278" spans="2:36" x14ac:dyDescent="0.2">
      <c r="B278">
        <f t="shared" si="49"/>
        <v>654.54545454545428</v>
      </c>
      <c r="C278">
        <v>3800000</v>
      </c>
      <c r="D278">
        <v>464.77600000000001</v>
      </c>
      <c r="E278">
        <v>-572526</v>
      </c>
      <c r="F278" s="2">
        <v>2517820</v>
      </c>
      <c r="G278">
        <v>1592.46</v>
      </c>
      <c r="I278">
        <f t="shared" si="55"/>
        <v>522.38063281250652</v>
      </c>
      <c r="J278">
        <f t="shared" si="56"/>
        <v>0.28745957599712529</v>
      </c>
      <c r="K278">
        <f t="shared" si="57"/>
        <v>0.99939666738113953</v>
      </c>
      <c r="L278">
        <f t="shared" si="58"/>
        <v>87</v>
      </c>
      <c r="M278">
        <f t="shared" si="59"/>
        <v>-3.5699999999999981</v>
      </c>
      <c r="O278">
        <v>654.54545454545428</v>
      </c>
      <c r="P278">
        <v>3800000</v>
      </c>
      <c r="Q278">
        <v>464.77600000000001</v>
      </c>
      <c r="R278">
        <v>-572526</v>
      </c>
      <c r="S278" s="2">
        <v>2517820</v>
      </c>
      <c r="T278">
        <v>1592.46</v>
      </c>
      <c r="U278">
        <v>14330.6</v>
      </c>
      <c r="V278">
        <f t="shared" si="60"/>
        <v>1.43306</v>
      </c>
      <c r="X278">
        <v>3800000</v>
      </c>
      <c r="Y278">
        <v>45.998600000000003</v>
      </c>
      <c r="Z278">
        <v>91.212500000000006</v>
      </c>
      <c r="AA278">
        <v>45.213900000000002</v>
      </c>
      <c r="AC278">
        <f t="shared" si="50"/>
        <v>48372.029160946586</v>
      </c>
      <c r="AD278">
        <f t="shared" si="51"/>
        <v>1.3542142749686277</v>
      </c>
      <c r="AE278">
        <f t="shared" si="52"/>
        <v>1354.2142749686277</v>
      </c>
      <c r="AF278">
        <f t="shared" si="53"/>
        <v>44.503610495547562</v>
      </c>
      <c r="AG278">
        <f t="shared" si="54"/>
        <v>1.3531486396148646E-2</v>
      </c>
      <c r="AI278">
        <v>1358.6581265843342</v>
      </c>
      <c r="AJ278">
        <v>44.294285677239522</v>
      </c>
    </row>
    <row r="279" spans="2:36" x14ac:dyDescent="0.2">
      <c r="B279">
        <f t="shared" si="49"/>
        <v>672.72727272727241</v>
      </c>
      <c r="C279">
        <v>3900000</v>
      </c>
      <c r="D279">
        <v>464.78</v>
      </c>
      <c r="E279">
        <v>-572512</v>
      </c>
      <c r="F279" s="2">
        <v>2517820</v>
      </c>
      <c r="G279">
        <v>1616.19</v>
      </c>
      <c r="I279">
        <f t="shared" si="55"/>
        <v>536.38063281250652</v>
      </c>
      <c r="J279">
        <f t="shared" si="56"/>
        <v>0.29544456421926762</v>
      </c>
      <c r="K279">
        <f t="shared" si="57"/>
        <v>0.99939666738113953</v>
      </c>
      <c r="L279">
        <f t="shared" si="58"/>
        <v>101</v>
      </c>
      <c r="M279">
        <f t="shared" si="59"/>
        <v>-3.2399999999999975</v>
      </c>
      <c r="O279">
        <v>672.72727272727241</v>
      </c>
      <c r="P279">
        <v>3900000</v>
      </c>
      <c r="Q279">
        <v>464.78</v>
      </c>
      <c r="R279">
        <v>-572512</v>
      </c>
      <c r="S279" s="2">
        <v>2517820</v>
      </c>
      <c r="T279">
        <v>1616.19</v>
      </c>
      <c r="U279">
        <v>15653.1</v>
      </c>
      <c r="V279">
        <f t="shared" si="60"/>
        <v>1.5653100000000002</v>
      </c>
      <c r="X279">
        <v>3900000</v>
      </c>
      <c r="Y279">
        <v>46.032699999999998</v>
      </c>
      <c r="Z279">
        <v>91.233500000000006</v>
      </c>
      <c r="AA279">
        <v>45.200800000000001</v>
      </c>
      <c r="AC279">
        <f t="shared" si="50"/>
        <v>48329.996290323892</v>
      </c>
      <c r="AD279">
        <f t="shared" si="51"/>
        <v>1.4804744521977407</v>
      </c>
      <c r="AE279">
        <f t="shared" si="52"/>
        <v>1480.4744521977407</v>
      </c>
      <c r="AF279">
        <f t="shared" si="53"/>
        <v>43.263183976535622</v>
      </c>
      <c r="AG279">
        <f t="shared" si="54"/>
        <v>1.3919456328656052E-2</v>
      </c>
      <c r="AI279">
        <v>1479.1157984623987</v>
      </c>
      <c r="AJ279">
        <v>42.017095423836757</v>
      </c>
    </row>
    <row r="280" spans="2:36" x14ac:dyDescent="0.2">
      <c r="B280">
        <f t="shared" si="49"/>
        <v>690.90909090909054</v>
      </c>
      <c r="C280">
        <v>4000000</v>
      </c>
      <c r="D280">
        <v>464.81299999999999</v>
      </c>
      <c r="E280">
        <v>-572491</v>
      </c>
      <c r="F280" s="2">
        <v>2517820</v>
      </c>
      <c r="G280">
        <v>1735.19</v>
      </c>
      <c r="I280">
        <f t="shared" si="55"/>
        <v>557.38063281250652</v>
      </c>
      <c r="J280">
        <f t="shared" si="56"/>
        <v>0.30342955244141001</v>
      </c>
      <c r="K280">
        <f t="shared" si="57"/>
        <v>0.99939666738113953</v>
      </c>
      <c r="L280">
        <f t="shared" si="58"/>
        <v>122</v>
      </c>
      <c r="M280">
        <f t="shared" si="59"/>
        <v>-2.8549999999999964</v>
      </c>
      <c r="O280">
        <v>690.90909090909054</v>
      </c>
      <c r="P280">
        <v>4000000</v>
      </c>
      <c r="Q280">
        <v>464.81299999999999</v>
      </c>
      <c r="R280">
        <v>-572491</v>
      </c>
      <c r="S280" s="2">
        <v>2517820</v>
      </c>
      <c r="T280">
        <v>1735.19</v>
      </c>
      <c r="U280">
        <v>16757.3</v>
      </c>
      <c r="V280">
        <f t="shared" si="60"/>
        <v>1.6757299999999999</v>
      </c>
      <c r="X280">
        <v>4000000</v>
      </c>
      <c r="Y280">
        <v>45.724899999999998</v>
      </c>
      <c r="Z280">
        <v>91.427300000000002</v>
      </c>
      <c r="AA280">
        <v>45.702399999999997</v>
      </c>
      <c r="AC280">
        <f t="shared" si="50"/>
        <v>49956.892846934796</v>
      </c>
      <c r="AD280">
        <f t="shared" si="51"/>
        <v>1.5332957974305954</v>
      </c>
      <c r="AE280">
        <f t="shared" si="52"/>
        <v>1533.2957974305955</v>
      </c>
      <c r="AF280">
        <f t="shared" si="53"/>
        <v>43.542690736403372</v>
      </c>
      <c r="AG280">
        <f t="shared" si="54"/>
        <v>1.3830105347544301E-2</v>
      </c>
      <c r="AI280">
        <v>1604.813319543659</v>
      </c>
      <c r="AJ280">
        <v>40.881777113194403</v>
      </c>
    </row>
    <row r="281" spans="2:36" x14ac:dyDescent="0.2">
      <c r="B281">
        <f t="shared" si="49"/>
        <v>709.09090909090867</v>
      </c>
      <c r="C281">
        <v>4100000</v>
      </c>
      <c r="D281">
        <v>464.84800000000001</v>
      </c>
      <c r="E281">
        <v>-572487</v>
      </c>
      <c r="F281" s="2">
        <v>2517820</v>
      </c>
      <c r="G281">
        <v>1935.3</v>
      </c>
      <c r="I281">
        <f t="shared" si="55"/>
        <v>561.38063281250652</v>
      </c>
      <c r="J281">
        <f t="shared" si="56"/>
        <v>0.31141454066355234</v>
      </c>
      <c r="K281">
        <f t="shared" si="57"/>
        <v>0.99939666738113953</v>
      </c>
      <c r="L281">
        <f t="shared" si="58"/>
        <v>126</v>
      </c>
      <c r="M281">
        <f t="shared" si="59"/>
        <v>-3.7899999999999987</v>
      </c>
      <c r="O281">
        <v>709.09090909090867</v>
      </c>
      <c r="P281">
        <v>4100000</v>
      </c>
      <c r="Q281">
        <v>464.84800000000001</v>
      </c>
      <c r="R281">
        <v>-572487</v>
      </c>
      <c r="S281" s="2">
        <v>2517820</v>
      </c>
      <c r="T281">
        <v>1935.3</v>
      </c>
      <c r="U281">
        <v>17837.7</v>
      </c>
      <c r="V281">
        <f t="shared" si="60"/>
        <v>1.7837700000000001</v>
      </c>
      <c r="X281">
        <v>4100000</v>
      </c>
      <c r="Y281">
        <v>46.282800000000002</v>
      </c>
      <c r="Z281">
        <v>91.265000000000001</v>
      </c>
      <c r="AA281">
        <v>44.982199999999999</v>
      </c>
      <c r="AC281">
        <f t="shared" si="50"/>
        <v>47632.181731794532</v>
      </c>
      <c r="AD281">
        <f t="shared" si="51"/>
        <v>1.7118105582206349</v>
      </c>
      <c r="AE281">
        <f t="shared" si="52"/>
        <v>1711.8105582206349</v>
      </c>
      <c r="AF281">
        <f t="shared" si="53"/>
        <v>40.451935670224813</v>
      </c>
      <c r="AG281">
        <f t="shared" si="54"/>
        <v>1.4886803066960708E-2</v>
      </c>
      <c r="AI281">
        <v>1611.7312728405311</v>
      </c>
      <c r="AJ281">
        <v>42.366919816972064</v>
      </c>
    </row>
    <row r="282" spans="2:36" x14ac:dyDescent="0.2">
      <c r="B282">
        <f t="shared" si="49"/>
        <v>727.2727272727268</v>
      </c>
      <c r="C282">
        <v>4200000</v>
      </c>
      <c r="D282">
        <v>464.786</v>
      </c>
      <c r="E282">
        <v>-572469</v>
      </c>
      <c r="F282" s="2">
        <v>2517820</v>
      </c>
      <c r="G282">
        <v>2045</v>
      </c>
      <c r="I282">
        <f t="shared" si="55"/>
        <v>579.38063281250652</v>
      </c>
      <c r="J282">
        <f t="shared" si="56"/>
        <v>0.31939952888569467</v>
      </c>
      <c r="K282">
        <f t="shared" si="57"/>
        <v>0.99939666738113953</v>
      </c>
      <c r="L282">
        <f t="shared" si="58"/>
        <v>144</v>
      </c>
      <c r="M282">
        <f t="shared" si="59"/>
        <v>-3.0199999999999969</v>
      </c>
      <c r="O282">
        <v>727.2727272727268</v>
      </c>
      <c r="P282">
        <v>4200000</v>
      </c>
      <c r="Q282">
        <v>464.786</v>
      </c>
      <c r="R282">
        <v>-572469</v>
      </c>
      <c r="S282" s="2">
        <v>2517820</v>
      </c>
      <c r="T282">
        <v>2045</v>
      </c>
      <c r="U282">
        <v>19297.2</v>
      </c>
      <c r="V282">
        <f t="shared" si="60"/>
        <v>1.9297200000000001</v>
      </c>
      <c r="X282">
        <v>4200000</v>
      </c>
      <c r="Y282">
        <v>46.034599999999998</v>
      </c>
      <c r="Z282">
        <v>91.416600000000003</v>
      </c>
      <c r="AA282">
        <v>45.381999999999998</v>
      </c>
      <c r="AC282">
        <f t="shared" si="50"/>
        <v>48913.562202753252</v>
      </c>
      <c r="AD282">
        <f t="shared" si="51"/>
        <v>1.803359555185533</v>
      </c>
      <c r="AE282">
        <f t="shared" si="52"/>
        <v>1803.3595551855331</v>
      </c>
      <c r="AF282">
        <f t="shared" si="53"/>
        <v>40.501652342934783</v>
      </c>
      <c r="AG282">
        <f t="shared" si="54"/>
        <v>1.4868529187428307E-2</v>
      </c>
      <c r="AI282">
        <v>1655.0386075155297</v>
      </c>
      <c r="AJ282">
        <v>42.611429159583238</v>
      </c>
    </row>
    <row r="283" spans="2:36" x14ac:dyDescent="0.2">
      <c r="B283">
        <f t="shared" si="49"/>
        <v>745.45454545454493</v>
      </c>
      <c r="C283">
        <v>4300000</v>
      </c>
      <c r="D283">
        <v>464.78199999999998</v>
      </c>
      <c r="E283">
        <v>-572462</v>
      </c>
      <c r="F283" s="2">
        <v>2517820</v>
      </c>
      <c r="G283">
        <v>2139.9499999999998</v>
      </c>
      <c r="I283">
        <f t="shared" si="55"/>
        <v>586.38063281250652</v>
      </c>
      <c r="J283">
        <f t="shared" si="56"/>
        <v>0.32738451710783706</v>
      </c>
      <c r="K283">
        <f t="shared" si="57"/>
        <v>0.99939666738113953</v>
      </c>
      <c r="L283">
        <f t="shared" si="58"/>
        <v>151</v>
      </c>
      <c r="M283">
        <f t="shared" si="59"/>
        <v>-3.6249999999999982</v>
      </c>
      <c r="O283">
        <v>745.45454545454493</v>
      </c>
      <c r="P283">
        <v>4300000</v>
      </c>
      <c r="Q283">
        <v>464.78199999999998</v>
      </c>
      <c r="R283">
        <v>-572462</v>
      </c>
      <c r="S283" s="2">
        <v>2517820</v>
      </c>
      <c r="T283">
        <v>2139.9499999999998</v>
      </c>
      <c r="U283">
        <v>21164</v>
      </c>
      <c r="V283">
        <f t="shared" si="60"/>
        <v>2.1164000000000001</v>
      </c>
      <c r="X283">
        <v>4300000</v>
      </c>
      <c r="Y283">
        <v>46.083399999999997</v>
      </c>
      <c r="Z283">
        <v>91.4833</v>
      </c>
      <c r="AA283">
        <v>45.399900000000002</v>
      </c>
      <c r="AC283">
        <f t="shared" si="50"/>
        <v>48971.46389192612</v>
      </c>
      <c r="AD283">
        <f t="shared" si="51"/>
        <v>1.9754770371817056</v>
      </c>
      <c r="AE283">
        <f t="shared" si="52"/>
        <v>1975.4770371817056</v>
      </c>
      <c r="AF283">
        <f t="shared" si="53"/>
        <v>39.560581843036246</v>
      </c>
      <c r="AG283">
        <f t="shared" si="54"/>
        <v>1.5222223029715216E-2</v>
      </c>
      <c r="AI283">
        <v>1935.3274984244231</v>
      </c>
      <c r="AJ283">
        <v>38.891509679198073</v>
      </c>
    </row>
    <row r="284" spans="2:36" x14ac:dyDescent="0.2">
      <c r="B284">
        <f t="shared" si="49"/>
        <v>763.63636363636306</v>
      </c>
      <c r="C284">
        <v>4400000</v>
      </c>
      <c r="D284">
        <v>464.84899999999999</v>
      </c>
      <c r="E284">
        <v>-572449</v>
      </c>
      <c r="F284" s="2">
        <v>2517820</v>
      </c>
      <c r="G284">
        <v>2306.37</v>
      </c>
      <c r="I284">
        <f t="shared" si="55"/>
        <v>599.38063281250652</v>
      </c>
      <c r="J284">
        <f t="shared" si="56"/>
        <v>0.33536950532997939</v>
      </c>
      <c r="K284">
        <f t="shared" si="57"/>
        <v>0.99939666738113953</v>
      </c>
      <c r="L284">
        <f t="shared" si="58"/>
        <v>164</v>
      </c>
      <c r="M284">
        <f t="shared" si="59"/>
        <v>-3.2949999999999977</v>
      </c>
      <c r="O284">
        <v>763.63636363636306</v>
      </c>
      <c r="P284">
        <v>4400000</v>
      </c>
      <c r="Q284">
        <v>464.84899999999999</v>
      </c>
      <c r="R284">
        <v>-572449</v>
      </c>
      <c r="S284" s="2">
        <v>2517820</v>
      </c>
      <c r="T284">
        <v>2306.37</v>
      </c>
      <c r="U284">
        <v>21912.5</v>
      </c>
      <c r="V284">
        <f t="shared" si="60"/>
        <v>2.1912500000000001</v>
      </c>
      <c r="X284">
        <v>4400000</v>
      </c>
      <c r="Y284">
        <v>45.838999999999999</v>
      </c>
      <c r="Z284">
        <v>91.374399999999994</v>
      </c>
      <c r="AA284">
        <v>45.535400000000003</v>
      </c>
      <c r="AC284">
        <f t="shared" si="50"/>
        <v>49411.252813867322</v>
      </c>
      <c r="AD284">
        <f t="shared" si="51"/>
        <v>2.0271383183686558</v>
      </c>
      <c r="AE284">
        <f t="shared" si="52"/>
        <v>2027.1383183686557</v>
      </c>
      <c r="AF284">
        <f t="shared" si="53"/>
        <v>38.965478677335732</v>
      </c>
      <c r="AG284">
        <f t="shared" si="54"/>
        <v>1.5454705560957719E-2</v>
      </c>
      <c r="AI284">
        <v>1985.3960715682238</v>
      </c>
      <c r="AJ284">
        <v>39.76256348728085</v>
      </c>
    </row>
    <row r="285" spans="2:36" x14ac:dyDescent="0.2">
      <c r="B285">
        <f t="shared" si="49"/>
        <v>781.81818181818119</v>
      </c>
      <c r="C285">
        <v>4500000</v>
      </c>
      <c r="D285">
        <v>464.84699999999998</v>
      </c>
      <c r="E285">
        <v>-572446</v>
      </c>
      <c r="F285" s="2">
        <v>2517820</v>
      </c>
      <c r="G285">
        <v>2501.9899999999998</v>
      </c>
      <c r="I285">
        <f t="shared" si="55"/>
        <v>602.38063281250652</v>
      </c>
      <c r="J285">
        <f t="shared" si="56"/>
        <v>0.34335449355212172</v>
      </c>
      <c r="K285">
        <f t="shared" si="57"/>
        <v>0.99939666738113953</v>
      </c>
      <c r="L285">
        <f t="shared" si="58"/>
        <v>167</v>
      </c>
      <c r="M285">
        <f t="shared" si="59"/>
        <v>-3.8449999999999989</v>
      </c>
      <c r="O285">
        <v>781.81818181818119</v>
      </c>
      <c r="P285">
        <v>4500000</v>
      </c>
      <c r="Q285">
        <v>464.84699999999998</v>
      </c>
      <c r="R285">
        <v>-572446</v>
      </c>
      <c r="S285" s="2">
        <v>2517820</v>
      </c>
      <c r="T285">
        <v>2501.9899999999998</v>
      </c>
      <c r="U285">
        <v>23540.6</v>
      </c>
      <c r="V285">
        <f t="shared" si="60"/>
        <v>2.35406</v>
      </c>
      <c r="X285">
        <v>4500000</v>
      </c>
      <c r="Y285">
        <v>45.620699999999999</v>
      </c>
      <c r="Z285">
        <v>91.612200000000001</v>
      </c>
      <c r="AA285">
        <v>45.991500000000002</v>
      </c>
      <c r="AC285">
        <f t="shared" si="50"/>
        <v>50910.940530906948</v>
      </c>
      <c r="AD285">
        <f t="shared" si="51"/>
        <v>2.1136045104226606</v>
      </c>
      <c r="AE285">
        <f t="shared" si="52"/>
        <v>2113.6045104226605</v>
      </c>
      <c r="AF285">
        <f t="shared" si="53"/>
        <v>39.214447937771403</v>
      </c>
      <c r="AG285">
        <f t="shared" si="54"/>
        <v>1.5356584923893834E-2</v>
      </c>
      <c r="AI285">
        <v>2061.4141377406809</v>
      </c>
      <c r="AJ285">
        <v>39.562842425142762</v>
      </c>
    </row>
    <row r="286" spans="2:36" x14ac:dyDescent="0.2">
      <c r="B286">
        <f t="shared" si="49"/>
        <v>799.99999999999932</v>
      </c>
      <c r="C286">
        <v>4600000</v>
      </c>
      <c r="D286">
        <v>464.80900000000003</v>
      </c>
      <c r="E286">
        <v>-572436</v>
      </c>
      <c r="F286" s="2">
        <v>2517820</v>
      </c>
      <c r="G286">
        <v>2674.67</v>
      </c>
      <c r="I286">
        <f t="shared" si="55"/>
        <v>612.38063281250652</v>
      </c>
      <c r="J286">
        <f t="shared" si="56"/>
        <v>0.35133948177426411</v>
      </c>
      <c r="K286">
        <f t="shared" si="57"/>
        <v>0.99939666738113953</v>
      </c>
      <c r="L286">
        <f t="shared" si="58"/>
        <v>177</v>
      </c>
      <c r="M286">
        <f t="shared" si="59"/>
        <v>-3.4599999999999982</v>
      </c>
      <c r="O286">
        <v>799.99999999999932</v>
      </c>
      <c r="P286">
        <v>4600000</v>
      </c>
      <c r="Q286">
        <v>464.80900000000003</v>
      </c>
      <c r="R286">
        <v>-572436</v>
      </c>
      <c r="S286" s="2">
        <v>2517820</v>
      </c>
      <c r="T286">
        <v>2674.67</v>
      </c>
      <c r="U286">
        <v>24759.9</v>
      </c>
      <c r="V286">
        <f t="shared" si="60"/>
        <v>2.4759900000000004</v>
      </c>
      <c r="X286">
        <v>4600000</v>
      </c>
      <c r="Y286">
        <v>45.757899999999999</v>
      </c>
      <c r="Z286">
        <v>91.530299999999997</v>
      </c>
      <c r="AA286">
        <v>45.772399999999998</v>
      </c>
      <c r="AC286">
        <f t="shared" si="50"/>
        <v>50186.793774298363</v>
      </c>
      <c r="AD286">
        <f t="shared" si="51"/>
        <v>2.2551568566991009</v>
      </c>
      <c r="AE286">
        <f t="shared" si="52"/>
        <v>2255.1568566991009</v>
      </c>
      <c r="AF286">
        <f t="shared" si="53"/>
        <v>37.778109013603121</v>
      </c>
      <c r="AG286">
        <f t="shared" si="54"/>
        <v>1.59404484693281E-2</v>
      </c>
      <c r="AI286">
        <v>2259.8729311244638</v>
      </c>
      <c r="AJ286">
        <v>37.871780667308755</v>
      </c>
    </row>
    <row r="287" spans="2:36" x14ac:dyDescent="0.2">
      <c r="B287">
        <f t="shared" si="49"/>
        <v>818.18181818181745</v>
      </c>
      <c r="C287">
        <v>4700000</v>
      </c>
      <c r="D287">
        <v>464.80700000000002</v>
      </c>
      <c r="E287">
        <v>-572413</v>
      </c>
      <c r="F287" s="2">
        <v>2517820</v>
      </c>
      <c r="G287">
        <v>2850.26</v>
      </c>
      <c r="I287">
        <f t="shared" si="55"/>
        <v>635.38063281250652</v>
      </c>
      <c r="J287">
        <f t="shared" si="56"/>
        <v>0.35932446999640644</v>
      </c>
      <c r="K287">
        <f t="shared" si="57"/>
        <v>0.99939666738113953</v>
      </c>
      <c r="L287">
        <f t="shared" si="58"/>
        <v>200</v>
      </c>
      <c r="M287">
        <f t="shared" si="59"/>
        <v>-2.7449999999999961</v>
      </c>
      <c r="O287">
        <v>818.18181818181745</v>
      </c>
      <c r="P287">
        <v>4700000</v>
      </c>
      <c r="Q287">
        <v>464.80700000000002</v>
      </c>
      <c r="R287">
        <v>-572413</v>
      </c>
      <c r="S287" s="2">
        <v>2517820</v>
      </c>
      <c r="T287">
        <v>2850.26</v>
      </c>
      <c r="U287">
        <v>26717.7</v>
      </c>
      <c r="V287">
        <f t="shared" si="60"/>
        <v>2.6717700000000004</v>
      </c>
      <c r="X287">
        <v>4700000</v>
      </c>
      <c r="Y287">
        <v>45.498899999999999</v>
      </c>
      <c r="Z287">
        <v>91.498900000000006</v>
      </c>
      <c r="AA287">
        <v>46</v>
      </c>
      <c r="AC287">
        <f t="shared" si="50"/>
        <v>50939.173333333332</v>
      </c>
      <c r="AD287">
        <f t="shared" si="51"/>
        <v>2.3975324600699532</v>
      </c>
      <c r="AE287">
        <f t="shared" si="52"/>
        <v>2397.5324600699532</v>
      </c>
      <c r="AF287">
        <f t="shared" si="53"/>
        <v>37.492363554962992</v>
      </c>
      <c r="AG287">
        <f t="shared" si="54"/>
        <v>1.6061937496076709E-2</v>
      </c>
      <c r="AI287">
        <v>2336.8243478192876</v>
      </c>
      <c r="AJ287">
        <v>37.91524362787716</v>
      </c>
    </row>
    <row r="288" spans="2:36" x14ac:dyDescent="0.2">
      <c r="B288">
        <f t="shared" si="49"/>
        <v>836.36363636363558</v>
      </c>
      <c r="C288">
        <v>4800000</v>
      </c>
      <c r="D288">
        <v>464.82100000000003</v>
      </c>
      <c r="E288">
        <v>-572401</v>
      </c>
      <c r="F288" s="2">
        <v>2517820</v>
      </c>
      <c r="G288">
        <v>3026.82</v>
      </c>
      <c r="I288">
        <f t="shared" si="55"/>
        <v>647.38063281250652</v>
      </c>
      <c r="J288">
        <f t="shared" si="56"/>
        <v>0.36730945821854877</v>
      </c>
      <c r="K288">
        <f t="shared" si="57"/>
        <v>0.99939666738113953</v>
      </c>
      <c r="L288">
        <f t="shared" si="58"/>
        <v>212</v>
      </c>
      <c r="M288">
        <f t="shared" si="59"/>
        <v>-3.3499999999999979</v>
      </c>
      <c r="O288">
        <v>836.36363636363558</v>
      </c>
      <c r="P288">
        <v>4800000</v>
      </c>
      <c r="Q288">
        <v>464.82100000000003</v>
      </c>
      <c r="R288">
        <v>-572401</v>
      </c>
      <c r="S288" s="2">
        <v>2517820</v>
      </c>
      <c r="T288">
        <v>3026.82</v>
      </c>
      <c r="U288">
        <v>27985.5</v>
      </c>
      <c r="V288">
        <f t="shared" si="60"/>
        <v>2.7985500000000001</v>
      </c>
      <c r="X288">
        <v>4800000</v>
      </c>
      <c r="Y288">
        <v>45.620600000000003</v>
      </c>
      <c r="Z288">
        <v>91.892499999999998</v>
      </c>
      <c r="AA288">
        <v>46.271900000000002</v>
      </c>
      <c r="AC288">
        <f t="shared" si="50"/>
        <v>51847.807477532115</v>
      </c>
      <c r="AD288">
        <f t="shared" si="51"/>
        <v>2.4672888392442758</v>
      </c>
      <c r="AE288">
        <f t="shared" si="52"/>
        <v>2467.2888392442756</v>
      </c>
      <c r="AF288">
        <f t="shared" si="53"/>
        <v>37.331548510072665</v>
      </c>
      <c r="AG288">
        <f t="shared" si="54"/>
        <v>1.6131128336064508E-2</v>
      </c>
      <c r="AI288">
        <v>2510.7781106005223</v>
      </c>
      <c r="AJ288">
        <v>36.750076998259956</v>
      </c>
    </row>
    <row r="289" spans="2:36" x14ac:dyDescent="0.2">
      <c r="B289">
        <f t="shared" si="49"/>
        <v>854.54545454545371</v>
      </c>
      <c r="C289">
        <v>4900000</v>
      </c>
      <c r="D289">
        <v>464.76600000000002</v>
      </c>
      <c r="E289">
        <v>-572388</v>
      </c>
      <c r="F289" s="2">
        <v>2517820</v>
      </c>
      <c r="G289">
        <v>3170.44</v>
      </c>
      <c r="I289">
        <f t="shared" si="55"/>
        <v>660.38063281250652</v>
      </c>
      <c r="J289">
        <f t="shared" si="56"/>
        <v>0.37529444644069115</v>
      </c>
      <c r="K289">
        <f t="shared" si="57"/>
        <v>0.99939666738113953</v>
      </c>
      <c r="L289">
        <f t="shared" si="58"/>
        <v>225</v>
      </c>
      <c r="M289">
        <f t="shared" si="59"/>
        <v>-3.2949999999999977</v>
      </c>
      <c r="O289">
        <v>854.54545454545371</v>
      </c>
      <c r="P289">
        <v>4900000</v>
      </c>
      <c r="Q289">
        <v>464.76600000000002</v>
      </c>
      <c r="R289">
        <v>-572388</v>
      </c>
      <c r="S289" s="2">
        <v>2517820</v>
      </c>
      <c r="T289">
        <v>3170.44</v>
      </c>
      <c r="U289">
        <v>29658.7</v>
      </c>
      <c r="V289">
        <f t="shared" si="60"/>
        <v>2.9658700000000002</v>
      </c>
      <c r="X289">
        <v>4900000</v>
      </c>
      <c r="Y289">
        <v>45.3536</v>
      </c>
      <c r="Z289">
        <v>91.711100000000002</v>
      </c>
      <c r="AA289">
        <v>46.357500000000002</v>
      </c>
      <c r="AC289">
        <f t="shared" si="50"/>
        <v>52136.08531219267</v>
      </c>
      <c r="AD289">
        <f t="shared" si="51"/>
        <v>2.6003452409189443</v>
      </c>
      <c r="AE289">
        <f t="shared" si="52"/>
        <v>2600.3452409189445</v>
      </c>
      <c r="AF289">
        <f t="shared" si="53"/>
        <v>36.740410247343299</v>
      </c>
      <c r="AG289">
        <f t="shared" si="54"/>
        <v>1.6390671632294719E-2</v>
      </c>
      <c r="AI289">
        <v>2662.5113156403227</v>
      </c>
      <c r="AJ289">
        <v>35.741018434099672</v>
      </c>
    </row>
    <row r="290" spans="2:36" x14ac:dyDescent="0.2">
      <c r="B290">
        <f t="shared" si="49"/>
        <v>872.72727272727184</v>
      </c>
      <c r="C290">
        <v>5000000</v>
      </c>
      <c r="D290">
        <v>464.80599999999998</v>
      </c>
      <c r="E290">
        <v>-572376</v>
      </c>
      <c r="F290" s="2">
        <v>2517820</v>
      </c>
      <c r="G290">
        <v>3414.74</v>
      </c>
      <c r="I290">
        <f t="shared" si="55"/>
        <v>672.38063281250652</v>
      </c>
      <c r="J290">
        <f t="shared" si="56"/>
        <v>0.38327943466283348</v>
      </c>
      <c r="K290">
        <f t="shared" si="57"/>
        <v>0.99939666738113953</v>
      </c>
      <c r="L290">
        <f t="shared" si="58"/>
        <v>237</v>
      </c>
      <c r="M290">
        <f t="shared" si="59"/>
        <v>-3.3499999999999979</v>
      </c>
      <c r="O290">
        <v>872.72727272727184</v>
      </c>
      <c r="P290">
        <v>5000000</v>
      </c>
      <c r="Q290">
        <v>464.80599999999998</v>
      </c>
      <c r="R290">
        <v>-572376</v>
      </c>
      <c r="S290" s="2">
        <v>2517820</v>
      </c>
      <c r="T290">
        <v>3414.74</v>
      </c>
      <c r="U290">
        <v>31173.3</v>
      </c>
      <c r="V290">
        <f t="shared" si="60"/>
        <v>3.1173299999999999</v>
      </c>
      <c r="X290">
        <v>5000000</v>
      </c>
      <c r="Y290">
        <v>45.872599999999998</v>
      </c>
      <c r="Z290">
        <v>91.915999999999997</v>
      </c>
      <c r="AA290">
        <v>46.043399999999998</v>
      </c>
      <c r="AC290">
        <f t="shared" si="50"/>
        <v>51083.489414817195</v>
      </c>
      <c r="AD290">
        <f t="shared" si="51"/>
        <v>2.7894561778673665</v>
      </c>
      <c r="AE290">
        <f t="shared" si="52"/>
        <v>2789.4561778673665</v>
      </c>
      <c r="AF290">
        <f t="shared" si="53"/>
        <v>35.248671935586707</v>
      </c>
      <c r="AG290">
        <f t="shared" si="54"/>
        <v>1.7084331605470356E-2</v>
      </c>
      <c r="AI290">
        <v>2740.2142968414778</v>
      </c>
      <c r="AJ290">
        <v>36.005025898357431</v>
      </c>
    </row>
    <row r="291" spans="2:36" x14ac:dyDescent="0.2">
      <c r="B291">
        <f t="shared" si="49"/>
        <v>890.90909090908997</v>
      </c>
      <c r="C291">
        <v>5100000</v>
      </c>
      <c r="D291">
        <v>464.77600000000001</v>
      </c>
      <c r="E291">
        <v>-572357</v>
      </c>
      <c r="F291" s="2">
        <v>2517820</v>
      </c>
      <c r="G291">
        <v>3609.52</v>
      </c>
      <c r="I291">
        <f t="shared" si="55"/>
        <v>691.38063281250652</v>
      </c>
      <c r="J291">
        <f t="shared" si="56"/>
        <v>0.39126442288497582</v>
      </c>
      <c r="K291">
        <f t="shared" si="57"/>
        <v>0.99939666738113953</v>
      </c>
      <c r="L291">
        <f t="shared" si="58"/>
        <v>256</v>
      </c>
      <c r="M291">
        <f t="shared" si="59"/>
        <v>-2.9649999999999967</v>
      </c>
      <c r="O291">
        <v>890.90909090908997</v>
      </c>
      <c r="P291">
        <v>5100000</v>
      </c>
      <c r="Q291">
        <v>464.77600000000001</v>
      </c>
      <c r="R291">
        <v>-572357</v>
      </c>
      <c r="S291" s="2">
        <v>2517820</v>
      </c>
      <c r="T291">
        <v>3609.52</v>
      </c>
      <c r="U291">
        <v>33537</v>
      </c>
      <c r="V291">
        <f t="shared" si="60"/>
        <v>3.3537000000000003</v>
      </c>
      <c r="X291">
        <v>5100000</v>
      </c>
      <c r="Y291">
        <v>45.156999999999996</v>
      </c>
      <c r="Z291">
        <v>91.767600000000002</v>
      </c>
      <c r="AA291">
        <v>46.610599999999998</v>
      </c>
      <c r="AC291">
        <f t="shared" si="50"/>
        <v>52994.704895958945</v>
      </c>
      <c r="AD291">
        <f t="shared" si="51"/>
        <v>2.8927376772544036</v>
      </c>
      <c r="AE291">
        <f t="shared" si="52"/>
        <v>2892.7376772544035</v>
      </c>
      <c r="AF291">
        <f t="shared" si="53"/>
        <v>35.821175935899142</v>
      </c>
      <c r="AG291">
        <f t="shared" si="54"/>
        <v>1.6811285064388108E-2</v>
      </c>
      <c r="AI291">
        <v>2848.6070558667288</v>
      </c>
      <c r="AJ291">
        <v>35.629006360064778</v>
      </c>
    </row>
    <row r="292" spans="2:36" x14ac:dyDescent="0.2">
      <c r="B292">
        <f t="shared" si="49"/>
        <v>909.0909090909081</v>
      </c>
      <c r="C292">
        <v>5200000</v>
      </c>
      <c r="D292">
        <v>464.79300000000001</v>
      </c>
      <c r="E292">
        <v>-572350</v>
      </c>
      <c r="F292" s="2">
        <v>2517820</v>
      </c>
      <c r="G292">
        <v>3823.38</v>
      </c>
      <c r="I292">
        <f t="shared" si="55"/>
        <v>698.38063281250652</v>
      </c>
      <c r="J292">
        <f t="shared" si="56"/>
        <v>0.3992494111071182</v>
      </c>
      <c r="K292">
        <f t="shared" si="57"/>
        <v>0.99939666738113953</v>
      </c>
      <c r="L292">
        <f t="shared" si="58"/>
        <v>263</v>
      </c>
      <c r="M292">
        <f t="shared" si="59"/>
        <v>-3.6249999999999982</v>
      </c>
      <c r="O292">
        <v>909.0909090909081</v>
      </c>
      <c r="P292">
        <v>5200000</v>
      </c>
      <c r="Q292">
        <v>464.79300000000001</v>
      </c>
      <c r="R292">
        <v>-572350</v>
      </c>
      <c r="S292" s="2">
        <v>2517820</v>
      </c>
      <c r="T292">
        <v>3823.38</v>
      </c>
      <c r="U292">
        <v>34609.4</v>
      </c>
      <c r="V292">
        <f t="shared" si="60"/>
        <v>3.4609400000000003</v>
      </c>
      <c r="X292">
        <v>5200000</v>
      </c>
      <c r="Y292">
        <v>45.041699999999999</v>
      </c>
      <c r="Z292">
        <v>91.7517</v>
      </c>
      <c r="AA292">
        <v>46.71</v>
      </c>
      <c r="AC292">
        <f t="shared" si="50"/>
        <v>53334.471942090007</v>
      </c>
      <c r="AD292">
        <f t="shared" si="51"/>
        <v>2.9662202140201699</v>
      </c>
      <c r="AE292">
        <f t="shared" si="52"/>
        <v>2966.2202140201698</v>
      </c>
      <c r="AF292">
        <f t="shared" si="53"/>
        <v>35.329820903879295</v>
      </c>
      <c r="AG292">
        <f t="shared" si="54"/>
        <v>1.7045090651276892E-2</v>
      </c>
      <c r="AI292">
        <v>3004.3551276220728</v>
      </c>
      <c r="AJ292">
        <v>34.718905269445912</v>
      </c>
    </row>
    <row r="293" spans="2:36" x14ac:dyDescent="0.2">
      <c r="B293">
        <f t="shared" si="49"/>
        <v>927.27272727272623</v>
      </c>
      <c r="C293">
        <v>5300000</v>
      </c>
      <c r="D293">
        <v>464.84800000000001</v>
      </c>
      <c r="E293">
        <v>-572334</v>
      </c>
      <c r="F293" s="2">
        <v>2517820</v>
      </c>
      <c r="G293">
        <v>4152.5200000000004</v>
      </c>
      <c r="I293">
        <f t="shared" si="55"/>
        <v>714.38063281250652</v>
      </c>
      <c r="J293">
        <f t="shared" si="56"/>
        <v>0.40723439932926053</v>
      </c>
      <c r="K293">
        <f t="shared" si="57"/>
        <v>0.99939666738113953</v>
      </c>
      <c r="L293">
        <f t="shared" si="58"/>
        <v>279</v>
      </c>
      <c r="M293">
        <f t="shared" si="59"/>
        <v>-3.1299999999999972</v>
      </c>
      <c r="O293">
        <v>927.27272727272623</v>
      </c>
      <c r="P293">
        <v>5300000</v>
      </c>
      <c r="Q293">
        <v>464.84800000000001</v>
      </c>
      <c r="R293">
        <v>-572334</v>
      </c>
      <c r="S293" s="2">
        <v>2517820</v>
      </c>
      <c r="T293">
        <v>4152.5200000000004</v>
      </c>
      <c r="U293">
        <v>36399.1</v>
      </c>
      <c r="V293">
        <f t="shared" si="60"/>
        <v>3.63991</v>
      </c>
      <c r="X293">
        <v>5300000</v>
      </c>
      <c r="Y293">
        <v>45.084699999999998</v>
      </c>
      <c r="Z293">
        <v>92.0976</v>
      </c>
      <c r="AA293">
        <v>47.012900000000002</v>
      </c>
      <c r="AC293">
        <f t="shared" si="50"/>
        <v>54378.787824184008</v>
      </c>
      <c r="AD293">
        <f t="shared" si="51"/>
        <v>3.0596971541041387</v>
      </c>
      <c r="AE293">
        <f t="shared" si="52"/>
        <v>3059.6971541041385</v>
      </c>
      <c r="AF293">
        <f t="shared" si="53"/>
        <v>35.315290814211771</v>
      </c>
      <c r="AG293">
        <f t="shared" si="54"/>
        <v>1.7052103667164462E-2</v>
      </c>
      <c r="AI293">
        <v>3042.7796244402771</v>
      </c>
      <c r="AJ293">
        <v>35.162271027308115</v>
      </c>
    </row>
    <row r="294" spans="2:36" x14ac:dyDescent="0.2">
      <c r="B294">
        <f t="shared" si="49"/>
        <v>945.45454545454436</v>
      </c>
      <c r="C294">
        <v>5400000</v>
      </c>
      <c r="D294">
        <v>464.80200000000002</v>
      </c>
      <c r="E294">
        <v>-572308</v>
      </c>
      <c r="F294" s="2">
        <v>2517820</v>
      </c>
      <c r="G294">
        <v>4313.7299999999996</v>
      </c>
      <c r="I294">
        <f t="shared" si="55"/>
        <v>740.38063281250652</v>
      </c>
      <c r="J294">
        <f t="shared" si="56"/>
        <v>0.41521938755140286</v>
      </c>
      <c r="K294">
        <f t="shared" si="57"/>
        <v>0.99939666738113953</v>
      </c>
      <c r="L294">
        <f t="shared" si="58"/>
        <v>305</v>
      </c>
      <c r="M294">
        <f t="shared" si="59"/>
        <v>-2.5799999999999956</v>
      </c>
      <c r="O294">
        <v>945.45454545454436</v>
      </c>
      <c r="P294">
        <v>5400000</v>
      </c>
      <c r="Q294">
        <v>464.80200000000002</v>
      </c>
      <c r="R294">
        <v>-572308</v>
      </c>
      <c r="S294" s="2">
        <v>2517820</v>
      </c>
      <c r="T294">
        <v>4313.7299999999996</v>
      </c>
      <c r="U294">
        <v>37935.199999999997</v>
      </c>
      <c r="V294">
        <f t="shared" si="60"/>
        <v>3.79352</v>
      </c>
      <c r="X294">
        <v>5400000</v>
      </c>
      <c r="Y294">
        <v>45.170499999999997</v>
      </c>
      <c r="Z294">
        <v>91.719499999999996</v>
      </c>
      <c r="AA294">
        <v>46.548999999999999</v>
      </c>
      <c r="AC294">
        <f t="shared" si="50"/>
        <v>52784.87098907464</v>
      </c>
      <c r="AD294">
        <f t="shared" si="51"/>
        <v>3.2851123966679969</v>
      </c>
      <c r="AE294">
        <f t="shared" si="52"/>
        <v>3285.112396667997</v>
      </c>
      <c r="AF294">
        <f t="shared" si="53"/>
        <v>33.620917539021981</v>
      </c>
      <c r="AG294">
        <f t="shared" si="54"/>
        <v>1.7911468338157606E-2</v>
      </c>
      <c r="AI294">
        <v>3193.7779906916749</v>
      </c>
      <c r="AJ294">
        <v>34.137070117410481</v>
      </c>
    </row>
    <row r="295" spans="2:36" x14ac:dyDescent="0.2">
      <c r="B295">
        <f t="shared" si="49"/>
        <v>963.63636363636249</v>
      </c>
      <c r="C295">
        <v>5500000</v>
      </c>
      <c r="D295">
        <v>464.81</v>
      </c>
      <c r="E295">
        <v>-572301</v>
      </c>
      <c r="F295" s="2">
        <v>2517820</v>
      </c>
      <c r="G295">
        <v>4494.58</v>
      </c>
      <c r="I295">
        <f t="shared" si="55"/>
        <v>747.38063281250652</v>
      </c>
      <c r="J295">
        <f t="shared" si="56"/>
        <v>0.42320437577354525</v>
      </c>
      <c r="K295">
        <f t="shared" si="57"/>
        <v>0.99939666738113953</v>
      </c>
      <c r="L295">
        <f t="shared" si="58"/>
        <v>312</v>
      </c>
      <c r="M295">
        <f t="shared" si="59"/>
        <v>-3.6249999999999982</v>
      </c>
      <c r="O295">
        <v>963.63636363636249</v>
      </c>
      <c r="P295">
        <v>5500000</v>
      </c>
      <c r="Q295">
        <v>464.81</v>
      </c>
      <c r="R295">
        <v>-572301</v>
      </c>
      <c r="S295" s="2">
        <v>2517820</v>
      </c>
      <c r="T295">
        <v>4494.58</v>
      </c>
      <c r="U295">
        <v>39694.800000000003</v>
      </c>
      <c r="V295">
        <f t="shared" si="60"/>
        <v>3.9694800000000003</v>
      </c>
      <c r="X295">
        <v>5500000</v>
      </c>
      <c r="Y295">
        <v>45.150300000000001</v>
      </c>
      <c r="Z295">
        <v>92.253500000000003</v>
      </c>
      <c r="AA295">
        <v>47.103200000000001</v>
      </c>
      <c r="AC295">
        <f t="shared" si="50"/>
        <v>54692.734139074426</v>
      </c>
      <c r="AD295">
        <f t="shared" si="51"/>
        <v>3.3175792257882559</v>
      </c>
      <c r="AE295">
        <f t="shared" si="52"/>
        <v>3317.5792257882558</v>
      </c>
      <c r="AF295">
        <f t="shared" si="53"/>
        <v>34.178831083401626</v>
      </c>
      <c r="AG295">
        <f t="shared" si="54"/>
        <v>1.7619092897897502E-2</v>
      </c>
      <c r="AI295">
        <v>3314.8836005223302</v>
      </c>
      <c r="AJ295">
        <v>33.59487519011595</v>
      </c>
    </row>
    <row r="296" spans="2:36" x14ac:dyDescent="0.2">
      <c r="B296">
        <f t="shared" si="49"/>
        <v>981.81818181818062</v>
      </c>
      <c r="C296">
        <v>5600000</v>
      </c>
      <c r="D296">
        <v>464.78699999999998</v>
      </c>
      <c r="E296">
        <v>-572276</v>
      </c>
      <c r="F296" s="2">
        <v>2517820</v>
      </c>
      <c r="G296">
        <v>4719.13</v>
      </c>
      <c r="I296">
        <f t="shared" si="55"/>
        <v>772.38063281250652</v>
      </c>
      <c r="J296">
        <f t="shared" si="56"/>
        <v>0.43118936399568758</v>
      </c>
      <c r="K296">
        <f t="shared" si="57"/>
        <v>0.99939666738113953</v>
      </c>
      <c r="L296">
        <f t="shared" si="58"/>
        <v>337</v>
      </c>
      <c r="M296">
        <f t="shared" si="59"/>
        <v>-2.6349999999999958</v>
      </c>
      <c r="O296">
        <v>981.81818181818062</v>
      </c>
      <c r="P296">
        <v>5600000</v>
      </c>
      <c r="Q296">
        <v>464.78699999999998</v>
      </c>
      <c r="R296">
        <v>-572276</v>
      </c>
      <c r="S296" s="2">
        <v>2517820</v>
      </c>
      <c r="T296">
        <v>4719.13</v>
      </c>
      <c r="U296">
        <v>41894.400000000001</v>
      </c>
      <c r="V296">
        <f t="shared" si="60"/>
        <v>4.1894400000000003</v>
      </c>
      <c r="X296">
        <v>5600000</v>
      </c>
      <c r="Y296">
        <v>45.128</v>
      </c>
      <c r="Z296">
        <v>92.805599999999998</v>
      </c>
      <c r="AA296">
        <v>47.677599999999998</v>
      </c>
      <c r="AC296">
        <f t="shared" si="50"/>
        <v>56718.084441702667</v>
      </c>
      <c r="AD296">
        <f t="shared" si="51"/>
        <v>3.3763832690415576</v>
      </c>
      <c r="AE296">
        <f t="shared" si="52"/>
        <v>3376.3832690415575</v>
      </c>
      <c r="AF296">
        <f t="shared" si="53"/>
        <v>34.788142125808079</v>
      </c>
      <c r="AG296">
        <f t="shared" si="54"/>
        <v>1.7310496140385989E-2</v>
      </c>
      <c r="AI296">
        <v>3441.8764042356329</v>
      </c>
      <c r="AJ296">
        <v>33.685170561184655</v>
      </c>
    </row>
    <row r="297" spans="2:36" x14ac:dyDescent="0.2">
      <c r="B297">
        <f t="shared" si="49"/>
        <v>999.99999999999875</v>
      </c>
      <c r="C297">
        <v>5700000</v>
      </c>
      <c r="D297">
        <v>464.8</v>
      </c>
      <c r="E297">
        <v>-572252</v>
      </c>
      <c r="F297" s="2">
        <v>2517820</v>
      </c>
      <c r="G297">
        <v>4976.05</v>
      </c>
      <c r="I297">
        <f t="shared" si="55"/>
        <v>796.38063281250652</v>
      </c>
      <c r="J297">
        <f t="shared" si="56"/>
        <v>0.43917435221782991</v>
      </c>
      <c r="K297">
        <f t="shared" si="57"/>
        <v>0.99939666738113953</v>
      </c>
      <c r="L297">
        <f t="shared" si="58"/>
        <v>361</v>
      </c>
      <c r="M297">
        <f t="shared" si="59"/>
        <v>-2.6899999999999959</v>
      </c>
      <c r="O297">
        <v>999.99999999999875</v>
      </c>
      <c r="P297">
        <v>5700000</v>
      </c>
      <c r="Q297">
        <v>464.8</v>
      </c>
      <c r="R297">
        <v>-572252</v>
      </c>
      <c r="S297" s="2">
        <v>2517820</v>
      </c>
      <c r="T297">
        <v>4976.05</v>
      </c>
      <c r="U297">
        <v>43008.1</v>
      </c>
      <c r="V297">
        <f t="shared" si="60"/>
        <v>4.3008100000000002</v>
      </c>
      <c r="X297">
        <v>5700000</v>
      </c>
      <c r="Y297">
        <v>45.303100000000001</v>
      </c>
      <c r="Z297">
        <v>92.226299999999995</v>
      </c>
      <c r="AA297">
        <v>46.923200000000001</v>
      </c>
      <c r="AC297">
        <f t="shared" si="50"/>
        <v>54068.119276734207</v>
      </c>
      <c r="AD297">
        <f t="shared" si="51"/>
        <v>3.6360204159654606</v>
      </c>
      <c r="AE297">
        <f t="shared" si="52"/>
        <v>3636.0204159654604</v>
      </c>
      <c r="AF297">
        <f t="shared" si="53"/>
        <v>32.559821428449375</v>
      </c>
      <c r="AG297">
        <f t="shared" si="54"/>
        <v>1.8495187429800317E-2</v>
      </c>
      <c r="AI297">
        <v>3592.0399678726576</v>
      </c>
      <c r="AJ297">
        <v>32.5906401299086</v>
      </c>
    </row>
    <row r="298" spans="2:36" x14ac:dyDescent="0.2">
      <c r="B298">
        <f t="shared" si="49"/>
        <v>1018.1818181818169</v>
      </c>
      <c r="C298">
        <v>5800000</v>
      </c>
      <c r="D298">
        <v>464.83800000000002</v>
      </c>
      <c r="E298">
        <v>-572237</v>
      </c>
      <c r="F298" s="2">
        <v>2517820</v>
      </c>
      <c r="G298">
        <v>5286.42</v>
      </c>
      <c r="I298">
        <f t="shared" si="55"/>
        <v>811.38063281250652</v>
      </c>
      <c r="J298">
        <f t="shared" si="56"/>
        <v>0.4471593404399723</v>
      </c>
      <c r="K298">
        <f t="shared" si="57"/>
        <v>0.99939666738113953</v>
      </c>
      <c r="L298">
        <f t="shared" si="58"/>
        <v>376</v>
      </c>
      <c r="M298">
        <f t="shared" si="59"/>
        <v>-3.1849999999999974</v>
      </c>
      <c r="O298">
        <v>1018.1818181818169</v>
      </c>
      <c r="P298">
        <v>5800000</v>
      </c>
      <c r="Q298">
        <v>464.83800000000002</v>
      </c>
      <c r="R298">
        <v>-572237</v>
      </c>
      <c r="S298" s="2">
        <v>2517820</v>
      </c>
      <c r="T298">
        <v>5286.42</v>
      </c>
      <c r="U298">
        <v>45346.6</v>
      </c>
      <c r="V298">
        <f t="shared" si="60"/>
        <v>4.5346599999999997</v>
      </c>
      <c r="X298">
        <v>5800000</v>
      </c>
      <c r="Y298">
        <v>45.218000000000004</v>
      </c>
      <c r="Z298">
        <v>92.433199999999999</v>
      </c>
      <c r="AA298">
        <v>47.215200000000003</v>
      </c>
      <c r="AC298">
        <f t="shared" si="50"/>
        <v>55083.800749919355</v>
      </c>
      <c r="AD298">
        <f t="shared" si="51"/>
        <v>3.7630340738289756</v>
      </c>
      <c r="AE298">
        <f t="shared" si="52"/>
        <v>3763.0340738289756</v>
      </c>
      <c r="AF298">
        <f t="shared" si="53"/>
        <v>32.579117225680022</v>
      </c>
      <c r="AG298">
        <f t="shared" si="54"/>
        <v>1.848423319233845E-2</v>
      </c>
      <c r="AI298">
        <v>3791.0462166665093</v>
      </c>
      <c r="AJ298">
        <v>31.634521920713958</v>
      </c>
    </row>
    <row r="299" spans="2:36" x14ac:dyDescent="0.2">
      <c r="B299">
        <f t="shared" si="49"/>
        <v>1036.3636363636351</v>
      </c>
      <c r="C299">
        <v>5900000</v>
      </c>
      <c r="D299">
        <v>464.83199999999999</v>
      </c>
      <c r="E299">
        <v>-572221</v>
      </c>
      <c r="F299" s="2">
        <v>2517820</v>
      </c>
      <c r="G299">
        <v>5447.38</v>
      </c>
      <c r="I299">
        <f t="shared" si="55"/>
        <v>827.38063281250652</v>
      </c>
      <c r="J299">
        <f t="shared" si="56"/>
        <v>0.45514432866211468</v>
      </c>
      <c r="K299">
        <f t="shared" si="57"/>
        <v>0.99939666738113953</v>
      </c>
      <c r="L299">
        <f t="shared" si="58"/>
        <v>392</v>
      </c>
      <c r="M299">
        <f t="shared" si="59"/>
        <v>-3.1300000000000026</v>
      </c>
      <c r="O299">
        <v>1036.3636363636351</v>
      </c>
      <c r="P299">
        <v>5900000</v>
      </c>
      <c r="Q299">
        <v>464.83199999999999</v>
      </c>
      <c r="R299">
        <v>-572221</v>
      </c>
      <c r="S299" s="2">
        <v>2517820</v>
      </c>
      <c r="T299">
        <v>5447.38</v>
      </c>
      <c r="U299">
        <v>46682.9</v>
      </c>
      <c r="V299">
        <f t="shared" si="60"/>
        <v>4.6682900000000007</v>
      </c>
      <c r="X299">
        <v>5900000</v>
      </c>
      <c r="Y299">
        <v>45.0366</v>
      </c>
      <c r="Z299">
        <v>92.4251</v>
      </c>
      <c r="AA299">
        <v>47.388500000000001</v>
      </c>
      <c r="AC299">
        <f t="shared" si="50"/>
        <v>55692.573149184573</v>
      </c>
      <c r="AD299">
        <f t="shared" si="51"/>
        <v>3.8315796908102335</v>
      </c>
      <c r="AE299">
        <f t="shared" si="52"/>
        <v>3831.5796908102334</v>
      </c>
      <c r="AF299">
        <f t="shared" si="53"/>
        <v>32.361293250423586</v>
      </c>
      <c r="AG299">
        <f t="shared" si="54"/>
        <v>1.8608650629007777E-2</v>
      </c>
      <c r="AI299">
        <v>3809.7938047518378</v>
      </c>
      <c r="AJ299">
        <v>31.733785360699887</v>
      </c>
    </row>
    <row r="300" spans="2:36" x14ac:dyDescent="0.2">
      <c r="B300">
        <f t="shared" si="49"/>
        <v>1054.5454545454534</v>
      </c>
      <c r="C300">
        <v>6000000</v>
      </c>
      <c r="D300">
        <v>464.82499999999999</v>
      </c>
      <c r="E300">
        <v>-572190</v>
      </c>
      <c r="F300" s="2">
        <v>2517820</v>
      </c>
      <c r="G300">
        <v>5616.97</v>
      </c>
      <c r="I300">
        <f t="shared" ref="I300:I305" si="61">E300-(128000-$B$240)/128000*E$241</f>
        <v>858.38063281250652</v>
      </c>
      <c r="J300">
        <f t="shared" ref="J300:J305" si="62">B300/$B$240</f>
        <v>0.46312931688425707</v>
      </c>
      <c r="K300">
        <f t="shared" ref="K300:K305" si="63">F300/$F$241</f>
        <v>0.99939666738113953</v>
      </c>
      <c r="L300">
        <f t="shared" ref="L300:L305" si="64">E300-$E$242</f>
        <v>423</v>
      </c>
      <c r="M300">
        <f t="shared" ref="M300:M305" si="65">((L300-L299)-(B300-B299)*$B$14)/(B300-B299)</f>
        <v>-2.3050000000000055</v>
      </c>
      <c r="O300">
        <v>1054.5454545454534</v>
      </c>
      <c r="P300">
        <v>6000000</v>
      </c>
      <c r="Q300">
        <v>464.82499999999999</v>
      </c>
      <c r="R300">
        <v>-572190</v>
      </c>
      <c r="S300" s="2">
        <v>2517820</v>
      </c>
      <c r="T300">
        <v>5616.97</v>
      </c>
      <c r="U300">
        <v>49115.7</v>
      </c>
      <c r="V300">
        <f t="shared" si="60"/>
        <v>4.9115700000000002</v>
      </c>
      <c r="X300">
        <v>6000000</v>
      </c>
      <c r="Y300">
        <v>44.532699999999998</v>
      </c>
      <c r="Z300">
        <v>92.672600000000003</v>
      </c>
      <c r="AA300">
        <v>48.139899999999997</v>
      </c>
    </row>
    <row r="301" spans="2:36" x14ac:dyDescent="0.2">
      <c r="B301">
        <f t="shared" si="49"/>
        <v>1072.7272727272716</v>
      </c>
      <c r="C301">
        <v>6100000</v>
      </c>
      <c r="D301">
        <v>464.83800000000002</v>
      </c>
      <c r="E301">
        <v>-572184</v>
      </c>
      <c r="F301" s="2">
        <v>2517820</v>
      </c>
      <c r="G301">
        <v>5844.48</v>
      </c>
      <c r="I301">
        <f t="shared" si="61"/>
        <v>864.38063281250652</v>
      </c>
      <c r="J301">
        <f t="shared" si="62"/>
        <v>0.47111430510639946</v>
      </c>
      <c r="K301">
        <f t="shared" si="63"/>
        <v>0.99939666738113953</v>
      </c>
      <c r="L301">
        <f t="shared" si="64"/>
        <v>429</v>
      </c>
      <c r="M301">
        <f t="shared" si="65"/>
        <v>-3.6800000000000006</v>
      </c>
      <c r="O301">
        <v>1072.7272727272716</v>
      </c>
      <c r="P301">
        <v>6100000</v>
      </c>
      <c r="Q301">
        <v>464.83800000000002</v>
      </c>
      <c r="R301">
        <v>-572184</v>
      </c>
      <c r="S301" s="2">
        <v>2517820</v>
      </c>
      <c r="T301">
        <v>5844.48</v>
      </c>
      <c r="U301">
        <v>50786.5</v>
      </c>
      <c r="V301">
        <f t="shared" si="60"/>
        <v>5.0786500000000006</v>
      </c>
      <c r="X301">
        <v>6100000</v>
      </c>
      <c r="Y301">
        <v>44.828400000000002</v>
      </c>
      <c r="Z301">
        <v>92.745099999999994</v>
      </c>
      <c r="AA301">
        <v>47.916699999999999</v>
      </c>
    </row>
    <row r="302" spans="2:36" x14ac:dyDescent="0.2">
      <c r="B302">
        <f t="shared" si="49"/>
        <v>1090.9090909090899</v>
      </c>
      <c r="C302">
        <v>6200000</v>
      </c>
      <c r="D302">
        <v>464.815</v>
      </c>
      <c r="E302">
        <v>-572160</v>
      </c>
      <c r="F302" s="2">
        <v>2517820</v>
      </c>
      <c r="G302">
        <v>6118.1</v>
      </c>
      <c r="I302">
        <f t="shared" si="61"/>
        <v>888.38063281250652</v>
      </c>
      <c r="J302">
        <f t="shared" si="62"/>
        <v>0.4790992933285419</v>
      </c>
      <c r="K302">
        <f t="shared" si="63"/>
        <v>0.99939666738113953</v>
      </c>
      <c r="L302">
        <f t="shared" si="64"/>
        <v>453</v>
      </c>
      <c r="M302">
        <f t="shared" si="65"/>
        <v>-2.6900000000000039</v>
      </c>
      <c r="O302">
        <v>1090.9090909090899</v>
      </c>
      <c r="P302">
        <v>6200000</v>
      </c>
      <c r="Q302">
        <v>464.815</v>
      </c>
      <c r="R302">
        <v>-572160</v>
      </c>
      <c r="S302" s="2">
        <v>2517820</v>
      </c>
      <c r="T302">
        <v>6118.1</v>
      </c>
      <c r="U302">
        <v>52153.2</v>
      </c>
      <c r="V302">
        <f t="shared" si="60"/>
        <v>5.2153200000000002</v>
      </c>
      <c r="X302">
        <v>6200000</v>
      </c>
      <c r="Y302">
        <v>45.035200000000003</v>
      </c>
      <c r="Z302">
        <v>92.914699999999996</v>
      </c>
      <c r="AA302">
        <v>47.8795</v>
      </c>
    </row>
    <row r="303" spans="2:36" x14ac:dyDescent="0.2">
      <c r="B303">
        <f t="shared" si="49"/>
        <v>1109.0909090909081</v>
      </c>
      <c r="C303">
        <v>6300000</v>
      </c>
      <c r="D303">
        <v>464.80200000000002</v>
      </c>
      <c r="E303">
        <v>-572137</v>
      </c>
      <c r="F303" s="2">
        <v>2517820</v>
      </c>
      <c r="G303">
        <v>6362.74</v>
      </c>
      <c r="I303">
        <f t="shared" si="61"/>
        <v>911.38063281250652</v>
      </c>
      <c r="J303">
        <f t="shared" si="62"/>
        <v>0.48708428155068428</v>
      </c>
      <c r="K303">
        <f t="shared" si="63"/>
        <v>0.99939666738113953</v>
      </c>
      <c r="L303">
        <f t="shared" si="64"/>
        <v>476</v>
      </c>
      <c r="M303">
        <f t="shared" si="65"/>
        <v>-2.7450000000000037</v>
      </c>
      <c r="O303">
        <v>1109.0909090909081</v>
      </c>
      <c r="P303">
        <v>6300000</v>
      </c>
      <c r="Q303">
        <v>464.80200000000002</v>
      </c>
      <c r="R303">
        <v>-572137</v>
      </c>
      <c r="S303" s="2">
        <v>2517820</v>
      </c>
      <c r="T303">
        <v>6362.74</v>
      </c>
      <c r="U303">
        <v>54164.2</v>
      </c>
      <c r="V303">
        <f t="shared" si="60"/>
        <v>5.4164199999999996</v>
      </c>
      <c r="X303">
        <v>6300000</v>
      </c>
      <c r="Y303">
        <v>45.026800000000001</v>
      </c>
      <c r="Z303">
        <v>93.155000000000001</v>
      </c>
      <c r="AA303">
        <v>48.1282</v>
      </c>
    </row>
    <row r="304" spans="2:36" x14ac:dyDescent="0.2">
      <c r="B304">
        <f t="shared" si="49"/>
        <v>1127.2727272727263</v>
      </c>
      <c r="C304">
        <v>6400000</v>
      </c>
      <c r="D304">
        <v>464.79199999999997</v>
      </c>
      <c r="E304">
        <v>-572116</v>
      </c>
      <c r="F304" s="2">
        <v>2517820</v>
      </c>
      <c r="G304">
        <v>6677.45</v>
      </c>
      <c r="I304">
        <f t="shared" si="61"/>
        <v>932.38063281250652</v>
      </c>
      <c r="J304">
        <f t="shared" si="62"/>
        <v>0.49506926977282667</v>
      </c>
      <c r="K304">
        <f t="shared" si="63"/>
        <v>0.99939666738113953</v>
      </c>
      <c r="L304">
        <f t="shared" si="64"/>
        <v>497</v>
      </c>
      <c r="M304">
        <f t="shared" si="65"/>
        <v>-2.8550000000000035</v>
      </c>
      <c r="O304">
        <v>1127.2727272727263</v>
      </c>
      <c r="P304">
        <v>6400000</v>
      </c>
      <c r="Q304">
        <v>464.79199999999997</v>
      </c>
      <c r="R304">
        <v>-572116</v>
      </c>
      <c r="S304" s="2">
        <v>2517820</v>
      </c>
      <c r="T304">
        <v>6677.45</v>
      </c>
      <c r="U304">
        <v>55860.5</v>
      </c>
      <c r="V304">
        <f t="shared" si="60"/>
        <v>5.5860500000000002</v>
      </c>
      <c r="X304">
        <v>6400000</v>
      </c>
      <c r="Y304">
        <v>44.395600000000002</v>
      </c>
      <c r="Z304">
        <v>93.602400000000003</v>
      </c>
      <c r="AA304">
        <v>49.206800000000001</v>
      </c>
    </row>
    <row r="305" spans="1:36" x14ac:dyDescent="0.2">
      <c r="B305">
        <f t="shared" si="49"/>
        <v>1145.4545454545446</v>
      </c>
      <c r="C305">
        <v>6500000</v>
      </c>
      <c r="D305">
        <v>464.82499999999999</v>
      </c>
      <c r="E305">
        <v>-572088</v>
      </c>
      <c r="F305" s="2">
        <v>2517820</v>
      </c>
      <c r="G305">
        <v>6879.8</v>
      </c>
      <c r="I305">
        <f t="shared" si="61"/>
        <v>960.38063281250652</v>
      </c>
      <c r="J305">
        <f t="shared" si="62"/>
        <v>0.50305425799496906</v>
      </c>
      <c r="K305">
        <f t="shared" si="63"/>
        <v>0.99939666738113953</v>
      </c>
      <c r="L305">
        <f t="shared" si="64"/>
        <v>525</v>
      </c>
      <c r="M305">
        <f t="shared" si="65"/>
        <v>-2.4700000000000046</v>
      </c>
      <c r="O305">
        <v>1145.4545454545446</v>
      </c>
      <c r="P305">
        <v>6500000</v>
      </c>
      <c r="Q305">
        <v>464.82499999999999</v>
      </c>
      <c r="R305">
        <v>-572088</v>
      </c>
      <c r="S305" s="2">
        <v>2517820</v>
      </c>
      <c r="T305">
        <v>6879.8</v>
      </c>
      <c r="U305">
        <v>58108.9</v>
      </c>
      <c r="V305">
        <f t="shared" si="60"/>
        <v>5.8108900000000006</v>
      </c>
      <c r="X305">
        <v>6500000</v>
      </c>
      <c r="Y305">
        <v>43.825400000000002</v>
      </c>
      <c r="Z305">
        <v>93.420599999999993</v>
      </c>
      <c r="AA305">
        <v>49.595199999999998</v>
      </c>
    </row>
    <row r="306" spans="1:36" x14ac:dyDescent="0.2">
      <c r="F306" s="2"/>
      <c r="S306" s="2"/>
    </row>
    <row r="307" spans="1:36" x14ac:dyDescent="0.2">
      <c r="F307" s="2"/>
      <c r="S307" s="2"/>
    </row>
    <row r="308" spans="1:36" x14ac:dyDescent="0.2">
      <c r="A308" t="s">
        <v>31</v>
      </c>
      <c r="B308" t="s">
        <v>0</v>
      </c>
    </row>
    <row r="310" spans="1:36" x14ac:dyDescent="0.2">
      <c r="B310" t="s">
        <v>1</v>
      </c>
      <c r="AD310" t="s">
        <v>2</v>
      </c>
    </row>
    <row r="311" spans="1:36" x14ac:dyDescent="0.2">
      <c r="D311" t="s">
        <v>3</v>
      </c>
      <c r="F311" t="s">
        <v>33</v>
      </c>
      <c r="X311" t="s">
        <v>5</v>
      </c>
      <c r="Y311" t="s">
        <v>6</v>
      </c>
      <c r="Z311" t="s">
        <v>7</v>
      </c>
      <c r="AA311" t="s">
        <v>8</v>
      </c>
      <c r="AC311">
        <f>(4/3)*3.14*((3.413*4.5)^3)</f>
        <v>15167.527493515468</v>
      </c>
      <c r="AD311" t="s">
        <v>9</v>
      </c>
    </row>
    <row r="312" spans="1:36" x14ac:dyDescent="0.2">
      <c r="B312">
        <v>749</v>
      </c>
      <c r="C312" t="s">
        <v>10</v>
      </c>
      <c r="D312" t="s">
        <v>11</v>
      </c>
      <c r="E312" t="s">
        <v>12</v>
      </c>
      <c r="F312" t="s">
        <v>13</v>
      </c>
      <c r="G312" t="s">
        <v>14</v>
      </c>
      <c r="I312" t="s">
        <v>15</v>
      </c>
      <c r="J312" t="s">
        <v>16</v>
      </c>
      <c r="K312" t="s">
        <v>17</v>
      </c>
      <c r="L312" t="s">
        <v>18</v>
      </c>
      <c r="M312" t="s">
        <v>19</v>
      </c>
      <c r="X312">
        <v>0</v>
      </c>
      <c r="Y312">
        <v>53.164999999999999</v>
      </c>
      <c r="Z312">
        <v>84.034999999999997</v>
      </c>
      <c r="AA312">
        <v>30.87</v>
      </c>
      <c r="AC312">
        <f t="shared" ref="AC312:AC319" si="66">(1/6)*3.14*(AA312)^3</f>
        <v>15395.30460657</v>
      </c>
    </row>
    <row r="313" spans="1:36" x14ac:dyDescent="0.2">
      <c r="B313" t="s">
        <v>20</v>
      </c>
      <c r="C313">
        <v>100000</v>
      </c>
      <c r="D313">
        <v>433.76299999999998</v>
      </c>
      <c r="E313">
        <v>-583427</v>
      </c>
      <c r="F313" s="2">
        <v>2519340</v>
      </c>
      <c r="G313">
        <v>2.5308400000000002E-2</v>
      </c>
      <c r="X313">
        <v>100000</v>
      </c>
      <c r="Y313">
        <v>53.2166</v>
      </c>
      <c r="Z313">
        <v>83.6494</v>
      </c>
      <c r="AA313">
        <v>30.4328</v>
      </c>
      <c r="AC313">
        <f t="shared" si="66"/>
        <v>14750.411402852005</v>
      </c>
    </row>
    <row r="314" spans="1:36" x14ac:dyDescent="0.2">
      <c r="B314">
        <v>0</v>
      </c>
      <c r="C314">
        <v>200000</v>
      </c>
      <c r="D314">
        <v>433.77499999999998</v>
      </c>
      <c r="E314">
        <v>-579767</v>
      </c>
      <c r="F314" s="2">
        <v>2518730</v>
      </c>
      <c r="G314">
        <v>8.2065200000000001E-3</v>
      </c>
      <c r="I314">
        <f t="shared" ref="I314:I319" si="67">E314-(128000-$B$312)/128000*E$313</f>
        <v>246.04044531250838</v>
      </c>
      <c r="J314">
        <f t="shared" ref="J314:J319" si="68">B314/$B$312</f>
        <v>0</v>
      </c>
      <c r="K314">
        <f t="shared" ref="K314:K319" si="69">F314/$F$313</f>
        <v>0.99975787309374675</v>
      </c>
      <c r="L314">
        <f t="shared" ref="L314:L319" si="70">E314-$E$314</f>
        <v>0</v>
      </c>
      <c r="O314" t="s">
        <v>21</v>
      </c>
      <c r="P314" t="s">
        <v>10</v>
      </c>
      <c r="Q314" t="s">
        <v>11</v>
      </c>
      <c r="R314" t="s">
        <v>12</v>
      </c>
      <c r="S314" t="s">
        <v>13</v>
      </c>
      <c r="T314" t="s">
        <v>14</v>
      </c>
      <c r="U314" t="s">
        <v>22</v>
      </c>
      <c r="V314" t="s">
        <v>23</v>
      </c>
      <c r="X314">
        <v>200000</v>
      </c>
      <c r="Y314">
        <v>53.026899999999998</v>
      </c>
      <c r="Z314">
        <v>84.265199999999993</v>
      </c>
      <c r="AA314">
        <v>31.238299999999999</v>
      </c>
      <c r="AC314">
        <f t="shared" si="66"/>
        <v>15952.934124181613</v>
      </c>
      <c r="AD314" t="s">
        <v>24</v>
      </c>
      <c r="AE314" t="s">
        <v>45</v>
      </c>
      <c r="AF314" t="s">
        <v>25</v>
      </c>
      <c r="AG314" t="s">
        <v>26</v>
      </c>
    </row>
    <row r="315" spans="1:36" x14ac:dyDescent="0.2">
      <c r="B315">
        <f>B314+(C315-C314)/17500</f>
        <v>5.7142857142857144</v>
      </c>
      <c r="C315">
        <v>300000</v>
      </c>
      <c r="D315">
        <v>464.79700000000003</v>
      </c>
      <c r="E315">
        <v>-579767</v>
      </c>
      <c r="F315" s="2">
        <v>2518770</v>
      </c>
      <c r="G315">
        <v>186.28700000000001</v>
      </c>
      <c r="I315">
        <f t="shared" si="67"/>
        <v>246.04044531250838</v>
      </c>
      <c r="J315">
        <f t="shared" si="68"/>
        <v>7.6292199122639714E-3</v>
      </c>
      <c r="K315">
        <f t="shared" si="69"/>
        <v>0.99977375026792736</v>
      </c>
      <c r="L315">
        <f t="shared" si="70"/>
        <v>0</v>
      </c>
      <c r="M315">
        <f>((L315-L314)-(B315-B314)*$B$14)/(B315-B314)</f>
        <v>-4.01</v>
      </c>
      <c r="O315">
        <v>5.7142857142857144</v>
      </c>
      <c r="P315">
        <v>300000</v>
      </c>
      <c r="Q315">
        <v>464.79700000000003</v>
      </c>
      <c r="R315">
        <v>-579767</v>
      </c>
      <c r="S315" s="2">
        <v>2518770</v>
      </c>
      <c r="T315">
        <v>186.28700000000001</v>
      </c>
      <c r="U315">
        <v>27.7529</v>
      </c>
      <c r="V315">
        <f>U315*10^-4</f>
        <v>2.7752900000000001E-3</v>
      </c>
      <c r="X315">
        <v>300000</v>
      </c>
      <c r="Y315">
        <v>53.261899999999997</v>
      </c>
      <c r="Z315">
        <v>84.224599999999995</v>
      </c>
      <c r="AA315">
        <v>30.962700000000002</v>
      </c>
      <c r="AC315">
        <f t="shared" si="66"/>
        <v>15534.413899259191</v>
      </c>
      <c r="AD315">
        <f>V315*$AC$311/AC315</f>
        <v>2.7097441622490788E-3</v>
      </c>
      <c r="AE315">
        <f t="shared" ref="AE315:AE378" si="71">AD315*1000</f>
        <v>2.7097441622490788</v>
      </c>
      <c r="AF315">
        <f>AC315/O315*0.6022</f>
        <v>1637.0942087734297</v>
      </c>
      <c r="AG315">
        <f>O315/AC315</f>
        <v>3.6784688185488731E-4</v>
      </c>
      <c r="AI315">
        <v>7.5713420407921017</v>
      </c>
      <c r="AJ315">
        <v>1592.7229941548726</v>
      </c>
    </row>
    <row r="316" spans="1:36" x14ac:dyDescent="0.2">
      <c r="B316">
        <f t="shared" ref="B316:B379" si="72">B315+(C316-C315)/17500</f>
        <v>11.428571428571429</v>
      </c>
      <c r="C316">
        <v>400000</v>
      </c>
      <c r="D316">
        <v>464.80099999999999</v>
      </c>
      <c r="E316">
        <v>-579776</v>
      </c>
      <c r="F316" s="2">
        <v>2518770</v>
      </c>
      <c r="G316">
        <v>192.88900000000001</v>
      </c>
      <c r="I316">
        <f t="shared" si="67"/>
        <v>237.04044531250838</v>
      </c>
      <c r="J316">
        <f t="shared" si="68"/>
        <v>1.5258439824527943E-2</v>
      </c>
      <c r="K316">
        <f t="shared" si="69"/>
        <v>0.99977375026792736</v>
      </c>
      <c r="L316">
        <f t="shared" si="70"/>
        <v>-9</v>
      </c>
      <c r="M316">
        <f>((L316-L315)-(B316-B315)*$B$14)/(B316-B315)</f>
        <v>-5.585</v>
      </c>
      <c r="O316">
        <v>11.428571428571429</v>
      </c>
      <c r="P316">
        <v>400000</v>
      </c>
      <c r="Q316">
        <v>464.80099999999999</v>
      </c>
      <c r="R316">
        <v>-579776</v>
      </c>
      <c r="S316" s="2">
        <v>2518770</v>
      </c>
      <c r="T316">
        <v>192.88900000000001</v>
      </c>
      <c r="U316">
        <v>130.749</v>
      </c>
      <c r="V316">
        <f>U316*10^-4</f>
        <v>1.30749E-2</v>
      </c>
      <c r="X316">
        <v>400000</v>
      </c>
      <c r="Y316">
        <v>52.868099999999998</v>
      </c>
      <c r="Z316">
        <v>83.891300000000001</v>
      </c>
      <c r="AA316">
        <v>31.023199999999999</v>
      </c>
      <c r="AC316">
        <f t="shared" si="66"/>
        <v>15625.653000009084</v>
      </c>
      <c r="AD316">
        <f>V316*$AC$311/AC316</f>
        <v>1.2691559528734582E-2</v>
      </c>
      <c r="AE316">
        <f t="shared" si="71"/>
        <v>12.691559528734581</v>
      </c>
      <c r="AF316">
        <f>AC316/O316*0.6022</f>
        <v>823.35472070297863</v>
      </c>
      <c r="AG316">
        <f>O316/AC316</f>
        <v>7.3139800484272786E-4</v>
      </c>
      <c r="AI316">
        <v>12.040035655260743</v>
      </c>
      <c r="AJ316">
        <v>738.12326225970423</v>
      </c>
    </row>
    <row r="317" spans="1:36" x14ac:dyDescent="0.2">
      <c r="B317">
        <f t="shared" si="72"/>
        <v>17.142857142857142</v>
      </c>
      <c r="C317">
        <v>500000</v>
      </c>
      <c r="D317">
        <v>464.81900000000002</v>
      </c>
      <c r="E317">
        <v>-579770</v>
      </c>
      <c r="F317" s="2">
        <v>2518770</v>
      </c>
      <c r="G317">
        <v>144.87799999999999</v>
      </c>
      <c r="I317">
        <f t="shared" si="67"/>
        <v>243.04044531250838</v>
      </c>
      <c r="J317">
        <f t="shared" si="68"/>
        <v>2.2887659736791913E-2</v>
      </c>
      <c r="K317">
        <f t="shared" si="69"/>
        <v>0.99977375026792736</v>
      </c>
      <c r="L317">
        <f t="shared" si="70"/>
        <v>-3</v>
      </c>
      <c r="M317">
        <f>((L317-L316)-(B317-B316)*$B$14)/(B317-B316)</f>
        <v>-2.96</v>
      </c>
      <c r="O317">
        <v>17.142857142857142</v>
      </c>
      <c r="P317">
        <v>500000</v>
      </c>
      <c r="Q317">
        <v>464.81900000000002</v>
      </c>
      <c r="R317">
        <v>-579770</v>
      </c>
      <c r="S317" s="2">
        <v>2518770</v>
      </c>
      <c r="T317">
        <v>144.87799999999999</v>
      </c>
      <c r="U317">
        <v>198.917</v>
      </c>
      <c r="V317">
        <f t="shared" ref="V317:V380" si="73">U317*10^-4</f>
        <v>1.9891700000000002E-2</v>
      </c>
      <c r="X317">
        <v>500000</v>
      </c>
      <c r="Y317">
        <v>53.302</v>
      </c>
      <c r="Z317">
        <v>84.357299999999995</v>
      </c>
      <c r="AA317">
        <v>31.055299999999999</v>
      </c>
      <c r="AC317">
        <f t="shared" si="66"/>
        <v>15674.207240075775</v>
      </c>
      <c r="AD317">
        <f>V317*$AC$311/AC317</f>
        <v>1.9248686840847403E-2</v>
      </c>
      <c r="AE317">
        <f t="shared" si="71"/>
        <v>19.248686840847402</v>
      </c>
      <c r="AF317">
        <f>AC317/O317*0.6022</f>
        <v>550.60877666512852</v>
      </c>
      <c r="AG317">
        <f>O317/AC317</f>
        <v>1.0936985124852968E-3</v>
      </c>
      <c r="AI317">
        <v>22.840679614013112</v>
      </c>
      <c r="AJ317">
        <v>530.16046298547974</v>
      </c>
    </row>
    <row r="318" spans="1:36" x14ac:dyDescent="0.2">
      <c r="B318">
        <f t="shared" si="72"/>
        <v>22.857142857142858</v>
      </c>
      <c r="C318">
        <v>600000</v>
      </c>
      <c r="D318">
        <v>464.78</v>
      </c>
      <c r="E318">
        <v>-579768</v>
      </c>
      <c r="F318" s="2">
        <v>2518770</v>
      </c>
      <c r="G318">
        <v>198.13499999999999</v>
      </c>
      <c r="I318">
        <f t="shared" si="67"/>
        <v>245.04044531250838</v>
      </c>
      <c r="J318">
        <f t="shared" si="68"/>
        <v>3.0516879649055886E-2</v>
      </c>
      <c r="K318">
        <f t="shared" si="69"/>
        <v>0.99977375026792736</v>
      </c>
      <c r="L318">
        <f t="shared" si="70"/>
        <v>-1</v>
      </c>
      <c r="M318">
        <f>((L318-L317)-(B318-B317)*$B$14)/(B318-B317)</f>
        <v>-3.66</v>
      </c>
      <c r="O318">
        <v>22.857142857142858</v>
      </c>
      <c r="P318">
        <v>600000</v>
      </c>
      <c r="Q318">
        <v>464.78</v>
      </c>
      <c r="R318">
        <v>-579768</v>
      </c>
      <c r="S318" s="2">
        <v>2518770</v>
      </c>
      <c r="T318">
        <v>198.13499999999999</v>
      </c>
      <c r="U318">
        <v>266.80799999999999</v>
      </c>
      <c r="V318">
        <f t="shared" si="73"/>
        <v>2.6680800000000001E-2</v>
      </c>
      <c r="X318">
        <v>600000</v>
      </c>
      <c r="Y318">
        <v>53.195799999999998</v>
      </c>
      <c r="Z318">
        <v>84.148700000000005</v>
      </c>
      <c r="AA318">
        <v>30.9529</v>
      </c>
      <c r="AC318">
        <f t="shared" si="66"/>
        <v>15519.668181666444</v>
      </c>
      <c r="AD318">
        <f>V318*$AC$311/AC318</f>
        <v>2.6075413650083226E-2</v>
      </c>
      <c r="AE318">
        <f t="shared" si="71"/>
        <v>26.075413650083224</v>
      </c>
      <c r="AF318">
        <f>AC318/O318*0.6022</f>
        <v>408.88505783122952</v>
      </c>
      <c r="AG318">
        <f>O318/AC318</f>
        <v>1.4727855382980581E-3</v>
      </c>
      <c r="AI318">
        <v>27.151418188359106</v>
      </c>
      <c r="AJ318">
        <v>373.23007269874103</v>
      </c>
    </row>
    <row r="319" spans="1:36" x14ac:dyDescent="0.2">
      <c r="B319">
        <f t="shared" si="72"/>
        <v>28.571428571428573</v>
      </c>
      <c r="C319">
        <v>700000</v>
      </c>
      <c r="D319">
        <v>464.839</v>
      </c>
      <c r="E319">
        <v>-579774</v>
      </c>
      <c r="F319" s="2">
        <v>2518770</v>
      </c>
      <c r="G319">
        <v>163.703</v>
      </c>
      <c r="I319">
        <f t="shared" si="67"/>
        <v>239.04044531250838</v>
      </c>
      <c r="J319">
        <f t="shared" si="68"/>
        <v>3.8146099561319854E-2</v>
      </c>
      <c r="K319">
        <f t="shared" si="69"/>
        <v>0.99977375026792736</v>
      </c>
      <c r="L319">
        <f t="shared" si="70"/>
        <v>-7</v>
      </c>
      <c r="M319">
        <f>((L319-L318)-(B319-B318)*$B$14)/(B319-B318)</f>
        <v>-5.0599999999999996</v>
      </c>
      <c r="O319">
        <v>28.571428571428573</v>
      </c>
      <c r="P319">
        <v>700000</v>
      </c>
      <c r="Q319">
        <v>464.839</v>
      </c>
      <c r="R319">
        <v>-579774</v>
      </c>
      <c r="S319" s="2">
        <v>2518770</v>
      </c>
      <c r="T319">
        <v>163.703</v>
      </c>
      <c r="U319">
        <v>423.97</v>
      </c>
      <c r="V319">
        <f t="shared" si="73"/>
        <v>4.2397000000000004E-2</v>
      </c>
      <c r="X319">
        <v>700000</v>
      </c>
      <c r="Y319">
        <v>52.995899999999999</v>
      </c>
      <c r="Z319">
        <v>84.272400000000005</v>
      </c>
      <c r="AA319">
        <v>31.276499999999999</v>
      </c>
      <c r="AC319">
        <f t="shared" si="66"/>
        <v>16011.530232108826</v>
      </c>
      <c r="AD319">
        <f>V319*$AC$311/AC319</f>
        <v>4.0162161506151081E-2</v>
      </c>
      <c r="AE319">
        <f t="shared" si="71"/>
        <v>40.162161506151079</v>
      </c>
      <c r="AF319">
        <f>AC319/O319*0.6022</f>
        <v>337.47502270215773</v>
      </c>
      <c r="AG319">
        <f>O319/AC319</f>
        <v>1.7844283561437916E-3</v>
      </c>
      <c r="AI319">
        <v>41.908811784048332</v>
      </c>
      <c r="AJ319">
        <v>324.39854746365</v>
      </c>
    </row>
    <row r="320" spans="1:36" x14ac:dyDescent="0.2">
      <c r="B320">
        <f t="shared" si="72"/>
        <v>34.285714285714285</v>
      </c>
      <c r="C320">
        <v>800000</v>
      </c>
      <c r="D320">
        <v>464.79399999999998</v>
      </c>
      <c r="E320">
        <v>-579783</v>
      </c>
      <c r="F320" s="2">
        <v>2518770</v>
      </c>
      <c r="G320">
        <v>147.851</v>
      </c>
      <c r="I320">
        <f t="shared" ref="I320:I380" si="74">E320-(128000-$B$312)/128000*E$313</f>
        <v>230.04044531250838</v>
      </c>
      <c r="J320">
        <f t="shared" ref="J320:J380" si="75">B320/$B$312</f>
        <v>4.5775319473583827E-2</v>
      </c>
      <c r="K320">
        <f t="shared" ref="K320:K380" si="76">F320/$F$313</f>
        <v>0.99977375026792736</v>
      </c>
      <c r="L320">
        <f t="shared" ref="L320:L380" si="77">E320-$E$314</f>
        <v>-16</v>
      </c>
      <c r="M320">
        <f t="shared" ref="M320:M380" si="78">((L320-L319)-(B320-B319)*$B$14)/(B320-B319)</f>
        <v>-5.5850000000000009</v>
      </c>
      <c r="O320">
        <v>34.285714285714285</v>
      </c>
      <c r="P320">
        <v>800000</v>
      </c>
      <c r="Q320">
        <v>464.79399999999998</v>
      </c>
      <c r="R320">
        <v>-579783</v>
      </c>
      <c r="S320" s="2">
        <v>2518770</v>
      </c>
      <c r="T320">
        <v>147.851</v>
      </c>
      <c r="U320">
        <v>421.95699999999999</v>
      </c>
      <c r="V320">
        <f t="shared" si="73"/>
        <v>4.2195700000000003E-2</v>
      </c>
      <c r="X320">
        <v>800000</v>
      </c>
      <c r="Y320">
        <v>53.301400000000001</v>
      </c>
      <c r="Z320">
        <v>83.997799999999998</v>
      </c>
      <c r="AA320">
        <v>30.696400000000001</v>
      </c>
      <c r="AC320">
        <f t="shared" ref="AC320:AC380" si="79">(1/6)*3.14*(AA320)^3</f>
        <v>15137.032174487958</v>
      </c>
      <c r="AD320">
        <f t="shared" ref="AD320:AD380" si="80">V320*$AC$311/AC320</f>
        <v>4.2280708165290018E-2</v>
      </c>
      <c r="AE320">
        <f t="shared" si="71"/>
        <v>42.280708165290015</v>
      </c>
      <c r="AF320">
        <f t="shared" ref="AF320:AF380" si="81">AC320/O320*0.6022</f>
        <v>265.86935595140227</v>
      </c>
      <c r="AG320">
        <f t="shared" ref="AG320:AG380" si="82">O320/AC320</f>
        <v>2.2650222243366588E-3</v>
      </c>
      <c r="AI320">
        <v>49.778055540970961</v>
      </c>
      <c r="AJ320">
        <v>266.32172980345024</v>
      </c>
    </row>
    <row r="321" spans="2:36" x14ac:dyDescent="0.2">
      <c r="B321">
        <f t="shared" si="72"/>
        <v>40</v>
      </c>
      <c r="C321">
        <v>900000</v>
      </c>
      <c r="D321">
        <v>464.81900000000002</v>
      </c>
      <c r="E321">
        <v>-579776</v>
      </c>
      <c r="F321" s="2">
        <v>2518770</v>
      </c>
      <c r="G321">
        <v>106.529</v>
      </c>
      <c r="I321">
        <f t="shared" si="74"/>
        <v>237.04044531250838</v>
      </c>
      <c r="J321">
        <f t="shared" si="75"/>
        <v>5.3404539385847799E-2</v>
      </c>
      <c r="K321">
        <f t="shared" si="76"/>
        <v>0.99977375026792736</v>
      </c>
      <c r="L321">
        <f t="shared" si="77"/>
        <v>-9</v>
      </c>
      <c r="M321">
        <f t="shared" si="78"/>
        <v>-2.7850000000000001</v>
      </c>
      <c r="O321">
        <v>40</v>
      </c>
      <c r="P321">
        <v>900000</v>
      </c>
      <c r="Q321">
        <v>464.81900000000002</v>
      </c>
      <c r="R321">
        <v>-579776</v>
      </c>
      <c r="S321" s="2">
        <v>2518770</v>
      </c>
      <c r="T321">
        <v>106.529</v>
      </c>
      <c r="U321">
        <v>609.78899999999999</v>
      </c>
      <c r="V321">
        <f t="shared" si="73"/>
        <v>6.0978900000000003E-2</v>
      </c>
      <c r="X321">
        <v>900000</v>
      </c>
      <c r="Y321">
        <v>53.626100000000001</v>
      </c>
      <c r="Z321">
        <v>84.274600000000007</v>
      </c>
      <c r="AA321">
        <v>30.648499999999999</v>
      </c>
      <c r="AC321">
        <f t="shared" si="79"/>
        <v>15066.281238698521</v>
      </c>
      <c r="AD321">
        <f t="shared" si="80"/>
        <v>6.1388681627598939E-2</v>
      </c>
      <c r="AE321">
        <f t="shared" si="71"/>
        <v>61.388681627598942</v>
      </c>
      <c r="AF321">
        <f t="shared" si="81"/>
        <v>226.82286404860622</v>
      </c>
      <c r="AG321">
        <f t="shared" si="82"/>
        <v>2.6549351738674527E-3</v>
      </c>
      <c r="AI321">
        <v>49.482909795820227</v>
      </c>
      <c r="AJ321">
        <v>217.66828145073592</v>
      </c>
    </row>
    <row r="322" spans="2:36" x14ac:dyDescent="0.2">
      <c r="B322">
        <f t="shared" si="72"/>
        <v>45.714285714285715</v>
      </c>
      <c r="C322">
        <v>1000000</v>
      </c>
      <c r="D322">
        <v>464.803</v>
      </c>
      <c r="E322">
        <v>-579777</v>
      </c>
      <c r="F322" s="2">
        <v>2518770</v>
      </c>
      <c r="G322">
        <v>126.051</v>
      </c>
      <c r="I322">
        <f t="shared" si="74"/>
        <v>236.04044531250838</v>
      </c>
      <c r="J322">
        <f t="shared" si="75"/>
        <v>6.1033759298111771E-2</v>
      </c>
      <c r="K322">
        <f t="shared" si="76"/>
        <v>0.99977375026792736</v>
      </c>
      <c r="L322">
        <f t="shared" si="77"/>
        <v>-10</v>
      </c>
      <c r="M322">
        <f t="shared" si="78"/>
        <v>-4.1849999999999996</v>
      </c>
      <c r="O322">
        <v>45.714285714285715</v>
      </c>
      <c r="P322">
        <v>1000000</v>
      </c>
      <c r="Q322">
        <v>464.803</v>
      </c>
      <c r="R322">
        <v>-579777</v>
      </c>
      <c r="S322" s="2">
        <v>2518770</v>
      </c>
      <c r="T322">
        <v>126.051</v>
      </c>
      <c r="U322">
        <v>675.87900000000002</v>
      </c>
      <c r="V322">
        <f t="shared" si="73"/>
        <v>6.7587900000000006E-2</v>
      </c>
      <c r="X322">
        <v>1000000</v>
      </c>
      <c r="Y322">
        <v>53.462200000000003</v>
      </c>
      <c r="Z322">
        <v>84.311999999999998</v>
      </c>
      <c r="AA322">
        <v>30.849799999999998</v>
      </c>
      <c r="AC322">
        <f t="shared" si="79"/>
        <v>15365.102303155705</v>
      </c>
      <c r="AD322">
        <f t="shared" si="80"/>
        <v>6.6718809367668802E-2</v>
      </c>
      <c r="AE322">
        <f t="shared" si="71"/>
        <v>66.718809367668797</v>
      </c>
      <c r="AF322">
        <f t="shared" si="81"/>
        <v>202.40641327725797</v>
      </c>
      <c r="AG322">
        <f t="shared" si="82"/>
        <v>2.9752021699781884E-3</v>
      </c>
      <c r="AI322">
        <v>71.599520293092581</v>
      </c>
      <c r="AJ322">
        <v>190.56939167542788</v>
      </c>
    </row>
    <row r="323" spans="2:36" x14ac:dyDescent="0.2">
      <c r="B323">
        <f t="shared" si="72"/>
        <v>51.428571428571431</v>
      </c>
      <c r="C323">
        <v>1100000</v>
      </c>
      <c r="D323">
        <v>464.80900000000003</v>
      </c>
      <c r="E323">
        <v>-579773</v>
      </c>
      <c r="F323" s="2">
        <v>2518770</v>
      </c>
      <c r="G323">
        <v>116.16</v>
      </c>
      <c r="I323">
        <f t="shared" si="74"/>
        <v>240.04044531250838</v>
      </c>
      <c r="J323">
        <f t="shared" si="75"/>
        <v>6.8662979210375744E-2</v>
      </c>
      <c r="K323">
        <f t="shared" si="76"/>
        <v>0.99977375026792736</v>
      </c>
      <c r="L323">
        <f t="shared" si="77"/>
        <v>-6</v>
      </c>
      <c r="M323">
        <f t="shared" si="78"/>
        <v>-3.31</v>
      </c>
      <c r="O323">
        <v>51.428571428571431</v>
      </c>
      <c r="P323">
        <v>1100000</v>
      </c>
      <c r="Q323">
        <v>464.80900000000003</v>
      </c>
      <c r="R323">
        <v>-579773</v>
      </c>
      <c r="S323" s="2">
        <v>2518770</v>
      </c>
      <c r="T323">
        <v>116.16</v>
      </c>
      <c r="U323">
        <v>912.99599999999998</v>
      </c>
      <c r="V323">
        <f t="shared" si="73"/>
        <v>9.1299600000000009E-2</v>
      </c>
      <c r="X323">
        <v>1100000</v>
      </c>
      <c r="Y323">
        <v>53.394100000000002</v>
      </c>
      <c r="Z323">
        <v>84.034700000000001</v>
      </c>
      <c r="AA323">
        <v>30.640599999999999</v>
      </c>
      <c r="AC323">
        <f t="shared" si="79"/>
        <v>15054.633724654372</v>
      </c>
      <c r="AD323">
        <f t="shared" si="80"/>
        <v>9.1984250063762846E-2</v>
      </c>
      <c r="AE323">
        <f t="shared" si="71"/>
        <v>91.984250063762843</v>
      </c>
      <c r="AF323">
        <f t="shared" si="81"/>
        <v>176.28139723030009</v>
      </c>
      <c r="AG323">
        <f t="shared" si="82"/>
        <v>3.4161290383537472E-3</v>
      </c>
      <c r="AI323">
        <v>87.077521338914082</v>
      </c>
      <c r="AJ323">
        <v>167.40282904131425</v>
      </c>
    </row>
    <row r="324" spans="2:36" x14ac:dyDescent="0.2">
      <c r="B324">
        <f t="shared" si="72"/>
        <v>57.142857142857146</v>
      </c>
      <c r="C324">
        <v>1200000</v>
      </c>
      <c r="D324">
        <v>464.76</v>
      </c>
      <c r="E324">
        <v>-579767</v>
      </c>
      <c r="F324" s="2">
        <v>2518770</v>
      </c>
      <c r="G324">
        <v>87.097499999999997</v>
      </c>
      <c r="I324">
        <f t="shared" si="74"/>
        <v>246.04044531250838</v>
      </c>
      <c r="J324">
        <f t="shared" si="75"/>
        <v>7.6292199122639709E-2</v>
      </c>
      <c r="K324">
        <f t="shared" si="76"/>
        <v>0.99977375026792736</v>
      </c>
      <c r="L324">
        <f t="shared" si="77"/>
        <v>0</v>
      </c>
      <c r="M324">
        <f t="shared" si="78"/>
        <v>-2.96</v>
      </c>
      <c r="O324">
        <v>57.142857142857146</v>
      </c>
      <c r="P324">
        <v>1200000</v>
      </c>
      <c r="Q324">
        <v>464.76</v>
      </c>
      <c r="R324">
        <v>-579767</v>
      </c>
      <c r="S324" s="2">
        <v>2518770</v>
      </c>
      <c r="T324">
        <v>87.097499999999997</v>
      </c>
      <c r="U324">
        <v>1044.1500000000001</v>
      </c>
      <c r="V324">
        <f t="shared" si="73"/>
        <v>0.10441500000000001</v>
      </c>
      <c r="X324">
        <v>1200000</v>
      </c>
      <c r="Y324">
        <v>53.1479</v>
      </c>
      <c r="Z324">
        <v>84.087000000000003</v>
      </c>
      <c r="AA324">
        <v>30.9391</v>
      </c>
      <c r="AC324">
        <f t="shared" si="79"/>
        <v>15498.919629912551</v>
      </c>
      <c r="AD324">
        <f t="shared" si="80"/>
        <v>0.10218243729575063</v>
      </c>
      <c r="AE324">
        <f t="shared" si="71"/>
        <v>102.18243729575063</v>
      </c>
      <c r="AF324">
        <f t="shared" si="81"/>
        <v>163.33536451983338</v>
      </c>
      <c r="AG324">
        <f t="shared" si="82"/>
        <v>3.6868929259154795E-3</v>
      </c>
      <c r="AI324">
        <v>113.89210729479976</v>
      </c>
      <c r="AJ324">
        <v>149.72950694421652</v>
      </c>
    </row>
    <row r="325" spans="2:36" x14ac:dyDescent="0.2">
      <c r="B325">
        <f t="shared" si="72"/>
        <v>62.857142857142861</v>
      </c>
      <c r="C325">
        <v>1300000</v>
      </c>
      <c r="D325">
        <v>464.80200000000002</v>
      </c>
      <c r="E325">
        <v>-579769</v>
      </c>
      <c r="F325" s="2">
        <v>2518770</v>
      </c>
      <c r="G325">
        <v>91.221100000000007</v>
      </c>
      <c r="I325">
        <f t="shared" si="74"/>
        <v>244.04044531250838</v>
      </c>
      <c r="J325">
        <f t="shared" si="75"/>
        <v>8.3921419034903688E-2</v>
      </c>
      <c r="K325">
        <f t="shared" si="76"/>
        <v>0.99977375026792736</v>
      </c>
      <c r="L325">
        <f t="shared" si="77"/>
        <v>-2</v>
      </c>
      <c r="M325">
        <f t="shared" si="78"/>
        <v>-4.3600000000000003</v>
      </c>
      <c r="O325">
        <v>62.857142857142861</v>
      </c>
      <c r="P325">
        <v>1300000</v>
      </c>
      <c r="Q325">
        <v>464.80200000000002</v>
      </c>
      <c r="R325">
        <v>-579769</v>
      </c>
      <c r="S325" s="2">
        <v>2518770</v>
      </c>
      <c r="T325">
        <v>91.221100000000007</v>
      </c>
      <c r="U325">
        <v>1313.33</v>
      </c>
      <c r="V325">
        <f t="shared" si="73"/>
        <v>0.13133300000000001</v>
      </c>
      <c r="X325">
        <v>1300000</v>
      </c>
      <c r="Y325">
        <v>53.304699999999997</v>
      </c>
      <c r="Z325">
        <v>84.220600000000005</v>
      </c>
      <c r="AA325">
        <v>30.915900000000001</v>
      </c>
      <c r="AC325">
        <f t="shared" si="79"/>
        <v>15464.079698705164</v>
      </c>
      <c r="AD325">
        <f t="shared" si="80"/>
        <v>0.12881444787643331</v>
      </c>
      <c r="AE325">
        <f t="shared" si="71"/>
        <v>128.81444787643332</v>
      </c>
      <c r="AF325">
        <f t="shared" si="81"/>
        <v>148.15291264073122</v>
      </c>
      <c r="AG325">
        <f t="shared" si="82"/>
        <v>4.0647192773072688E-3</v>
      </c>
      <c r="AI325">
        <v>131.5724334547065</v>
      </c>
      <c r="AJ325">
        <v>134.69339268427009</v>
      </c>
    </row>
    <row r="326" spans="2:36" x14ac:dyDescent="0.2">
      <c r="B326">
        <f t="shared" si="72"/>
        <v>68.571428571428569</v>
      </c>
      <c r="C326">
        <v>1400000</v>
      </c>
      <c r="D326">
        <v>464.78399999999999</v>
      </c>
      <c r="E326">
        <v>-579769</v>
      </c>
      <c r="F326" s="2">
        <v>2518770</v>
      </c>
      <c r="G326">
        <v>131.53200000000001</v>
      </c>
      <c r="I326">
        <f t="shared" si="74"/>
        <v>244.04044531250838</v>
      </c>
      <c r="J326">
        <f t="shared" si="75"/>
        <v>9.1550638947167653E-2</v>
      </c>
      <c r="K326">
        <f t="shared" si="76"/>
        <v>0.99977375026792736</v>
      </c>
      <c r="L326">
        <f t="shared" si="77"/>
        <v>-2</v>
      </c>
      <c r="M326">
        <f t="shared" si="78"/>
        <v>-4.01</v>
      </c>
      <c r="O326">
        <v>68.571428571428569</v>
      </c>
      <c r="P326">
        <v>1400000</v>
      </c>
      <c r="Q326">
        <v>464.78399999999999</v>
      </c>
      <c r="R326">
        <v>-579769</v>
      </c>
      <c r="S326" s="2">
        <v>2518770</v>
      </c>
      <c r="T326">
        <v>131.53200000000001</v>
      </c>
      <c r="U326">
        <v>1386.26</v>
      </c>
      <c r="V326">
        <f t="shared" si="73"/>
        <v>0.138626</v>
      </c>
      <c r="X326">
        <v>1400000</v>
      </c>
      <c r="Y326">
        <v>52.919800000000002</v>
      </c>
      <c r="Z326">
        <v>84.343800000000002</v>
      </c>
      <c r="AA326">
        <v>31.423999999999999</v>
      </c>
      <c r="AC326">
        <f t="shared" si="79"/>
        <v>16239.131402349227</v>
      </c>
      <c r="AD326">
        <f t="shared" si="80"/>
        <v>0.12947821002371482</v>
      </c>
      <c r="AE326">
        <f t="shared" si="71"/>
        <v>129.47821002371481</v>
      </c>
      <c r="AF326">
        <f t="shared" si="81"/>
        <v>142.61340523638111</v>
      </c>
      <c r="AG326">
        <f t="shared" si="82"/>
        <v>4.2226044529394416E-3</v>
      </c>
      <c r="AI326">
        <v>155.35125138917681</v>
      </c>
      <c r="AJ326">
        <v>122.9354337126085</v>
      </c>
    </row>
    <row r="327" spans="2:36" x14ac:dyDescent="0.2">
      <c r="B327">
        <f t="shared" si="72"/>
        <v>74.285714285714278</v>
      </c>
      <c r="C327">
        <v>1500000</v>
      </c>
      <c r="D327">
        <v>464.80500000000001</v>
      </c>
      <c r="E327">
        <v>-579773</v>
      </c>
      <c r="F327" s="2">
        <v>2518770</v>
      </c>
      <c r="G327">
        <v>119.724</v>
      </c>
      <c r="I327">
        <f t="shared" si="74"/>
        <v>240.04044531250838</v>
      </c>
      <c r="J327">
        <f t="shared" si="75"/>
        <v>9.9179858859431619E-2</v>
      </c>
      <c r="K327">
        <f t="shared" si="76"/>
        <v>0.99977375026792736</v>
      </c>
      <c r="L327">
        <f t="shared" si="77"/>
        <v>-6</v>
      </c>
      <c r="M327">
        <f t="shared" si="78"/>
        <v>-4.7100000000000009</v>
      </c>
      <c r="O327">
        <v>74.285714285714278</v>
      </c>
      <c r="P327">
        <v>1500000</v>
      </c>
      <c r="Q327">
        <v>464.80500000000001</v>
      </c>
      <c r="R327">
        <v>-579773</v>
      </c>
      <c r="S327" s="2">
        <v>2518770</v>
      </c>
      <c r="T327">
        <v>119.724</v>
      </c>
      <c r="U327">
        <v>1792.6</v>
      </c>
      <c r="V327">
        <f t="shared" si="73"/>
        <v>0.17926</v>
      </c>
      <c r="X327">
        <v>1500000</v>
      </c>
      <c r="Y327">
        <v>53.664299999999997</v>
      </c>
      <c r="Z327">
        <v>84.239400000000003</v>
      </c>
      <c r="AA327">
        <v>30.575099999999999</v>
      </c>
      <c r="AC327">
        <f t="shared" si="79"/>
        <v>14958.293696961069</v>
      </c>
      <c r="AD327">
        <f t="shared" si="80"/>
        <v>0.18176745513694262</v>
      </c>
      <c r="AE327">
        <f t="shared" si="71"/>
        <v>181.76745513694263</v>
      </c>
      <c r="AF327">
        <f t="shared" si="81"/>
        <v>121.25998317340326</v>
      </c>
      <c r="AG327">
        <f t="shared" si="82"/>
        <v>4.9661890447308295E-3</v>
      </c>
      <c r="AI327">
        <v>177.27552317581967</v>
      </c>
      <c r="AJ327">
        <v>111.76751687846193</v>
      </c>
    </row>
    <row r="328" spans="2:36" x14ac:dyDescent="0.2">
      <c r="B328">
        <f t="shared" si="72"/>
        <v>79.999999999999986</v>
      </c>
      <c r="C328">
        <v>1600000</v>
      </c>
      <c r="D328">
        <v>464.83699999999999</v>
      </c>
      <c r="E328">
        <v>-579772</v>
      </c>
      <c r="F328" s="2">
        <v>2518770</v>
      </c>
      <c r="G328">
        <v>141.05000000000001</v>
      </c>
      <c r="I328">
        <f t="shared" si="74"/>
        <v>241.04044531250838</v>
      </c>
      <c r="J328">
        <f t="shared" si="75"/>
        <v>0.10680907877169557</v>
      </c>
      <c r="K328">
        <f t="shared" si="76"/>
        <v>0.99977375026792736</v>
      </c>
      <c r="L328">
        <f t="shared" si="77"/>
        <v>-5</v>
      </c>
      <c r="M328">
        <f t="shared" si="78"/>
        <v>-3.835</v>
      </c>
      <c r="O328">
        <v>79.999999999999986</v>
      </c>
      <c r="P328">
        <v>1600000</v>
      </c>
      <c r="Q328">
        <v>464.83699999999999</v>
      </c>
      <c r="R328">
        <v>-579772</v>
      </c>
      <c r="S328" s="2">
        <v>2518770</v>
      </c>
      <c r="T328">
        <v>141.05000000000001</v>
      </c>
      <c r="U328">
        <v>2067.2800000000002</v>
      </c>
      <c r="V328">
        <f t="shared" si="73"/>
        <v>0.20672800000000002</v>
      </c>
      <c r="X328">
        <v>1600000</v>
      </c>
      <c r="Y328">
        <v>53.732399999999998</v>
      </c>
      <c r="Z328">
        <v>84.287000000000006</v>
      </c>
      <c r="AA328">
        <v>30.554600000000001</v>
      </c>
      <c r="AC328">
        <f t="shared" si="79"/>
        <v>14928.226145196932</v>
      </c>
      <c r="AD328">
        <f t="shared" si="80"/>
        <v>0.21004187591894913</v>
      </c>
      <c r="AE328">
        <f t="shared" si="71"/>
        <v>210.04187591894913</v>
      </c>
      <c r="AF328">
        <f t="shared" si="81"/>
        <v>112.37222230796991</v>
      </c>
      <c r="AG328">
        <f t="shared" si="82"/>
        <v>5.3589756225483976E-3</v>
      </c>
      <c r="AI328">
        <v>216.77388290015551</v>
      </c>
      <c r="AJ328">
        <v>105.78812532257793</v>
      </c>
    </row>
    <row r="329" spans="2:36" x14ac:dyDescent="0.2">
      <c r="B329">
        <f t="shared" si="72"/>
        <v>85.714285714285694</v>
      </c>
      <c r="C329">
        <v>1700000</v>
      </c>
      <c r="D329">
        <v>464.84</v>
      </c>
      <c r="E329">
        <v>-579762</v>
      </c>
      <c r="F329" s="2">
        <v>2518770</v>
      </c>
      <c r="G329">
        <v>152.30799999999999</v>
      </c>
      <c r="I329">
        <f t="shared" si="74"/>
        <v>251.04044531250838</v>
      </c>
      <c r="J329">
        <f t="shared" si="75"/>
        <v>0.11443829868395954</v>
      </c>
      <c r="K329">
        <f t="shared" si="76"/>
        <v>0.99977375026792736</v>
      </c>
      <c r="L329">
        <f t="shared" si="77"/>
        <v>5</v>
      </c>
      <c r="M329">
        <f t="shared" si="78"/>
        <v>-2.259999999999998</v>
      </c>
      <c r="O329">
        <v>85.714285714285694</v>
      </c>
      <c r="P329">
        <v>1700000</v>
      </c>
      <c r="Q329">
        <v>464.84</v>
      </c>
      <c r="R329">
        <v>-579762</v>
      </c>
      <c r="S329" s="2">
        <v>2518770</v>
      </c>
      <c r="T329">
        <v>152.30799999999999</v>
      </c>
      <c r="U329">
        <v>2331.9899999999998</v>
      </c>
      <c r="V329">
        <f t="shared" si="73"/>
        <v>0.23319899999999999</v>
      </c>
      <c r="X329">
        <v>1700000</v>
      </c>
      <c r="Y329">
        <v>53.7316</v>
      </c>
      <c r="Z329">
        <v>83.935000000000002</v>
      </c>
      <c r="AA329">
        <v>30.203399999999998</v>
      </c>
      <c r="AC329">
        <f t="shared" si="79"/>
        <v>14419.357204313073</v>
      </c>
      <c r="AD329">
        <f t="shared" si="80"/>
        <v>0.24529888495322952</v>
      </c>
      <c r="AE329">
        <f t="shared" si="71"/>
        <v>245.29888495322953</v>
      </c>
      <c r="AF329">
        <f t="shared" si="81"/>
        <v>101.30559726510224</v>
      </c>
      <c r="AG329">
        <f t="shared" si="82"/>
        <v>5.9443902040686742E-3</v>
      </c>
      <c r="AI329">
        <v>247.88465795782699</v>
      </c>
      <c r="AJ329">
        <v>95.926774870597114</v>
      </c>
    </row>
    <row r="330" spans="2:36" x14ac:dyDescent="0.2">
      <c r="B330">
        <f t="shared" si="72"/>
        <v>91.428571428571402</v>
      </c>
      <c r="C330">
        <v>1800000</v>
      </c>
      <c r="D330">
        <v>464.83600000000001</v>
      </c>
      <c r="E330">
        <v>-579763</v>
      </c>
      <c r="F330" s="2">
        <v>2518770</v>
      </c>
      <c r="G330">
        <v>161.69399999999999</v>
      </c>
      <c r="I330">
        <f t="shared" si="74"/>
        <v>250.04044531250838</v>
      </c>
      <c r="J330">
        <f t="shared" si="75"/>
        <v>0.1220675185962235</v>
      </c>
      <c r="K330">
        <f t="shared" si="76"/>
        <v>0.99977375026792736</v>
      </c>
      <c r="L330">
        <f t="shared" si="77"/>
        <v>4</v>
      </c>
      <c r="M330">
        <f t="shared" si="78"/>
        <v>-4.1850000000000005</v>
      </c>
      <c r="O330">
        <v>91.428571428571402</v>
      </c>
      <c r="P330">
        <v>1800000</v>
      </c>
      <c r="Q330">
        <v>464.83600000000001</v>
      </c>
      <c r="R330">
        <v>-579763</v>
      </c>
      <c r="S330" s="2">
        <v>2518770</v>
      </c>
      <c r="T330">
        <v>161.69399999999999</v>
      </c>
      <c r="U330">
        <v>2483.35</v>
      </c>
      <c r="V330">
        <f t="shared" si="73"/>
        <v>0.248335</v>
      </c>
      <c r="X330">
        <v>1800000</v>
      </c>
      <c r="Y330">
        <v>53.096600000000002</v>
      </c>
      <c r="Z330">
        <v>84.184100000000001</v>
      </c>
      <c r="AA330">
        <v>31.087499999999999</v>
      </c>
      <c r="AC330">
        <f t="shared" si="79"/>
        <v>15723.013688613279</v>
      </c>
      <c r="AD330">
        <f t="shared" si="80"/>
        <v>0.23956144888622613</v>
      </c>
      <c r="AE330">
        <f t="shared" si="71"/>
        <v>239.56144888622612</v>
      </c>
      <c r="AF330">
        <f t="shared" si="81"/>
        <v>103.56061234840692</v>
      </c>
      <c r="AG330">
        <f t="shared" si="82"/>
        <v>5.8149520975603192E-3</v>
      </c>
      <c r="AI330">
        <v>272.21707025008374</v>
      </c>
      <c r="AJ330">
        <v>94.59621845958641</v>
      </c>
    </row>
    <row r="331" spans="2:36" x14ac:dyDescent="0.2">
      <c r="B331">
        <f t="shared" si="72"/>
        <v>97.14285714285711</v>
      </c>
      <c r="C331">
        <v>1900000</v>
      </c>
      <c r="D331">
        <v>464.78399999999999</v>
      </c>
      <c r="E331">
        <v>-579763</v>
      </c>
      <c r="F331" s="2">
        <v>2518770</v>
      </c>
      <c r="G331">
        <v>183.30199999999999</v>
      </c>
      <c r="I331">
        <f t="shared" si="74"/>
        <v>250.04044531250838</v>
      </c>
      <c r="J331">
        <f t="shared" si="75"/>
        <v>0.12969673850848745</v>
      </c>
      <c r="K331">
        <f t="shared" si="76"/>
        <v>0.99977375026792736</v>
      </c>
      <c r="L331">
        <f t="shared" si="77"/>
        <v>4</v>
      </c>
      <c r="M331">
        <f t="shared" si="78"/>
        <v>-4.01</v>
      </c>
      <c r="O331">
        <v>97.14285714285711</v>
      </c>
      <c r="P331">
        <v>1900000</v>
      </c>
      <c r="Q331">
        <v>464.78399999999999</v>
      </c>
      <c r="R331">
        <v>-579763</v>
      </c>
      <c r="S331" s="2">
        <v>2518770</v>
      </c>
      <c r="T331">
        <v>183.30199999999999</v>
      </c>
      <c r="U331">
        <v>2990.27</v>
      </c>
      <c r="V331">
        <f t="shared" si="73"/>
        <v>0.29902699999999999</v>
      </c>
      <c r="X331">
        <v>1900000</v>
      </c>
      <c r="Y331">
        <v>53.527700000000003</v>
      </c>
      <c r="Z331">
        <v>84.259299999999996</v>
      </c>
      <c r="AA331">
        <v>30.7316</v>
      </c>
      <c r="AC331">
        <f t="shared" si="79"/>
        <v>15189.165463320292</v>
      </c>
      <c r="AD331">
        <f t="shared" si="80"/>
        <v>0.29860101628071983</v>
      </c>
      <c r="AE331">
        <f t="shared" si="71"/>
        <v>298.60101628071982</v>
      </c>
      <c r="AF331">
        <f t="shared" si="81"/>
        <v>94.159423667765253</v>
      </c>
      <c r="AG331">
        <f t="shared" si="82"/>
        <v>6.3955361719801856E-3</v>
      </c>
      <c r="AI331">
        <v>313.37709829627494</v>
      </c>
      <c r="AJ331">
        <v>87.328391922151127</v>
      </c>
    </row>
    <row r="332" spans="2:36" x14ac:dyDescent="0.2">
      <c r="B332">
        <f t="shared" si="72"/>
        <v>102.85714285714282</v>
      </c>
      <c r="C332">
        <v>2000000</v>
      </c>
      <c r="D332">
        <v>464.79</v>
      </c>
      <c r="E332">
        <v>-579770</v>
      </c>
      <c r="F332" s="2">
        <v>2518770</v>
      </c>
      <c r="G332">
        <v>261.22899999999998</v>
      </c>
      <c r="I332">
        <f t="shared" si="74"/>
        <v>243.04044531250838</v>
      </c>
      <c r="J332">
        <f t="shared" si="75"/>
        <v>0.13732595842075143</v>
      </c>
      <c r="K332">
        <f t="shared" si="76"/>
        <v>0.99977375026792736</v>
      </c>
      <c r="L332">
        <f t="shared" si="77"/>
        <v>-3</v>
      </c>
      <c r="M332">
        <f t="shared" si="78"/>
        <v>-5.2350000000000012</v>
      </c>
      <c r="O332">
        <v>102.85714285714282</v>
      </c>
      <c r="P332">
        <v>2000000</v>
      </c>
      <c r="Q332">
        <v>464.79</v>
      </c>
      <c r="R332">
        <v>-579770</v>
      </c>
      <c r="S332" s="2">
        <v>2518770</v>
      </c>
      <c r="T332">
        <v>261.22899999999998</v>
      </c>
      <c r="U332">
        <v>3159.63</v>
      </c>
      <c r="V332">
        <f t="shared" si="73"/>
        <v>0.31596300000000005</v>
      </c>
      <c r="X332">
        <v>2000000</v>
      </c>
      <c r="Y332">
        <v>53.189100000000003</v>
      </c>
      <c r="Z332">
        <v>84.418800000000005</v>
      </c>
      <c r="AA332">
        <v>31.229700000000001</v>
      </c>
      <c r="AC332">
        <f t="shared" si="79"/>
        <v>15939.762075766886</v>
      </c>
      <c r="AD332">
        <f t="shared" si="80"/>
        <v>0.30065552212472779</v>
      </c>
      <c r="AE332">
        <f t="shared" si="71"/>
        <v>300.65552212472778</v>
      </c>
      <c r="AF332">
        <f t="shared" si="81"/>
        <v>93.322879241927424</v>
      </c>
      <c r="AG332">
        <f t="shared" si="82"/>
        <v>6.4528656305049776E-3</v>
      </c>
      <c r="AI332">
        <v>335.13114609029475</v>
      </c>
      <c r="AJ332">
        <v>86.084029245195154</v>
      </c>
    </row>
    <row r="333" spans="2:36" x14ac:dyDescent="0.2">
      <c r="B333">
        <f t="shared" si="72"/>
        <v>108.57142857142853</v>
      </c>
      <c r="C333">
        <v>2100000</v>
      </c>
      <c r="D333">
        <v>464.83100000000002</v>
      </c>
      <c r="E333">
        <v>-579765</v>
      </c>
      <c r="F333" s="2">
        <v>2518770</v>
      </c>
      <c r="G333">
        <v>261.351</v>
      </c>
      <c r="I333">
        <f t="shared" si="74"/>
        <v>248.04044531250838</v>
      </c>
      <c r="J333">
        <f t="shared" si="75"/>
        <v>0.14495517833301538</v>
      </c>
      <c r="K333">
        <f t="shared" si="76"/>
        <v>0.99977375026792736</v>
      </c>
      <c r="L333">
        <f t="shared" si="77"/>
        <v>2</v>
      </c>
      <c r="M333">
        <f t="shared" si="78"/>
        <v>-3.1349999999999989</v>
      </c>
      <c r="O333">
        <v>108.57142857142853</v>
      </c>
      <c r="P333">
        <v>2100000</v>
      </c>
      <c r="Q333">
        <v>464.83100000000002</v>
      </c>
      <c r="R333">
        <v>-579765</v>
      </c>
      <c r="S333" s="2">
        <v>2518770</v>
      </c>
      <c r="T333">
        <v>261.351</v>
      </c>
      <c r="U333">
        <v>3741.84</v>
      </c>
      <c r="V333">
        <f t="shared" si="73"/>
        <v>0.37418400000000002</v>
      </c>
      <c r="X333">
        <v>2100000</v>
      </c>
      <c r="Y333">
        <v>53.099499999999999</v>
      </c>
      <c r="Z333">
        <v>84.487899999999996</v>
      </c>
      <c r="AA333">
        <v>31.388400000000001</v>
      </c>
      <c r="AC333">
        <f t="shared" si="79"/>
        <v>16184.002355868677</v>
      </c>
      <c r="AD333">
        <f t="shared" si="80"/>
        <v>0.35068248155411014</v>
      </c>
      <c r="AE333">
        <f t="shared" si="71"/>
        <v>350.68248155411015</v>
      </c>
      <c r="AF333">
        <f t="shared" si="81"/>
        <v>89.765846751222156</v>
      </c>
      <c r="AG333">
        <f t="shared" si="82"/>
        <v>6.7085648027021029E-3</v>
      </c>
      <c r="AI333">
        <v>407.14113605377531</v>
      </c>
      <c r="AJ333">
        <v>78.30107932805231</v>
      </c>
    </row>
    <row r="334" spans="2:36" x14ac:dyDescent="0.2">
      <c r="B334">
        <f t="shared" si="72"/>
        <v>114.28571428571423</v>
      </c>
      <c r="C334">
        <v>2200000</v>
      </c>
      <c r="D334">
        <v>464.86700000000002</v>
      </c>
      <c r="E334">
        <v>-579766</v>
      </c>
      <c r="F334" s="2">
        <v>2518770</v>
      </c>
      <c r="G334">
        <v>214.322</v>
      </c>
      <c r="I334">
        <f t="shared" si="74"/>
        <v>247.04044531250838</v>
      </c>
      <c r="J334">
        <f t="shared" si="75"/>
        <v>0.15258439824527936</v>
      </c>
      <c r="K334">
        <f t="shared" si="76"/>
        <v>0.99977375026792736</v>
      </c>
      <c r="L334">
        <f t="shared" si="77"/>
        <v>1</v>
      </c>
      <c r="M334">
        <f t="shared" si="78"/>
        <v>-4.1850000000000005</v>
      </c>
      <c r="O334">
        <v>114.28571428571423</v>
      </c>
      <c r="P334">
        <v>2200000</v>
      </c>
      <c r="Q334">
        <v>464.86700000000002</v>
      </c>
      <c r="R334">
        <v>-579766</v>
      </c>
      <c r="S334" s="2">
        <v>2518770</v>
      </c>
      <c r="T334">
        <v>214.322</v>
      </c>
      <c r="U334">
        <v>4150.3900000000003</v>
      </c>
      <c r="V334">
        <f t="shared" si="73"/>
        <v>0.41503900000000005</v>
      </c>
      <c r="X334">
        <v>2200000</v>
      </c>
      <c r="Y334">
        <v>53.464399999999998</v>
      </c>
      <c r="Z334">
        <v>84.616600000000005</v>
      </c>
      <c r="AA334">
        <v>31.152200000000001</v>
      </c>
      <c r="AC334">
        <f t="shared" si="79"/>
        <v>15821.387405206526</v>
      </c>
      <c r="AD334">
        <f t="shared" si="80"/>
        <v>0.3978864357565482</v>
      </c>
      <c r="AE334">
        <f t="shared" si="71"/>
        <v>397.88643575654822</v>
      </c>
      <c r="AF334">
        <f t="shared" si="81"/>
        <v>83.366845584884516</v>
      </c>
      <c r="AG334">
        <f t="shared" si="82"/>
        <v>7.2234950929843814E-3</v>
      </c>
      <c r="AI334">
        <v>434.12273893627309</v>
      </c>
      <c r="AJ334">
        <v>82.021373717536449</v>
      </c>
    </row>
    <row r="335" spans="2:36" x14ac:dyDescent="0.2">
      <c r="B335">
        <f t="shared" si="72"/>
        <v>119.99999999999994</v>
      </c>
      <c r="C335">
        <v>2300000</v>
      </c>
      <c r="D335">
        <v>464.815</v>
      </c>
      <c r="E335">
        <v>-579760</v>
      </c>
      <c r="F335" s="2">
        <v>2518770</v>
      </c>
      <c r="G335">
        <v>297.93900000000002</v>
      </c>
      <c r="I335">
        <f t="shared" si="74"/>
        <v>253.04044531250838</v>
      </c>
      <c r="J335">
        <f t="shared" si="75"/>
        <v>0.16021361815754331</v>
      </c>
      <c r="K335">
        <f t="shared" si="76"/>
        <v>0.99977375026792736</v>
      </c>
      <c r="L335">
        <f t="shared" si="77"/>
        <v>7</v>
      </c>
      <c r="M335">
        <f t="shared" si="78"/>
        <v>-2.9599999999999991</v>
      </c>
      <c r="O335">
        <v>119.99999999999994</v>
      </c>
      <c r="P335">
        <v>2300000</v>
      </c>
      <c r="Q335">
        <v>464.815</v>
      </c>
      <c r="R335">
        <v>-579760</v>
      </c>
      <c r="S335" s="2">
        <v>2518770</v>
      </c>
      <c r="T335">
        <v>297.93900000000002</v>
      </c>
      <c r="U335">
        <v>4778.46</v>
      </c>
      <c r="V335">
        <f t="shared" si="73"/>
        <v>0.47784600000000005</v>
      </c>
      <c r="X335">
        <v>2300000</v>
      </c>
      <c r="Y335">
        <v>53.824100000000001</v>
      </c>
      <c r="Z335">
        <v>84.214299999999994</v>
      </c>
      <c r="AA335">
        <v>30.3902</v>
      </c>
      <c r="AC335">
        <f t="shared" si="79"/>
        <v>14688.554950877897</v>
      </c>
      <c r="AD335">
        <f t="shared" si="80"/>
        <v>0.49342786726840104</v>
      </c>
      <c r="AE335">
        <f t="shared" si="71"/>
        <v>493.42786726840103</v>
      </c>
      <c r="AF335">
        <f t="shared" si="81"/>
        <v>73.712064928488942</v>
      </c>
      <c r="AG335">
        <f t="shared" si="82"/>
        <v>8.1696259707853599E-3</v>
      </c>
      <c r="AI335">
        <v>445.8995170670396</v>
      </c>
      <c r="AJ335">
        <v>76.034708037935147</v>
      </c>
    </row>
    <row r="336" spans="2:36" x14ac:dyDescent="0.2">
      <c r="B336">
        <f t="shared" si="72"/>
        <v>125.71428571428565</v>
      </c>
      <c r="C336">
        <v>2400000</v>
      </c>
      <c r="D336">
        <v>464.79</v>
      </c>
      <c r="E336">
        <v>-579761</v>
      </c>
      <c r="F336" s="2">
        <v>2518770</v>
      </c>
      <c r="G336">
        <v>335.87200000000001</v>
      </c>
      <c r="I336">
        <f t="shared" si="74"/>
        <v>252.04044531250838</v>
      </c>
      <c r="J336">
        <f t="shared" si="75"/>
        <v>0.16784283806980727</v>
      </c>
      <c r="K336">
        <f t="shared" si="76"/>
        <v>0.99977375026792736</v>
      </c>
      <c r="L336">
        <f t="shared" si="77"/>
        <v>6</v>
      </c>
      <c r="M336">
        <f t="shared" si="78"/>
        <v>-4.1850000000000005</v>
      </c>
      <c r="O336">
        <v>125.71428571428565</v>
      </c>
      <c r="P336">
        <v>2400000</v>
      </c>
      <c r="Q336">
        <v>464.79</v>
      </c>
      <c r="R336">
        <v>-579761</v>
      </c>
      <c r="S336" s="2">
        <v>2518770</v>
      </c>
      <c r="T336">
        <v>335.87200000000001</v>
      </c>
      <c r="U336">
        <v>4802.68</v>
      </c>
      <c r="V336">
        <f t="shared" si="73"/>
        <v>0.48026800000000003</v>
      </c>
      <c r="X336">
        <v>2400000</v>
      </c>
      <c r="Y336">
        <v>52.868499999999997</v>
      </c>
      <c r="Z336">
        <v>84.155900000000003</v>
      </c>
      <c r="AA336">
        <v>31.287400000000002</v>
      </c>
      <c r="AC336">
        <f t="shared" si="79"/>
        <v>16028.276336331634</v>
      </c>
      <c r="AD336">
        <f t="shared" si="80"/>
        <v>0.45447669739408014</v>
      </c>
      <c r="AE336">
        <f t="shared" si="71"/>
        <v>454.47669739408013</v>
      </c>
      <c r="AF336">
        <f t="shared" si="81"/>
        <v>76.779086441104994</v>
      </c>
      <c r="AG336">
        <f t="shared" si="82"/>
        <v>7.8432816527705118E-3</v>
      </c>
      <c r="AI336">
        <v>540.04363957466467</v>
      </c>
      <c r="AJ336">
        <v>68.659124253610216</v>
      </c>
    </row>
    <row r="337" spans="2:36" x14ac:dyDescent="0.2">
      <c r="B337">
        <f t="shared" si="72"/>
        <v>131.42857142857136</v>
      </c>
      <c r="C337">
        <v>2500000</v>
      </c>
      <c r="D337">
        <v>464.82299999999998</v>
      </c>
      <c r="E337">
        <v>-579770</v>
      </c>
      <c r="F337" s="2">
        <v>2518770</v>
      </c>
      <c r="G337">
        <v>346.14400000000001</v>
      </c>
      <c r="I337">
        <f t="shared" si="74"/>
        <v>243.04044531250838</v>
      </c>
      <c r="J337">
        <f t="shared" si="75"/>
        <v>0.17547205798207124</v>
      </c>
      <c r="K337">
        <f t="shared" si="76"/>
        <v>0.99977375026792736</v>
      </c>
      <c r="L337">
        <f t="shared" si="77"/>
        <v>-3</v>
      </c>
      <c r="M337">
        <f t="shared" si="78"/>
        <v>-5.5850000000000017</v>
      </c>
      <c r="O337">
        <v>131.42857142857136</v>
      </c>
      <c r="P337">
        <v>2500000</v>
      </c>
      <c r="Q337">
        <v>464.82299999999998</v>
      </c>
      <c r="R337">
        <v>-579770</v>
      </c>
      <c r="S337" s="2">
        <v>2518770</v>
      </c>
      <c r="T337">
        <v>346.14400000000001</v>
      </c>
      <c r="U337">
        <v>5412.92</v>
      </c>
      <c r="V337">
        <f t="shared" si="73"/>
        <v>0.541292</v>
      </c>
      <c r="X337">
        <v>2500000</v>
      </c>
      <c r="Y337">
        <v>52.803800000000003</v>
      </c>
      <c r="Z337">
        <v>83.958200000000005</v>
      </c>
      <c r="AA337">
        <v>31.154399999999999</v>
      </c>
      <c r="AC337">
        <f t="shared" si="79"/>
        <v>15824.73960926839</v>
      </c>
      <c r="AD337">
        <f t="shared" si="80"/>
        <v>0.51881177793354805</v>
      </c>
      <c r="AE337">
        <f t="shared" si="71"/>
        <v>518.811777933548</v>
      </c>
      <c r="AF337">
        <f t="shared" si="81"/>
        <v>72.50826885751087</v>
      </c>
      <c r="AG337">
        <f t="shared" si="82"/>
        <v>8.3052596550527106E-3</v>
      </c>
      <c r="AI337">
        <v>513.01222033915792</v>
      </c>
      <c r="AJ337">
        <v>69.482020143106382</v>
      </c>
    </row>
    <row r="338" spans="2:36" x14ac:dyDescent="0.2">
      <c r="B338">
        <f t="shared" si="72"/>
        <v>137.14285714285708</v>
      </c>
      <c r="C338">
        <v>2600000</v>
      </c>
      <c r="D338">
        <v>464.84199999999998</v>
      </c>
      <c r="E338">
        <v>-579761</v>
      </c>
      <c r="F338" s="2">
        <v>2518770</v>
      </c>
      <c r="G338">
        <v>372.24900000000002</v>
      </c>
      <c r="I338">
        <f t="shared" si="74"/>
        <v>252.04044531250838</v>
      </c>
      <c r="J338">
        <f t="shared" si="75"/>
        <v>0.18310127789433522</v>
      </c>
      <c r="K338">
        <f t="shared" si="76"/>
        <v>0.99977375026792736</v>
      </c>
      <c r="L338">
        <f t="shared" si="77"/>
        <v>6</v>
      </c>
      <c r="M338">
        <f t="shared" si="78"/>
        <v>-2.4350000000000023</v>
      </c>
      <c r="O338">
        <v>137.14285714285708</v>
      </c>
      <c r="P338">
        <v>2600000</v>
      </c>
      <c r="Q338">
        <v>464.84199999999998</v>
      </c>
      <c r="R338">
        <v>-579761</v>
      </c>
      <c r="S338" s="2">
        <v>2518770</v>
      </c>
      <c r="T338">
        <v>372.24900000000002</v>
      </c>
      <c r="U338">
        <v>6157.2</v>
      </c>
      <c r="V338">
        <f t="shared" si="73"/>
        <v>0.61572000000000005</v>
      </c>
      <c r="X338">
        <v>2600000</v>
      </c>
      <c r="Y338">
        <v>53.1616</v>
      </c>
      <c r="Z338">
        <v>84.244500000000002</v>
      </c>
      <c r="AA338">
        <v>31.082899999999999</v>
      </c>
      <c r="AC338">
        <f t="shared" si="79"/>
        <v>15716.035144682957</v>
      </c>
      <c r="AD338">
        <f t="shared" si="80"/>
        <v>0.59423066583475381</v>
      </c>
      <c r="AE338">
        <f t="shared" si="71"/>
        <v>594.23066583475384</v>
      </c>
      <c r="AF338">
        <f t="shared" si="81"/>
        <v>69.009765155100595</v>
      </c>
      <c r="AG338">
        <f t="shared" si="82"/>
        <v>8.7263012509395665E-3</v>
      </c>
      <c r="AI338">
        <v>587.11414944957357</v>
      </c>
      <c r="AJ338">
        <v>67.880358794260644</v>
      </c>
    </row>
    <row r="339" spans="2:36" x14ac:dyDescent="0.2">
      <c r="B339">
        <f t="shared" si="72"/>
        <v>142.8571428571428</v>
      </c>
      <c r="C339">
        <v>2700000</v>
      </c>
      <c r="D339">
        <v>464.82900000000001</v>
      </c>
      <c r="E339">
        <v>-579750</v>
      </c>
      <c r="F339" s="2">
        <v>2518770</v>
      </c>
      <c r="G339">
        <v>365.75200000000001</v>
      </c>
      <c r="I339">
        <f t="shared" si="74"/>
        <v>263.04044531250838</v>
      </c>
      <c r="J339">
        <f t="shared" si="75"/>
        <v>0.1907304978065992</v>
      </c>
      <c r="K339">
        <f t="shared" si="76"/>
        <v>0.99977375026792736</v>
      </c>
      <c r="L339">
        <f t="shared" si="77"/>
        <v>17</v>
      </c>
      <c r="M339">
        <f t="shared" si="78"/>
        <v>-2.0850000000000026</v>
      </c>
      <c r="O339">
        <v>142.8571428571428</v>
      </c>
      <c r="P339">
        <v>2700000</v>
      </c>
      <c r="Q339">
        <v>464.82900000000001</v>
      </c>
      <c r="R339">
        <v>-579750</v>
      </c>
      <c r="S339" s="2">
        <v>2518770</v>
      </c>
      <c r="T339">
        <v>365.75200000000001</v>
      </c>
      <c r="U339">
        <v>6744.74</v>
      </c>
      <c r="V339">
        <f t="shared" si="73"/>
        <v>0.67447400000000002</v>
      </c>
      <c r="X339">
        <v>2700000</v>
      </c>
      <c r="Y339">
        <v>53.201900000000002</v>
      </c>
      <c r="Z339">
        <v>84.071200000000005</v>
      </c>
      <c r="AA339">
        <v>30.869299999999999</v>
      </c>
      <c r="AC339">
        <f t="shared" si="79"/>
        <v>15394.25733068501</v>
      </c>
      <c r="AD339">
        <f t="shared" si="80"/>
        <v>0.66454020605917308</v>
      </c>
      <c r="AE339">
        <f t="shared" si="71"/>
        <v>664.5402060591731</v>
      </c>
      <c r="AF339">
        <f t="shared" si="81"/>
        <v>64.892952351769608</v>
      </c>
      <c r="AG339">
        <f t="shared" si="82"/>
        <v>9.2798983275658928E-3</v>
      </c>
      <c r="AI339">
        <v>678.73443035242428</v>
      </c>
      <c r="AJ339">
        <v>61.669086839654788</v>
      </c>
    </row>
    <row r="340" spans="2:36" x14ac:dyDescent="0.2">
      <c r="B340">
        <f t="shared" si="72"/>
        <v>148.57142857142853</v>
      </c>
      <c r="C340">
        <v>2800000</v>
      </c>
      <c r="D340">
        <v>464.84500000000003</v>
      </c>
      <c r="E340">
        <v>-579756</v>
      </c>
      <c r="F340" s="2">
        <v>2518770</v>
      </c>
      <c r="G340">
        <v>378.04199999999997</v>
      </c>
      <c r="I340">
        <f t="shared" si="74"/>
        <v>257.04044531250838</v>
      </c>
      <c r="J340">
        <f t="shared" si="75"/>
        <v>0.19835971771886318</v>
      </c>
      <c r="K340">
        <f t="shared" si="76"/>
        <v>0.99977375026792736</v>
      </c>
      <c r="L340">
        <f t="shared" si="77"/>
        <v>11</v>
      </c>
      <c r="M340">
        <f t="shared" si="78"/>
        <v>-5.0599999999999987</v>
      </c>
      <c r="O340">
        <v>148.57142857142853</v>
      </c>
      <c r="P340">
        <v>2800000</v>
      </c>
      <c r="Q340">
        <v>464.84500000000003</v>
      </c>
      <c r="R340">
        <v>-579756</v>
      </c>
      <c r="S340" s="2">
        <v>2518770</v>
      </c>
      <c r="T340">
        <v>378.04199999999997</v>
      </c>
      <c r="U340">
        <v>7294.32</v>
      </c>
      <c r="V340">
        <f t="shared" si="73"/>
        <v>0.72943199999999997</v>
      </c>
      <c r="X340">
        <v>2800000</v>
      </c>
      <c r="Y340">
        <v>53.126800000000003</v>
      </c>
      <c r="Z340">
        <v>84.220799999999997</v>
      </c>
      <c r="AA340">
        <v>31.094000000000001</v>
      </c>
      <c r="AC340">
        <f t="shared" si="79"/>
        <v>15732.878196125628</v>
      </c>
      <c r="AD340">
        <f t="shared" si="80"/>
        <v>0.70322033748246471</v>
      </c>
      <c r="AE340">
        <f t="shared" si="71"/>
        <v>703.22033748246474</v>
      </c>
      <c r="AF340">
        <f t="shared" si="81"/>
        <v>63.769591103796145</v>
      </c>
      <c r="AG340">
        <f t="shared" si="82"/>
        <v>9.44337245349142E-3</v>
      </c>
      <c r="AI340">
        <v>766.97813942694756</v>
      </c>
      <c r="AJ340">
        <v>60.167747506413825</v>
      </c>
    </row>
    <row r="341" spans="2:36" x14ac:dyDescent="0.2">
      <c r="B341">
        <f t="shared" si="72"/>
        <v>154.28571428571425</v>
      </c>
      <c r="C341">
        <v>2900000</v>
      </c>
      <c r="D341">
        <v>464.827</v>
      </c>
      <c r="E341">
        <v>-579749</v>
      </c>
      <c r="F341" s="2">
        <v>2518770</v>
      </c>
      <c r="G341">
        <v>357.13</v>
      </c>
      <c r="I341">
        <f t="shared" si="74"/>
        <v>264.04044531250838</v>
      </c>
      <c r="J341">
        <f t="shared" si="75"/>
        <v>0.20598893763112716</v>
      </c>
      <c r="K341">
        <f t="shared" si="76"/>
        <v>0.99977375026792736</v>
      </c>
      <c r="L341">
        <f t="shared" si="77"/>
        <v>18</v>
      </c>
      <c r="M341">
        <f t="shared" si="78"/>
        <v>-2.7850000000000015</v>
      </c>
      <c r="O341">
        <v>154.28571428571425</v>
      </c>
      <c r="P341">
        <v>2900000</v>
      </c>
      <c r="Q341">
        <v>464.827</v>
      </c>
      <c r="R341">
        <v>-579749</v>
      </c>
      <c r="S341" s="2">
        <v>2518770</v>
      </c>
      <c r="T341">
        <v>357.13</v>
      </c>
      <c r="U341">
        <v>7870.99</v>
      </c>
      <c r="V341">
        <f t="shared" si="73"/>
        <v>0.78709899999999999</v>
      </c>
      <c r="X341">
        <v>2900000</v>
      </c>
      <c r="Y341">
        <v>53.015700000000002</v>
      </c>
      <c r="Z341">
        <v>84.383600000000001</v>
      </c>
      <c r="AA341">
        <v>31.367899999999999</v>
      </c>
      <c r="AC341">
        <f t="shared" si="79"/>
        <v>16152.313380388987</v>
      </c>
      <c r="AD341">
        <f t="shared" si="80"/>
        <v>0.73911058072419755</v>
      </c>
      <c r="AE341">
        <f t="shared" si="71"/>
        <v>739.11058072419758</v>
      </c>
      <c r="AF341">
        <f t="shared" si="81"/>
        <v>63.044872058973837</v>
      </c>
      <c r="AG341">
        <f t="shared" si="82"/>
        <v>9.5519267520550472E-3</v>
      </c>
      <c r="AI341">
        <v>817.65502676788628</v>
      </c>
      <c r="AJ341">
        <v>58.103612265723498</v>
      </c>
    </row>
    <row r="342" spans="2:36" x14ac:dyDescent="0.2">
      <c r="B342">
        <f t="shared" si="72"/>
        <v>159.99999999999997</v>
      </c>
      <c r="C342">
        <v>3000000</v>
      </c>
      <c r="D342">
        <v>464.79399999999998</v>
      </c>
      <c r="E342">
        <v>-579749</v>
      </c>
      <c r="F342" s="2">
        <v>2518770</v>
      </c>
      <c r="G342">
        <v>434.93299999999999</v>
      </c>
      <c r="I342">
        <f t="shared" si="74"/>
        <v>264.04044531250838</v>
      </c>
      <c r="J342">
        <f t="shared" si="75"/>
        <v>0.21361815754339114</v>
      </c>
      <c r="K342">
        <f t="shared" si="76"/>
        <v>0.99977375026792736</v>
      </c>
      <c r="L342">
        <f t="shared" si="77"/>
        <v>18</v>
      </c>
      <c r="M342">
        <f t="shared" si="78"/>
        <v>-4.01</v>
      </c>
      <c r="O342">
        <v>159.99999999999997</v>
      </c>
      <c r="P342">
        <v>3000000</v>
      </c>
      <c r="Q342">
        <v>464.79399999999998</v>
      </c>
      <c r="R342">
        <v>-579749</v>
      </c>
      <c r="S342" s="2">
        <v>2518770</v>
      </c>
      <c r="T342">
        <v>434.93299999999999</v>
      </c>
      <c r="U342">
        <v>8461.6</v>
      </c>
      <c r="V342">
        <f t="shared" si="73"/>
        <v>0.84616000000000002</v>
      </c>
      <c r="X342">
        <v>3000000</v>
      </c>
      <c r="Y342">
        <v>53.131300000000003</v>
      </c>
      <c r="Z342">
        <v>84.475099999999998</v>
      </c>
      <c r="AA342">
        <v>31.343800000000002</v>
      </c>
      <c r="AC342">
        <f t="shared" si="79"/>
        <v>16115.112443907858</v>
      </c>
      <c r="AD342">
        <f t="shared" si="80"/>
        <v>0.79640493410052882</v>
      </c>
      <c r="AE342">
        <f t="shared" si="71"/>
        <v>796.40493410052886</v>
      </c>
      <c r="AF342">
        <f t="shared" si="81"/>
        <v>60.653254460758205</v>
      </c>
      <c r="AG342">
        <f t="shared" si="82"/>
        <v>9.9285686374770681E-3</v>
      </c>
      <c r="AI342">
        <v>823.20629321476542</v>
      </c>
      <c r="AJ342">
        <v>59.830331574748335</v>
      </c>
    </row>
    <row r="343" spans="2:36" x14ac:dyDescent="0.2">
      <c r="B343">
        <f t="shared" si="72"/>
        <v>165.71428571428569</v>
      </c>
      <c r="C343">
        <v>3100000</v>
      </c>
      <c r="D343">
        <v>464.79599999999999</v>
      </c>
      <c r="E343">
        <v>-579755</v>
      </c>
      <c r="F343" s="2">
        <v>2518770</v>
      </c>
      <c r="G343">
        <v>426.98599999999999</v>
      </c>
      <c r="I343">
        <f t="shared" si="74"/>
        <v>258.04044531250838</v>
      </c>
      <c r="J343">
        <f t="shared" si="75"/>
        <v>0.22124737745565512</v>
      </c>
      <c r="K343">
        <f t="shared" si="76"/>
        <v>0.99977375026792736</v>
      </c>
      <c r="L343">
        <f t="shared" si="77"/>
        <v>12</v>
      </c>
      <c r="M343">
        <f t="shared" si="78"/>
        <v>-5.0599999999999987</v>
      </c>
      <c r="O343">
        <v>165.71428571428569</v>
      </c>
      <c r="P343">
        <v>3100000</v>
      </c>
      <c r="Q343">
        <v>464.79599999999999</v>
      </c>
      <c r="R343">
        <v>-579755</v>
      </c>
      <c r="S343" s="2">
        <v>2518770</v>
      </c>
      <c r="T343">
        <v>426.98599999999999</v>
      </c>
      <c r="U343">
        <v>9585.23</v>
      </c>
      <c r="V343">
        <f t="shared" si="73"/>
        <v>0.95852300000000001</v>
      </c>
      <c r="X343">
        <v>3100000</v>
      </c>
      <c r="Y343">
        <v>52.985500000000002</v>
      </c>
      <c r="Z343">
        <v>84.314700000000002</v>
      </c>
      <c r="AA343">
        <v>31.3292</v>
      </c>
      <c r="AC343">
        <f t="shared" si="79"/>
        <v>16092.603584305049</v>
      </c>
      <c r="AD343">
        <f t="shared" si="80"/>
        <v>0.90342273576204313</v>
      </c>
      <c r="AE343">
        <f t="shared" si="71"/>
        <v>903.42273576204309</v>
      </c>
      <c r="AF343">
        <f t="shared" si="81"/>
        <v>58.479966507999571</v>
      </c>
      <c r="AG343">
        <f t="shared" si="82"/>
        <v>1.0297543517191038E-2</v>
      </c>
      <c r="AI343">
        <v>862.46691737115145</v>
      </c>
      <c r="AJ343">
        <v>57.712801737360806</v>
      </c>
    </row>
    <row r="344" spans="2:36" x14ac:dyDescent="0.2">
      <c r="B344">
        <f t="shared" si="72"/>
        <v>171.42857142857142</v>
      </c>
      <c r="C344">
        <v>3200000</v>
      </c>
      <c r="D344">
        <v>464.78500000000003</v>
      </c>
      <c r="E344">
        <v>-579755</v>
      </c>
      <c r="F344" s="2">
        <v>2518770</v>
      </c>
      <c r="G344">
        <v>485.85500000000002</v>
      </c>
      <c r="I344">
        <f t="shared" si="74"/>
        <v>258.04044531250838</v>
      </c>
      <c r="J344">
        <f t="shared" si="75"/>
        <v>0.22887659736791913</v>
      </c>
      <c r="K344">
        <f t="shared" si="76"/>
        <v>0.99977375026792736</v>
      </c>
      <c r="L344">
        <f t="shared" si="77"/>
        <v>12</v>
      </c>
      <c r="M344">
        <f t="shared" si="78"/>
        <v>-4.01</v>
      </c>
      <c r="O344">
        <v>171.42857142857142</v>
      </c>
      <c r="P344">
        <v>3200000</v>
      </c>
      <c r="Q344">
        <v>464.78500000000003</v>
      </c>
      <c r="R344">
        <v>-579755</v>
      </c>
      <c r="S344" s="2">
        <v>2518770</v>
      </c>
      <c r="T344">
        <v>485.85500000000002</v>
      </c>
      <c r="U344">
        <v>9757.86</v>
      </c>
      <c r="V344">
        <f t="shared" si="73"/>
        <v>0.97578600000000015</v>
      </c>
      <c r="X344">
        <v>3200000</v>
      </c>
      <c r="Y344">
        <v>52.73</v>
      </c>
      <c r="Z344">
        <v>84.059299999999993</v>
      </c>
      <c r="AA344">
        <v>31.3293</v>
      </c>
      <c r="AC344">
        <f t="shared" si="79"/>
        <v>16092.757683244223</v>
      </c>
      <c r="AD344">
        <f t="shared" si="80"/>
        <v>0.91968457327842057</v>
      </c>
      <c r="AE344">
        <f t="shared" si="71"/>
        <v>919.68457327842054</v>
      </c>
      <c r="AF344">
        <f t="shared" si="81"/>
        <v>56.53117561495641</v>
      </c>
      <c r="AG344">
        <f t="shared" si="82"/>
        <v>1.0652529218597681E-2</v>
      </c>
      <c r="AI344">
        <v>1035.2343637330061</v>
      </c>
      <c r="AJ344">
        <v>53.748611775977047</v>
      </c>
    </row>
    <row r="345" spans="2:36" x14ac:dyDescent="0.2">
      <c r="B345">
        <f t="shared" si="72"/>
        <v>177.14285714285714</v>
      </c>
      <c r="C345">
        <v>3300000</v>
      </c>
      <c r="D345">
        <v>464.78199999999998</v>
      </c>
      <c r="E345">
        <v>-579748</v>
      </c>
      <c r="F345" s="2">
        <v>2518770</v>
      </c>
      <c r="G345">
        <v>478.959</v>
      </c>
      <c r="I345">
        <f t="shared" si="74"/>
        <v>265.04044531250838</v>
      </c>
      <c r="J345">
        <f t="shared" si="75"/>
        <v>0.23650581728018311</v>
      </c>
      <c r="K345">
        <f t="shared" si="76"/>
        <v>0.99977375026792736</v>
      </c>
      <c r="L345">
        <f t="shared" si="77"/>
        <v>19</v>
      </c>
      <c r="M345">
        <f t="shared" si="78"/>
        <v>-2.7850000000000015</v>
      </c>
      <c r="O345">
        <v>177.14285714285714</v>
      </c>
      <c r="P345">
        <v>3300000</v>
      </c>
      <c r="Q345">
        <v>464.78199999999998</v>
      </c>
      <c r="R345">
        <v>-579748</v>
      </c>
      <c r="S345" s="2">
        <v>2518770</v>
      </c>
      <c r="T345">
        <v>478.959</v>
      </c>
      <c r="U345">
        <v>10766.3</v>
      </c>
      <c r="V345">
        <f t="shared" si="73"/>
        <v>1.07663</v>
      </c>
      <c r="X345">
        <v>3300000</v>
      </c>
      <c r="Y345">
        <v>52.901800000000001</v>
      </c>
      <c r="Z345">
        <v>84.472700000000003</v>
      </c>
      <c r="AA345">
        <v>31.570900000000002</v>
      </c>
      <c r="AC345">
        <f t="shared" si="79"/>
        <v>16467.940361654986</v>
      </c>
      <c r="AD345">
        <f t="shared" si="80"/>
        <v>0.99161247652845241</v>
      </c>
      <c r="AE345">
        <f t="shared" si="71"/>
        <v>991.61247652845236</v>
      </c>
      <c r="AF345">
        <f t="shared" si="81"/>
        <v>55.98302887138744</v>
      </c>
      <c r="AG345">
        <f t="shared" si="82"/>
        <v>1.0756831349433836E-2</v>
      </c>
      <c r="AI345">
        <v>1037.5011304453121</v>
      </c>
      <c r="AJ345">
        <v>53.507397627062232</v>
      </c>
    </row>
    <row r="346" spans="2:36" x14ac:dyDescent="0.2">
      <c r="B346">
        <f t="shared" si="72"/>
        <v>182.85714285714286</v>
      </c>
      <c r="C346">
        <v>3400000</v>
      </c>
      <c r="D346">
        <v>464.82299999999998</v>
      </c>
      <c r="E346">
        <v>-579741</v>
      </c>
      <c r="F346" s="2">
        <v>2518770</v>
      </c>
      <c r="G346">
        <v>475.07</v>
      </c>
      <c r="I346">
        <f t="shared" si="74"/>
        <v>272.04044531250838</v>
      </c>
      <c r="J346">
        <f t="shared" si="75"/>
        <v>0.24413503719244709</v>
      </c>
      <c r="K346">
        <f t="shared" si="76"/>
        <v>0.99977375026792736</v>
      </c>
      <c r="L346">
        <f t="shared" si="77"/>
        <v>26</v>
      </c>
      <c r="M346">
        <f t="shared" si="78"/>
        <v>-2.7850000000000015</v>
      </c>
      <c r="O346">
        <v>182.85714285714286</v>
      </c>
      <c r="P346">
        <v>3400000</v>
      </c>
      <c r="Q346">
        <v>464.82299999999998</v>
      </c>
      <c r="R346">
        <v>-579741</v>
      </c>
      <c r="S346" s="2">
        <v>2518770</v>
      </c>
      <c r="T346">
        <v>475.07</v>
      </c>
      <c r="U346">
        <v>11666.9</v>
      </c>
      <c r="V346">
        <f t="shared" si="73"/>
        <v>1.16669</v>
      </c>
      <c r="X346">
        <v>3400000</v>
      </c>
      <c r="Y346">
        <v>53.021099999999997</v>
      </c>
      <c r="Z346">
        <v>84.814800000000005</v>
      </c>
      <c r="AA346">
        <v>31.793700000000001</v>
      </c>
      <c r="AC346">
        <f t="shared" si="79"/>
        <v>16819.055886592083</v>
      </c>
      <c r="AD346">
        <f t="shared" si="80"/>
        <v>1.0521281795321467</v>
      </c>
      <c r="AE346">
        <f t="shared" si="71"/>
        <v>1052.1281795321468</v>
      </c>
      <c r="AF346">
        <f t="shared" si="81"/>
        <v>55.389881394015823</v>
      </c>
      <c r="AG346">
        <f t="shared" si="82"/>
        <v>1.0872021835834082E-2</v>
      </c>
      <c r="AI346">
        <v>1093.1802079944064</v>
      </c>
      <c r="AJ346">
        <v>52.0651501187387</v>
      </c>
    </row>
    <row r="347" spans="2:36" x14ac:dyDescent="0.2">
      <c r="B347">
        <f t="shared" si="72"/>
        <v>188.57142857142858</v>
      </c>
      <c r="C347">
        <v>3500000</v>
      </c>
      <c r="D347">
        <v>464.83800000000002</v>
      </c>
      <c r="E347">
        <v>-579744</v>
      </c>
      <c r="F347" s="2">
        <v>2518770</v>
      </c>
      <c r="G347">
        <v>589.12800000000004</v>
      </c>
      <c r="I347">
        <f t="shared" si="74"/>
        <v>269.04044531250838</v>
      </c>
      <c r="J347">
        <f t="shared" si="75"/>
        <v>0.25176425710471106</v>
      </c>
      <c r="K347">
        <f t="shared" si="76"/>
        <v>0.99977375026792736</v>
      </c>
      <c r="L347">
        <f t="shared" si="77"/>
        <v>23</v>
      </c>
      <c r="M347">
        <f t="shared" si="78"/>
        <v>-4.5349999999999993</v>
      </c>
      <c r="O347">
        <v>188.57142857142858</v>
      </c>
      <c r="P347">
        <v>3500000</v>
      </c>
      <c r="Q347">
        <v>464.83800000000002</v>
      </c>
      <c r="R347">
        <v>-579744</v>
      </c>
      <c r="S347" s="2">
        <v>2518770</v>
      </c>
      <c r="T347">
        <v>589.12800000000004</v>
      </c>
      <c r="U347">
        <v>12406.7</v>
      </c>
      <c r="V347">
        <f t="shared" si="73"/>
        <v>1.2406700000000002</v>
      </c>
      <c r="X347">
        <v>3500000</v>
      </c>
      <c r="Y347">
        <v>53.013199999999998</v>
      </c>
      <c r="Z347">
        <v>84.259200000000007</v>
      </c>
      <c r="AA347">
        <v>31.245999999999999</v>
      </c>
      <c r="AC347">
        <f t="shared" si="79"/>
        <v>15964.733857883173</v>
      </c>
      <c r="AD347">
        <f t="shared" si="80"/>
        <v>1.1787165700910081</v>
      </c>
      <c r="AE347">
        <f t="shared" si="71"/>
        <v>1178.716570091008</v>
      </c>
      <c r="AF347">
        <f t="shared" si="81"/>
        <v>50.983135685242971</v>
      </c>
      <c r="AG347">
        <f t="shared" si="82"/>
        <v>1.1811748961810253E-2</v>
      </c>
      <c r="AI347">
        <v>1121.611786272169</v>
      </c>
      <c r="AJ347">
        <v>52.787258842041631</v>
      </c>
    </row>
    <row r="348" spans="2:36" x14ac:dyDescent="0.2">
      <c r="B348">
        <f t="shared" si="72"/>
        <v>194.28571428571431</v>
      </c>
      <c r="C348">
        <v>3600000</v>
      </c>
      <c r="D348">
        <v>464.78</v>
      </c>
      <c r="E348">
        <v>-579740</v>
      </c>
      <c r="F348" s="2">
        <v>2518770</v>
      </c>
      <c r="G348">
        <v>613.625</v>
      </c>
      <c r="I348">
        <f t="shared" si="74"/>
        <v>273.04044531250838</v>
      </c>
      <c r="J348">
        <f t="shared" si="75"/>
        <v>0.25939347701697502</v>
      </c>
      <c r="K348">
        <f t="shared" si="76"/>
        <v>0.99977375026792736</v>
      </c>
      <c r="L348">
        <f t="shared" si="77"/>
        <v>27</v>
      </c>
      <c r="M348">
        <f t="shared" si="78"/>
        <v>-3.3100000000000009</v>
      </c>
      <c r="O348">
        <v>194.28571428571431</v>
      </c>
      <c r="P348">
        <v>3600000</v>
      </c>
      <c r="Q348">
        <v>464.78</v>
      </c>
      <c r="R348">
        <v>-579740</v>
      </c>
      <c r="S348" s="2">
        <v>2518770</v>
      </c>
      <c r="T348">
        <v>613.625</v>
      </c>
      <c r="U348">
        <v>13653.5</v>
      </c>
      <c r="V348">
        <f t="shared" si="73"/>
        <v>1.3653500000000001</v>
      </c>
      <c r="X348">
        <v>3600000</v>
      </c>
      <c r="Y348">
        <v>53.403799999999997</v>
      </c>
      <c r="Z348">
        <v>84.487399999999994</v>
      </c>
      <c r="AA348">
        <v>31.083600000000001</v>
      </c>
      <c r="AC348">
        <f t="shared" si="79"/>
        <v>15717.096963788194</v>
      </c>
      <c r="AD348">
        <f t="shared" si="80"/>
        <v>1.3176086977756984</v>
      </c>
      <c r="AE348">
        <f t="shared" si="71"/>
        <v>1317.6086977756984</v>
      </c>
      <c r="AF348">
        <f t="shared" si="81"/>
        <v>48.716066574377017</v>
      </c>
      <c r="AG348">
        <f t="shared" si="82"/>
        <v>1.236142493320133E-2</v>
      </c>
      <c r="AI348">
        <v>1236.3659153654446</v>
      </c>
      <c r="AJ348">
        <v>50.801216021417453</v>
      </c>
    </row>
    <row r="349" spans="2:36" x14ac:dyDescent="0.2">
      <c r="B349">
        <f t="shared" si="72"/>
        <v>200.00000000000003</v>
      </c>
      <c r="C349">
        <v>3700000</v>
      </c>
      <c r="D349">
        <v>464.8</v>
      </c>
      <c r="E349">
        <v>-579739</v>
      </c>
      <c r="F349" s="2">
        <v>2518770</v>
      </c>
      <c r="G349">
        <v>669.14800000000002</v>
      </c>
      <c r="I349">
        <f t="shared" si="74"/>
        <v>274.04044531250838</v>
      </c>
      <c r="J349">
        <f t="shared" si="75"/>
        <v>0.26702269692923902</v>
      </c>
      <c r="K349">
        <f t="shared" si="76"/>
        <v>0.99977375026792736</v>
      </c>
      <c r="L349">
        <f t="shared" si="77"/>
        <v>28</v>
      </c>
      <c r="M349">
        <f t="shared" si="78"/>
        <v>-3.8350000000000004</v>
      </c>
      <c r="O349">
        <v>200.00000000000003</v>
      </c>
      <c r="P349">
        <v>3700000</v>
      </c>
      <c r="Q349">
        <v>464.8</v>
      </c>
      <c r="R349">
        <v>-579739</v>
      </c>
      <c r="S349" s="2">
        <v>2518770</v>
      </c>
      <c r="T349">
        <v>669.14800000000002</v>
      </c>
      <c r="U349">
        <v>14723</v>
      </c>
      <c r="V349">
        <f t="shared" si="73"/>
        <v>1.4723000000000002</v>
      </c>
      <c r="X349">
        <v>3700000</v>
      </c>
      <c r="Y349">
        <v>52.531500000000001</v>
      </c>
      <c r="Z349">
        <v>84.482200000000006</v>
      </c>
      <c r="AA349">
        <v>31.950700000000001</v>
      </c>
      <c r="AC349">
        <f t="shared" si="79"/>
        <v>17069.450087776815</v>
      </c>
      <c r="AD349">
        <f t="shared" si="80"/>
        <v>1.3082524986961259</v>
      </c>
      <c r="AE349">
        <f t="shared" si="71"/>
        <v>1308.2524986961259</v>
      </c>
      <c r="AF349">
        <f t="shared" si="81"/>
        <v>51.396114214295977</v>
      </c>
      <c r="AG349">
        <f t="shared" si="82"/>
        <v>1.1716839088051063E-2</v>
      </c>
      <c r="AI349">
        <v>1351.0455439931629</v>
      </c>
      <c r="AJ349">
        <v>48.121985318632824</v>
      </c>
    </row>
    <row r="350" spans="2:36" x14ac:dyDescent="0.2">
      <c r="B350">
        <f t="shared" si="72"/>
        <v>205.71428571428575</v>
      </c>
      <c r="C350">
        <v>3800000</v>
      </c>
      <c r="D350">
        <v>464.82100000000003</v>
      </c>
      <c r="E350">
        <v>-579732</v>
      </c>
      <c r="F350" s="2">
        <v>2518770</v>
      </c>
      <c r="G350">
        <v>675.21600000000001</v>
      </c>
      <c r="I350">
        <f t="shared" si="74"/>
        <v>281.04044531250838</v>
      </c>
      <c r="J350">
        <f t="shared" si="75"/>
        <v>0.27465191684150303</v>
      </c>
      <c r="K350">
        <f t="shared" si="76"/>
        <v>0.99977375026792736</v>
      </c>
      <c r="L350">
        <f t="shared" si="77"/>
        <v>35</v>
      </c>
      <c r="M350">
        <f t="shared" si="78"/>
        <v>-2.7850000000000015</v>
      </c>
      <c r="O350">
        <v>205.71428571428575</v>
      </c>
      <c r="P350">
        <v>3800000</v>
      </c>
      <c r="Q350">
        <v>464.82100000000003</v>
      </c>
      <c r="R350">
        <v>-579732</v>
      </c>
      <c r="S350" s="2">
        <v>2518770</v>
      </c>
      <c r="T350">
        <v>675.21600000000001</v>
      </c>
      <c r="U350">
        <v>15618.7</v>
      </c>
      <c r="V350">
        <f t="shared" si="73"/>
        <v>1.5618700000000001</v>
      </c>
      <c r="X350">
        <v>3800000</v>
      </c>
      <c r="Y350">
        <v>52.784700000000001</v>
      </c>
      <c r="Z350">
        <v>84.153000000000006</v>
      </c>
      <c r="AA350">
        <v>31.368300000000001</v>
      </c>
      <c r="AC350">
        <f t="shared" si="79"/>
        <v>16152.931305823098</v>
      </c>
      <c r="AD350">
        <f t="shared" si="80"/>
        <v>1.4665886777935417</v>
      </c>
      <c r="AE350">
        <f t="shared" si="71"/>
        <v>1466.5886777935418</v>
      </c>
      <c r="AF350">
        <f t="shared" si="81"/>
        <v>47.285462935115746</v>
      </c>
      <c r="AG350">
        <f t="shared" si="82"/>
        <v>1.273541512803476E-2</v>
      </c>
      <c r="AI350">
        <v>1403.0112248674152</v>
      </c>
      <c r="AJ350">
        <v>47.679084456048635</v>
      </c>
    </row>
    <row r="351" spans="2:36" x14ac:dyDescent="0.2">
      <c r="B351">
        <f t="shared" si="72"/>
        <v>211.42857142857147</v>
      </c>
      <c r="C351">
        <v>3900000</v>
      </c>
      <c r="D351">
        <v>464.79599999999999</v>
      </c>
      <c r="E351">
        <v>-579723</v>
      </c>
      <c r="F351" s="2">
        <v>2518770</v>
      </c>
      <c r="G351">
        <v>743.03800000000001</v>
      </c>
      <c r="I351">
        <f t="shared" si="74"/>
        <v>290.04044531250838</v>
      </c>
      <c r="J351">
        <f t="shared" si="75"/>
        <v>0.28228113675376698</v>
      </c>
      <c r="K351">
        <f t="shared" si="76"/>
        <v>0.99977375026792736</v>
      </c>
      <c r="L351">
        <f t="shared" si="77"/>
        <v>44</v>
      </c>
      <c r="M351">
        <f t="shared" si="78"/>
        <v>-2.4350000000000023</v>
      </c>
      <c r="O351">
        <v>211.42857142857147</v>
      </c>
      <c r="P351">
        <v>3900000</v>
      </c>
      <c r="Q351">
        <v>464.79599999999999</v>
      </c>
      <c r="R351">
        <v>-579723</v>
      </c>
      <c r="S351" s="2">
        <v>2518770</v>
      </c>
      <c r="T351">
        <v>743.03800000000001</v>
      </c>
      <c r="U351">
        <v>16585.2</v>
      </c>
      <c r="V351">
        <f t="shared" si="73"/>
        <v>1.6585200000000002</v>
      </c>
      <c r="X351">
        <v>3900000</v>
      </c>
      <c r="Y351">
        <v>52.895699999999998</v>
      </c>
      <c r="Z351">
        <v>84.496899999999997</v>
      </c>
      <c r="AA351">
        <v>31.601199999999999</v>
      </c>
      <c r="AC351">
        <f t="shared" si="79"/>
        <v>16515.400931815515</v>
      </c>
      <c r="AD351">
        <f t="shared" si="80"/>
        <v>1.5231630041802415</v>
      </c>
      <c r="AE351">
        <f t="shared" si="71"/>
        <v>1523.1630041802416</v>
      </c>
      <c r="AF351">
        <f t="shared" si="81"/>
        <v>47.039879113496688</v>
      </c>
      <c r="AG351">
        <f t="shared" si="82"/>
        <v>1.2801903647478054E-2</v>
      </c>
      <c r="AI351">
        <v>1543.2452626137465</v>
      </c>
      <c r="AJ351">
        <v>45.950740003228979</v>
      </c>
    </row>
    <row r="352" spans="2:36" x14ac:dyDescent="0.2">
      <c r="B352">
        <f t="shared" si="72"/>
        <v>217.1428571428572</v>
      </c>
      <c r="C352">
        <v>4000000</v>
      </c>
      <c r="D352">
        <v>464.80799999999999</v>
      </c>
      <c r="E352">
        <v>-579722</v>
      </c>
      <c r="F352" s="2">
        <v>2518770</v>
      </c>
      <c r="G352">
        <v>801.24199999999996</v>
      </c>
      <c r="I352">
        <f t="shared" si="74"/>
        <v>291.04044531250838</v>
      </c>
      <c r="J352">
        <f t="shared" si="75"/>
        <v>0.28991035666603099</v>
      </c>
      <c r="K352">
        <f t="shared" si="76"/>
        <v>0.99977375026792736</v>
      </c>
      <c r="L352">
        <f t="shared" si="77"/>
        <v>45</v>
      </c>
      <c r="M352">
        <f t="shared" si="78"/>
        <v>-3.8350000000000004</v>
      </c>
      <c r="O352">
        <v>217.1428571428572</v>
      </c>
      <c r="P352">
        <v>4000000</v>
      </c>
      <c r="Q352">
        <v>464.80799999999999</v>
      </c>
      <c r="R352">
        <v>-579722</v>
      </c>
      <c r="S352" s="2">
        <v>2518770</v>
      </c>
      <c r="T352">
        <v>801.24199999999996</v>
      </c>
      <c r="U352">
        <v>18320.2</v>
      </c>
      <c r="V352">
        <f t="shared" si="73"/>
        <v>1.8320200000000002</v>
      </c>
      <c r="X352">
        <v>4000000</v>
      </c>
      <c r="Y352">
        <v>52.862200000000001</v>
      </c>
      <c r="Z352">
        <v>84.372699999999995</v>
      </c>
      <c r="AA352">
        <v>31.5105</v>
      </c>
      <c r="AC352">
        <f t="shared" si="79"/>
        <v>16373.603944269575</v>
      </c>
      <c r="AD352">
        <f t="shared" si="80"/>
        <v>1.697073766609285</v>
      </c>
      <c r="AE352">
        <f t="shared" si="71"/>
        <v>1697.073766609285</v>
      </c>
      <c r="AF352">
        <f t="shared" si="81"/>
        <v>45.408743464917066</v>
      </c>
      <c r="AG352">
        <f t="shared" si="82"/>
        <v>1.3261763133024403E-2</v>
      </c>
      <c r="AI352">
        <v>1625.4078249934707</v>
      </c>
      <c r="AJ352">
        <v>45.117982522822643</v>
      </c>
    </row>
    <row r="353" spans="2:36" x14ac:dyDescent="0.2">
      <c r="B353">
        <f t="shared" si="72"/>
        <v>222.85714285714292</v>
      </c>
      <c r="C353">
        <v>4100000</v>
      </c>
      <c r="D353">
        <v>464.83300000000003</v>
      </c>
      <c r="E353">
        <v>-579720</v>
      </c>
      <c r="F353" s="2">
        <v>2518770</v>
      </c>
      <c r="G353">
        <v>809.54300000000001</v>
      </c>
      <c r="I353">
        <f t="shared" si="74"/>
        <v>293.04044531250838</v>
      </c>
      <c r="J353">
        <f t="shared" si="75"/>
        <v>0.29753957657829494</v>
      </c>
      <c r="K353">
        <f t="shared" si="76"/>
        <v>0.99977375026792736</v>
      </c>
      <c r="L353">
        <f t="shared" si="77"/>
        <v>47</v>
      </c>
      <c r="M353">
        <f t="shared" si="78"/>
        <v>-3.6600000000000006</v>
      </c>
      <c r="O353">
        <v>222.85714285714292</v>
      </c>
      <c r="P353">
        <v>4100000</v>
      </c>
      <c r="Q353">
        <v>464.83300000000003</v>
      </c>
      <c r="R353">
        <v>-579720</v>
      </c>
      <c r="S353" s="2">
        <v>2518770</v>
      </c>
      <c r="T353">
        <v>809.54300000000001</v>
      </c>
      <c r="U353">
        <v>19089.900000000001</v>
      </c>
      <c r="V353">
        <f t="shared" si="73"/>
        <v>1.9089900000000002</v>
      </c>
      <c r="X353">
        <v>4100000</v>
      </c>
      <c r="Y353">
        <v>52.711599999999997</v>
      </c>
      <c r="Z353">
        <v>84.521900000000002</v>
      </c>
      <c r="AA353">
        <v>31.810300000000002</v>
      </c>
      <c r="AC353">
        <f t="shared" si="79"/>
        <v>16845.414139261204</v>
      </c>
      <c r="AD353">
        <f t="shared" si="80"/>
        <v>1.7188451450630808</v>
      </c>
      <c r="AE353">
        <f t="shared" si="71"/>
        <v>1718.8451450630807</v>
      </c>
      <c r="AF353">
        <f t="shared" si="81"/>
        <v>45.519332540154906</v>
      </c>
      <c r="AG353">
        <f t="shared" si="82"/>
        <v>1.3229543721203928E-2</v>
      </c>
      <c r="AI353">
        <v>1646.3295266758157</v>
      </c>
      <c r="AJ353">
        <v>45.751542139279636</v>
      </c>
    </row>
    <row r="354" spans="2:36" x14ac:dyDescent="0.2">
      <c r="B354">
        <f t="shared" si="72"/>
        <v>228.57142857142864</v>
      </c>
      <c r="C354">
        <v>4200000</v>
      </c>
      <c r="D354">
        <v>464.80500000000001</v>
      </c>
      <c r="E354">
        <v>-579726</v>
      </c>
      <c r="F354" s="2">
        <v>2518770</v>
      </c>
      <c r="G354">
        <v>941.90200000000004</v>
      </c>
      <c r="I354">
        <f t="shared" si="74"/>
        <v>287.04044531250838</v>
      </c>
      <c r="J354">
        <f t="shared" si="75"/>
        <v>0.30516879649055895</v>
      </c>
      <c r="K354">
        <f t="shared" si="76"/>
        <v>0.99977375026792736</v>
      </c>
      <c r="L354">
        <f t="shared" si="77"/>
        <v>41</v>
      </c>
      <c r="M354">
        <f t="shared" si="78"/>
        <v>-5.0599999999999987</v>
      </c>
      <c r="O354">
        <v>228.57142857142864</v>
      </c>
      <c r="P354">
        <v>4200000</v>
      </c>
      <c r="Q354">
        <v>464.80500000000001</v>
      </c>
      <c r="R354">
        <v>-579726</v>
      </c>
      <c r="S354" s="2">
        <v>2518770</v>
      </c>
      <c r="T354">
        <v>941.90200000000004</v>
      </c>
      <c r="U354">
        <v>20195.7</v>
      </c>
      <c r="V354">
        <f t="shared" si="73"/>
        <v>2.0195700000000003</v>
      </c>
      <c r="X354">
        <v>4200000</v>
      </c>
      <c r="Y354">
        <v>52.593600000000002</v>
      </c>
      <c r="Z354">
        <v>84.517300000000006</v>
      </c>
      <c r="AA354">
        <v>31.9237</v>
      </c>
      <c r="AC354">
        <f t="shared" si="79"/>
        <v>17026.212931910242</v>
      </c>
      <c r="AD354">
        <f t="shared" si="80"/>
        <v>1.7991013986832785</v>
      </c>
      <c r="AE354">
        <f t="shared" si="71"/>
        <v>1799.1013986832784</v>
      </c>
      <c r="AF354">
        <f t="shared" si="81"/>
        <v>44.857686245734008</v>
      </c>
      <c r="AG354">
        <f t="shared" si="82"/>
        <v>1.3424678141023593E-2</v>
      </c>
      <c r="AI354">
        <v>1679.4896856446298</v>
      </c>
      <c r="AJ354">
        <v>46.003798891735471</v>
      </c>
    </row>
    <row r="355" spans="2:36" x14ac:dyDescent="0.2">
      <c r="B355">
        <f t="shared" si="72"/>
        <v>234.28571428571436</v>
      </c>
      <c r="C355">
        <v>4300000</v>
      </c>
      <c r="D355">
        <v>464.80500000000001</v>
      </c>
      <c r="E355">
        <v>-579721</v>
      </c>
      <c r="F355" s="2">
        <v>2518770</v>
      </c>
      <c r="G355">
        <v>926.31100000000004</v>
      </c>
      <c r="I355">
        <f t="shared" si="74"/>
        <v>292.04044531250838</v>
      </c>
      <c r="J355">
        <f t="shared" si="75"/>
        <v>0.3127980164028229</v>
      </c>
      <c r="K355">
        <f t="shared" si="76"/>
        <v>0.99977375026792736</v>
      </c>
      <c r="L355">
        <f t="shared" si="77"/>
        <v>46</v>
      </c>
      <c r="M355">
        <f t="shared" si="78"/>
        <v>-3.1350000000000011</v>
      </c>
      <c r="O355">
        <v>234.28571428571436</v>
      </c>
      <c r="P355">
        <v>4300000</v>
      </c>
      <c r="Q355">
        <v>464.80500000000001</v>
      </c>
      <c r="R355">
        <v>-579721</v>
      </c>
      <c r="S355" s="2">
        <v>2518770</v>
      </c>
      <c r="T355">
        <v>926.31100000000004</v>
      </c>
      <c r="U355">
        <v>22331.3</v>
      </c>
      <c r="V355">
        <f t="shared" si="73"/>
        <v>2.2331300000000001</v>
      </c>
      <c r="X355">
        <v>4300000</v>
      </c>
      <c r="Y355">
        <v>52.640599999999999</v>
      </c>
      <c r="Z355">
        <v>84.479500000000002</v>
      </c>
      <c r="AA355">
        <v>31.838899999999999</v>
      </c>
      <c r="AC355">
        <f t="shared" si="79"/>
        <v>16890.891119847882</v>
      </c>
      <c r="AD355">
        <f t="shared" si="80"/>
        <v>2.0052855963172673</v>
      </c>
      <c r="AE355">
        <f t="shared" si="71"/>
        <v>2005.2855963172674</v>
      </c>
      <c r="AF355">
        <f t="shared" si="81"/>
        <v>43.415769772321184</v>
      </c>
      <c r="AG355">
        <f t="shared" si="82"/>
        <v>1.3870536055401695E-2</v>
      </c>
      <c r="AI355">
        <v>1887.2773284895513</v>
      </c>
      <c r="AJ355">
        <v>43.239285887589638</v>
      </c>
    </row>
    <row r="356" spans="2:36" x14ac:dyDescent="0.2">
      <c r="B356">
        <f t="shared" si="72"/>
        <v>240.00000000000009</v>
      </c>
      <c r="C356">
        <v>4400000</v>
      </c>
      <c r="D356">
        <v>464.82400000000001</v>
      </c>
      <c r="E356">
        <v>-579708</v>
      </c>
      <c r="F356" s="2">
        <v>2518770</v>
      </c>
      <c r="G356">
        <v>1064.3800000000001</v>
      </c>
      <c r="I356">
        <f t="shared" si="74"/>
        <v>305.04044531250838</v>
      </c>
      <c r="J356">
        <f t="shared" si="75"/>
        <v>0.32042723631508691</v>
      </c>
      <c r="K356">
        <f t="shared" si="76"/>
        <v>0.99977375026792736</v>
      </c>
      <c r="L356">
        <f t="shared" si="77"/>
        <v>59</v>
      </c>
      <c r="M356">
        <f t="shared" si="78"/>
        <v>-1.7350000000000032</v>
      </c>
      <c r="O356">
        <v>240.00000000000009</v>
      </c>
      <c r="P356">
        <v>4400000</v>
      </c>
      <c r="Q356">
        <v>464.82400000000001</v>
      </c>
      <c r="R356">
        <v>-579708</v>
      </c>
      <c r="S356" s="2">
        <v>2518770</v>
      </c>
      <c r="T356">
        <v>1064.3800000000001</v>
      </c>
      <c r="U356">
        <v>22569.1</v>
      </c>
      <c r="V356">
        <f t="shared" si="73"/>
        <v>2.25691</v>
      </c>
      <c r="X356">
        <v>4400000</v>
      </c>
      <c r="Y356">
        <v>52.736600000000003</v>
      </c>
      <c r="Z356">
        <v>84.628900000000002</v>
      </c>
      <c r="AA356">
        <v>31.892299999999999</v>
      </c>
      <c r="AC356">
        <f t="shared" si="79"/>
        <v>16976.021625225483</v>
      </c>
      <c r="AD356">
        <f t="shared" si="80"/>
        <v>2.0164762528650062</v>
      </c>
      <c r="AE356">
        <f t="shared" si="71"/>
        <v>2016.4762528650062</v>
      </c>
      <c r="AF356">
        <f t="shared" si="81"/>
        <v>42.595667594628253</v>
      </c>
      <c r="AG356">
        <f t="shared" si="82"/>
        <v>1.4137588022589026E-2</v>
      </c>
      <c r="AI356">
        <v>1937.9325368356485</v>
      </c>
      <c r="AJ356">
        <v>42.889238682173698</v>
      </c>
    </row>
    <row r="357" spans="2:36" x14ac:dyDescent="0.2">
      <c r="B357">
        <f t="shared" si="72"/>
        <v>245.71428571428581</v>
      </c>
      <c r="C357">
        <v>4500000</v>
      </c>
      <c r="D357">
        <v>464.82900000000001</v>
      </c>
      <c r="E357">
        <v>-579701</v>
      </c>
      <c r="F357" s="2">
        <v>2518770</v>
      </c>
      <c r="G357">
        <v>1130.8599999999999</v>
      </c>
      <c r="I357">
        <f t="shared" si="74"/>
        <v>312.04044531250838</v>
      </c>
      <c r="J357">
        <f t="shared" si="75"/>
        <v>0.32805645622735086</v>
      </c>
      <c r="K357">
        <f t="shared" si="76"/>
        <v>0.99977375026792736</v>
      </c>
      <c r="L357">
        <f t="shared" si="77"/>
        <v>66</v>
      </c>
      <c r="M357">
        <f t="shared" si="78"/>
        <v>-2.7850000000000015</v>
      </c>
      <c r="O357">
        <v>245.71428571428581</v>
      </c>
      <c r="P357">
        <v>4500000</v>
      </c>
      <c r="Q357">
        <v>464.82900000000001</v>
      </c>
      <c r="R357">
        <v>-579701</v>
      </c>
      <c r="S357" s="2">
        <v>2518770</v>
      </c>
      <c r="T357">
        <v>1130.8599999999999</v>
      </c>
      <c r="U357">
        <v>23507.5</v>
      </c>
      <c r="V357">
        <f t="shared" si="73"/>
        <v>2.3507500000000001</v>
      </c>
      <c r="X357">
        <v>4500000</v>
      </c>
      <c r="Y357">
        <v>52.506599999999999</v>
      </c>
      <c r="Z357">
        <v>84.845299999999995</v>
      </c>
      <c r="AA357">
        <v>32.338700000000003</v>
      </c>
      <c r="AC357">
        <f t="shared" si="79"/>
        <v>17698.891633466978</v>
      </c>
      <c r="AD357">
        <f t="shared" si="80"/>
        <v>2.0145366158387588</v>
      </c>
      <c r="AE357">
        <f t="shared" si="71"/>
        <v>2014.5366158387587</v>
      </c>
      <c r="AF357">
        <f t="shared" si="81"/>
        <v>43.376690576579456</v>
      </c>
      <c r="AG357">
        <f t="shared" si="82"/>
        <v>1.388303238433658E-2</v>
      </c>
      <c r="AI357">
        <v>2171.141753866696</v>
      </c>
      <c r="AJ357">
        <v>40.382489719119356</v>
      </c>
    </row>
    <row r="358" spans="2:36" x14ac:dyDescent="0.2">
      <c r="B358">
        <f t="shared" si="72"/>
        <v>251.42857142857153</v>
      </c>
      <c r="C358">
        <v>4600000</v>
      </c>
      <c r="D358">
        <v>464.78399999999999</v>
      </c>
      <c r="E358">
        <v>-579703</v>
      </c>
      <c r="F358" s="2">
        <v>2518770</v>
      </c>
      <c r="G358">
        <v>1138.1199999999999</v>
      </c>
      <c r="I358">
        <f t="shared" si="74"/>
        <v>310.04044531250838</v>
      </c>
      <c r="J358">
        <f t="shared" si="75"/>
        <v>0.33568567613961486</v>
      </c>
      <c r="K358">
        <f t="shared" si="76"/>
        <v>0.99977375026792736</v>
      </c>
      <c r="L358">
        <f t="shared" si="77"/>
        <v>64</v>
      </c>
      <c r="M358">
        <f t="shared" si="78"/>
        <v>-4.3599999999999994</v>
      </c>
      <c r="O358">
        <v>251.42857142857153</v>
      </c>
      <c r="P358">
        <v>4600000</v>
      </c>
      <c r="Q358">
        <v>464.78399999999999</v>
      </c>
      <c r="R358">
        <v>-579703</v>
      </c>
      <c r="S358" s="2">
        <v>2518770</v>
      </c>
      <c r="T358">
        <v>1138.1199999999999</v>
      </c>
      <c r="U358">
        <v>24718.1</v>
      </c>
      <c r="V358">
        <f t="shared" si="73"/>
        <v>2.4718100000000001</v>
      </c>
      <c r="X358">
        <v>4600000</v>
      </c>
      <c r="Y358">
        <v>52.520600000000002</v>
      </c>
      <c r="Z358">
        <v>84.864199999999997</v>
      </c>
      <c r="AA358">
        <v>32.343600000000002</v>
      </c>
      <c r="AC358">
        <f t="shared" si="79"/>
        <v>17706.938126704066</v>
      </c>
      <c r="AD358">
        <f t="shared" si="80"/>
        <v>2.1173195425134188</v>
      </c>
      <c r="AE358">
        <f t="shared" si="71"/>
        <v>2117.3195425134186</v>
      </c>
      <c r="AF358">
        <f t="shared" si="81"/>
        <v>42.410128965516066</v>
      </c>
      <c r="AG358">
        <f t="shared" si="82"/>
        <v>1.4199438075032791E-2</v>
      </c>
      <c r="AI358">
        <v>2152.4175027348401</v>
      </c>
      <c r="AJ358">
        <v>41.820855913651442</v>
      </c>
    </row>
    <row r="359" spans="2:36" x14ac:dyDescent="0.2">
      <c r="B359">
        <f t="shared" si="72"/>
        <v>257.14285714285722</v>
      </c>
      <c r="C359">
        <v>4700000</v>
      </c>
      <c r="D359">
        <v>464.80900000000003</v>
      </c>
      <c r="E359">
        <v>-579699</v>
      </c>
      <c r="F359" s="2">
        <v>2518770</v>
      </c>
      <c r="G359">
        <v>1241.26</v>
      </c>
      <c r="I359">
        <f t="shared" si="74"/>
        <v>314.04044531250838</v>
      </c>
      <c r="J359">
        <f t="shared" si="75"/>
        <v>0.34331489605187882</v>
      </c>
      <c r="K359">
        <f t="shared" si="76"/>
        <v>0.99977375026792736</v>
      </c>
      <c r="L359">
        <f t="shared" si="77"/>
        <v>68</v>
      </c>
      <c r="M359">
        <f t="shared" si="78"/>
        <v>-3.3099999999999974</v>
      </c>
      <c r="O359">
        <v>257.14285714285722</v>
      </c>
      <c r="P359">
        <v>4700000</v>
      </c>
      <c r="Q359">
        <v>464.80900000000003</v>
      </c>
      <c r="R359">
        <v>-579699</v>
      </c>
      <c r="S359" s="2">
        <v>2518770</v>
      </c>
      <c r="T359">
        <v>1241.26</v>
      </c>
      <c r="U359">
        <v>27723.3</v>
      </c>
      <c r="V359">
        <f t="shared" si="73"/>
        <v>2.7723300000000002</v>
      </c>
      <c r="X359">
        <v>4700000</v>
      </c>
      <c r="Y359">
        <v>52.537999999999997</v>
      </c>
      <c r="Z359">
        <v>84.783299999999997</v>
      </c>
      <c r="AA359">
        <v>32.2453</v>
      </c>
      <c r="AC359">
        <f t="shared" si="79"/>
        <v>17545.981340980088</v>
      </c>
      <c r="AD359">
        <f t="shared" si="80"/>
        <v>2.3965254880265898</v>
      </c>
      <c r="AE359">
        <f t="shared" si="71"/>
        <v>2396.5254880265898</v>
      </c>
      <c r="AF359">
        <f t="shared" si="81"/>
        <v>41.09073874709302</v>
      </c>
      <c r="AG359">
        <f t="shared" si="82"/>
        <v>1.4655370488869656E-2</v>
      </c>
      <c r="AI359">
        <v>2271.8518590453682</v>
      </c>
      <c r="AJ359">
        <v>41.013563494367759</v>
      </c>
    </row>
    <row r="360" spans="2:36" x14ac:dyDescent="0.2">
      <c r="B360">
        <f t="shared" si="72"/>
        <v>262.85714285714295</v>
      </c>
      <c r="C360">
        <v>4800000</v>
      </c>
      <c r="D360">
        <v>464.84500000000003</v>
      </c>
      <c r="E360">
        <v>-579682</v>
      </c>
      <c r="F360" s="2">
        <v>2518770</v>
      </c>
      <c r="G360">
        <v>1227.58</v>
      </c>
      <c r="I360">
        <f t="shared" si="74"/>
        <v>331.04044531250838</v>
      </c>
      <c r="J360">
        <f t="shared" si="75"/>
        <v>0.35094411596414277</v>
      </c>
      <c r="K360">
        <f t="shared" si="76"/>
        <v>0.99977375026792736</v>
      </c>
      <c r="L360">
        <f t="shared" si="77"/>
        <v>85</v>
      </c>
      <c r="M360">
        <f t="shared" si="78"/>
        <v>-1.0350000000000041</v>
      </c>
      <c r="O360">
        <v>262.85714285714295</v>
      </c>
      <c r="P360">
        <v>4800000</v>
      </c>
      <c r="Q360">
        <v>464.84500000000003</v>
      </c>
      <c r="R360">
        <v>-579682</v>
      </c>
      <c r="S360" s="2">
        <v>2518770</v>
      </c>
      <c r="T360">
        <v>1227.58</v>
      </c>
      <c r="U360">
        <v>28175.3</v>
      </c>
      <c r="V360">
        <f t="shared" si="73"/>
        <v>2.8175300000000001</v>
      </c>
      <c r="X360">
        <v>4800000</v>
      </c>
      <c r="Y360">
        <v>52.369199999999999</v>
      </c>
      <c r="Z360">
        <v>84.662999999999997</v>
      </c>
      <c r="AA360">
        <v>32.293799999999997</v>
      </c>
      <c r="AC360">
        <f t="shared" si="79"/>
        <v>17625.272961012779</v>
      </c>
      <c r="AD360">
        <f t="shared" si="80"/>
        <v>2.4246412429092397</v>
      </c>
      <c r="AE360">
        <f t="shared" si="71"/>
        <v>2424.6412429092397</v>
      </c>
      <c r="AF360">
        <f t="shared" si="81"/>
        <v>40.379117195572412</v>
      </c>
      <c r="AG360">
        <f t="shared" si="82"/>
        <v>1.4913649475873916E-2</v>
      </c>
      <c r="AI360">
        <v>2420.1794916211311</v>
      </c>
      <c r="AJ360">
        <v>39.861442549344815</v>
      </c>
    </row>
    <row r="361" spans="2:36" x14ac:dyDescent="0.2">
      <c r="B361">
        <f t="shared" si="72"/>
        <v>268.57142857142867</v>
      </c>
      <c r="C361">
        <v>4900000</v>
      </c>
      <c r="D361">
        <v>464.83199999999999</v>
      </c>
      <c r="E361">
        <v>-579689</v>
      </c>
      <c r="F361" s="2">
        <v>2518770</v>
      </c>
      <c r="G361">
        <v>1324.11</v>
      </c>
      <c r="I361">
        <f t="shared" si="74"/>
        <v>324.04044531250838</v>
      </c>
      <c r="J361">
        <f t="shared" si="75"/>
        <v>0.35857333587640677</v>
      </c>
      <c r="K361">
        <f t="shared" si="76"/>
        <v>0.99977375026792736</v>
      </c>
      <c r="L361">
        <f t="shared" si="77"/>
        <v>78</v>
      </c>
      <c r="M361">
        <f t="shared" si="78"/>
        <v>-5.2349999999999985</v>
      </c>
      <c r="O361">
        <v>268.57142857142867</v>
      </c>
      <c r="P361">
        <v>4900000</v>
      </c>
      <c r="Q361">
        <v>464.83199999999999</v>
      </c>
      <c r="R361">
        <v>-579689</v>
      </c>
      <c r="S361" s="2">
        <v>2518770</v>
      </c>
      <c r="T361">
        <v>1324.11</v>
      </c>
      <c r="U361">
        <v>29188.7</v>
      </c>
      <c r="V361">
        <f t="shared" si="73"/>
        <v>2.9188700000000001</v>
      </c>
      <c r="X361">
        <v>4900000</v>
      </c>
      <c r="Y361">
        <v>52.847099999999998</v>
      </c>
      <c r="Z361">
        <v>84.934799999999996</v>
      </c>
      <c r="AA361">
        <v>32.087699999999998</v>
      </c>
      <c r="AC361">
        <f t="shared" si="79"/>
        <v>17289.966966078271</v>
      </c>
      <c r="AD361">
        <f t="shared" si="80"/>
        <v>2.5605624962648106</v>
      </c>
      <c r="AE361">
        <f t="shared" si="71"/>
        <v>2560.5624962648108</v>
      </c>
      <c r="AF361">
        <f t="shared" si="81"/>
        <v>38.768152525960808</v>
      </c>
      <c r="AG361">
        <f t="shared" si="82"/>
        <v>1.5533368519346936E-2</v>
      </c>
      <c r="AI361">
        <v>2674.562925033109</v>
      </c>
      <c r="AJ361">
        <v>37.669218626738825</v>
      </c>
    </row>
    <row r="362" spans="2:36" x14ac:dyDescent="0.2">
      <c r="B362">
        <f t="shared" si="72"/>
        <v>274.28571428571439</v>
      </c>
      <c r="C362">
        <v>5000000</v>
      </c>
      <c r="D362">
        <v>464.80700000000002</v>
      </c>
      <c r="E362">
        <v>-579680</v>
      </c>
      <c r="F362" s="2">
        <v>2518770</v>
      </c>
      <c r="G362">
        <v>1324.61</v>
      </c>
      <c r="I362">
        <f t="shared" si="74"/>
        <v>333.04044531250838</v>
      </c>
      <c r="J362">
        <f t="shared" si="75"/>
        <v>0.36620255578867072</v>
      </c>
      <c r="K362">
        <f t="shared" si="76"/>
        <v>0.99977375026792736</v>
      </c>
      <c r="L362">
        <f t="shared" si="77"/>
        <v>87</v>
      </c>
      <c r="M362">
        <f t="shared" si="78"/>
        <v>-2.4350000000000023</v>
      </c>
      <c r="O362">
        <v>274.28571428571439</v>
      </c>
      <c r="P362">
        <v>5000000</v>
      </c>
      <c r="Q362">
        <v>464.80700000000002</v>
      </c>
      <c r="R362">
        <v>-579680</v>
      </c>
      <c r="S362" s="2">
        <v>2518770</v>
      </c>
      <c r="T362">
        <v>1324.61</v>
      </c>
      <c r="U362">
        <v>30574.1</v>
      </c>
      <c r="V362">
        <f t="shared" si="73"/>
        <v>3.05741</v>
      </c>
      <c r="X362">
        <v>5000000</v>
      </c>
      <c r="Y362">
        <v>52.603099999999998</v>
      </c>
      <c r="Z362">
        <v>85.423299999999998</v>
      </c>
      <c r="AA362">
        <v>32.8202</v>
      </c>
      <c r="AC362">
        <f t="shared" si="79"/>
        <v>18501.292419834699</v>
      </c>
      <c r="AD362">
        <f t="shared" si="80"/>
        <v>2.5064924753166755</v>
      </c>
      <c r="AE362">
        <f t="shared" si="71"/>
        <v>2506.4924753166756</v>
      </c>
      <c r="AF362">
        <f t="shared" si="81"/>
        <v>40.619972951339143</v>
      </c>
      <c r="AG362">
        <f t="shared" si="82"/>
        <v>1.4825219128565345E-2</v>
      </c>
      <c r="AI362">
        <v>2682.0939229511455</v>
      </c>
      <c r="AJ362">
        <v>38.497126657426527</v>
      </c>
    </row>
    <row r="363" spans="2:36" x14ac:dyDescent="0.2">
      <c r="B363">
        <f t="shared" si="72"/>
        <v>280.00000000000011</v>
      </c>
      <c r="C363">
        <v>5100000</v>
      </c>
      <c r="D363">
        <v>464.79899999999998</v>
      </c>
      <c r="E363">
        <v>-579684</v>
      </c>
      <c r="F363" s="2">
        <v>2518770</v>
      </c>
      <c r="G363">
        <v>1403.6</v>
      </c>
      <c r="I363">
        <f t="shared" si="74"/>
        <v>329.04044531250838</v>
      </c>
      <c r="J363">
        <f t="shared" si="75"/>
        <v>0.37383177570093473</v>
      </c>
      <c r="K363">
        <f t="shared" si="76"/>
        <v>0.99977375026792736</v>
      </c>
      <c r="L363">
        <f t="shared" si="77"/>
        <v>83</v>
      </c>
      <c r="M363">
        <f t="shared" si="78"/>
        <v>-4.7099999999999991</v>
      </c>
      <c r="O363">
        <v>280.00000000000011</v>
      </c>
      <c r="P363">
        <v>5100000</v>
      </c>
      <c r="Q363">
        <v>464.79899999999998</v>
      </c>
      <c r="R363">
        <v>-579684</v>
      </c>
      <c r="S363" s="2">
        <v>2518770</v>
      </c>
      <c r="T363">
        <v>1403.6</v>
      </c>
      <c r="U363">
        <v>32895.599999999999</v>
      </c>
      <c r="V363">
        <f t="shared" si="73"/>
        <v>3.2895599999999998</v>
      </c>
      <c r="X363">
        <v>5100000</v>
      </c>
      <c r="Y363">
        <v>52.717199999999998</v>
      </c>
      <c r="Z363">
        <v>85.513199999999998</v>
      </c>
      <c r="AA363">
        <v>32.795999999999999</v>
      </c>
      <c r="AC363">
        <f t="shared" si="79"/>
        <v>18460.396762035838</v>
      </c>
      <c r="AD363">
        <f t="shared" si="80"/>
        <v>2.7027854484784277</v>
      </c>
      <c r="AE363">
        <f t="shared" si="71"/>
        <v>2702.7854484784275</v>
      </c>
      <c r="AF363">
        <f t="shared" si="81"/>
        <v>39.703039036064197</v>
      </c>
      <c r="AG363">
        <f t="shared" si="82"/>
        <v>1.5167604662529546E-2</v>
      </c>
      <c r="AI363">
        <v>2595.3597228952776</v>
      </c>
      <c r="AJ363">
        <v>39.910777134494076</v>
      </c>
    </row>
    <row r="364" spans="2:36" x14ac:dyDescent="0.2">
      <c r="B364">
        <f t="shared" si="72"/>
        <v>285.71428571428584</v>
      </c>
      <c r="C364">
        <v>5200000</v>
      </c>
      <c r="D364">
        <v>464.84</v>
      </c>
      <c r="E364">
        <v>-579674</v>
      </c>
      <c r="F364" s="2">
        <v>2518770</v>
      </c>
      <c r="G364">
        <v>1550.23</v>
      </c>
      <c r="I364">
        <f t="shared" si="74"/>
        <v>339.04044531250838</v>
      </c>
      <c r="J364">
        <f t="shared" si="75"/>
        <v>0.38146099561319874</v>
      </c>
      <c r="K364">
        <f t="shared" si="76"/>
        <v>0.99977375026792736</v>
      </c>
      <c r="L364">
        <f t="shared" si="77"/>
        <v>93</v>
      </c>
      <c r="M364">
        <f t="shared" si="78"/>
        <v>-2.2600000000000025</v>
      </c>
      <c r="O364">
        <v>285.71428571428584</v>
      </c>
      <c r="P364">
        <v>5200000</v>
      </c>
      <c r="Q364">
        <v>464.84</v>
      </c>
      <c r="R364">
        <v>-579674</v>
      </c>
      <c r="S364" s="2">
        <v>2518770</v>
      </c>
      <c r="T364">
        <v>1550.23</v>
      </c>
      <c r="U364">
        <v>34459.800000000003</v>
      </c>
      <c r="V364">
        <f t="shared" si="73"/>
        <v>3.4459800000000005</v>
      </c>
      <c r="X364">
        <v>5200000</v>
      </c>
      <c r="Y364">
        <v>52.135199999999998</v>
      </c>
      <c r="Z364">
        <v>85.685400000000001</v>
      </c>
      <c r="AA364">
        <v>33.550199999999997</v>
      </c>
      <c r="AC364">
        <f t="shared" si="79"/>
        <v>19763.49453587527</v>
      </c>
      <c r="AD364">
        <f t="shared" si="80"/>
        <v>2.6446232116100656</v>
      </c>
      <c r="AE364">
        <f t="shared" si="71"/>
        <v>2644.6232116100655</v>
      </c>
      <c r="AF364">
        <f t="shared" si="81"/>
        <v>41.655517433264286</v>
      </c>
      <c r="AG364">
        <f t="shared" si="82"/>
        <v>1.4456668338468632E-2</v>
      </c>
      <c r="AI364">
        <v>2668.1694615141273</v>
      </c>
      <c r="AJ364">
        <v>40.401523588670884</v>
      </c>
    </row>
    <row r="365" spans="2:36" x14ac:dyDescent="0.2">
      <c r="B365">
        <f t="shared" si="72"/>
        <v>291.42857142857156</v>
      </c>
      <c r="C365">
        <v>5300000</v>
      </c>
      <c r="D365">
        <v>464.834</v>
      </c>
      <c r="E365">
        <v>-579663</v>
      </c>
      <c r="F365" s="2">
        <v>2518770</v>
      </c>
      <c r="G365">
        <v>1554.63</v>
      </c>
      <c r="I365">
        <f t="shared" si="74"/>
        <v>350.04044531250838</v>
      </c>
      <c r="J365">
        <f t="shared" si="75"/>
        <v>0.38909021552546269</v>
      </c>
      <c r="K365">
        <f t="shared" si="76"/>
        <v>0.99977375026792736</v>
      </c>
      <c r="L365">
        <f t="shared" si="77"/>
        <v>104</v>
      </c>
      <c r="M365">
        <f t="shared" si="78"/>
        <v>-2.0850000000000026</v>
      </c>
      <c r="O365">
        <v>291.42857142857156</v>
      </c>
      <c r="P365">
        <v>5300000</v>
      </c>
      <c r="Q365">
        <v>464.834</v>
      </c>
      <c r="R365">
        <v>-579663</v>
      </c>
      <c r="S365" s="2">
        <v>2518770</v>
      </c>
      <c r="T365">
        <v>1554.63</v>
      </c>
      <c r="U365">
        <v>35978.699999999997</v>
      </c>
      <c r="V365">
        <f t="shared" si="73"/>
        <v>3.5978699999999999</v>
      </c>
      <c r="X365">
        <v>5300000</v>
      </c>
      <c r="Y365">
        <v>52.346400000000003</v>
      </c>
      <c r="Z365">
        <v>85.462900000000005</v>
      </c>
      <c r="AA365">
        <v>33.116500000000002</v>
      </c>
      <c r="AC365">
        <f t="shared" si="79"/>
        <v>19006.917550749964</v>
      </c>
      <c r="AD365">
        <f t="shared" si="80"/>
        <v>2.8711016395681308</v>
      </c>
      <c r="AE365">
        <f t="shared" si="71"/>
        <v>2871.1016395681308</v>
      </c>
      <c r="AF365">
        <f t="shared" si="81"/>
        <v>39.275372668348702</v>
      </c>
      <c r="AG365">
        <f t="shared" si="82"/>
        <v>1.533276348731636E-2</v>
      </c>
      <c r="AI365">
        <v>2984.5446307004231</v>
      </c>
      <c r="AJ365">
        <v>37.046469868584161</v>
      </c>
    </row>
    <row r="366" spans="2:36" x14ac:dyDescent="0.2">
      <c r="B366">
        <f t="shared" si="72"/>
        <v>297.14285714285728</v>
      </c>
      <c r="C366">
        <v>5400000</v>
      </c>
      <c r="D366">
        <v>464.83699999999999</v>
      </c>
      <c r="E366">
        <v>-579653</v>
      </c>
      <c r="F366" s="2">
        <v>2518770</v>
      </c>
      <c r="G366">
        <v>1639.62</v>
      </c>
      <c r="I366">
        <f t="shared" si="74"/>
        <v>360.04044531250838</v>
      </c>
      <c r="J366">
        <f t="shared" si="75"/>
        <v>0.3967194354377267</v>
      </c>
      <c r="K366">
        <f t="shared" si="76"/>
        <v>0.99977375026792736</v>
      </c>
      <c r="L366">
        <f t="shared" si="77"/>
        <v>114</v>
      </c>
      <c r="M366">
        <f t="shared" si="78"/>
        <v>-2.2600000000000025</v>
      </c>
      <c r="O366">
        <v>297.14285714285728</v>
      </c>
      <c r="P366">
        <v>5400000</v>
      </c>
      <c r="Q366">
        <v>464.83699999999999</v>
      </c>
      <c r="R366">
        <v>-579653</v>
      </c>
      <c r="S366" s="2">
        <v>2518770</v>
      </c>
      <c r="T366">
        <v>1639.62</v>
      </c>
      <c r="U366">
        <v>37548.699999999997</v>
      </c>
      <c r="V366">
        <f t="shared" si="73"/>
        <v>3.7548699999999999</v>
      </c>
      <c r="X366">
        <v>5400000</v>
      </c>
      <c r="Y366">
        <v>52.5184</v>
      </c>
      <c r="Z366">
        <v>85.444299999999998</v>
      </c>
      <c r="AA366">
        <v>32.925899999999999</v>
      </c>
      <c r="AC366">
        <f t="shared" si="79"/>
        <v>18680.623272937977</v>
      </c>
      <c r="AD366">
        <f t="shared" si="80"/>
        <v>3.0487255766289718</v>
      </c>
      <c r="AE366">
        <f t="shared" si="71"/>
        <v>3048.7255766289718</v>
      </c>
      <c r="AF366">
        <f t="shared" si="81"/>
        <v>37.858797761895531</v>
      </c>
      <c r="AG366">
        <f t="shared" si="82"/>
        <v>1.5906474468296711E-2</v>
      </c>
      <c r="AI366">
        <v>2904.622904765547</v>
      </c>
      <c r="AJ366">
        <v>39.253289472842745</v>
      </c>
    </row>
    <row r="367" spans="2:36" x14ac:dyDescent="0.2">
      <c r="B367">
        <f t="shared" si="72"/>
        <v>302.857142857143</v>
      </c>
      <c r="C367">
        <v>5500000</v>
      </c>
      <c r="D367">
        <v>464.84300000000002</v>
      </c>
      <c r="E367">
        <v>-579654</v>
      </c>
      <c r="F367" s="2">
        <v>2518770</v>
      </c>
      <c r="G367">
        <v>1750.96</v>
      </c>
      <c r="I367">
        <f t="shared" si="74"/>
        <v>359.04044531250838</v>
      </c>
      <c r="J367">
        <f t="shared" si="75"/>
        <v>0.40434865534999065</v>
      </c>
      <c r="K367">
        <f t="shared" si="76"/>
        <v>0.99977375026792736</v>
      </c>
      <c r="L367">
        <f t="shared" si="77"/>
        <v>113</v>
      </c>
      <c r="M367">
        <f t="shared" si="78"/>
        <v>-4.1849999999999996</v>
      </c>
      <c r="O367">
        <v>302.857142857143</v>
      </c>
      <c r="P367">
        <v>5500000</v>
      </c>
      <c r="Q367">
        <v>464.84300000000002</v>
      </c>
      <c r="R367">
        <v>-579654</v>
      </c>
      <c r="S367" s="2">
        <v>2518770</v>
      </c>
      <c r="T367">
        <v>1750.96</v>
      </c>
      <c r="U367">
        <v>38136.9</v>
      </c>
      <c r="V367">
        <f t="shared" si="73"/>
        <v>3.8136900000000002</v>
      </c>
      <c r="X367">
        <v>5500000</v>
      </c>
      <c r="Y367">
        <v>52.230400000000003</v>
      </c>
      <c r="Z367">
        <v>85.473100000000002</v>
      </c>
      <c r="AA367">
        <v>33.242699999999999</v>
      </c>
      <c r="AC367">
        <f t="shared" si="79"/>
        <v>19225.040731938469</v>
      </c>
      <c r="AD367">
        <f t="shared" si="80"/>
        <v>3.0087971585229796</v>
      </c>
      <c r="AE367">
        <f t="shared" si="71"/>
        <v>3008.7971585229798</v>
      </c>
      <c r="AF367">
        <f t="shared" si="81"/>
        <v>38.226998444062914</v>
      </c>
      <c r="AG367">
        <f t="shared" si="82"/>
        <v>1.5753264041412817E-2</v>
      </c>
      <c r="AI367">
        <v>2546.2177116964849</v>
      </c>
      <c r="AJ367">
        <v>45.488425946562081</v>
      </c>
    </row>
    <row r="368" spans="2:36" x14ac:dyDescent="0.2">
      <c r="B368">
        <f t="shared" si="72"/>
        <v>308.57142857142873</v>
      </c>
      <c r="C368">
        <v>5600000</v>
      </c>
      <c r="D368">
        <v>464.78300000000002</v>
      </c>
      <c r="E368">
        <v>-579649</v>
      </c>
      <c r="F368" s="2">
        <v>2518770</v>
      </c>
      <c r="G368">
        <v>1817.85</v>
      </c>
      <c r="I368">
        <f t="shared" si="74"/>
        <v>364.04044531250838</v>
      </c>
      <c r="J368">
        <f t="shared" si="75"/>
        <v>0.41197787526225466</v>
      </c>
      <c r="K368">
        <f t="shared" si="76"/>
        <v>0.99977375026792736</v>
      </c>
      <c r="L368">
        <f t="shared" si="77"/>
        <v>118</v>
      </c>
      <c r="M368">
        <f t="shared" si="78"/>
        <v>-3.1350000000000011</v>
      </c>
      <c r="O368">
        <v>308.57142857142873</v>
      </c>
      <c r="P368">
        <v>5600000</v>
      </c>
      <c r="Q368">
        <v>464.78300000000002</v>
      </c>
      <c r="R368">
        <v>-579649</v>
      </c>
      <c r="S368" s="2">
        <v>2518770</v>
      </c>
      <c r="T368">
        <v>1817.85</v>
      </c>
      <c r="U368">
        <v>40212</v>
      </c>
      <c r="V368">
        <f t="shared" si="73"/>
        <v>4.0212000000000003</v>
      </c>
      <c r="X368">
        <v>5600000</v>
      </c>
      <c r="Y368">
        <v>52.418599999999998</v>
      </c>
      <c r="Z368">
        <v>85.3416</v>
      </c>
      <c r="AA368">
        <v>32.923000000000002</v>
      </c>
      <c r="AC368">
        <f t="shared" si="79"/>
        <v>18675.687732571063</v>
      </c>
      <c r="AD368">
        <f t="shared" si="80"/>
        <v>3.2658321573107472</v>
      </c>
      <c r="AE368">
        <f t="shared" si="71"/>
        <v>3265.8321573107473</v>
      </c>
      <c r="AF368">
        <f t="shared" si="81"/>
        <v>36.446987994388891</v>
      </c>
      <c r="AG368">
        <f t="shared" si="82"/>
        <v>1.6522627331858265E-2</v>
      </c>
      <c r="AI368">
        <v>2752.883612881958</v>
      </c>
      <c r="AJ368">
        <v>43.275193609894679</v>
      </c>
    </row>
    <row r="369" spans="2:36" x14ac:dyDescent="0.2">
      <c r="B369">
        <f t="shared" si="72"/>
        <v>314.28571428571445</v>
      </c>
      <c r="C369">
        <v>5700000</v>
      </c>
      <c r="D369">
        <v>464.81200000000001</v>
      </c>
      <c r="E369">
        <v>-579635</v>
      </c>
      <c r="F369" s="2">
        <v>2518770</v>
      </c>
      <c r="G369">
        <v>1879.15</v>
      </c>
      <c r="I369">
        <f t="shared" si="74"/>
        <v>378.04044531250838</v>
      </c>
      <c r="J369">
        <f t="shared" si="75"/>
        <v>0.41960709517451861</v>
      </c>
      <c r="K369">
        <f t="shared" si="76"/>
        <v>0.99977375026792736</v>
      </c>
      <c r="L369">
        <f t="shared" si="77"/>
        <v>132</v>
      </c>
      <c r="M369">
        <f t="shared" si="78"/>
        <v>-1.5600000000000034</v>
      </c>
      <c r="O369">
        <v>314.28571428571445</v>
      </c>
      <c r="P369">
        <v>5700000</v>
      </c>
      <c r="Q369">
        <v>464.81200000000001</v>
      </c>
      <c r="R369">
        <v>-579635</v>
      </c>
      <c r="S369" s="2">
        <v>2518770</v>
      </c>
      <c r="T369">
        <v>1879.15</v>
      </c>
      <c r="U369">
        <v>41914.699999999997</v>
      </c>
      <c r="V369">
        <f t="shared" si="73"/>
        <v>4.1914699999999998</v>
      </c>
      <c r="X369">
        <v>5700000</v>
      </c>
      <c r="Y369">
        <v>52.224499999999999</v>
      </c>
      <c r="Z369">
        <v>85.544700000000006</v>
      </c>
      <c r="AA369">
        <v>33.3202</v>
      </c>
      <c r="AC369">
        <f t="shared" si="79"/>
        <v>19359.814704512766</v>
      </c>
      <c r="AD369">
        <f t="shared" si="80"/>
        <v>3.2838246353890024</v>
      </c>
      <c r="AE369">
        <f t="shared" si="71"/>
        <v>3283.8246353890022</v>
      </c>
      <c r="AF369">
        <f t="shared" si="81"/>
        <v>37.095164957001394</v>
      </c>
      <c r="AG369">
        <f t="shared" si="82"/>
        <v>1.6233921609407478E-2</v>
      </c>
      <c r="AI369">
        <v>2568.7325711958251</v>
      </c>
      <c r="AJ369">
        <v>46.913277286833363</v>
      </c>
    </row>
    <row r="370" spans="2:36" x14ac:dyDescent="0.2">
      <c r="B370">
        <f t="shared" si="72"/>
        <v>320.00000000000017</v>
      </c>
      <c r="C370">
        <v>5800000</v>
      </c>
      <c r="D370">
        <v>464.80799999999999</v>
      </c>
      <c r="E370">
        <v>-579642</v>
      </c>
      <c r="F370" s="2">
        <v>2518770</v>
      </c>
      <c r="G370">
        <v>1929.72</v>
      </c>
      <c r="I370">
        <f t="shared" si="74"/>
        <v>371.04044531250838</v>
      </c>
      <c r="J370">
        <f t="shared" si="75"/>
        <v>0.42723631508678261</v>
      </c>
      <c r="K370">
        <f t="shared" si="76"/>
        <v>0.99977375026792736</v>
      </c>
      <c r="L370">
        <f t="shared" si="77"/>
        <v>125</v>
      </c>
      <c r="M370">
        <f t="shared" si="78"/>
        <v>-5.2349999999999985</v>
      </c>
      <c r="O370">
        <v>320.00000000000017</v>
      </c>
      <c r="P370">
        <v>5800000</v>
      </c>
      <c r="Q370">
        <v>464.80799999999999</v>
      </c>
      <c r="R370">
        <v>-579642</v>
      </c>
      <c r="S370" s="2">
        <v>2518770</v>
      </c>
      <c r="T370">
        <v>1929.72</v>
      </c>
      <c r="U370">
        <v>42278.2</v>
      </c>
      <c r="V370">
        <f t="shared" si="73"/>
        <v>4.2278200000000004</v>
      </c>
      <c r="X370">
        <v>5800000</v>
      </c>
      <c r="Y370">
        <v>52.201599999999999</v>
      </c>
      <c r="Z370">
        <v>86.061599999999999</v>
      </c>
      <c r="AA370">
        <v>33.86</v>
      </c>
      <c r="AC370">
        <f t="shared" si="79"/>
        <v>20316.049345306663</v>
      </c>
      <c r="AD370">
        <f t="shared" si="80"/>
        <v>3.1563998983123471</v>
      </c>
      <c r="AE370">
        <f t="shared" si="71"/>
        <v>3156.399898312347</v>
      </c>
      <c r="AF370">
        <f t="shared" si="81"/>
        <v>38.23226536169895</v>
      </c>
      <c r="AG370">
        <f t="shared" si="82"/>
        <v>1.5751093854963753E-2</v>
      </c>
      <c r="AI370">
        <v>2675.3067866594188</v>
      </c>
      <c r="AJ370">
        <v>45.864875918083619</v>
      </c>
    </row>
    <row r="371" spans="2:36" x14ac:dyDescent="0.2">
      <c r="B371">
        <f t="shared" si="72"/>
        <v>325.71428571428589</v>
      </c>
      <c r="C371">
        <v>5900000</v>
      </c>
      <c r="D371">
        <v>464.82900000000001</v>
      </c>
      <c r="E371">
        <v>-579635</v>
      </c>
      <c r="F371" s="2">
        <v>2518770</v>
      </c>
      <c r="G371">
        <v>1980.24</v>
      </c>
      <c r="I371">
        <f t="shared" si="74"/>
        <v>378.04044531250838</v>
      </c>
      <c r="J371">
        <f t="shared" si="75"/>
        <v>0.43486553499904657</v>
      </c>
      <c r="K371">
        <f t="shared" si="76"/>
        <v>0.99977375026792736</v>
      </c>
      <c r="L371">
        <f t="shared" si="77"/>
        <v>132</v>
      </c>
      <c r="M371">
        <f t="shared" si="78"/>
        <v>-2.7850000000000015</v>
      </c>
      <c r="O371">
        <v>325.71428571428589</v>
      </c>
      <c r="P371">
        <v>5900000</v>
      </c>
      <c r="Q371">
        <v>464.82900000000001</v>
      </c>
      <c r="R371">
        <v>-579635</v>
      </c>
      <c r="S371" s="2">
        <v>2518770</v>
      </c>
      <c r="T371">
        <v>1980.24</v>
      </c>
      <c r="U371">
        <v>44787.1</v>
      </c>
      <c r="V371">
        <f t="shared" si="73"/>
        <v>4.4787100000000004</v>
      </c>
      <c r="X371">
        <v>5900000</v>
      </c>
      <c r="Y371">
        <v>52.000700000000002</v>
      </c>
      <c r="Z371">
        <v>86.560500000000005</v>
      </c>
      <c r="AA371">
        <v>34.559800000000003</v>
      </c>
      <c r="AC371">
        <f t="shared" si="79"/>
        <v>21601.90536961997</v>
      </c>
      <c r="AD371">
        <f t="shared" si="80"/>
        <v>3.1446743191467719</v>
      </c>
      <c r="AE371">
        <f t="shared" si="71"/>
        <v>3144.6743191467717</v>
      </c>
      <c r="AF371">
        <f t="shared" si="81"/>
        <v>39.938891182059635</v>
      </c>
      <c r="AG371">
        <f t="shared" si="82"/>
        <v>1.5078035022427098E-2</v>
      </c>
      <c r="AI371">
        <v>2863.0591608113336</v>
      </c>
      <c r="AJ371">
        <v>43.559989757422485</v>
      </c>
    </row>
    <row r="372" spans="2:36" x14ac:dyDescent="0.2">
      <c r="B372">
        <f t="shared" si="72"/>
        <v>331.42857142857162</v>
      </c>
      <c r="C372">
        <v>6000000</v>
      </c>
      <c r="D372">
        <v>464.84399999999999</v>
      </c>
      <c r="E372">
        <v>-579623</v>
      </c>
      <c r="F372" s="2">
        <v>2518770</v>
      </c>
      <c r="G372">
        <v>2147</v>
      </c>
      <c r="I372">
        <f t="shared" si="74"/>
        <v>390.04044531250838</v>
      </c>
      <c r="J372">
        <f t="shared" si="75"/>
        <v>0.44249475491131057</v>
      </c>
      <c r="K372">
        <f t="shared" si="76"/>
        <v>0.99977375026792736</v>
      </c>
      <c r="L372">
        <f t="shared" si="77"/>
        <v>144</v>
      </c>
      <c r="M372">
        <f t="shared" si="78"/>
        <v>-1.910000000000003</v>
      </c>
      <c r="O372">
        <v>331.42857142857162</v>
      </c>
      <c r="P372">
        <v>6000000</v>
      </c>
      <c r="Q372">
        <v>464.84399999999999</v>
      </c>
      <c r="R372">
        <v>-579623</v>
      </c>
      <c r="S372" s="2">
        <v>2518770</v>
      </c>
      <c r="T372">
        <v>2147</v>
      </c>
      <c r="U372">
        <v>45610.1</v>
      </c>
      <c r="V372">
        <f t="shared" si="73"/>
        <v>4.5610100000000005</v>
      </c>
      <c r="X372">
        <v>6000000</v>
      </c>
      <c r="Y372">
        <v>51.871400000000001</v>
      </c>
      <c r="Z372">
        <v>86.187899999999999</v>
      </c>
      <c r="AA372">
        <v>34.316499999999998</v>
      </c>
      <c r="AC372">
        <f t="shared" si="79"/>
        <v>21148.879300068958</v>
      </c>
      <c r="AD372">
        <f t="shared" si="80"/>
        <v>3.2710595957192599</v>
      </c>
      <c r="AE372">
        <f t="shared" si="71"/>
        <v>3271.05959571926</v>
      </c>
      <c r="AF372">
        <f t="shared" si="81"/>
        <v>38.42714905237527</v>
      </c>
      <c r="AG372">
        <f t="shared" si="82"/>
        <v>1.5671212016775328E-2</v>
      </c>
      <c r="AI372">
        <v>2826.5302017711406</v>
      </c>
      <c r="AJ372">
        <v>44.280374511180177</v>
      </c>
    </row>
    <row r="373" spans="2:36" x14ac:dyDescent="0.2">
      <c r="B373">
        <f t="shared" si="72"/>
        <v>337.14285714285734</v>
      </c>
      <c r="C373">
        <v>6100000</v>
      </c>
      <c r="D373">
        <v>464.78100000000001</v>
      </c>
      <c r="E373">
        <v>-579610</v>
      </c>
      <c r="F373" s="2">
        <v>2518770</v>
      </c>
      <c r="G373">
        <v>2177.12</v>
      </c>
      <c r="I373">
        <f t="shared" si="74"/>
        <v>403.04044531250838</v>
      </c>
      <c r="J373">
        <f t="shared" si="75"/>
        <v>0.45012397482357452</v>
      </c>
      <c r="K373">
        <f t="shared" si="76"/>
        <v>0.99977375026792736</v>
      </c>
      <c r="L373">
        <f t="shared" si="77"/>
        <v>157</v>
      </c>
      <c r="M373">
        <f t="shared" si="78"/>
        <v>-1.7350000000000032</v>
      </c>
      <c r="O373">
        <v>337.14285714285734</v>
      </c>
      <c r="P373">
        <v>6100000</v>
      </c>
      <c r="Q373">
        <v>464.78100000000001</v>
      </c>
      <c r="R373">
        <v>-579610</v>
      </c>
      <c r="S373" s="2">
        <v>2518770</v>
      </c>
      <c r="T373">
        <v>2177.12</v>
      </c>
      <c r="U373">
        <v>47957.1</v>
      </c>
      <c r="V373">
        <f t="shared" si="73"/>
        <v>4.7957099999999997</v>
      </c>
      <c r="X373">
        <v>6100000</v>
      </c>
      <c r="Y373">
        <v>51.719299999999997</v>
      </c>
      <c r="Z373">
        <v>85.771000000000001</v>
      </c>
      <c r="AA373">
        <v>34.051699999999997</v>
      </c>
      <c r="AC373">
        <f t="shared" si="79"/>
        <v>20663.067448520131</v>
      </c>
      <c r="AD373">
        <f t="shared" si="80"/>
        <v>3.5202451648163482</v>
      </c>
      <c r="AE373">
        <f t="shared" si="71"/>
        <v>3520.2451648163483</v>
      </c>
      <c r="AF373">
        <f t="shared" si="81"/>
        <v>36.908090899360886</v>
      </c>
      <c r="AG373">
        <f t="shared" si="82"/>
        <v>1.6316205615783497E-2</v>
      </c>
      <c r="AI373">
        <v>3084.0462204827445</v>
      </c>
      <c r="AJ373">
        <v>40.87919035426269</v>
      </c>
    </row>
    <row r="374" spans="2:36" x14ac:dyDescent="0.2">
      <c r="B374">
        <f t="shared" si="72"/>
        <v>342.85714285714306</v>
      </c>
      <c r="C374">
        <v>6200000</v>
      </c>
      <c r="D374">
        <v>464.77600000000001</v>
      </c>
      <c r="E374">
        <v>-579614</v>
      </c>
      <c r="F374" s="2">
        <v>2518770</v>
      </c>
      <c r="G374">
        <v>2238.62</v>
      </c>
      <c r="I374">
        <f t="shared" si="74"/>
        <v>399.04044531250838</v>
      </c>
      <c r="J374">
        <f t="shared" si="75"/>
        <v>0.45775319473583853</v>
      </c>
      <c r="K374">
        <f t="shared" si="76"/>
        <v>0.99977375026792736</v>
      </c>
      <c r="L374">
        <f t="shared" si="77"/>
        <v>153</v>
      </c>
      <c r="M374">
        <f t="shared" si="78"/>
        <v>-4.7099999999999991</v>
      </c>
      <c r="O374">
        <v>342.85714285714306</v>
      </c>
      <c r="P374">
        <v>6200000</v>
      </c>
      <c r="Q374">
        <v>464.77600000000001</v>
      </c>
      <c r="R374">
        <v>-579614</v>
      </c>
      <c r="S374" s="2">
        <v>2518770</v>
      </c>
      <c r="T374">
        <v>2238.62</v>
      </c>
      <c r="U374">
        <v>47762.2</v>
      </c>
      <c r="V374">
        <f t="shared" si="73"/>
        <v>4.7762200000000004</v>
      </c>
      <c r="X374">
        <v>6200000</v>
      </c>
      <c r="Y374">
        <v>52.0657</v>
      </c>
      <c r="Z374">
        <v>86.126099999999994</v>
      </c>
      <c r="AA374">
        <v>34.060400000000001</v>
      </c>
      <c r="AC374">
        <f t="shared" si="79"/>
        <v>20678.909355430042</v>
      </c>
      <c r="AD374">
        <f t="shared" si="80"/>
        <v>3.5032528514883041</v>
      </c>
      <c r="AE374">
        <f t="shared" si="71"/>
        <v>3503.2528514883043</v>
      </c>
      <c r="AF374">
        <f t="shared" si="81"/>
        <v>36.320781040366555</v>
      </c>
      <c r="AG374">
        <f t="shared" si="82"/>
        <v>1.6580039931705235E-2</v>
      </c>
      <c r="AI374">
        <v>3113.101798794024</v>
      </c>
      <c r="AJ374">
        <v>40.550081921242487</v>
      </c>
    </row>
    <row r="375" spans="2:36" x14ac:dyDescent="0.2">
      <c r="B375">
        <f t="shared" si="72"/>
        <v>348.57142857142878</v>
      </c>
      <c r="C375">
        <v>6300000</v>
      </c>
      <c r="D375">
        <v>464.81</v>
      </c>
      <c r="E375">
        <v>-579612</v>
      </c>
      <c r="F375" s="2">
        <v>2518770</v>
      </c>
      <c r="G375">
        <v>2365.14</v>
      </c>
      <c r="I375">
        <f t="shared" si="74"/>
        <v>401.04044531250838</v>
      </c>
      <c r="J375">
        <f t="shared" si="75"/>
        <v>0.46538241464810254</v>
      </c>
      <c r="K375">
        <f t="shared" si="76"/>
        <v>0.99977375026792736</v>
      </c>
      <c r="L375">
        <f t="shared" si="77"/>
        <v>155</v>
      </c>
      <c r="M375">
        <f t="shared" si="78"/>
        <v>-3.6600000000000006</v>
      </c>
      <c r="O375">
        <v>348.57142857142878</v>
      </c>
      <c r="P375">
        <v>6300000</v>
      </c>
      <c r="Q375">
        <v>464.81</v>
      </c>
      <c r="R375">
        <v>-579612</v>
      </c>
      <c r="S375" s="2">
        <v>2518770</v>
      </c>
      <c r="T375">
        <v>2365.14</v>
      </c>
      <c r="U375">
        <v>49256</v>
      </c>
      <c r="V375">
        <f t="shared" si="73"/>
        <v>4.9256000000000002</v>
      </c>
      <c r="X375">
        <v>6300000</v>
      </c>
      <c r="Y375">
        <v>52.033900000000003</v>
      </c>
      <c r="Z375">
        <v>86.132199999999997</v>
      </c>
      <c r="AA375">
        <v>34.098300000000002</v>
      </c>
      <c r="AC375">
        <f t="shared" si="79"/>
        <v>20748.016271496028</v>
      </c>
      <c r="AD375">
        <f t="shared" si="80"/>
        <v>3.6007863327491463</v>
      </c>
      <c r="AE375">
        <f t="shared" si="71"/>
        <v>3600.7863327491464</v>
      </c>
      <c r="AF375">
        <f t="shared" si="81"/>
        <v>35.84474909461651</v>
      </c>
      <c r="AG375">
        <f t="shared" si="82"/>
        <v>1.6800229188671981E-2</v>
      </c>
      <c r="AI375">
        <v>3243.6602612996185</v>
      </c>
      <c r="AJ375">
        <v>40.133045264807343</v>
      </c>
    </row>
    <row r="376" spans="2:36" x14ac:dyDescent="0.2">
      <c r="B376">
        <f t="shared" si="72"/>
        <v>354.2857142857145</v>
      </c>
      <c r="C376">
        <v>6400000</v>
      </c>
      <c r="D376">
        <v>464.86700000000002</v>
      </c>
      <c r="E376">
        <v>-579596</v>
      </c>
      <c r="F376" s="2">
        <v>2518770</v>
      </c>
      <c r="G376">
        <v>2412.27</v>
      </c>
      <c r="I376">
        <f t="shared" si="74"/>
        <v>417.04044531250838</v>
      </c>
      <c r="J376">
        <f t="shared" si="75"/>
        <v>0.47301163456036649</v>
      </c>
      <c r="K376">
        <f t="shared" si="76"/>
        <v>0.99977375026792736</v>
      </c>
      <c r="L376">
        <f t="shared" si="77"/>
        <v>171</v>
      </c>
      <c r="M376">
        <f t="shared" si="78"/>
        <v>-1.210000000000004</v>
      </c>
      <c r="O376">
        <v>354.2857142857145</v>
      </c>
      <c r="P376">
        <v>6400000</v>
      </c>
      <c r="Q376">
        <v>464.86700000000002</v>
      </c>
      <c r="R376">
        <v>-579596</v>
      </c>
      <c r="S376" s="2">
        <v>2518770</v>
      </c>
      <c r="T376">
        <v>2412.27</v>
      </c>
      <c r="U376">
        <v>51789.9</v>
      </c>
      <c r="V376">
        <f t="shared" si="73"/>
        <v>5.1789900000000006</v>
      </c>
      <c r="X376">
        <v>6400000</v>
      </c>
      <c r="Y376">
        <v>51.930999999999997</v>
      </c>
      <c r="Z376">
        <v>86.111800000000002</v>
      </c>
      <c r="AA376">
        <v>34.180799999999998</v>
      </c>
      <c r="AC376">
        <f t="shared" si="79"/>
        <v>20898.978881892061</v>
      </c>
      <c r="AD376">
        <f t="shared" si="80"/>
        <v>3.758675180140191</v>
      </c>
      <c r="AE376">
        <f t="shared" si="71"/>
        <v>3758.6751801401911</v>
      </c>
      <c r="AF376">
        <f t="shared" si="81"/>
        <v>35.52320789464828</v>
      </c>
      <c r="AG376">
        <f t="shared" si="82"/>
        <v>1.6952297826985496E-2</v>
      </c>
      <c r="AI376">
        <v>3190.567586130494</v>
      </c>
      <c r="AJ376">
        <v>40.914804301950007</v>
      </c>
    </row>
    <row r="377" spans="2:36" x14ac:dyDescent="0.2">
      <c r="B377">
        <f t="shared" si="72"/>
        <v>360.00000000000023</v>
      </c>
      <c r="C377">
        <v>6500000</v>
      </c>
      <c r="D377">
        <v>464.822</v>
      </c>
      <c r="E377">
        <v>-579595</v>
      </c>
      <c r="F377" s="2">
        <v>2518770</v>
      </c>
      <c r="G377">
        <v>2529.36</v>
      </c>
      <c r="I377">
        <f t="shared" si="74"/>
        <v>418.04044531250838</v>
      </c>
      <c r="J377">
        <f t="shared" si="75"/>
        <v>0.4806408544726305</v>
      </c>
      <c r="K377">
        <f t="shared" si="76"/>
        <v>0.99977375026792736</v>
      </c>
      <c r="L377">
        <f t="shared" si="77"/>
        <v>172</v>
      </c>
      <c r="M377">
        <f t="shared" si="78"/>
        <v>-3.8350000000000004</v>
      </c>
      <c r="O377">
        <v>360.00000000000023</v>
      </c>
      <c r="P377">
        <v>6500000</v>
      </c>
      <c r="Q377">
        <v>464.822</v>
      </c>
      <c r="R377">
        <v>-579595</v>
      </c>
      <c r="S377" s="2">
        <v>2518770</v>
      </c>
      <c r="T377">
        <v>2529.36</v>
      </c>
      <c r="U377">
        <v>51852.6</v>
      </c>
      <c r="V377">
        <f t="shared" si="73"/>
        <v>5.1852600000000004</v>
      </c>
      <c r="X377">
        <v>6500000</v>
      </c>
      <c r="Y377">
        <v>51.856900000000003</v>
      </c>
      <c r="Z377">
        <v>86.140699999999995</v>
      </c>
      <c r="AA377">
        <v>34.283799999999999</v>
      </c>
      <c r="AC377">
        <f t="shared" si="79"/>
        <v>21088.478947104803</v>
      </c>
      <c r="AD377">
        <f t="shared" si="80"/>
        <v>3.7294094945535838</v>
      </c>
      <c r="AE377">
        <f t="shared" si="71"/>
        <v>3729.409494553584</v>
      </c>
      <c r="AF377">
        <f t="shared" si="81"/>
        <v>35.2763389498514</v>
      </c>
      <c r="AG377">
        <f t="shared" si="82"/>
        <v>1.7070932469950562E-2</v>
      </c>
      <c r="AI377">
        <v>3392.7656254078502</v>
      </c>
      <c r="AJ377">
        <v>39.350628785596285</v>
      </c>
    </row>
    <row r="378" spans="2:36" x14ac:dyDescent="0.2">
      <c r="B378">
        <f t="shared" si="72"/>
        <v>365.71428571428595</v>
      </c>
      <c r="C378">
        <v>6600000</v>
      </c>
      <c r="D378">
        <v>464.83100000000002</v>
      </c>
      <c r="E378">
        <v>-579591</v>
      </c>
      <c r="F378" s="2">
        <v>2518770</v>
      </c>
      <c r="G378">
        <v>2622.96</v>
      </c>
      <c r="I378">
        <f t="shared" si="74"/>
        <v>422.04044531250838</v>
      </c>
      <c r="J378">
        <f t="shared" si="75"/>
        <v>0.48827007438489445</v>
      </c>
      <c r="K378">
        <f t="shared" si="76"/>
        <v>0.99977375026792736</v>
      </c>
      <c r="L378">
        <f t="shared" si="77"/>
        <v>176</v>
      </c>
      <c r="M378">
        <f t="shared" si="78"/>
        <v>-3.3100000000000009</v>
      </c>
      <c r="O378">
        <v>365.71428571428595</v>
      </c>
      <c r="P378">
        <v>6600000</v>
      </c>
      <c r="Q378">
        <v>464.83100000000002</v>
      </c>
      <c r="R378">
        <v>-579591</v>
      </c>
      <c r="S378" s="2">
        <v>2518770</v>
      </c>
      <c r="T378">
        <v>2622.96</v>
      </c>
      <c r="U378">
        <v>53962.5</v>
      </c>
      <c r="V378">
        <f t="shared" si="73"/>
        <v>5.3962500000000002</v>
      </c>
      <c r="X378">
        <v>6600000</v>
      </c>
      <c r="Y378">
        <v>51.899799999999999</v>
      </c>
      <c r="Z378">
        <v>86.254999999999995</v>
      </c>
      <c r="AA378">
        <v>34.355200000000004</v>
      </c>
      <c r="AC378">
        <f t="shared" si="79"/>
        <v>21220.511166867273</v>
      </c>
      <c r="AD378">
        <f t="shared" si="80"/>
        <v>3.8570121894460385</v>
      </c>
      <c r="AE378">
        <f t="shared" si="71"/>
        <v>3857.0121894460385</v>
      </c>
      <c r="AF378">
        <f t="shared" si="81"/>
        <v>34.942555770629781</v>
      </c>
      <c r="AG378">
        <f t="shared" si="82"/>
        <v>1.7233999823967266E-2</v>
      </c>
      <c r="AI378">
        <v>3357.316933776744</v>
      </c>
      <c r="AJ378">
        <v>40.341948995850181</v>
      </c>
    </row>
    <row r="379" spans="2:36" x14ac:dyDescent="0.2">
      <c r="B379">
        <f t="shared" si="72"/>
        <v>371.42857142857167</v>
      </c>
      <c r="C379">
        <v>6700000</v>
      </c>
      <c r="D379">
        <v>464.81900000000002</v>
      </c>
      <c r="E379">
        <v>-579587</v>
      </c>
      <c r="F379" s="2">
        <v>2518770</v>
      </c>
      <c r="G379">
        <v>2796.5</v>
      </c>
      <c r="I379">
        <f t="shared" si="74"/>
        <v>426.04044531250838</v>
      </c>
      <c r="J379">
        <f t="shared" si="75"/>
        <v>0.49589929429715845</v>
      </c>
      <c r="K379">
        <f t="shared" si="76"/>
        <v>0.99977375026792736</v>
      </c>
      <c r="L379">
        <f t="shared" si="77"/>
        <v>180</v>
      </c>
      <c r="M379">
        <f t="shared" si="78"/>
        <v>-3.3100000000000009</v>
      </c>
      <c r="O379">
        <v>371.42857142857167</v>
      </c>
      <c r="P379">
        <v>6700000</v>
      </c>
      <c r="Q379">
        <v>464.81900000000002</v>
      </c>
      <c r="R379">
        <v>-579587</v>
      </c>
      <c r="S379" s="2">
        <v>2518770</v>
      </c>
      <c r="T379">
        <v>2796.5</v>
      </c>
      <c r="U379">
        <v>54832.4</v>
      </c>
      <c r="V379">
        <f t="shared" si="73"/>
        <v>5.4832400000000003</v>
      </c>
      <c r="X379">
        <v>6700000</v>
      </c>
      <c r="Y379">
        <v>51.390500000000003</v>
      </c>
      <c r="Z379">
        <v>86.197299999999998</v>
      </c>
      <c r="AA379">
        <v>34.806800000000003</v>
      </c>
      <c r="AC379">
        <f t="shared" si="79"/>
        <v>22068.392069573194</v>
      </c>
      <c r="AD379">
        <f t="shared" si="80"/>
        <v>3.7686113782712138</v>
      </c>
      <c r="AE379">
        <f>AD379*1000</f>
        <v>3768.6113782712137</v>
      </c>
      <c r="AF379">
        <f t="shared" si="81"/>
        <v>35.779653819261064</v>
      </c>
      <c r="AG379">
        <f t="shared" si="82"/>
        <v>1.6830794480069029E-2</v>
      </c>
      <c r="AI379">
        <v>3454.5390522577591</v>
      </c>
      <c r="AJ379">
        <v>39.263160250710676</v>
      </c>
    </row>
    <row r="380" spans="2:36" x14ac:dyDescent="0.2">
      <c r="B380">
        <f t="shared" ref="B380" si="83">B379+(C380-C379)/17500</f>
        <v>377.14285714285739</v>
      </c>
      <c r="C380">
        <v>6800000</v>
      </c>
      <c r="D380">
        <v>464.80200000000002</v>
      </c>
      <c r="E380">
        <v>-579579</v>
      </c>
      <c r="F380" s="2">
        <v>2518770</v>
      </c>
      <c r="G380">
        <v>2797.99</v>
      </c>
      <c r="I380">
        <f t="shared" si="74"/>
        <v>434.04044531250838</v>
      </c>
      <c r="J380">
        <f t="shared" si="75"/>
        <v>0.50352851420942246</v>
      </c>
      <c r="K380">
        <f t="shared" si="76"/>
        <v>0.99977375026792736</v>
      </c>
      <c r="L380">
        <f t="shared" si="77"/>
        <v>188</v>
      </c>
      <c r="M380">
        <f t="shared" si="78"/>
        <v>-2.6100000000000021</v>
      </c>
      <c r="O380">
        <v>377.14285714285739</v>
      </c>
      <c r="P380">
        <v>6800000</v>
      </c>
      <c r="Q380">
        <v>464.80200000000002</v>
      </c>
      <c r="R380">
        <v>-579579</v>
      </c>
      <c r="S380" s="2">
        <v>2518770</v>
      </c>
      <c r="T380">
        <v>2797.99</v>
      </c>
      <c r="U380">
        <v>56728.6</v>
      </c>
      <c r="V380">
        <f t="shared" si="73"/>
        <v>5.67286</v>
      </c>
      <c r="X380">
        <v>6800000</v>
      </c>
      <c r="Y380">
        <v>51.921700000000001</v>
      </c>
      <c r="Z380">
        <v>86.8994</v>
      </c>
      <c r="AA380">
        <v>34.977699999999999</v>
      </c>
      <c r="AC380">
        <f t="shared" si="79"/>
        <v>22395.055511948623</v>
      </c>
      <c r="AD380">
        <f t="shared" si="80"/>
        <v>3.8420650473921252</v>
      </c>
      <c r="AE380">
        <f>AD380*1000</f>
        <v>3842.0650473921251</v>
      </c>
      <c r="AF380">
        <f t="shared" si="81"/>
        <v>35.759135229192481</v>
      </c>
      <c r="AG380">
        <f t="shared" si="82"/>
        <v>1.6840451989129351E-2</v>
      </c>
      <c r="AI380">
        <v>3433.4196305431028</v>
      </c>
      <c r="AJ380">
        <v>40.159153485071549</v>
      </c>
    </row>
    <row r="381" spans="2:36" x14ac:dyDescent="0.2">
      <c r="F381" s="2"/>
      <c r="S381" s="2"/>
    </row>
    <row r="382" spans="2:36" x14ac:dyDescent="0.2">
      <c r="F382" s="2"/>
      <c r="S382" s="2"/>
    </row>
  </sheetData>
  <sortState ref="AP28:AQ193">
    <sortCondition ref="AQ28:AQ19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40F7-166F-4E4E-92E5-10393C678A6D}">
  <dimension ref="A5:AQ383"/>
  <sheetViews>
    <sheetView topLeftCell="Y1" workbookViewId="0">
      <selection activeCell="AP28" sqref="AP28:AQ194"/>
    </sheetView>
  </sheetViews>
  <sheetFormatPr baseColWidth="10" defaultRowHeight="16" x14ac:dyDescent="0.2"/>
  <sheetData>
    <row r="5" spans="2:17" x14ac:dyDescent="0.2"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15</v>
      </c>
      <c r="M5" t="s">
        <v>41</v>
      </c>
      <c r="N5" t="s">
        <v>42</v>
      </c>
    </row>
    <row r="6" spans="2:17" x14ac:dyDescent="0.2">
      <c r="G6">
        <v>85.045100000000005</v>
      </c>
      <c r="H6">
        <f>G6/2</f>
        <v>42.522550000000003</v>
      </c>
      <c r="I6">
        <f>H6/10</f>
        <v>4.2522549999999999</v>
      </c>
      <c r="J6">
        <f>I6*2</f>
        <v>8.5045099999999998</v>
      </c>
      <c r="K6">
        <f>4*3.14*H6^2</f>
        <v>22710.580766791405</v>
      </c>
      <c r="L6">
        <v>1530.330039062479</v>
      </c>
      <c r="M6">
        <f>L6/K6</f>
        <v>6.7384011654171669E-2</v>
      </c>
      <c r="N6">
        <f>M6*16.02</f>
        <v>1.0794918666998301</v>
      </c>
    </row>
    <row r="7" spans="2:17" x14ac:dyDescent="0.2">
      <c r="G7">
        <v>70.69</v>
      </c>
      <c r="H7">
        <f>G7/2</f>
        <v>35.344999999999999</v>
      </c>
      <c r="I7">
        <f>H7/10</f>
        <v>3.5345</v>
      </c>
      <c r="J7">
        <f>I7*2</f>
        <v>7.069</v>
      </c>
      <c r="K7">
        <f>4*3.14*H7^2</f>
        <v>15690.818953999998</v>
      </c>
      <c r="L7">
        <v>985.24566406244412</v>
      </c>
      <c r="M7">
        <f>L7/K7</f>
        <v>6.2791219945296697E-2</v>
      </c>
      <c r="N7">
        <f>M7*16.02</f>
        <v>1.005915343523653</v>
      </c>
    </row>
    <row r="8" spans="2:17" x14ac:dyDescent="0.2">
      <c r="G8">
        <v>58.098500000000001</v>
      </c>
      <c r="H8">
        <f>G8/2</f>
        <v>29.049250000000001</v>
      </c>
      <c r="I8">
        <f>H8/10</f>
        <v>2.904925</v>
      </c>
      <c r="J8">
        <f>I8*2</f>
        <v>5.80985</v>
      </c>
      <c r="K8">
        <f>4*3.14*H8^2</f>
        <v>10598.868105065001</v>
      </c>
      <c r="L8">
        <v>685.85878906247672</v>
      </c>
      <c r="M8">
        <f>L8/K8</f>
        <v>6.4710569304539001E-2</v>
      </c>
      <c r="N8">
        <f>M8*16.02</f>
        <v>1.0366633202587148</v>
      </c>
    </row>
    <row r="9" spans="2:17" x14ac:dyDescent="0.2">
      <c r="G9">
        <v>43.834000000000003</v>
      </c>
      <c r="H9">
        <f>G9/2</f>
        <v>21.917000000000002</v>
      </c>
      <c r="I9">
        <f>H9/10</f>
        <v>2.1917</v>
      </c>
      <c r="J9">
        <f>I9*2</f>
        <v>4.3834</v>
      </c>
      <c r="K9">
        <f>4*3.14*H9^2</f>
        <v>6033.2574058400014</v>
      </c>
      <c r="L9">
        <v>422.56613281252794</v>
      </c>
      <c r="M9">
        <f>L9/K9</f>
        <v>7.0039466972434711E-2</v>
      </c>
      <c r="N9">
        <f>M9*16.02</f>
        <v>1.1220322608984041</v>
      </c>
    </row>
    <row r="10" spans="2:17" x14ac:dyDescent="0.2">
      <c r="B10" t="s">
        <v>27</v>
      </c>
      <c r="G10">
        <v>30.1266</v>
      </c>
      <c r="H10">
        <f>G10/2</f>
        <v>15.0633</v>
      </c>
      <c r="I10">
        <f>H10/10</f>
        <v>1.5063299999999999</v>
      </c>
      <c r="J10">
        <f>I10*2</f>
        <v>3.0126599999999999</v>
      </c>
      <c r="K10">
        <f>4*3.14*H10^2</f>
        <v>2849.9017665383999</v>
      </c>
      <c r="L10">
        <v>175.65394531248603</v>
      </c>
      <c r="M10">
        <f>L10/K10</f>
        <v>6.1635087698423394E-2</v>
      </c>
      <c r="N10">
        <f>M10*16.02</f>
        <v>0.98739410492874269</v>
      </c>
    </row>
    <row r="11" spans="2:17" x14ac:dyDescent="0.2">
      <c r="B11">
        <v>5.17</v>
      </c>
    </row>
    <row r="12" spans="2:17" x14ac:dyDescent="0.2">
      <c r="G12" t="s">
        <v>36</v>
      </c>
      <c r="H12" t="s">
        <v>37</v>
      </c>
      <c r="I12" t="s">
        <v>38</v>
      </c>
      <c r="J12" t="s">
        <v>39</v>
      </c>
      <c r="K12" t="s">
        <v>40</v>
      </c>
      <c r="L12" t="s">
        <v>15</v>
      </c>
      <c r="M12" t="s">
        <v>41</v>
      </c>
      <c r="N12" t="s">
        <v>42</v>
      </c>
    </row>
    <row r="13" spans="2:17" x14ac:dyDescent="0.2">
      <c r="B13" t="s">
        <v>28</v>
      </c>
      <c r="G13">
        <v>84.791600000000003</v>
      </c>
      <c r="H13">
        <f>G13/2</f>
        <v>42.395800000000001</v>
      </c>
      <c r="I13">
        <f>H13/10</f>
        <v>4.2395800000000001</v>
      </c>
      <c r="J13">
        <f>I13*2</f>
        <v>8.4791600000000003</v>
      </c>
      <c r="K13">
        <f>4*3.14*H13^2</f>
        <v>22575.392451958403</v>
      </c>
      <c r="L13">
        <v>1865.0370312499581</v>
      </c>
      <c r="M13">
        <f>L13/K13</f>
        <v>8.2613714699261723E-2</v>
      </c>
      <c r="N13">
        <f>M13*16.02</f>
        <v>1.3234717094821729</v>
      </c>
      <c r="P13">
        <f>AVERAGE(G6,G13)</f>
        <v>84.918350000000004</v>
      </c>
      <c r="Q13">
        <f>AVERAGE(N6,N13)</f>
        <v>1.2014817880910016</v>
      </c>
    </row>
    <row r="14" spans="2:17" x14ac:dyDescent="0.2">
      <c r="B14">
        <f>B11-1.16</f>
        <v>4.01</v>
      </c>
      <c r="G14">
        <v>71.084800000000001</v>
      </c>
      <c r="H14">
        <f>G14/2</f>
        <v>35.542400000000001</v>
      </c>
      <c r="I14">
        <f>H14/10</f>
        <v>3.5542400000000001</v>
      </c>
      <c r="J14">
        <f>I14*2</f>
        <v>7.1084800000000001</v>
      </c>
      <c r="K14">
        <f>4*3.14*H14^2</f>
        <v>15866.573203865601</v>
      </c>
      <c r="L14">
        <v>1224.6495312500047</v>
      </c>
      <c r="M14">
        <f>L14/K14</f>
        <v>7.7184248641139555E-2</v>
      </c>
      <c r="N14">
        <f>M14*16.02</f>
        <v>1.2364916632310556</v>
      </c>
      <c r="P14">
        <f t="shared" ref="P14:P17" si="0">AVERAGE(G7,G14)</f>
        <v>70.8874</v>
      </c>
      <c r="Q14">
        <f t="shared" ref="Q14:Q17" si="1">AVERAGE(N7,N14)</f>
        <v>1.1212035033773544</v>
      </c>
    </row>
    <row r="15" spans="2:17" x14ac:dyDescent="0.2">
      <c r="G15">
        <v>57.9557</v>
      </c>
      <c r="H15">
        <f>G15/2</f>
        <v>28.97785</v>
      </c>
      <c r="I15">
        <f>H15/10</f>
        <v>2.8977849999999998</v>
      </c>
      <c r="J15">
        <f>I15*2</f>
        <v>5.7955699999999997</v>
      </c>
      <c r="K15">
        <f>4*3.14*H15^2</f>
        <v>10546.8303302186</v>
      </c>
      <c r="L15">
        <v>732.53203124995343</v>
      </c>
      <c r="M15">
        <f>L15/K15</f>
        <v>6.9455183056383776E-2</v>
      </c>
      <c r="N15">
        <f>M15*16.02</f>
        <v>1.112672032563268</v>
      </c>
      <c r="P15">
        <f t="shared" si="0"/>
        <v>58.027100000000004</v>
      </c>
      <c r="Q15">
        <f t="shared" si="1"/>
        <v>1.0746676764109915</v>
      </c>
    </row>
    <row r="16" spans="2:17" x14ac:dyDescent="0.2">
      <c r="G16">
        <v>44.235900000000001</v>
      </c>
      <c r="H16">
        <f>G16/2</f>
        <v>22.11795</v>
      </c>
      <c r="I16">
        <f>H16/10</f>
        <v>2.211795</v>
      </c>
      <c r="J16">
        <f>I16*2</f>
        <v>4.4235899999999999</v>
      </c>
      <c r="K16">
        <f>4*3.14*H16^2</f>
        <v>6144.3986252634004</v>
      </c>
      <c r="L16">
        <v>436.81390624993946</v>
      </c>
      <c r="M16">
        <f>L16/K16</f>
        <v>7.1091400947511596E-2</v>
      </c>
      <c r="N16">
        <f>M16*16.02</f>
        <v>1.1388842431791357</v>
      </c>
      <c r="P16">
        <f t="shared" si="0"/>
        <v>44.034950000000002</v>
      </c>
      <c r="Q16">
        <f t="shared" si="1"/>
        <v>1.1304582520387698</v>
      </c>
    </row>
    <row r="17" spans="2:43" x14ac:dyDescent="0.2">
      <c r="G17">
        <v>30.917200000000001</v>
      </c>
      <c r="H17">
        <f>G17/2</f>
        <v>15.458600000000001</v>
      </c>
      <c r="I17">
        <f>H17/10</f>
        <v>1.54586</v>
      </c>
      <c r="J17">
        <f>I17*2</f>
        <v>3.09172</v>
      </c>
      <c r="K17">
        <f>4*3.14*H17^2</f>
        <v>3001.4420233376004</v>
      </c>
      <c r="L17">
        <v>238.38015624997206</v>
      </c>
      <c r="M17">
        <f>L17/K17</f>
        <v>7.9421876017079812E-2</v>
      </c>
      <c r="N17">
        <f>M17*16.02</f>
        <v>1.2723384537936187</v>
      </c>
      <c r="P17">
        <f t="shared" si="0"/>
        <v>30.521900000000002</v>
      </c>
      <c r="Q17">
        <f t="shared" si="1"/>
        <v>1.1298662793611807</v>
      </c>
    </row>
    <row r="21" spans="2:43" x14ac:dyDescent="0.2">
      <c r="B21" t="s">
        <v>0</v>
      </c>
    </row>
    <row r="23" spans="2:43" x14ac:dyDescent="0.2">
      <c r="B23" t="s">
        <v>1</v>
      </c>
      <c r="AD23" t="s">
        <v>2</v>
      </c>
    </row>
    <row r="24" spans="2:43" x14ac:dyDescent="0.2">
      <c r="D24" t="s">
        <v>3</v>
      </c>
      <c r="F24" t="s">
        <v>4</v>
      </c>
      <c r="X24" t="s">
        <v>5</v>
      </c>
      <c r="Y24" t="s">
        <v>6</v>
      </c>
      <c r="Z24" t="s">
        <v>7</v>
      </c>
      <c r="AA24" t="s">
        <v>8</v>
      </c>
      <c r="AC24">
        <f>(4/3)*3.14*((3.413*12.5)^3)</f>
        <v>325092.75320463529</v>
      </c>
      <c r="AD24" t="s">
        <v>9</v>
      </c>
    </row>
    <row r="25" spans="2:43" x14ac:dyDescent="0.2">
      <c r="B25">
        <v>16361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X25">
        <v>0</v>
      </c>
      <c r="Y25">
        <v>25.725000000000001</v>
      </c>
      <c r="Z25">
        <v>111.47499999999999</v>
      </c>
      <c r="AA25">
        <v>85.75</v>
      </c>
      <c r="AC25">
        <f t="shared" ref="AC25:AC30" si="2">(1/6)*3.14*(AA25)^3</f>
        <v>329974.80723958334</v>
      </c>
      <c r="AI25">
        <v>1</v>
      </c>
      <c r="AL25" t="s">
        <v>43</v>
      </c>
    </row>
    <row r="26" spans="2:43" x14ac:dyDescent="0.2">
      <c r="B26" t="s">
        <v>20</v>
      </c>
      <c r="C26">
        <v>100000</v>
      </c>
      <c r="D26">
        <v>520.53</v>
      </c>
      <c r="E26">
        <v>-581660</v>
      </c>
      <c r="F26" s="2">
        <v>2523570</v>
      </c>
      <c r="G26">
        <v>-3.6522400000000002E-3</v>
      </c>
      <c r="X26">
        <v>100000</v>
      </c>
      <c r="Y26">
        <v>25.855</v>
      </c>
      <c r="Z26">
        <v>111.31100000000001</v>
      </c>
      <c r="AA26">
        <v>85.456000000000003</v>
      </c>
      <c r="AC26">
        <f t="shared" si="2"/>
        <v>326592.40401438042</v>
      </c>
      <c r="AL26" t="s">
        <v>24</v>
      </c>
      <c r="AM26" t="s">
        <v>45</v>
      </c>
      <c r="AN26" t="s">
        <v>25</v>
      </c>
      <c r="AP26" t="s">
        <v>45</v>
      </c>
      <c r="AQ26" t="s">
        <v>25</v>
      </c>
    </row>
    <row r="27" spans="2:43" x14ac:dyDescent="0.2">
      <c r="B27">
        <v>0</v>
      </c>
      <c r="C27">
        <v>200000</v>
      </c>
      <c r="D27">
        <v>520.52499999999998</v>
      </c>
      <c r="E27">
        <v>-505447</v>
      </c>
      <c r="F27" s="2">
        <v>2518950</v>
      </c>
      <c r="G27">
        <v>1.22592E-2</v>
      </c>
      <c r="I27">
        <f>E27-(128000-$B$25)/128000*E$26</f>
        <v>1865.0370312499581</v>
      </c>
      <c r="J27">
        <f>B27/$B$25</f>
        <v>0</v>
      </c>
      <c r="K27" s="2">
        <f>F27/$F$26</f>
        <v>0.99816926021469587</v>
      </c>
      <c r="L27">
        <f>E27-$E$27</f>
        <v>0</v>
      </c>
      <c r="O27" t="s">
        <v>21</v>
      </c>
      <c r="P27" t="s">
        <v>10</v>
      </c>
      <c r="Q27" t="s">
        <v>11</v>
      </c>
      <c r="R27" t="s">
        <v>12</v>
      </c>
      <c r="S27" t="s">
        <v>13</v>
      </c>
      <c r="T27" t="s">
        <v>14</v>
      </c>
      <c r="U27" t="s">
        <v>22</v>
      </c>
      <c r="V27" t="s">
        <v>23</v>
      </c>
      <c r="X27">
        <v>200000</v>
      </c>
      <c r="Y27">
        <v>26.279399999999999</v>
      </c>
      <c r="Z27">
        <v>111.071</v>
      </c>
      <c r="AA27">
        <v>84.791600000000003</v>
      </c>
      <c r="AC27">
        <f t="shared" si="2"/>
        <v>319033.94110491266</v>
      </c>
      <c r="AD27" t="s">
        <v>24</v>
      </c>
      <c r="AE27" t="s">
        <v>45</v>
      </c>
      <c r="AF27" t="s">
        <v>25</v>
      </c>
      <c r="AG27" t="s">
        <v>26</v>
      </c>
    </row>
    <row r="28" spans="2:43" x14ac:dyDescent="0.2">
      <c r="B28">
        <f>B27+(C28-C27)/800</f>
        <v>125</v>
      </c>
      <c r="C28">
        <v>300000</v>
      </c>
      <c r="D28">
        <v>557.52499999999998</v>
      </c>
      <c r="E28">
        <v>-505458</v>
      </c>
      <c r="F28" s="2">
        <v>2519660</v>
      </c>
      <c r="G28">
        <v>-191.58099999999999</v>
      </c>
      <c r="I28">
        <f t="shared" ref="I28:I91" si="3">E28-(128000-$B$25)/128000*E$26</f>
        <v>1854.0370312499581</v>
      </c>
      <c r="J28">
        <f>B28/$B$25</f>
        <v>7.6401197970784179E-3</v>
      </c>
      <c r="K28">
        <f t="shared" ref="K28:K91" si="4">F28/$F$26</f>
        <v>0.9984506076708789</v>
      </c>
      <c r="L28">
        <f>E28-$E$27</f>
        <v>-11</v>
      </c>
      <c r="M28">
        <f>((L28-L27)-(B28-B27)*$B$14)/(B28-B27)</f>
        <v>-4.0979999999999999</v>
      </c>
      <c r="O28">
        <v>125</v>
      </c>
      <c r="P28">
        <v>300000</v>
      </c>
      <c r="Q28">
        <v>557.52499999999998</v>
      </c>
      <c r="R28">
        <v>-505458</v>
      </c>
      <c r="S28" s="2">
        <v>2519660</v>
      </c>
      <c r="T28">
        <v>-191.58099999999999</v>
      </c>
      <c r="U28">
        <v>69.832599999999999</v>
      </c>
      <c r="V28">
        <f>U28*10^-4</f>
        <v>6.9832600000000007E-3</v>
      </c>
      <c r="X28">
        <v>300000</v>
      </c>
      <c r="Y28">
        <v>26.3157</v>
      </c>
      <c r="Z28">
        <v>111.971</v>
      </c>
      <c r="AA28">
        <v>85.655299999999997</v>
      </c>
      <c r="AC28">
        <f t="shared" si="2"/>
        <v>328882.76816722669</v>
      </c>
      <c r="AD28">
        <f>V28*$AC$24/AC28</f>
        <v>6.902785549985007E-3</v>
      </c>
      <c r="AE28">
        <f>AD28*1000</f>
        <v>6.9027855499850066</v>
      </c>
      <c r="AF28">
        <f>AC28/O28*0.6022</f>
        <v>1584.4256239224312</v>
      </c>
      <c r="AG28">
        <f>O28/AC28</f>
        <v>3.8007464087155027E-4</v>
      </c>
      <c r="AI28">
        <v>7.0699211459687472</v>
      </c>
      <c r="AJ28">
        <v>1528.3965195957378</v>
      </c>
      <c r="AL28">
        <v>3.8587710643538893</v>
      </c>
      <c r="AM28">
        <v>3858.7710643538894</v>
      </c>
      <c r="AN28">
        <v>30.736121648445231</v>
      </c>
      <c r="AP28">
        <v>3993.7362859247378</v>
      </c>
      <c r="AQ28">
        <v>30.863641842460979</v>
      </c>
    </row>
    <row r="29" spans="2:43" x14ac:dyDescent="0.2">
      <c r="B29">
        <f t="shared" ref="B29:B92" si="5">B28+(C29-C28)/800</f>
        <v>250</v>
      </c>
      <c r="C29">
        <v>400000</v>
      </c>
      <c r="D29">
        <v>557.65200000000004</v>
      </c>
      <c r="E29">
        <v>-505451</v>
      </c>
      <c r="F29" s="2">
        <v>2519660</v>
      </c>
      <c r="G29">
        <v>-329.31599999999997</v>
      </c>
      <c r="I29">
        <f t="shared" si="3"/>
        <v>1861.0370312499581</v>
      </c>
      <c r="J29">
        <f>B29/$B$25</f>
        <v>1.5280239594156836E-2</v>
      </c>
      <c r="K29">
        <f t="shared" si="4"/>
        <v>0.9984506076708789</v>
      </c>
      <c r="L29">
        <f t="shared" ref="L29:L92" si="6">E29-$E$27</f>
        <v>-4</v>
      </c>
      <c r="M29">
        <f t="shared" ref="M29:M92" si="7">((L29-L28)-(B29-B28)*$B$14)/(B29-B28)</f>
        <v>-3.9540000000000002</v>
      </c>
      <c r="O29">
        <v>250</v>
      </c>
      <c r="P29">
        <v>400000</v>
      </c>
      <c r="Q29">
        <v>557.65200000000004</v>
      </c>
      <c r="R29">
        <v>-505451</v>
      </c>
      <c r="S29" s="2">
        <v>2519660</v>
      </c>
      <c r="T29">
        <v>-329.31599999999997</v>
      </c>
      <c r="U29">
        <v>142.47200000000001</v>
      </c>
      <c r="V29">
        <f>U29*10^-4</f>
        <v>1.4247200000000002E-2</v>
      </c>
      <c r="X29">
        <v>400000</v>
      </c>
      <c r="Y29">
        <v>26.078199999999999</v>
      </c>
      <c r="Z29">
        <v>110.76600000000001</v>
      </c>
      <c r="AA29">
        <v>84.687799999999996</v>
      </c>
      <c r="AC29">
        <f t="shared" si="2"/>
        <v>317863.71197511733</v>
      </c>
      <c r="AD29">
        <f>V29*$AC$24/AC29</f>
        <v>1.4571218100604234E-2</v>
      </c>
      <c r="AE29">
        <f t="shared" ref="AE29:AE92" si="8">AD29*1000</f>
        <v>14.571218100604234</v>
      </c>
      <c r="AF29">
        <f>AC29/O29*0.6022</f>
        <v>765.67010940566252</v>
      </c>
      <c r="AG29">
        <f>O29/AC29</f>
        <v>7.8650059941277677E-4</v>
      </c>
      <c r="AI29">
        <v>13.833710674696976</v>
      </c>
      <c r="AJ29">
        <v>757.7908584455231</v>
      </c>
      <c r="AL29">
        <v>3.7578662436183983</v>
      </c>
      <c r="AM29">
        <v>3757.8662436183981</v>
      </c>
      <c r="AN29">
        <v>31.169491342208023</v>
      </c>
      <c r="AP29">
        <v>3947.9688475853113</v>
      </c>
      <c r="AQ29">
        <v>31.152431887834616</v>
      </c>
    </row>
    <row r="30" spans="2:43" x14ac:dyDescent="0.2">
      <c r="B30">
        <f t="shared" si="5"/>
        <v>375</v>
      </c>
      <c r="C30">
        <v>500000</v>
      </c>
      <c r="D30">
        <v>557.61599999999999</v>
      </c>
      <c r="E30">
        <v>-505452</v>
      </c>
      <c r="F30" s="2">
        <v>2519660</v>
      </c>
      <c r="G30">
        <v>-337.93200000000002</v>
      </c>
      <c r="I30">
        <f t="shared" si="3"/>
        <v>1860.0370312499581</v>
      </c>
      <c r="J30">
        <f>B30/$B$25</f>
        <v>2.2920359391235254E-2</v>
      </c>
      <c r="K30">
        <f t="shared" si="4"/>
        <v>0.9984506076708789</v>
      </c>
      <c r="L30">
        <f t="shared" si="6"/>
        <v>-5</v>
      </c>
      <c r="M30">
        <f t="shared" si="7"/>
        <v>-4.0179999999999998</v>
      </c>
      <c r="O30">
        <v>375</v>
      </c>
      <c r="P30">
        <v>500000</v>
      </c>
      <c r="Q30">
        <v>557.61599999999999</v>
      </c>
      <c r="R30">
        <v>-505452</v>
      </c>
      <c r="S30" s="2">
        <v>2519660</v>
      </c>
      <c r="T30">
        <v>-337.93200000000002</v>
      </c>
      <c r="U30">
        <v>207.67699999999999</v>
      </c>
      <c r="V30">
        <f t="shared" ref="V30:V93" si="9">U30*10^-4</f>
        <v>2.07677E-2</v>
      </c>
      <c r="X30">
        <v>500000</v>
      </c>
      <c r="Y30">
        <v>26.3918</v>
      </c>
      <c r="Z30">
        <v>110.75700000000001</v>
      </c>
      <c r="AA30">
        <v>84.365200000000002</v>
      </c>
      <c r="AC30">
        <f t="shared" si="2"/>
        <v>314245.03084680618</v>
      </c>
      <c r="AD30">
        <f>V30*$AC$24/AC30</f>
        <v>2.1484599939526849E-2</v>
      </c>
      <c r="AE30">
        <f t="shared" si="8"/>
        <v>21.484599939526849</v>
      </c>
      <c r="AF30">
        <f>AC30/O30*0.6022</f>
        <v>504.63562020252448</v>
      </c>
      <c r="AG30">
        <f>O30/AC30</f>
        <v>1.1933362923495575E-3</v>
      </c>
      <c r="AI30">
        <v>20.877964298796211</v>
      </c>
      <c r="AJ30">
        <v>523.48680046298421</v>
      </c>
      <c r="AL30">
        <v>3.8911783287040316</v>
      </c>
      <c r="AM30">
        <v>3891.1783287040316</v>
      </c>
      <c r="AN30">
        <v>31.473410803236831</v>
      </c>
      <c r="AP30">
        <v>3747.1506278443753</v>
      </c>
      <c r="AQ30">
        <v>31.728564937446524</v>
      </c>
    </row>
    <row r="31" spans="2:43" x14ac:dyDescent="0.2">
      <c r="B31">
        <f t="shared" si="5"/>
        <v>500</v>
      </c>
      <c r="C31">
        <v>600000</v>
      </c>
      <c r="D31">
        <v>557.59299999999996</v>
      </c>
      <c r="E31">
        <v>-505445</v>
      </c>
      <c r="F31" s="2">
        <v>2519660</v>
      </c>
      <c r="G31">
        <v>-485.31700000000001</v>
      </c>
      <c r="I31">
        <f t="shared" si="3"/>
        <v>1867.0370312499581</v>
      </c>
      <c r="J31">
        <f t="shared" ref="J31:J93" si="10">B31/$B$25</f>
        <v>3.0560479188313672E-2</v>
      </c>
      <c r="K31">
        <f t="shared" si="4"/>
        <v>0.9984506076708789</v>
      </c>
      <c r="L31">
        <f t="shared" si="6"/>
        <v>2</v>
      </c>
      <c r="M31">
        <f t="shared" si="7"/>
        <v>-3.9540000000000002</v>
      </c>
      <c r="O31">
        <v>500</v>
      </c>
      <c r="P31">
        <v>600000</v>
      </c>
      <c r="Q31">
        <v>557.59299999999996</v>
      </c>
      <c r="R31">
        <v>-505445</v>
      </c>
      <c r="S31" s="2">
        <v>2519660</v>
      </c>
      <c r="T31">
        <v>-485.31700000000001</v>
      </c>
      <c r="U31">
        <v>264.27600000000001</v>
      </c>
      <c r="V31">
        <f t="shared" si="9"/>
        <v>2.6427600000000002E-2</v>
      </c>
      <c r="X31">
        <v>600000</v>
      </c>
      <c r="Y31">
        <v>25.980799999999999</v>
      </c>
      <c r="Z31">
        <v>111.125</v>
      </c>
      <c r="AA31">
        <v>85.144199999999998</v>
      </c>
      <c r="AC31">
        <f t="shared" ref="AC31:AC93" si="11">(1/6)*3.14*(AA31)^3</f>
        <v>323030.55646377639</v>
      </c>
      <c r="AD31">
        <f t="shared" ref="AD31:AD93" si="12">V31*$AC$24/AC31</f>
        <v>2.6596311316927176E-2</v>
      </c>
      <c r="AE31">
        <f t="shared" si="8"/>
        <v>26.596311316927178</v>
      </c>
      <c r="AF31">
        <f t="shared" ref="AF31:AF93" si="13">AC31/O31*0.6022</f>
        <v>389.0580022049723</v>
      </c>
      <c r="AG31">
        <f t="shared" ref="AG31:AG93" si="14">O31/AC31</f>
        <v>1.5478411871418993E-3</v>
      </c>
      <c r="AI31">
        <v>28.2307471098825</v>
      </c>
      <c r="AJ31">
        <v>380.73684597742874</v>
      </c>
      <c r="AL31">
        <v>3.3734317415718933</v>
      </c>
      <c r="AM31">
        <v>3373.4317415718933</v>
      </c>
      <c r="AN31">
        <v>31.69696835540709</v>
      </c>
      <c r="AP31">
        <v>3761.5690772602493</v>
      </c>
      <c r="AQ31">
        <v>31.795832450730838</v>
      </c>
    </row>
    <row r="32" spans="2:43" x14ac:dyDescent="0.2">
      <c r="B32">
        <f t="shared" si="5"/>
        <v>625</v>
      </c>
      <c r="C32">
        <v>700000</v>
      </c>
      <c r="D32">
        <v>557.48199999999997</v>
      </c>
      <c r="E32">
        <v>-505458</v>
      </c>
      <c r="F32" s="2">
        <v>2519660</v>
      </c>
      <c r="G32">
        <v>-384.20800000000003</v>
      </c>
      <c r="I32">
        <f t="shared" si="3"/>
        <v>1854.0370312499581</v>
      </c>
      <c r="J32">
        <f t="shared" si="10"/>
        <v>3.820059898539209E-2</v>
      </c>
      <c r="K32">
        <f t="shared" si="4"/>
        <v>0.9984506076708789</v>
      </c>
      <c r="L32">
        <f t="shared" si="6"/>
        <v>-11</v>
      </c>
      <c r="M32">
        <f t="shared" si="7"/>
        <v>-4.1139999999999999</v>
      </c>
      <c r="O32">
        <v>625</v>
      </c>
      <c r="P32">
        <v>700000</v>
      </c>
      <c r="Q32">
        <v>557.48199999999997</v>
      </c>
      <c r="R32">
        <v>-505458</v>
      </c>
      <c r="S32" s="2">
        <v>2519660</v>
      </c>
      <c r="T32">
        <v>-384.20800000000003</v>
      </c>
      <c r="U32">
        <v>331.28</v>
      </c>
      <c r="V32">
        <f t="shared" si="9"/>
        <v>3.3127999999999998E-2</v>
      </c>
      <c r="X32">
        <v>700000</v>
      </c>
      <c r="Y32">
        <v>26.303100000000001</v>
      </c>
      <c r="Z32">
        <v>110.884</v>
      </c>
      <c r="AA32">
        <v>84.5809</v>
      </c>
      <c r="AC32">
        <f t="shared" si="11"/>
        <v>316661.52853422734</v>
      </c>
      <c r="AD32">
        <f t="shared" si="12"/>
        <v>3.4010044661927044E-2</v>
      </c>
      <c r="AE32">
        <f t="shared" si="8"/>
        <v>34.010044661927047</v>
      </c>
      <c r="AF32">
        <f t="shared" si="13"/>
        <v>305.10971597329871</v>
      </c>
      <c r="AG32">
        <f t="shared" si="14"/>
        <v>1.9737162354171007E-3</v>
      </c>
      <c r="AI32">
        <v>36.475940396918318</v>
      </c>
      <c r="AJ32">
        <v>311.5524691325374</v>
      </c>
      <c r="AL32">
        <v>3.7378390886475854</v>
      </c>
      <c r="AM32">
        <v>3737.8390886475854</v>
      </c>
      <c r="AN32">
        <v>31.713825180349552</v>
      </c>
      <c r="AP32">
        <v>3880.3349470620387</v>
      </c>
      <c r="AQ32">
        <v>31.879993037794037</v>
      </c>
    </row>
    <row r="33" spans="2:43" x14ac:dyDescent="0.2">
      <c r="B33">
        <f t="shared" si="5"/>
        <v>750</v>
      </c>
      <c r="C33">
        <v>800000</v>
      </c>
      <c r="D33">
        <v>557.61500000000001</v>
      </c>
      <c r="E33">
        <v>-505453</v>
      </c>
      <c r="F33" s="2">
        <v>2519660</v>
      </c>
      <c r="G33">
        <v>-342.95299999999997</v>
      </c>
      <c r="I33">
        <f t="shared" si="3"/>
        <v>1859.0370312499581</v>
      </c>
      <c r="J33">
        <f t="shared" si="10"/>
        <v>4.5840718782470508E-2</v>
      </c>
      <c r="K33">
        <f t="shared" si="4"/>
        <v>0.9984506076708789</v>
      </c>
      <c r="L33">
        <f t="shared" si="6"/>
        <v>-6</v>
      </c>
      <c r="M33">
        <f t="shared" si="7"/>
        <v>-3.97</v>
      </c>
      <c r="O33">
        <v>750</v>
      </c>
      <c r="P33">
        <v>800000</v>
      </c>
      <c r="Q33">
        <v>557.61500000000001</v>
      </c>
      <c r="R33">
        <v>-505453</v>
      </c>
      <c r="S33" s="2">
        <v>2519660</v>
      </c>
      <c r="T33">
        <v>-342.95299999999997</v>
      </c>
      <c r="U33">
        <v>447.23500000000001</v>
      </c>
      <c r="V33">
        <f t="shared" si="9"/>
        <v>4.4723500000000006E-2</v>
      </c>
      <c r="X33">
        <v>800000</v>
      </c>
      <c r="Y33">
        <v>26.368200000000002</v>
      </c>
      <c r="Z33">
        <v>110.577</v>
      </c>
      <c r="AA33">
        <v>84.208799999999997</v>
      </c>
      <c r="AC33">
        <f t="shared" si="11"/>
        <v>312500.58409036661</v>
      </c>
      <c r="AD33">
        <f t="shared" si="12"/>
        <v>4.6525627432885519E-2</v>
      </c>
      <c r="AE33">
        <f t="shared" si="8"/>
        <v>46.525627432885521</v>
      </c>
      <c r="AF33">
        <f t="shared" si="13"/>
        <v>250.91713565229168</v>
      </c>
      <c r="AG33">
        <f t="shared" si="14"/>
        <v>2.3999955141943688E-3</v>
      </c>
      <c r="AI33">
        <v>44.736798533374454</v>
      </c>
      <c r="AJ33">
        <v>264.01637287844335</v>
      </c>
      <c r="AL33">
        <v>3.4909307064989248</v>
      </c>
      <c r="AM33">
        <v>3490.9307064989248</v>
      </c>
      <c r="AN33">
        <v>31.780814342670006</v>
      </c>
      <c r="AP33">
        <v>3599.748067177637</v>
      </c>
      <c r="AQ33">
        <v>32.021007471258294</v>
      </c>
    </row>
    <row r="34" spans="2:43" x14ac:dyDescent="0.2">
      <c r="B34">
        <f t="shared" si="5"/>
        <v>875</v>
      </c>
      <c r="C34">
        <v>900000</v>
      </c>
      <c r="D34">
        <v>557.57899999999995</v>
      </c>
      <c r="E34">
        <v>-505466</v>
      </c>
      <c r="F34" s="2">
        <v>2519660</v>
      </c>
      <c r="G34">
        <v>-290.51</v>
      </c>
      <c r="I34">
        <f t="shared" si="3"/>
        <v>1846.0370312499581</v>
      </c>
      <c r="J34">
        <f t="shared" si="10"/>
        <v>5.3480838579548926E-2</v>
      </c>
      <c r="K34">
        <f t="shared" si="4"/>
        <v>0.9984506076708789</v>
      </c>
      <c r="L34">
        <f t="shared" si="6"/>
        <v>-19</v>
      </c>
      <c r="M34">
        <f t="shared" si="7"/>
        <v>-4.1139999999999999</v>
      </c>
      <c r="O34">
        <v>875</v>
      </c>
      <c r="P34">
        <v>900000</v>
      </c>
      <c r="Q34">
        <v>557.57899999999995</v>
      </c>
      <c r="R34">
        <v>-505466</v>
      </c>
      <c r="S34" s="2">
        <v>2519660</v>
      </c>
      <c r="T34">
        <v>-290.51</v>
      </c>
      <c r="U34">
        <v>515.40200000000004</v>
      </c>
      <c r="V34">
        <f t="shared" si="9"/>
        <v>5.1540200000000008E-2</v>
      </c>
      <c r="X34">
        <v>900000</v>
      </c>
      <c r="Y34">
        <v>26.1068</v>
      </c>
      <c r="Z34">
        <v>110.97799999999999</v>
      </c>
      <c r="AA34">
        <v>84.871200000000002</v>
      </c>
      <c r="AC34">
        <f t="shared" si="11"/>
        <v>319933.28547588456</v>
      </c>
      <c r="AD34">
        <f t="shared" si="12"/>
        <v>5.2371373281135218E-2</v>
      </c>
      <c r="AE34">
        <f t="shared" si="8"/>
        <v>52.37137328113522</v>
      </c>
      <c r="AF34">
        <f t="shared" si="13"/>
        <v>220.18722801551735</v>
      </c>
      <c r="AG34">
        <f t="shared" si="14"/>
        <v>2.7349451892712002E-3</v>
      </c>
      <c r="AI34">
        <v>55.56776060299832</v>
      </c>
      <c r="AJ34">
        <v>219.77187151549813</v>
      </c>
      <c r="AL34">
        <v>3.7675574209955842</v>
      </c>
      <c r="AM34">
        <v>3767.5574209955844</v>
      </c>
      <c r="AN34">
        <v>31.794336266797039</v>
      </c>
      <c r="AP34">
        <v>3440.4737964336405</v>
      </c>
      <c r="AQ34">
        <v>32.081728822870559</v>
      </c>
    </row>
    <row r="35" spans="2:43" x14ac:dyDescent="0.2">
      <c r="B35">
        <f t="shared" si="5"/>
        <v>1000</v>
      </c>
      <c r="C35">
        <v>1000000</v>
      </c>
      <c r="D35">
        <v>557.58799999999997</v>
      </c>
      <c r="E35">
        <v>-505465</v>
      </c>
      <c r="F35" s="2">
        <v>2519660</v>
      </c>
      <c r="G35">
        <v>-121.877</v>
      </c>
      <c r="I35">
        <f t="shared" si="3"/>
        <v>1847.0370312499581</v>
      </c>
      <c r="J35">
        <f t="shared" si="10"/>
        <v>6.1120958376627343E-2</v>
      </c>
      <c r="K35">
        <f t="shared" si="4"/>
        <v>0.9984506076708789</v>
      </c>
      <c r="L35">
        <f t="shared" si="6"/>
        <v>-18</v>
      </c>
      <c r="M35">
        <f t="shared" si="7"/>
        <v>-4.0019999999999998</v>
      </c>
      <c r="O35">
        <v>1000</v>
      </c>
      <c r="P35">
        <v>1000000</v>
      </c>
      <c r="Q35">
        <v>557.58799999999997</v>
      </c>
      <c r="R35">
        <v>-505465</v>
      </c>
      <c r="S35" s="2">
        <v>2519660</v>
      </c>
      <c r="T35">
        <v>-121.877</v>
      </c>
      <c r="U35">
        <v>631.50800000000004</v>
      </c>
      <c r="V35">
        <f t="shared" si="9"/>
        <v>6.3150800000000007E-2</v>
      </c>
      <c r="X35">
        <v>1000000</v>
      </c>
      <c r="Y35">
        <v>25.8735</v>
      </c>
      <c r="Z35">
        <v>110.72499999999999</v>
      </c>
      <c r="AA35">
        <v>84.851500000000001</v>
      </c>
      <c r="AC35">
        <f t="shared" si="11"/>
        <v>319710.55186730524</v>
      </c>
      <c r="AD35">
        <f t="shared" si="12"/>
        <v>6.4213918868702632E-2</v>
      </c>
      <c r="AE35">
        <f t="shared" si="8"/>
        <v>64.213918868702635</v>
      </c>
      <c r="AF35">
        <f t="shared" si="13"/>
        <v>192.52969433449121</v>
      </c>
      <c r="AG35">
        <f t="shared" si="14"/>
        <v>3.1278292010050593E-3</v>
      </c>
      <c r="AI35">
        <v>67.647278178780297</v>
      </c>
      <c r="AJ35">
        <v>192.59504948506546</v>
      </c>
      <c r="AL35">
        <v>3.6033294708069215</v>
      </c>
      <c r="AM35">
        <v>3603.3294708069216</v>
      </c>
      <c r="AN35">
        <v>31.82758421961595</v>
      </c>
      <c r="AP35">
        <v>3360.2536749933229</v>
      </c>
      <c r="AQ35">
        <v>32.103428884166021</v>
      </c>
    </row>
    <row r="36" spans="2:43" x14ac:dyDescent="0.2">
      <c r="B36">
        <f t="shared" si="5"/>
        <v>1125</v>
      </c>
      <c r="C36">
        <v>1100000</v>
      </c>
      <c r="D36">
        <v>557.56399999999996</v>
      </c>
      <c r="E36">
        <v>-505477</v>
      </c>
      <c r="F36" s="2">
        <v>2519660</v>
      </c>
      <c r="G36">
        <v>-109.94799999999999</v>
      </c>
      <c r="I36">
        <f t="shared" si="3"/>
        <v>1835.0370312499581</v>
      </c>
      <c r="J36">
        <f t="shared" si="10"/>
        <v>6.8761078173705761E-2</v>
      </c>
      <c r="K36">
        <f t="shared" si="4"/>
        <v>0.9984506076708789</v>
      </c>
      <c r="L36">
        <f t="shared" si="6"/>
        <v>-30</v>
      </c>
      <c r="M36">
        <f t="shared" si="7"/>
        <v>-4.1059999999999999</v>
      </c>
      <c r="O36">
        <v>1125</v>
      </c>
      <c r="P36">
        <v>1100000</v>
      </c>
      <c r="Q36">
        <v>557.56399999999996</v>
      </c>
      <c r="R36">
        <v>-505477</v>
      </c>
      <c r="S36" s="2">
        <v>2519660</v>
      </c>
      <c r="T36">
        <v>-109.94799999999999</v>
      </c>
      <c r="U36">
        <v>773.41300000000001</v>
      </c>
      <c r="V36">
        <f t="shared" si="9"/>
        <v>7.7341300000000002E-2</v>
      </c>
      <c r="X36">
        <v>1100000</v>
      </c>
      <c r="Y36">
        <v>26.318000000000001</v>
      </c>
      <c r="Z36">
        <v>111.419</v>
      </c>
      <c r="AA36">
        <v>85.100999999999999</v>
      </c>
      <c r="AC36">
        <f t="shared" si="11"/>
        <v>322539.11344597419</v>
      </c>
      <c r="AD36">
        <f t="shared" si="12"/>
        <v>7.7953634474899641E-2</v>
      </c>
      <c r="AE36">
        <f t="shared" si="8"/>
        <v>77.953634474899644</v>
      </c>
      <c r="AF36">
        <f t="shared" si="13"/>
        <v>172.6516036597028</v>
      </c>
      <c r="AG36">
        <f t="shared" si="14"/>
        <v>3.4879490675739063E-3</v>
      </c>
      <c r="AI36">
        <v>77.500033820462718</v>
      </c>
      <c r="AJ36">
        <v>170.1905056086097</v>
      </c>
      <c r="AL36">
        <v>3.5650244439823093</v>
      </c>
      <c r="AM36">
        <v>3565.0244439823095</v>
      </c>
      <c r="AN36">
        <v>31.976065171002347</v>
      </c>
      <c r="AP36">
        <v>3210.6471681882635</v>
      </c>
      <c r="AQ36">
        <v>32.216934619785704</v>
      </c>
    </row>
    <row r="37" spans="2:43" x14ac:dyDescent="0.2">
      <c r="B37">
        <f t="shared" si="5"/>
        <v>1250</v>
      </c>
      <c r="C37">
        <v>1200000</v>
      </c>
      <c r="D37">
        <v>557.57600000000002</v>
      </c>
      <c r="E37">
        <v>-505464</v>
      </c>
      <c r="F37" s="2">
        <v>2519660</v>
      </c>
      <c r="G37">
        <v>-15.0276</v>
      </c>
      <c r="I37">
        <f t="shared" si="3"/>
        <v>1848.0370312499581</v>
      </c>
      <c r="J37">
        <f t="shared" si="10"/>
        <v>7.6401197970784179E-2</v>
      </c>
      <c r="K37">
        <f t="shared" si="4"/>
        <v>0.9984506076708789</v>
      </c>
      <c r="L37">
        <f t="shared" si="6"/>
        <v>-17</v>
      </c>
      <c r="M37">
        <f t="shared" si="7"/>
        <v>-3.9060000000000001</v>
      </c>
      <c r="O37">
        <v>1250</v>
      </c>
      <c r="P37">
        <v>1200000</v>
      </c>
      <c r="Q37">
        <v>557.57600000000002</v>
      </c>
      <c r="R37">
        <v>-505464</v>
      </c>
      <c r="S37" s="2">
        <v>2519660</v>
      </c>
      <c r="T37">
        <v>-15.0276</v>
      </c>
      <c r="U37">
        <v>882.47699999999998</v>
      </c>
      <c r="V37">
        <f t="shared" si="9"/>
        <v>8.8247699999999998E-2</v>
      </c>
      <c r="X37">
        <v>1200000</v>
      </c>
      <c r="Y37">
        <v>26.003599999999999</v>
      </c>
      <c r="Z37">
        <v>111.444</v>
      </c>
      <c r="AA37">
        <v>85.440399999999997</v>
      </c>
      <c r="AC37">
        <f t="shared" si="11"/>
        <v>326413.57825040334</v>
      </c>
      <c r="AD37">
        <f t="shared" si="12"/>
        <v>8.7890607709243604E-2</v>
      </c>
      <c r="AE37">
        <f t="shared" si="8"/>
        <v>87.890607709243611</v>
      </c>
      <c r="AF37">
        <f t="shared" si="13"/>
        <v>157.25300545791433</v>
      </c>
      <c r="AG37">
        <f t="shared" si="14"/>
        <v>3.8294975555247307E-3</v>
      </c>
      <c r="AI37">
        <v>92.675691288990635</v>
      </c>
      <c r="AJ37">
        <v>153.50754140043531</v>
      </c>
      <c r="AL37">
        <v>3.3703847486135707</v>
      </c>
      <c r="AM37">
        <v>3370.3847486135705</v>
      </c>
      <c r="AN37">
        <v>32.079969104938748</v>
      </c>
      <c r="AP37">
        <v>3464.9160827286141</v>
      </c>
      <c r="AQ37">
        <v>32.250745479427437</v>
      </c>
    </row>
    <row r="38" spans="2:43" x14ac:dyDescent="0.2">
      <c r="B38">
        <f t="shared" si="5"/>
        <v>1375</v>
      </c>
      <c r="C38">
        <v>1300000</v>
      </c>
      <c r="D38">
        <v>557.57000000000005</v>
      </c>
      <c r="E38">
        <v>-505465</v>
      </c>
      <c r="F38" s="2">
        <v>2519660</v>
      </c>
      <c r="G38">
        <v>114.101</v>
      </c>
      <c r="I38">
        <f t="shared" si="3"/>
        <v>1847.0370312499581</v>
      </c>
      <c r="J38">
        <f t="shared" si="10"/>
        <v>8.4041317767862597E-2</v>
      </c>
      <c r="K38">
        <f t="shared" si="4"/>
        <v>0.9984506076708789</v>
      </c>
      <c r="L38">
        <f t="shared" si="6"/>
        <v>-18</v>
      </c>
      <c r="M38">
        <f t="shared" si="7"/>
        <v>-4.0179999999999998</v>
      </c>
      <c r="O38">
        <v>1375</v>
      </c>
      <c r="P38">
        <v>1300000</v>
      </c>
      <c r="Q38">
        <v>557.57000000000005</v>
      </c>
      <c r="R38">
        <v>-505465</v>
      </c>
      <c r="S38" s="2">
        <v>2519660</v>
      </c>
      <c r="T38">
        <v>114.101</v>
      </c>
      <c r="U38">
        <v>1024.29</v>
      </c>
      <c r="V38">
        <f t="shared" si="9"/>
        <v>0.10242900000000001</v>
      </c>
      <c r="X38">
        <v>1300000</v>
      </c>
      <c r="Y38">
        <v>25.8813</v>
      </c>
      <c r="Z38">
        <v>111.41200000000001</v>
      </c>
      <c r="AA38">
        <v>85.530699999999996</v>
      </c>
      <c r="AC38">
        <f t="shared" si="11"/>
        <v>327449.60952003748</v>
      </c>
      <c r="AD38">
        <f t="shared" si="12"/>
        <v>0.10169175546370578</v>
      </c>
      <c r="AE38">
        <f t="shared" si="8"/>
        <v>101.69175546370577</v>
      </c>
      <c r="AF38">
        <f t="shared" si="13"/>
        <v>143.4110217112484</v>
      </c>
      <c r="AG38">
        <f t="shared" si="14"/>
        <v>4.1991193760023719E-3</v>
      </c>
      <c r="AI38">
        <v>103.5187578522581</v>
      </c>
      <c r="AJ38">
        <v>142.54005818509543</v>
      </c>
      <c r="AL38">
        <v>3.5405849709446602</v>
      </c>
      <c r="AM38">
        <v>3540.5849709446602</v>
      </c>
      <c r="AN38">
        <v>32.162389038437283</v>
      </c>
      <c r="AP38">
        <v>3937.8086385177348</v>
      </c>
      <c r="AQ38">
        <v>32.269110777284332</v>
      </c>
    </row>
    <row r="39" spans="2:43" x14ac:dyDescent="0.2">
      <c r="B39">
        <f t="shared" si="5"/>
        <v>1500</v>
      </c>
      <c r="C39">
        <v>1400000</v>
      </c>
      <c r="D39">
        <v>557.56600000000003</v>
      </c>
      <c r="E39">
        <v>-505471</v>
      </c>
      <c r="F39" s="2">
        <v>2519660</v>
      </c>
      <c r="G39">
        <v>112.557</v>
      </c>
      <c r="I39">
        <f t="shared" si="3"/>
        <v>1841.0370312499581</v>
      </c>
      <c r="J39">
        <f t="shared" si="10"/>
        <v>9.1681437564941015E-2</v>
      </c>
      <c r="K39">
        <f t="shared" si="4"/>
        <v>0.9984506076708789</v>
      </c>
      <c r="L39">
        <f t="shared" si="6"/>
        <v>-24</v>
      </c>
      <c r="M39">
        <f t="shared" si="7"/>
        <v>-4.0579999999999998</v>
      </c>
      <c r="O39">
        <v>1500</v>
      </c>
      <c r="P39">
        <v>1400000</v>
      </c>
      <c r="Q39">
        <v>557.56600000000003</v>
      </c>
      <c r="R39">
        <v>-505471</v>
      </c>
      <c r="S39" s="2">
        <v>2519660</v>
      </c>
      <c r="T39">
        <v>112.557</v>
      </c>
      <c r="U39">
        <v>1154.4100000000001</v>
      </c>
      <c r="V39">
        <f t="shared" si="9"/>
        <v>0.11544100000000002</v>
      </c>
      <c r="X39">
        <v>1400000</v>
      </c>
      <c r="Y39">
        <v>25.7318</v>
      </c>
      <c r="Z39">
        <v>110.67700000000001</v>
      </c>
      <c r="AA39">
        <v>84.9452</v>
      </c>
      <c r="AC39">
        <f t="shared" si="11"/>
        <v>320770.87390289811</v>
      </c>
      <c r="AD39">
        <f t="shared" si="12"/>
        <v>0.11699638457217559</v>
      </c>
      <c r="AE39">
        <f t="shared" si="8"/>
        <v>116.9963845721756</v>
      </c>
      <c r="AF39">
        <f t="shared" si="13"/>
        <v>128.77881350955016</v>
      </c>
      <c r="AG39">
        <f t="shared" si="14"/>
        <v>4.6762350388896944E-3</v>
      </c>
      <c r="AI39">
        <v>116.12697928070791</v>
      </c>
      <c r="AJ39">
        <v>129.73170011298777</v>
      </c>
      <c r="AL39">
        <v>3.2291086127511486</v>
      </c>
      <c r="AM39">
        <v>3229.1086127511485</v>
      </c>
      <c r="AN39">
        <v>32.620445290349956</v>
      </c>
      <c r="AP39">
        <v>3583.4790434200031</v>
      </c>
      <c r="AQ39">
        <v>32.327138434854845</v>
      </c>
    </row>
    <row r="40" spans="2:43" x14ac:dyDescent="0.2">
      <c r="B40">
        <f t="shared" si="5"/>
        <v>1625</v>
      </c>
      <c r="C40">
        <v>1500000</v>
      </c>
      <c r="D40">
        <v>557.56700000000001</v>
      </c>
      <c r="E40">
        <v>-505456</v>
      </c>
      <c r="F40" s="2">
        <v>2519660</v>
      </c>
      <c r="G40">
        <v>75.033900000000003</v>
      </c>
      <c r="I40">
        <f t="shared" si="3"/>
        <v>1856.0370312499581</v>
      </c>
      <c r="J40">
        <f t="shared" si="10"/>
        <v>9.9321557362019433E-2</v>
      </c>
      <c r="K40">
        <f t="shared" si="4"/>
        <v>0.9984506076708789</v>
      </c>
      <c r="L40">
        <f t="shared" si="6"/>
        <v>-9</v>
      </c>
      <c r="M40">
        <f t="shared" si="7"/>
        <v>-3.89</v>
      </c>
      <c r="O40">
        <v>1625</v>
      </c>
      <c r="P40">
        <v>1500000</v>
      </c>
      <c r="Q40">
        <v>557.56700000000001</v>
      </c>
      <c r="R40">
        <v>-505456</v>
      </c>
      <c r="S40" s="2">
        <v>2519660</v>
      </c>
      <c r="T40">
        <v>75.033900000000003</v>
      </c>
      <c r="U40">
        <v>1323.85</v>
      </c>
      <c r="V40">
        <f t="shared" si="9"/>
        <v>0.132385</v>
      </c>
      <c r="X40">
        <v>1500000</v>
      </c>
      <c r="Y40">
        <v>26.174099999999999</v>
      </c>
      <c r="Z40">
        <v>111.27800000000001</v>
      </c>
      <c r="AA40">
        <v>85.103899999999996</v>
      </c>
      <c r="AC40">
        <f t="shared" si="11"/>
        <v>322572.08821609017</v>
      </c>
      <c r="AD40">
        <f t="shared" si="12"/>
        <v>0.13341949196845887</v>
      </c>
      <c r="AE40">
        <f t="shared" si="8"/>
        <v>133.41949196845886</v>
      </c>
      <c r="AF40">
        <f t="shared" si="13"/>
        <v>119.54025324537199</v>
      </c>
      <c r="AG40">
        <f t="shared" si="14"/>
        <v>5.0376336309402468E-3</v>
      </c>
      <c r="AI40">
        <v>136.2200017096971</v>
      </c>
      <c r="AJ40">
        <v>119.44757103745704</v>
      </c>
      <c r="AL40">
        <v>2.9117679583503109</v>
      </c>
      <c r="AM40">
        <v>2911.7679583503109</v>
      </c>
      <c r="AN40">
        <v>32.702292069714304</v>
      </c>
      <c r="AP40">
        <v>3272.6930383095369</v>
      </c>
      <c r="AQ40">
        <v>32.392810565402492</v>
      </c>
    </row>
    <row r="41" spans="2:43" x14ac:dyDescent="0.2">
      <c r="B41">
        <f t="shared" si="5"/>
        <v>1750</v>
      </c>
      <c r="C41">
        <v>1600000</v>
      </c>
      <c r="D41">
        <v>557.60599999999999</v>
      </c>
      <c r="E41">
        <v>-505454</v>
      </c>
      <c r="F41" s="2">
        <v>2519660</v>
      </c>
      <c r="G41">
        <v>65.365099999999998</v>
      </c>
      <c r="I41">
        <f t="shared" si="3"/>
        <v>1858.0370312499581</v>
      </c>
      <c r="J41">
        <f t="shared" si="10"/>
        <v>0.10696167715909785</v>
      </c>
      <c r="K41">
        <f t="shared" si="4"/>
        <v>0.9984506076708789</v>
      </c>
      <c r="L41">
        <f t="shared" si="6"/>
        <v>-7</v>
      </c>
      <c r="M41">
        <f t="shared" si="7"/>
        <v>-3.9940000000000002</v>
      </c>
      <c r="O41">
        <v>1750</v>
      </c>
      <c r="P41">
        <v>1600000</v>
      </c>
      <c r="Q41">
        <v>557.60599999999999</v>
      </c>
      <c r="R41">
        <v>-505454</v>
      </c>
      <c r="S41" s="2">
        <v>2519660</v>
      </c>
      <c r="T41">
        <v>65.365099999999998</v>
      </c>
      <c r="U41">
        <v>1526.24</v>
      </c>
      <c r="V41">
        <f t="shared" si="9"/>
        <v>0.15262400000000001</v>
      </c>
      <c r="X41">
        <v>1600000</v>
      </c>
      <c r="Y41">
        <v>25.835699999999999</v>
      </c>
      <c r="Z41">
        <v>111.587</v>
      </c>
      <c r="AA41">
        <v>85.751300000000001</v>
      </c>
      <c r="AC41">
        <f t="shared" si="11"/>
        <v>329989.8150676674</v>
      </c>
      <c r="AD41">
        <f t="shared" si="12"/>
        <v>0.15035905382391834</v>
      </c>
      <c r="AE41">
        <f t="shared" si="8"/>
        <v>150.35905382391834</v>
      </c>
      <c r="AF41">
        <f t="shared" si="13"/>
        <v>113.5542095049996</v>
      </c>
      <c r="AG41">
        <f t="shared" si="14"/>
        <v>5.3031939777933648E-3</v>
      </c>
      <c r="AI41">
        <v>156.96625160065113</v>
      </c>
      <c r="AJ41">
        <v>110.39431531838601</v>
      </c>
      <c r="AL41">
        <v>3.2303506092029597</v>
      </c>
      <c r="AM41">
        <v>3230.3506092029597</v>
      </c>
      <c r="AN41">
        <v>32.70520158865763</v>
      </c>
      <c r="AP41">
        <v>3129.4792954596633</v>
      </c>
      <c r="AQ41">
        <v>32.831661252130274</v>
      </c>
    </row>
    <row r="42" spans="2:43" x14ac:dyDescent="0.2">
      <c r="B42">
        <f t="shared" si="5"/>
        <v>1875</v>
      </c>
      <c r="C42">
        <v>1700000</v>
      </c>
      <c r="D42">
        <v>557.55799999999999</v>
      </c>
      <c r="E42">
        <v>-505443</v>
      </c>
      <c r="F42" s="2">
        <v>2519660</v>
      </c>
      <c r="G42">
        <v>138.74299999999999</v>
      </c>
      <c r="I42">
        <f t="shared" si="3"/>
        <v>1869.0370312499581</v>
      </c>
      <c r="J42">
        <f t="shared" si="10"/>
        <v>0.11460179695617627</v>
      </c>
      <c r="K42">
        <f t="shared" si="4"/>
        <v>0.9984506076708789</v>
      </c>
      <c r="L42">
        <f t="shared" si="6"/>
        <v>4</v>
      </c>
      <c r="M42">
        <f t="shared" si="7"/>
        <v>-3.9220000000000002</v>
      </c>
      <c r="O42">
        <v>1875</v>
      </c>
      <c r="P42">
        <v>1700000</v>
      </c>
      <c r="Q42">
        <v>557.55799999999999</v>
      </c>
      <c r="R42">
        <v>-505443</v>
      </c>
      <c r="S42" s="2">
        <v>2519660</v>
      </c>
      <c r="T42">
        <v>138.74299999999999</v>
      </c>
      <c r="U42">
        <v>1720.65</v>
      </c>
      <c r="V42">
        <f t="shared" si="9"/>
        <v>0.17206500000000002</v>
      </c>
      <c r="X42">
        <v>1700000</v>
      </c>
      <c r="Y42">
        <v>25.471900000000002</v>
      </c>
      <c r="Z42">
        <v>111.36</v>
      </c>
      <c r="AA42">
        <v>85.888099999999994</v>
      </c>
      <c r="AC42">
        <f t="shared" si="11"/>
        <v>331571.64513317076</v>
      </c>
      <c r="AD42">
        <f t="shared" si="12"/>
        <v>0.16870285924988937</v>
      </c>
      <c r="AE42">
        <f t="shared" si="8"/>
        <v>168.70285924988937</v>
      </c>
      <c r="AF42">
        <f t="shared" si="13"/>
        <v>106.49197050623755</v>
      </c>
      <c r="AG42">
        <f t="shared" si="14"/>
        <v>5.6548864401445862E-3</v>
      </c>
      <c r="AI42">
        <v>175.89868409220892</v>
      </c>
      <c r="AJ42">
        <v>102.45069376712212</v>
      </c>
      <c r="AL42">
        <v>2.9788038256841074</v>
      </c>
      <c r="AM42">
        <v>2978.8038256841073</v>
      </c>
      <c r="AN42">
        <v>32.768008604564514</v>
      </c>
      <c r="AP42">
        <v>3027.0601185914343</v>
      </c>
      <c r="AQ42">
        <v>33.005637477106276</v>
      </c>
    </row>
    <row r="43" spans="2:43" x14ac:dyDescent="0.2">
      <c r="B43">
        <f t="shared" si="5"/>
        <v>2000</v>
      </c>
      <c r="C43">
        <v>1800000</v>
      </c>
      <c r="D43">
        <v>557.60400000000004</v>
      </c>
      <c r="E43">
        <v>-505447</v>
      </c>
      <c r="F43" s="2">
        <v>2519660</v>
      </c>
      <c r="G43">
        <v>131.636</v>
      </c>
      <c r="I43">
        <f t="shared" si="3"/>
        <v>1865.0370312499581</v>
      </c>
      <c r="J43">
        <f t="shared" si="10"/>
        <v>0.12224191675325469</v>
      </c>
      <c r="K43">
        <f t="shared" si="4"/>
        <v>0.9984506076708789</v>
      </c>
      <c r="L43">
        <f t="shared" si="6"/>
        <v>0</v>
      </c>
      <c r="M43">
        <f t="shared" si="7"/>
        <v>-4.0419999999999998</v>
      </c>
      <c r="O43">
        <v>2000</v>
      </c>
      <c r="P43">
        <v>1800000</v>
      </c>
      <c r="Q43">
        <v>557.60400000000004</v>
      </c>
      <c r="R43">
        <v>-505447</v>
      </c>
      <c r="S43" s="2">
        <v>2519660</v>
      </c>
      <c r="T43">
        <v>131.636</v>
      </c>
      <c r="U43">
        <v>1918.51</v>
      </c>
      <c r="V43">
        <f t="shared" si="9"/>
        <v>0.19185100000000002</v>
      </c>
      <c r="X43">
        <v>1800000</v>
      </c>
      <c r="Y43">
        <v>26.125</v>
      </c>
      <c r="Z43">
        <v>110.83799999999999</v>
      </c>
      <c r="AA43">
        <v>84.712999999999994</v>
      </c>
      <c r="AC43">
        <f t="shared" si="11"/>
        <v>318147.55035483401</v>
      </c>
      <c r="AD43">
        <f t="shared" si="12"/>
        <v>0.19603913255186514</v>
      </c>
      <c r="AE43">
        <f t="shared" si="8"/>
        <v>196.03913255186515</v>
      </c>
      <c r="AF43">
        <f t="shared" si="13"/>
        <v>95.794227411840509</v>
      </c>
      <c r="AG43">
        <f t="shared" si="14"/>
        <v>6.2863913230492407E-3</v>
      </c>
      <c r="AI43">
        <v>199.74122873205374</v>
      </c>
      <c r="AJ43">
        <v>96.260762990198131</v>
      </c>
      <c r="AL43">
        <v>3.3420742692530476</v>
      </c>
      <c r="AM43">
        <v>3342.0742692530475</v>
      </c>
      <c r="AN43">
        <v>32.90242482564615</v>
      </c>
      <c r="AP43">
        <v>3408.8721828178768</v>
      </c>
      <c r="AQ43">
        <v>33.056191691229529</v>
      </c>
    </row>
    <row r="44" spans="2:43" x14ac:dyDescent="0.2">
      <c r="B44">
        <f t="shared" si="5"/>
        <v>2125</v>
      </c>
      <c r="C44">
        <v>1900000</v>
      </c>
      <c r="D44">
        <v>557.63</v>
      </c>
      <c r="E44">
        <v>-505436</v>
      </c>
      <c r="F44" s="2">
        <v>2519660</v>
      </c>
      <c r="G44">
        <v>340.05399999999997</v>
      </c>
      <c r="I44">
        <f t="shared" si="3"/>
        <v>1876.0370312499581</v>
      </c>
      <c r="J44">
        <f t="shared" si="10"/>
        <v>0.12988203655033312</v>
      </c>
      <c r="K44">
        <f t="shared" si="4"/>
        <v>0.9984506076708789</v>
      </c>
      <c r="L44">
        <f t="shared" si="6"/>
        <v>11</v>
      </c>
      <c r="M44">
        <f t="shared" si="7"/>
        <v>-3.9220000000000002</v>
      </c>
      <c r="O44">
        <v>2125</v>
      </c>
      <c r="P44">
        <v>1900000</v>
      </c>
      <c r="Q44">
        <v>557.63</v>
      </c>
      <c r="R44">
        <v>-505436</v>
      </c>
      <c r="S44" s="2">
        <v>2519660</v>
      </c>
      <c r="T44">
        <v>340.05399999999997</v>
      </c>
      <c r="U44">
        <v>2135.37</v>
      </c>
      <c r="V44">
        <f t="shared" si="9"/>
        <v>0.213537</v>
      </c>
      <c r="X44">
        <v>1900000</v>
      </c>
      <c r="Y44">
        <v>26.204799999999999</v>
      </c>
      <c r="Z44">
        <v>111.53700000000001</v>
      </c>
      <c r="AA44">
        <v>85.3322</v>
      </c>
      <c r="AC44">
        <f t="shared" si="11"/>
        <v>325175.0572893151</v>
      </c>
      <c r="AD44">
        <f t="shared" si="12"/>
        <v>0.21348295228958586</v>
      </c>
      <c r="AE44">
        <f t="shared" si="8"/>
        <v>213.48295228958585</v>
      </c>
      <c r="AF44">
        <f t="shared" si="13"/>
        <v>92.150785646882611</v>
      </c>
      <c r="AG44">
        <f t="shared" si="14"/>
        <v>6.5349415718233975E-3</v>
      </c>
      <c r="AI44">
        <v>220.2587001471282</v>
      </c>
      <c r="AJ44">
        <v>91.442461874209386</v>
      </c>
      <c r="AL44">
        <v>3.0011021039027397</v>
      </c>
      <c r="AM44">
        <v>3001.1021039027396</v>
      </c>
      <c r="AN44">
        <v>33.110036975922348</v>
      </c>
      <c r="AP44">
        <v>2888.801601469967</v>
      </c>
      <c r="AQ44">
        <v>33.058549191794754</v>
      </c>
    </row>
    <row r="45" spans="2:43" x14ac:dyDescent="0.2">
      <c r="B45">
        <f t="shared" si="5"/>
        <v>2250</v>
      </c>
      <c r="C45">
        <v>2000000</v>
      </c>
      <c r="D45">
        <v>557.47900000000004</v>
      </c>
      <c r="E45">
        <v>-505445</v>
      </c>
      <c r="F45" s="2">
        <v>2519660</v>
      </c>
      <c r="G45">
        <v>444.99</v>
      </c>
      <c r="I45">
        <f t="shared" si="3"/>
        <v>1867.0370312499581</v>
      </c>
      <c r="J45">
        <f t="shared" si="10"/>
        <v>0.13752215634741152</v>
      </c>
      <c r="K45">
        <f t="shared" si="4"/>
        <v>0.9984506076708789</v>
      </c>
      <c r="L45">
        <f t="shared" si="6"/>
        <v>2</v>
      </c>
      <c r="M45">
        <f t="shared" si="7"/>
        <v>-4.0819999999999999</v>
      </c>
      <c r="O45">
        <v>2250</v>
      </c>
      <c r="P45">
        <v>2000000</v>
      </c>
      <c r="Q45">
        <v>557.47900000000004</v>
      </c>
      <c r="R45">
        <v>-505445</v>
      </c>
      <c r="S45" s="2">
        <v>2519660</v>
      </c>
      <c r="T45">
        <v>444.99</v>
      </c>
      <c r="U45">
        <v>2415.73</v>
      </c>
      <c r="V45">
        <f t="shared" si="9"/>
        <v>0.24157300000000001</v>
      </c>
      <c r="X45">
        <v>2000000</v>
      </c>
      <c r="Y45">
        <v>26.296500000000002</v>
      </c>
      <c r="Z45">
        <v>110.995</v>
      </c>
      <c r="AA45">
        <v>84.698499999999996</v>
      </c>
      <c r="AC45">
        <f t="shared" si="11"/>
        <v>317984.21002058429</v>
      </c>
      <c r="AD45">
        <f t="shared" si="12"/>
        <v>0.24697336910162801</v>
      </c>
      <c r="AE45">
        <f t="shared" si="8"/>
        <v>246.97336910162801</v>
      </c>
      <c r="AF45">
        <f t="shared" si="13"/>
        <v>85.10670723306481</v>
      </c>
      <c r="AG45">
        <f t="shared" si="14"/>
        <v>7.0758230411955021E-3</v>
      </c>
      <c r="AI45">
        <v>247.23520010937148</v>
      </c>
      <c r="AJ45">
        <v>85.835867174637954</v>
      </c>
      <c r="AL45">
        <v>3.0564764405228626</v>
      </c>
      <c r="AM45">
        <v>3056.4764405228625</v>
      </c>
      <c r="AN45">
        <v>33.194173634869628</v>
      </c>
      <c r="AP45">
        <v>3659.8743824757817</v>
      </c>
      <c r="AQ45">
        <v>33.128441518589355</v>
      </c>
    </row>
    <row r="46" spans="2:43" x14ac:dyDescent="0.2">
      <c r="B46">
        <f t="shared" si="5"/>
        <v>2375</v>
      </c>
      <c r="C46">
        <v>2100000</v>
      </c>
      <c r="D46">
        <v>557.53800000000001</v>
      </c>
      <c r="E46">
        <v>-505416</v>
      </c>
      <c r="F46" s="2">
        <v>2519660</v>
      </c>
      <c r="G46">
        <v>586.125</v>
      </c>
      <c r="I46">
        <f t="shared" si="3"/>
        <v>1896.0370312499581</v>
      </c>
      <c r="J46">
        <f t="shared" si="10"/>
        <v>0.14516227614448995</v>
      </c>
      <c r="K46">
        <f t="shared" si="4"/>
        <v>0.9984506076708789</v>
      </c>
      <c r="L46">
        <f t="shared" si="6"/>
        <v>31</v>
      </c>
      <c r="M46">
        <f t="shared" si="7"/>
        <v>-3.778</v>
      </c>
      <c r="O46">
        <v>2375</v>
      </c>
      <c r="P46">
        <v>2100000</v>
      </c>
      <c r="Q46">
        <v>557.53800000000001</v>
      </c>
      <c r="R46">
        <v>-505416</v>
      </c>
      <c r="S46" s="2">
        <v>2519660</v>
      </c>
      <c r="T46">
        <v>586.125</v>
      </c>
      <c r="U46">
        <v>2734.86</v>
      </c>
      <c r="V46">
        <f t="shared" si="9"/>
        <v>0.27348600000000001</v>
      </c>
      <c r="X46">
        <v>2100000</v>
      </c>
      <c r="Y46">
        <v>26.193100000000001</v>
      </c>
      <c r="Z46">
        <v>110.843</v>
      </c>
      <c r="AA46">
        <v>84.649900000000002</v>
      </c>
      <c r="AC46">
        <f t="shared" si="11"/>
        <v>317437.14601901319</v>
      </c>
      <c r="AD46">
        <f t="shared" si="12"/>
        <v>0.28008164078440162</v>
      </c>
      <c r="AE46">
        <f t="shared" si="8"/>
        <v>280.0816407844016</v>
      </c>
      <c r="AF46">
        <f t="shared" si="13"/>
        <v>80.488694455852524</v>
      </c>
      <c r="AG46">
        <f t="shared" si="14"/>
        <v>7.4817960965971736E-3</v>
      </c>
      <c r="AI46">
        <v>283.40198176715739</v>
      </c>
      <c r="AJ46">
        <v>79.139358834771201</v>
      </c>
      <c r="AL46">
        <v>3.3315173405290812</v>
      </c>
      <c r="AM46">
        <v>3331.5173405290811</v>
      </c>
      <c r="AN46">
        <v>33.467433433514017</v>
      </c>
      <c r="AP46">
        <v>3475.7300256104481</v>
      </c>
      <c r="AQ46">
        <v>33.150535507171661</v>
      </c>
    </row>
    <row r="47" spans="2:43" x14ac:dyDescent="0.2">
      <c r="B47">
        <f t="shared" si="5"/>
        <v>2500</v>
      </c>
      <c r="C47">
        <v>2200000</v>
      </c>
      <c r="D47">
        <v>557.54200000000003</v>
      </c>
      <c r="E47">
        <v>-505411</v>
      </c>
      <c r="F47" s="2">
        <v>2519660</v>
      </c>
      <c r="G47">
        <v>605.40800000000002</v>
      </c>
      <c r="I47">
        <f t="shared" si="3"/>
        <v>1901.0370312499581</v>
      </c>
      <c r="J47">
        <f t="shared" si="10"/>
        <v>0.15280239594156836</v>
      </c>
      <c r="K47">
        <f t="shared" si="4"/>
        <v>0.9984506076708789</v>
      </c>
      <c r="L47">
        <f t="shared" si="6"/>
        <v>36</v>
      </c>
      <c r="M47">
        <f t="shared" si="7"/>
        <v>-3.97</v>
      </c>
      <c r="O47">
        <v>2500</v>
      </c>
      <c r="P47">
        <v>2200000</v>
      </c>
      <c r="Q47">
        <v>557.54200000000003</v>
      </c>
      <c r="R47">
        <v>-505411</v>
      </c>
      <c r="S47" s="2">
        <v>2519660</v>
      </c>
      <c r="T47">
        <v>605.40800000000002</v>
      </c>
      <c r="U47">
        <v>2968.23</v>
      </c>
      <c r="V47">
        <f t="shared" si="9"/>
        <v>0.296823</v>
      </c>
      <c r="X47">
        <v>2200000</v>
      </c>
      <c r="Y47">
        <v>25.8291</v>
      </c>
      <c r="Z47">
        <v>110.843</v>
      </c>
      <c r="AA47">
        <v>85.013900000000007</v>
      </c>
      <c r="AC47">
        <f t="shared" si="11"/>
        <v>321549.78029361338</v>
      </c>
      <c r="AD47">
        <f t="shared" si="12"/>
        <v>0.30009352267741557</v>
      </c>
      <c r="AE47">
        <f t="shared" si="8"/>
        <v>300.09352267741559</v>
      </c>
      <c r="AF47">
        <f t="shared" si="13"/>
        <v>77.454911077125587</v>
      </c>
      <c r="AG47">
        <f t="shared" si="14"/>
        <v>7.7748459281085534E-3</v>
      </c>
      <c r="AI47">
        <v>305.13023405333962</v>
      </c>
      <c r="AJ47">
        <v>77.447258213010912</v>
      </c>
      <c r="AL47">
        <v>3.0671317321435727</v>
      </c>
      <c r="AM47">
        <v>3067.1317321435727</v>
      </c>
      <c r="AN47">
        <v>33.48293928214494</v>
      </c>
      <c r="AP47">
        <v>3559.4751129270526</v>
      </c>
      <c r="AQ47">
        <v>33.231485280379346</v>
      </c>
    </row>
    <row r="48" spans="2:43" x14ac:dyDescent="0.2">
      <c r="B48">
        <f t="shared" si="5"/>
        <v>2625</v>
      </c>
      <c r="C48">
        <v>2300000</v>
      </c>
      <c r="D48">
        <v>557.55600000000004</v>
      </c>
      <c r="E48">
        <v>-505409</v>
      </c>
      <c r="F48" s="2">
        <v>2519660</v>
      </c>
      <c r="G48">
        <v>888.82399999999996</v>
      </c>
      <c r="I48">
        <f t="shared" si="3"/>
        <v>1903.0370312499581</v>
      </c>
      <c r="J48">
        <f t="shared" si="10"/>
        <v>0.16044251573864679</v>
      </c>
      <c r="K48">
        <f t="shared" si="4"/>
        <v>0.9984506076708789</v>
      </c>
      <c r="L48">
        <f t="shared" si="6"/>
        <v>38</v>
      </c>
      <c r="M48">
        <f t="shared" si="7"/>
        <v>-3.9940000000000002</v>
      </c>
      <c r="O48">
        <v>2625</v>
      </c>
      <c r="P48">
        <v>2300000</v>
      </c>
      <c r="Q48">
        <v>557.55600000000004</v>
      </c>
      <c r="R48">
        <v>-505409</v>
      </c>
      <c r="S48" s="2">
        <v>2519660</v>
      </c>
      <c r="T48">
        <v>888.82399999999996</v>
      </c>
      <c r="U48">
        <v>3330.3</v>
      </c>
      <c r="V48">
        <f t="shared" si="9"/>
        <v>0.33303000000000005</v>
      </c>
      <c r="X48">
        <v>2300000</v>
      </c>
      <c r="Y48">
        <v>25.87</v>
      </c>
      <c r="Z48">
        <v>110.8</v>
      </c>
      <c r="AA48">
        <v>84.93</v>
      </c>
      <c r="AC48">
        <f t="shared" si="11"/>
        <v>320598.70955883001</v>
      </c>
      <c r="AD48">
        <f t="shared" si="12"/>
        <v>0.33769830124619671</v>
      </c>
      <c r="AE48">
        <f t="shared" si="8"/>
        <v>337.69830124619671</v>
      </c>
      <c r="AF48">
        <f t="shared" si="13"/>
        <v>73.548397293839017</v>
      </c>
      <c r="AG48">
        <f t="shared" si="14"/>
        <v>8.1878058823512245E-3</v>
      </c>
      <c r="AI48">
        <v>342.71956627207283</v>
      </c>
      <c r="AJ48">
        <v>73.190460314846462</v>
      </c>
      <c r="AL48">
        <v>2.7733840196349671</v>
      </c>
      <c r="AM48">
        <v>2773.384019634967</v>
      </c>
      <c r="AN48">
        <v>33.798436876095778</v>
      </c>
      <c r="AP48">
        <v>3031.8226152864113</v>
      </c>
      <c r="AQ48">
        <v>33.582100353413466</v>
      </c>
    </row>
    <row r="49" spans="2:43" x14ac:dyDescent="0.2">
      <c r="B49">
        <f t="shared" si="5"/>
        <v>2750</v>
      </c>
      <c r="C49">
        <v>2400000</v>
      </c>
      <c r="D49">
        <v>557.59299999999996</v>
      </c>
      <c r="E49">
        <v>-505392</v>
      </c>
      <c r="F49" s="2">
        <v>2519660</v>
      </c>
      <c r="G49">
        <v>861.78899999999999</v>
      </c>
      <c r="I49">
        <f t="shared" si="3"/>
        <v>1920.0370312499581</v>
      </c>
      <c r="J49">
        <f t="shared" si="10"/>
        <v>0.16808263553572519</v>
      </c>
      <c r="K49">
        <f t="shared" si="4"/>
        <v>0.9984506076708789</v>
      </c>
      <c r="L49">
        <f t="shared" si="6"/>
        <v>55</v>
      </c>
      <c r="M49">
        <f t="shared" si="7"/>
        <v>-3.8740000000000001</v>
      </c>
      <c r="O49">
        <v>2750</v>
      </c>
      <c r="P49">
        <v>2400000</v>
      </c>
      <c r="Q49">
        <v>557.59299999999996</v>
      </c>
      <c r="R49">
        <v>-505392</v>
      </c>
      <c r="S49" s="2">
        <v>2519660</v>
      </c>
      <c r="T49">
        <v>861.78899999999999</v>
      </c>
      <c r="U49">
        <v>3680.56</v>
      </c>
      <c r="V49">
        <f t="shared" si="9"/>
        <v>0.36805599999999999</v>
      </c>
      <c r="X49">
        <v>2400000</v>
      </c>
      <c r="Y49">
        <v>25.757400000000001</v>
      </c>
      <c r="Z49">
        <v>110.926</v>
      </c>
      <c r="AA49">
        <v>85.168599999999998</v>
      </c>
      <c r="AC49">
        <f t="shared" si="11"/>
        <v>323308.35123583145</v>
      </c>
      <c r="AD49">
        <f t="shared" si="12"/>
        <v>0.37008737298656103</v>
      </c>
      <c r="AE49">
        <f t="shared" si="8"/>
        <v>370.08737298656104</v>
      </c>
      <c r="AF49">
        <f t="shared" si="13"/>
        <v>70.798650586988245</v>
      </c>
      <c r="AG49">
        <f t="shared" si="14"/>
        <v>8.5058118340842429E-3</v>
      </c>
      <c r="AI49">
        <v>373.84595795275118</v>
      </c>
      <c r="AJ49">
        <v>70.454562319113677</v>
      </c>
      <c r="AL49">
        <v>2.6246501447837001</v>
      </c>
      <c r="AM49">
        <v>2624.6501447836999</v>
      </c>
      <c r="AN49">
        <v>33.945597181205912</v>
      </c>
      <c r="AP49">
        <v>3233.8397116347705</v>
      </c>
      <c r="AQ49">
        <v>33.584226429812645</v>
      </c>
    </row>
    <row r="50" spans="2:43" x14ac:dyDescent="0.2">
      <c r="B50">
        <f t="shared" si="5"/>
        <v>2875</v>
      </c>
      <c r="C50">
        <v>2500000</v>
      </c>
      <c r="D50">
        <v>557.57899999999995</v>
      </c>
      <c r="E50">
        <v>-505371</v>
      </c>
      <c r="F50" s="2">
        <v>2519660</v>
      </c>
      <c r="G50">
        <v>1172.0899999999999</v>
      </c>
      <c r="I50">
        <f t="shared" si="3"/>
        <v>1941.0370312499581</v>
      </c>
      <c r="J50">
        <f t="shared" si="10"/>
        <v>0.17572275533280363</v>
      </c>
      <c r="K50">
        <f t="shared" si="4"/>
        <v>0.9984506076708789</v>
      </c>
      <c r="L50">
        <f t="shared" si="6"/>
        <v>76</v>
      </c>
      <c r="M50">
        <f t="shared" si="7"/>
        <v>-3.8420000000000001</v>
      </c>
      <c r="O50">
        <v>2875</v>
      </c>
      <c r="P50">
        <v>2500000</v>
      </c>
      <c r="Q50">
        <v>557.57899999999995</v>
      </c>
      <c r="R50">
        <v>-505371</v>
      </c>
      <c r="S50" s="2">
        <v>2519660</v>
      </c>
      <c r="T50">
        <v>1172.0899999999999</v>
      </c>
      <c r="U50">
        <v>3992.87</v>
      </c>
      <c r="V50">
        <f t="shared" si="9"/>
        <v>0.399287</v>
      </c>
      <c r="X50">
        <v>2500000</v>
      </c>
      <c r="Y50">
        <v>26.085999999999999</v>
      </c>
      <c r="Z50">
        <v>111.134</v>
      </c>
      <c r="AA50">
        <v>85.048000000000002</v>
      </c>
      <c r="AC50">
        <f t="shared" si="11"/>
        <v>321936.86686000985</v>
      </c>
      <c r="AD50">
        <f t="shared" si="12"/>
        <v>0.40320113510101158</v>
      </c>
      <c r="AE50">
        <f t="shared" si="8"/>
        <v>403.20113510101157</v>
      </c>
      <c r="AF50">
        <f t="shared" si="13"/>
        <v>67.433176077599271</v>
      </c>
      <c r="AG50">
        <f t="shared" si="14"/>
        <v>8.9303223580484096E-3</v>
      </c>
      <c r="AI50">
        <v>412.29205653504772</v>
      </c>
      <c r="AJ50">
        <v>66.860124926594281</v>
      </c>
      <c r="AL50">
        <v>2.9698688542250586</v>
      </c>
      <c r="AM50">
        <v>2969.8688542250588</v>
      </c>
      <c r="AN50">
        <v>34.07464924787751</v>
      </c>
      <c r="AP50">
        <v>2922.8499813021776</v>
      </c>
      <c r="AQ50">
        <v>33.600852463321829</v>
      </c>
    </row>
    <row r="51" spans="2:43" x14ac:dyDescent="0.2">
      <c r="B51">
        <f t="shared" si="5"/>
        <v>3000</v>
      </c>
      <c r="C51">
        <v>2600000</v>
      </c>
      <c r="D51">
        <v>557.55999999999995</v>
      </c>
      <c r="E51">
        <v>-505351</v>
      </c>
      <c r="F51" s="2">
        <v>2519660</v>
      </c>
      <c r="G51">
        <v>1387.27</v>
      </c>
      <c r="I51">
        <f t="shared" si="3"/>
        <v>1961.0370312499581</v>
      </c>
      <c r="J51">
        <f t="shared" si="10"/>
        <v>0.18336287512988203</v>
      </c>
      <c r="K51">
        <f t="shared" si="4"/>
        <v>0.9984506076708789</v>
      </c>
      <c r="L51">
        <f t="shared" si="6"/>
        <v>96</v>
      </c>
      <c r="M51">
        <f t="shared" si="7"/>
        <v>-3.85</v>
      </c>
      <c r="O51">
        <v>3000</v>
      </c>
      <c r="P51">
        <v>2600000</v>
      </c>
      <c r="Q51">
        <v>557.55999999999995</v>
      </c>
      <c r="R51">
        <v>-505351</v>
      </c>
      <c r="S51" s="2">
        <v>2519660</v>
      </c>
      <c r="T51">
        <v>1387.27</v>
      </c>
      <c r="U51">
        <v>4398.28</v>
      </c>
      <c r="V51">
        <f t="shared" si="9"/>
        <v>0.439828</v>
      </c>
      <c r="X51">
        <v>2600000</v>
      </c>
      <c r="Y51">
        <v>26.359300000000001</v>
      </c>
      <c r="Z51">
        <v>110.992</v>
      </c>
      <c r="AA51">
        <v>84.6327</v>
      </c>
      <c r="AC51">
        <f t="shared" si="11"/>
        <v>317243.68532077514</v>
      </c>
      <c r="AD51">
        <f t="shared" si="12"/>
        <v>0.45070998123071154</v>
      </c>
      <c r="AE51">
        <f t="shared" si="8"/>
        <v>450.70998123071155</v>
      </c>
      <c r="AF51">
        <f t="shared" si="13"/>
        <v>63.681382433390255</v>
      </c>
      <c r="AG51">
        <f t="shared" si="14"/>
        <v>9.4564530006849626E-3</v>
      </c>
      <c r="AI51">
        <v>460.34350093864845</v>
      </c>
      <c r="AJ51">
        <v>63.033704644823096</v>
      </c>
      <c r="AL51">
        <v>2.6524615340111435</v>
      </c>
      <c r="AM51">
        <v>2652.4615340111436</v>
      </c>
      <c r="AN51">
        <v>34.075217878625288</v>
      </c>
      <c r="AP51">
        <v>3138.5348738811222</v>
      </c>
      <c r="AQ51">
        <v>33.659278348977381</v>
      </c>
    </row>
    <row r="52" spans="2:43" x14ac:dyDescent="0.2">
      <c r="B52">
        <f t="shared" si="5"/>
        <v>3125</v>
      </c>
      <c r="C52">
        <v>2700000</v>
      </c>
      <c r="D52">
        <v>557.57500000000005</v>
      </c>
      <c r="E52">
        <v>-505340</v>
      </c>
      <c r="F52" s="2">
        <v>2519660</v>
      </c>
      <c r="G52">
        <v>1311.11</v>
      </c>
      <c r="I52">
        <f t="shared" si="3"/>
        <v>1972.0370312499581</v>
      </c>
      <c r="J52">
        <f t="shared" si="10"/>
        <v>0.19100299492696046</v>
      </c>
      <c r="K52">
        <f t="shared" si="4"/>
        <v>0.9984506076708789</v>
      </c>
      <c r="L52">
        <f t="shared" si="6"/>
        <v>107</v>
      </c>
      <c r="M52">
        <f t="shared" si="7"/>
        <v>-3.9220000000000002</v>
      </c>
      <c r="O52">
        <v>3125</v>
      </c>
      <c r="P52">
        <v>2700000</v>
      </c>
      <c r="Q52">
        <v>557.57500000000005</v>
      </c>
      <c r="R52">
        <v>-505340</v>
      </c>
      <c r="S52" s="2">
        <v>2519660</v>
      </c>
      <c r="T52">
        <v>1311.11</v>
      </c>
      <c r="U52">
        <v>4854.34</v>
      </c>
      <c r="V52">
        <f t="shared" si="9"/>
        <v>0.48543400000000003</v>
      </c>
      <c r="X52">
        <v>2700000</v>
      </c>
      <c r="Y52">
        <v>25.386099999999999</v>
      </c>
      <c r="Z52">
        <v>111.108</v>
      </c>
      <c r="AA52">
        <v>85.721900000000005</v>
      </c>
      <c r="AC52">
        <f t="shared" si="11"/>
        <v>329650.51847287943</v>
      </c>
      <c r="AD52">
        <f t="shared" si="12"/>
        <v>0.47872236418800646</v>
      </c>
      <c r="AE52">
        <f t="shared" si="8"/>
        <v>478.72236418800645</v>
      </c>
      <c r="AF52">
        <f t="shared" si="13"/>
        <v>63.524973511797754</v>
      </c>
      <c r="AG52">
        <f t="shared" si="14"/>
        <v>9.4797363416162673E-3</v>
      </c>
      <c r="AI52">
        <v>490.222764018254</v>
      </c>
      <c r="AJ52">
        <v>62.136173999666454</v>
      </c>
      <c r="AL52">
        <v>2.5001407506622697</v>
      </c>
      <c r="AM52">
        <v>2500.1407506622695</v>
      </c>
      <c r="AN52">
        <v>34.19222908000517</v>
      </c>
      <c r="AP52">
        <v>2574.9579163332269</v>
      </c>
      <c r="AQ52">
        <v>33.978826815986892</v>
      </c>
    </row>
    <row r="53" spans="2:43" x14ac:dyDescent="0.2">
      <c r="B53">
        <f t="shared" si="5"/>
        <v>3250</v>
      </c>
      <c r="C53">
        <v>2800000</v>
      </c>
      <c r="D53">
        <v>557.58100000000002</v>
      </c>
      <c r="E53">
        <v>-505316</v>
      </c>
      <c r="F53" s="2">
        <v>2519660</v>
      </c>
      <c r="G53">
        <v>1636.12</v>
      </c>
      <c r="I53">
        <f t="shared" si="3"/>
        <v>1996.0370312499581</v>
      </c>
      <c r="J53">
        <f t="shared" si="10"/>
        <v>0.19864311472403887</v>
      </c>
      <c r="K53">
        <f t="shared" si="4"/>
        <v>0.9984506076708789</v>
      </c>
      <c r="L53">
        <f t="shared" si="6"/>
        <v>131</v>
      </c>
      <c r="M53">
        <f t="shared" si="7"/>
        <v>-3.8180000000000001</v>
      </c>
      <c r="O53">
        <v>3250</v>
      </c>
      <c r="P53">
        <v>2800000</v>
      </c>
      <c r="Q53">
        <v>557.58100000000002</v>
      </c>
      <c r="R53">
        <v>-505316</v>
      </c>
      <c r="S53" s="2">
        <v>2519660</v>
      </c>
      <c r="T53">
        <v>1636.12</v>
      </c>
      <c r="U53">
        <v>5273.94</v>
      </c>
      <c r="V53">
        <f t="shared" si="9"/>
        <v>0.52739400000000003</v>
      </c>
      <c r="X53">
        <v>2800000</v>
      </c>
      <c r="Y53">
        <v>25.888200000000001</v>
      </c>
      <c r="Z53">
        <v>111.212</v>
      </c>
      <c r="AA53">
        <v>85.323800000000006</v>
      </c>
      <c r="AC53">
        <f t="shared" si="11"/>
        <v>325079.03720753989</v>
      </c>
      <c r="AD53">
        <f t="shared" si="12"/>
        <v>0.52741625223328537</v>
      </c>
      <c r="AE53">
        <f t="shared" si="8"/>
        <v>527.41625223328538</v>
      </c>
      <c r="AF53">
        <f t="shared" si="13"/>
        <v>60.234644986578616</v>
      </c>
      <c r="AG53">
        <f t="shared" si="14"/>
        <v>9.9975686771986635E-3</v>
      </c>
      <c r="AI53">
        <v>531.57985948260045</v>
      </c>
      <c r="AJ53">
        <v>60.25963920081967</v>
      </c>
      <c r="AL53">
        <v>2.5067269377511647</v>
      </c>
      <c r="AM53">
        <v>2506.7269377511648</v>
      </c>
      <c r="AN53">
        <v>34.208838902502926</v>
      </c>
      <c r="AP53">
        <v>2835.4691484933769</v>
      </c>
      <c r="AQ53">
        <v>34.02342476404867</v>
      </c>
    </row>
    <row r="54" spans="2:43" x14ac:dyDescent="0.2">
      <c r="B54">
        <f t="shared" si="5"/>
        <v>3375</v>
      </c>
      <c r="C54">
        <v>2900000</v>
      </c>
      <c r="D54">
        <v>557.64599999999996</v>
      </c>
      <c r="E54">
        <v>-505295</v>
      </c>
      <c r="F54" s="2">
        <v>2519660</v>
      </c>
      <c r="G54">
        <v>1868.75</v>
      </c>
      <c r="I54">
        <f t="shared" si="3"/>
        <v>2017.0370312499581</v>
      </c>
      <c r="J54">
        <f t="shared" si="10"/>
        <v>0.2062832345211173</v>
      </c>
      <c r="K54">
        <f t="shared" si="4"/>
        <v>0.9984506076708789</v>
      </c>
      <c r="L54">
        <f t="shared" si="6"/>
        <v>152</v>
      </c>
      <c r="M54">
        <f t="shared" si="7"/>
        <v>-3.8420000000000001</v>
      </c>
      <c r="O54">
        <v>3375</v>
      </c>
      <c r="P54">
        <v>2900000</v>
      </c>
      <c r="Q54">
        <v>557.64599999999996</v>
      </c>
      <c r="R54">
        <v>-505295</v>
      </c>
      <c r="S54" s="2">
        <v>2519660</v>
      </c>
      <c r="T54">
        <v>1868.75</v>
      </c>
      <c r="U54">
        <v>5824.07</v>
      </c>
      <c r="V54">
        <f t="shared" si="9"/>
        <v>0.58240700000000001</v>
      </c>
      <c r="X54">
        <v>2900000</v>
      </c>
      <c r="Y54">
        <v>25.654800000000002</v>
      </c>
      <c r="Z54">
        <v>111.203</v>
      </c>
      <c r="AA54">
        <v>85.548199999999994</v>
      </c>
      <c r="AC54">
        <f t="shared" si="11"/>
        <v>327650.64402722428</v>
      </c>
      <c r="AD54">
        <f t="shared" si="12"/>
        <v>0.57786028676299561</v>
      </c>
      <c r="AE54">
        <f t="shared" si="8"/>
        <v>577.86028676299566</v>
      </c>
      <c r="AF54">
        <f t="shared" si="13"/>
        <v>58.462583061687248</v>
      </c>
      <c r="AG54">
        <f t="shared" si="14"/>
        <v>1.0300605420813925E-2</v>
      </c>
      <c r="AI54">
        <v>589.73552389194333</v>
      </c>
      <c r="AJ54">
        <v>57.222496690538755</v>
      </c>
      <c r="AL54">
        <v>2.8527954602778145</v>
      </c>
      <c r="AM54">
        <v>2852.7954602778145</v>
      </c>
      <c r="AN54">
        <v>34.2602439596903</v>
      </c>
      <c r="AP54">
        <v>2905.8821259977531</v>
      </c>
      <c r="AQ54">
        <v>34.294499725486425</v>
      </c>
    </row>
    <row r="55" spans="2:43" x14ac:dyDescent="0.2">
      <c r="B55">
        <f t="shared" si="5"/>
        <v>3500</v>
      </c>
      <c r="C55">
        <v>3000000</v>
      </c>
      <c r="D55">
        <v>557.48900000000003</v>
      </c>
      <c r="E55">
        <v>-505285</v>
      </c>
      <c r="F55" s="2">
        <v>2519660</v>
      </c>
      <c r="G55">
        <v>2255.5700000000002</v>
      </c>
      <c r="I55">
        <f t="shared" si="3"/>
        <v>2027.0370312499581</v>
      </c>
      <c r="J55">
        <f t="shared" si="10"/>
        <v>0.2139233543181957</v>
      </c>
      <c r="K55">
        <f t="shared" si="4"/>
        <v>0.9984506076708789</v>
      </c>
      <c r="L55">
        <f t="shared" si="6"/>
        <v>162</v>
      </c>
      <c r="M55">
        <f t="shared" si="7"/>
        <v>-3.93</v>
      </c>
      <c r="O55">
        <v>3500</v>
      </c>
      <c r="P55">
        <v>3000000</v>
      </c>
      <c r="Q55">
        <v>557.48900000000003</v>
      </c>
      <c r="R55">
        <v>-505285</v>
      </c>
      <c r="S55" s="2">
        <v>2519660</v>
      </c>
      <c r="T55">
        <v>2255.5700000000002</v>
      </c>
      <c r="U55">
        <v>6247.08</v>
      </c>
      <c r="V55">
        <f t="shared" si="9"/>
        <v>0.62470800000000004</v>
      </c>
      <c r="X55">
        <v>3000000</v>
      </c>
      <c r="Y55">
        <v>25.8687</v>
      </c>
      <c r="Z55">
        <v>111.012</v>
      </c>
      <c r="AA55">
        <v>85.143299999999996</v>
      </c>
      <c r="AC55">
        <f t="shared" si="11"/>
        <v>323020.3129793905</v>
      </c>
      <c r="AD55">
        <f t="shared" si="12"/>
        <v>0.62871601415951461</v>
      </c>
      <c r="AE55">
        <f t="shared" si="8"/>
        <v>628.71601415951466</v>
      </c>
      <c r="AF55">
        <f t="shared" si="13"/>
        <v>55.577952136053987</v>
      </c>
      <c r="AG55">
        <f t="shared" si="14"/>
        <v>1.0835231901417013E-2</v>
      </c>
      <c r="AI55">
        <v>642.56213121485314</v>
      </c>
      <c r="AJ55">
        <v>54.810539370231645</v>
      </c>
      <c r="AL55">
        <v>2.663871461393494</v>
      </c>
      <c r="AM55">
        <v>2663.871461393494</v>
      </c>
      <c r="AN55">
        <v>34.69081740530693</v>
      </c>
      <c r="AP55">
        <v>2648.5571680583698</v>
      </c>
      <c r="AQ55">
        <v>34.346570284241935</v>
      </c>
    </row>
    <row r="56" spans="2:43" x14ac:dyDescent="0.2">
      <c r="B56">
        <f t="shared" si="5"/>
        <v>3625</v>
      </c>
      <c r="C56">
        <v>3100000</v>
      </c>
      <c r="D56">
        <v>557.66499999999996</v>
      </c>
      <c r="E56">
        <v>-505240</v>
      </c>
      <c r="F56" s="2">
        <v>2519660</v>
      </c>
      <c r="G56">
        <v>2416.0300000000002</v>
      </c>
      <c r="I56">
        <f t="shared" si="3"/>
        <v>2072.0370312499581</v>
      </c>
      <c r="J56">
        <f t="shared" si="10"/>
        <v>0.22156347411527413</v>
      </c>
      <c r="K56">
        <f t="shared" si="4"/>
        <v>0.9984506076708789</v>
      </c>
      <c r="L56">
        <f t="shared" si="6"/>
        <v>207</v>
      </c>
      <c r="M56">
        <f t="shared" si="7"/>
        <v>-3.65</v>
      </c>
      <c r="O56">
        <v>3625</v>
      </c>
      <c r="P56">
        <v>3100000</v>
      </c>
      <c r="Q56">
        <v>557.66499999999996</v>
      </c>
      <c r="R56">
        <v>-505240</v>
      </c>
      <c r="S56" s="2">
        <v>2519660</v>
      </c>
      <c r="T56">
        <v>2416.0300000000002</v>
      </c>
      <c r="U56">
        <v>6754.79</v>
      </c>
      <c r="V56">
        <f t="shared" si="9"/>
        <v>0.67547900000000005</v>
      </c>
      <c r="X56">
        <v>3100000</v>
      </c>
      <c r="Y56">
        <v>25.790700000000001</v>
      </c>
      <c r="Z56">
        <v>110.831</v>
      </c>
      <c r="AA56">
        <v>85.040300000000002</v>
      </c>
      <c r="AC56">
        <f t="shared" si="11"/>
        <v>321849.43307739642</v>
      </c>
      <c r="AD56">
        <f t="shared" si="12"/>
        <v>0.68228589294767339</v>
      </c>
      <c r="AE56">
        <f t="shared" si="8"/>
        <v>682.28589294767335</v>
      </c>
      <c r="AF56">
        <f t="shared" si="13"/>
        <v>53.466959613574652</v>
      </c>
      <c r="AG56">
        <f t="shared" si="14"/>
        <v>1.1263030558541583E-2</v>
      </c>
      <c r="AI56">
        <v>694.75345213338062</v>
      </c>
      <c r="AJ56">
        <v>52.928951076126111</v>
      </c>
      <c r="AL56">
        <v>2.340616669513599</v>
      </c>
      <c r="AM56">
        <v>2340.6166695135989</v>
      </c>
      <c r="AN56">
        <v>34.808066163414615</v>
      </c>
      <c r="AP56">
        <v>2739.129036436248</v>
      </c>
      <c r="AQ56">
        <v>34.410265829159648</v>
      </c>
    </row>
    <row r="57" spans="2:43" x14ac:dyDescent="0.2">
      <c r="B57">
        <f t="shared" si="5"/>
        <v>3750</v>
      </c>
      <c r="C57">
        <v>3200000</v>
      </c>
      <c r="D57">
        <v>557.69600000000003</v>
      </c>
      <c r="E57">
        <v>-505222</v>
      </c>
      <c r="F57" s="2">
        <v>2519660</v>
      </c>
      <c r="G57">
        <v>2584.9899999999998</v>
      </c>
      <c r="I57">
        <f t="shared" si="3"/>
        <v>2090.0370312499581</v>
      </c>
      <c r="J57">
        <f t="shared" si="10"/>
        <v>0.22920359391235254</v>
      </c>
      <c r="K57">
        <f t="shared" si="4"/>
        <v>0.9984506076708789</v>
      </c>
      <c r="L57">
        <f t="shared" si="6"/>
        <v>225</v>
      </c>
      <c r="M57">
        <f t="shared" si="7"/>
        <v>-3.8660000000000001</v>
      </c>
      <c r="O57">
        <v>3750</v>
      </c>
      <c r="P57">
        <v>3200000</v>
      </c>
      <c r="Q57">
        <v>557.69600000000003</v>
      </c>
      <c r="R57">
        <v>-505222</v>
      </c>
      <c r="S57" s="2">
        <v>2519660</v>
      </c>
      <c r="T57">
        <v>2584.9899999999998</v>
      </c>
      <c r="U57">
        <v>7339.92</v>
      </c>
      <c r="V57">
        <f t="shared" si="9"/>
        <v>0.73399200000000009</v>
      </c>
      <c r="X57">
        <v>3200000</v>
      </c>
      <c r="Y57">
        <v>26.113099999999999</v>
      </c>
      <c r="Z57">
        <v>111.027</v>
      </c>
      <c r="AA57">
        <v>84.913899999999998</v>
      </c>
      <c r="AC57">
        <f t="shared" si="11"/>
        <v>320416.41846717597</v>
      </c>
      <c r="AD57">
        <f t="shared" si="12"/>
        <v>0.74470428591542626</v>
      </c>
      <c r="AE57">
        <f t="shared" si="8"/>
        <v>744.70428591542623</v>
      </c>
      <c r="AF57">
        <f t="shared" si="13"/>
        <v>51.454604586915565</v>
      </c>
      <c r="AG57">
        <f t="shared" si="14"/>
        <v>1.1703520119035837E-2</v>
      </c>
      <c r="AI57">
        <v>732.3897454137591</v>
      </c>
      <c r="AJ57">
        <v>52.196384477287502</v>
      </c>
      <c r="AL57">
        <v>2.3529186265901583</v>
      </c>
      <c r="AM57">
        <v>2352.9186265901581</v>
      </c>
      <c r="AN57">
        <v>34.981677451562433</v>
      </c>
      <c r="AP57">
        <v>2596.3253230397099</v>
      </c>
      <c r="AQ57">
        <v>34.664165860740091</v>
      </c>
    </row>
    <row r="58" spans="2:43" x14ac:dyDescent="0.2">
      <c r="B58">
        <f t="shared" si="5"/>
        <v>3875</v>
      </c>
      <c r="C58">
        <v>3300000</v>
      </c>
      <c r="D58">
        <v>557.65800000000002</v>
      </c>
      <c r="E58">
        <v>-505193</v>
      </c>
      <c r="F58" s="2">
        <v>2519660</v>
      </c>
      <c r="G58">
        <v>2738.32</v>
      </c>
      <c r="I58">
        <f t="shared" si="3"/>
        <v>2119.0370312499581</v>
      </c>
      <c r="J58">
        <f t="shared" si="10"/>
        <v>0.23684371370943097</v>
      </c>
      <c r="K58">
        <f t="shared" si="4"/>
        <v>0.9984506076708789</v>
      </c>
      <c r="L58">
        <f t="shared" si="6"/>
        <v>254</v>
      </c>
      <c r="M58">
        <f t="shared" si="7"/>
        <v>-3.778</v>
      </c>
      <c r="O58">
        <v>3875</v>
      </c>
      <c r="P58">
        <v>3300000</v>
      </c>
      <c r="Q58">
        <v>557.65800000000002</v>
      </c>
      <c r="R58">
        <v>-505193</v>
      </c>
      <c r="S58" s="2">
        <v>2519660</v>
      </c>
      <c r="T58">
        <v>2738.32</v>
      </c>
      <c r="U58">
        <v>7893.5</v>
      </c>
      <c r="V58">
        <f t="shared" si="9"/>
        <v>0.78935</v>
      </c>
      <c r="X58">
        <v>3300000</v>
      </c>
      <c r="Y58">
        <v>26.209700000000002</v>
      </c>
      <c r="Z58">
        <v>111.042</v>
      </c>
      <c r="AA58">
        <v>84.832300000000004</v>
      </c>
      <c r="AC58">
        <f t="shared" si="11"/>
        <v>319493.57089319953</v>
      </c>
      <c r="AD58">
        <f t="shared" si="12"/>
        <v>0.80318350076552625</v>
      </c>
      <c r="AE58">
        <f t="shared" si="8"/>
        <v>803.18350076552622</v>
      </c>
      <c r="AF58">
        <f t="shared" si="13"/>
        <v>49.651362165647676</v>
      </c>
      <c r="AG58">
        <f t="shared" si="14"/>
        <v>1.2128569564535422E-2</v>
      </c>
      <c r="AI58">
        <v>800.94449018130535</v>
      </c>
      <c r="AJ58">
        <v>50.330797263526264</v>
      </c>
      <c r="AL58">
        <v>2.4988591496986019</v>
      </c>
      <c r="AM58">
        <v>2498.8591496986019</v>
      </c>
      <c r="AN58">
        <v>35.257255273437387</v>
      </c>
      <c r="AP58">
        <v>2378.2499122442114</v>
      </c>
      <c r="AQ58">
        <v>35.009892875695769</v>
      </c>
    </row>
    <row r="59" spans="2:43" x14ac:dyDescent="0.2">
      <c r="B59">
        <f t="shared" si="5"/>
        <v>4000</v>
      </c>
      <c r="C59">
        <v>3400000</v>
      </c>
      <c r="D59">
        <v>557.68200000000002</v>
      </c>
      <c r="E59">
        <v>-505168</v>
      </c>
      <c r="F59" s="2">
        <v>2519660</v>
      </c>
      <c r="G59">
        <v>3049.57</v>
      </c>
      <c r="I59">
        <f t="shared" si="3"/>
        <v>2144.0370312499581</v>
      </c>
      <c r="J59">
        <f t="shared" si="10"/>
        <v>0.24448383350650937</v>
      </c>
      <c r="K59">
        <f t="shared" si="4"/>
        <v>0.9984506076708789</v>
      </c>
      <c r="L59">
        <f t="shared" si="6"/>
        <v>279</v>
      </c>
      <c r="M59">
        <f t="shared" si="7"/>
        <v>-3.81</v>
      </c>
      <c r="O59">
        <v>4000</v>
      </c>
      <c r="P59">
        <v>3400000</v>
      </c>
      <c r="Q59">
        <v>557.68200000000002</v>
      </c>
      <c r="R59">
        <v>-505168</v>
      </c>
      <c r="S59" s="2">
        <v>2519660</v>
      </c>
      <c r="T59">
        <v>3049.57</v>
      </c>
      <c r="U59">
        <v>8560.8799999999992</v>
      </c>
      <c r="V59">
        <f t="shared" si="9"/>
        <v>0.85608799999999996</v>
      </c>
      <c r="X59">
        <v>3400000</v>
      </c>
      <c r="Y59">
        <v>25.795000000000002</v>
      </c>
      <c r="Z59">
        <v>111.28</v>
      </c>
      <c r="AA59">
        <v>85.484999999999999</v>
      </c>
      <c r="AC59">
        <f t="shared" si="11"/>
        <v>326925.01006360876</v>
      </c>
      <c r="AD59">
        <f t="shared" si="12"/>
        <v>0.85129004003487008</v>
      </c>
      <c r="AE59">
        <f t="shared" si="8"/>
        <v>851.29004003487012</v>
      </c>
      <c r="AF59">
        <f t="shared" si="13"/>
        <v>49.218560265076292</v>
      </c>
      <c r="AG59">
        <f t="shared" si="14"/>
        <v>1.2235221769119875E-2</v>
      </c>
      <c r="AI59">
        <v>854.31009521507485</v>
      </c>
      <c r="AJ59">
        <v>49.291141255855678</v>
      </c>
      <c r="AL59">
        <v>2.2310906498241958</v>
      </c>
      <c r="AM59">
        <v>2231.0906498241957</v>
      </c>
      <c r="AN59">
        <v>35.297988633941699</v>
      </c>
      <c r="AP59">
        <v>2287.6001864520781</v>
      </c>
      <c r="AQ59">
        <v>35.571899632649512</v>
      </c>
    </row>
    <row r="60" spans="2:43" x14ac:dyDescent="0.2">
      <c r="B60">
        <f t="shared" si="5"/>
        <v>4125</v>
      </c>
      <c r="C60">
        <v>3500000</v>
      </c>
      <c r="D60">
        <v>557.58000000000004</v>
      </c>
      <c r="E60">
        <v>-505141</v>
      </c>
      <c r="F60" s="2">
        <v>2519660</v>
      </c>
      <c r="G60">
        <v>3521.62</v>
      </c>
      <c r="I60">
        <f t="shared" si="3"/>
        <v>2171.0370312499581</v>
      </c>
      <c r="J60">
        <f t="shared" si="10"/>
        <v>0.25212395330358778</v>
      </c>
      <c r="K60">
        <f t="shared" si="4"/>
        <v>0.9984506076708789</v>
      </c>
      <c r="L60">
        <f t="shared" si="6"/>
        <v>306</v>
      </c>
      <c r="M60">
        <f t="shared" si="7"/>
        <v>-3.794</v>
      </c>
      <c r="O60">
        <v>4125</v>
      </c>
      <c r="P60">
        <v>3500000</v>
      </c>
      <c r="Q60">
        <v>557.58000000000004</v>
      </c>
      <c r="R60">
        <v>-505141</v>
      </c>
      <c r="S60" s="2">
        <v>2519660</v>
      </c>
      <c r="T60">
        <v>3521.62</v>
      </c>
      <c r="U60">
        <v>9219.2800000000007</v>
      </c>
      <c r="V60">
        <f t="shared" si="9"/>
        <v>0.92192800000000008</v>
      </c>
      <c r="X60">
        <v>3500000</v>
      </c>
      <c r="Y60">
        <v>25.740500000000001</v>
      </c>
      <c r="Z60">
        <v>111.117</v>
      </c>
      <c r="AA60">
        <v>85.376499999999993</v>
      </c>
      <c r="AC60">
        <f t="shared" si="11"/>
        <v>325681.76172625029</v>
      </c>
      <c r="AD60">
        <f t="shared" si="12"/>
        <v>0.9202606562548753</v>
      </c>
      <c r="AE60">
        <f t="shared" si="8"/>
        <v>920.26065625487524</v>
      </c>
      <c r="AF60">
        <f t="shared" si="13"/>
        <v>47.545589554314645</v>
      </c>
      <c r="AG60">
        <f t="shared" si="14"/>
        <v>1.2665738413277321E-2</v>
      </c>
      <c r="AI60">
        <v>899.07757258446418</v>
      </c>
      <c r="AJ60">
        <v>48.796718542050058</v>
      </c>
      <c r="AL60">
        <v>2.6834194028267375</v>
      </c>
      <c r="AM60">
        <v>2683.4194028267375</v>
      </c>
      <c r="AN60">
        <v>35.414830754873869</v>
      </c>
      <c r="AP60">
        <v>2407.9904667046098</v>
      </c>
      <c r="AQ60">
        <v>35.650032002579408</v>
      </c>
    </row>
    <row r="61" spans="2:43" x14ac:dyDescent="0.2">
      <c r="B61">
        <f t="shared" si="5"/>
        <v>4250</v>
      </c>
      <c r="C61">
        <v>3600000</v>
      </c>
      <c r="D61">
        <v>557.58000000000004</v>
      </c>
      <c r="E61">
        <v>-505090</v>
      </c>
      <c r="F61" s="2">
        <v>2519660</v>
      </c>
      <c r="G61">
        <v>3921.02</v>
      </c>
      <c r="I61">
        <f t="shared" si="3"/>
        <v>2222.0370312499581</v>
      </c>
      <c r="J61">
        <f t="shared" si="10"/>
        <v>0.25976407310066624</v>
      </c>
      <c r="K61">
        <f t="shared" si="4"/>
        <v>0.9984506076708789</v>
      </c>
      <c r="L61">
        <f t="shared" si="6"/>
        <v>357</v>
      </c>
      <c r="M61">
        <f t="shared" si="7"/>
        <v>-3.6019999999999999</v>
      </c>
      <c r="O61">
        <v>4250</v>
      </c>
      <c r="P61">
        <v>3600000</v>
      </c>
      <c r="Q61">
        <v>557.58000000000004</v>
      </c>
      <c r="R61">
        <v>-505090</v>
      </c>
      <c r="S61" s="2">
        <v>2519660</v>
      </c>
      <c r="T61">
        <v>3921.02</v>
      </c>
      <c r="U61">
        <v>9973.01</v>
      </c>
      <c r="V61">
        <f t="shared" si="9"/>
        <v>0.9973010000000001</v>
      </c>
      <c r="X61">
        <v>3600000</v>
      </c>
      <c r="Y61">
        <v>26.104500000000002</v>
      </c>
      <c r="Z61">
        <v>110.648</v>
      </c>
      <c r="AA61">
        <v>84.543499999999995</v>
      </c>
      <c r="AC61">
        <f t="shared" si="11"/>
        <v>316241.64986883989</v>
      </c>
      <c r="AD61">
        <f t="shared" si="12"/>
        <v>1.0252138767875869</v>
      </c>
      <c r="AE61">
        <f t="shared" si="8"/>
        <v>1025.213876787587</v>
      </c>
      <c r="AF61">
        <f t="shared" si="13"/>
        <v>44.809581541415383</v>
      </c>
      <c r="AG61">
        <f t="shared" si="14"/>
        <v>1.3439090017910899E-2</v>
      </c>
      <c r="AI61">
        <v>978.39406400164899</v>
      </c>
      <c r="AJ61">
        <v>47.003416666321698</v>
      </c>
      <c r="AL61">
        <v>1.9709692754900514</v>
      </c>
      <c r="AM61">
        <v>1970.9692754900514</v>
      </c>
      <c r="AN61">
        <v>36.39775178194386</v>
      </c>
      <c r="AP61">
        <v>2225.6318739645335</v>
      </c>
      <c r="AQ61">
        <v>35.85828173611624</v>
      </c>
    </row>
    <row r="62" spans="2:43" x14ac:dyDescent="0.2">
      <c r="B62">
        <f t="shared" si="5"/>
        <v>4375</v>
      </c>
      <c r="C62">
        <v>3700000</v>
      </c>
      <c r="D62">
        <v>557.59</v>
      </c>
      <c r="E62">
        <v>-505055</v>
      </c>
      <c r="F62" s="2">
        <v>2519660</v>
      </c>
      <c r="G62">
        <v>4069.43</v>
      </c>
      <c r="I62">
        <f t="shared" si="3"/>
        <v>2257.0370312499581</v>
      </c>
      <c r="J62">
        <f t="shared" si="10"/>
        <v>0.26740419289774464</v>
      </c>
      <c r="K62">
        <f t="shared" si="4"/>
        <v>0.9984506076708789</v>
      </c>
      <c r="L62">
        <f t="shared" si="6"/>
        <v>392</v>
      </c>
      <c r="M62">
        <f t="shared" si="7"/>
        <v>-3.73</v>
      </c>
      <c r="O62">
        <v>4375</v>
      </c>
      <c r="P62">
        <v>3700000</v>
      </c>
      <c r="Q62">
        <v>557.59</v>
      </c>
      <c r="R62">
        <v>-505055</v>
      </c>
      <c r="S62" s="2">
        <v>2519660</v>
      </c>
      <c r="T62">
        <v>4069.43</v>
      </c>
      <c r="U62">
        <v>10833.1</v>
      </c>
      <c r="V62">
        <f t="shared" si="9"/>
        <v>1.08331</v>
      </c>
      <c r="X62">
        <v>3700000</v>
      </c>
      <c r="Y62">
        <v>25.860299999999999</v>
      </c>
      <c r="Z62">
        <v>111.19199999999999</v>
      </c>
      <c r="AA62">
        <v>85.331699999999998</v>
      </c>
      <c r="AC62">
        <f t="shared" si="11"/>
        <v>325169.34127908776</v>
      </c>
      <c r="AD62">
        <f t="shared" si="12"/>
        <v>1.0830548448657282</v>
      </c>
      <c r="AE62">
        <f t="shared" si="8"/>
        <v>1083.0548448657282</v>
      </c>
      <c r="AF62">
        <f t="shared" si="13"/>
        <v>44.758166244175229</v>
      </c>
      <c r="AG62">
        <f t="shared" si="14"/>
        <v>1.3454527978531057E-2</v>
      </c>
      <c r="AI62">
        <v>1079.54069726631</v>
      </c>
      <c r="AJ62">
        <v>44.475679297138946</v>
      </c>
      <c r="AL62">
        <v>2.1164242237626198</v>
      </c>
      <c r="AM62">
        <v>2116.4242237626199</v>
      </c>
      <c r="AN62">
        <v>36.405998159290355</v>
      </c>
      <c r="AP62">
        <v>2114.9001242749823</v>
      </c>
      <c r="AQ62">
        <v>35.906185491553821</v>
      </c>
    </row>
    <row r="63" spans="2:43" x14ac:dyDescent="0.2">
      <c r="B63">
        <f t="shared" si="5"/>
        <v>4500</v>
      </c>
      <c r="C63">
        <v>3800000</v>
      </c>
      <c r="D63">
        <v>557.60900000000004</v>
      </c>
      <c r="E63">
        <v>-505013</v>
      </c>
      <c r="F63" s="2">
        <v>2519660</v>
      </c>
      <c r="G63">
        <v>4432.16</v>
      </c>
      <c r="I63">
        <f t="shared" si="3"/>
        <v>2299.0370312499581</v>
      </c>
      <c r="J63">
        <f t="shared" si="10"/>
        <v>0.27504431269482305</v>
      </c>
      <c r="K63">
        <f t="shared" si="4"/>
        <v>0.9984506076708789</v>
      </c>
      <c r="L63">
        <f t="shared" si="6"/>
        <v>434</v>
      </c>
      <c r="M63">
        <f t="shared" si="7"/>
        <v>-3.6739999999999999</v>
      </c>
      <c r="O63">
        <v>4500</v>
      </c>
      <c r="P63">
        <v>3800000</v>
      </c>
      <c r="Q63">
        <v>557.60900000000004</v>
      </c>
      <c r="R63">
        <v>-505013</v>
      </c>
      <c r="S63" s="2">
        <v>2519660</v>
      </c>
      <c r="T63">
        <v>4432.16</v>
      </c>
      <c r="U63">
        <v>11682.7</v>
      </c>
      <c r="V63">
        <f t="shared" si="9"/>
        <v>1.1682700000000001</v>
      </c>
      <c r="X63">
        <v>3800000</v>
      </c>
      <c r="Y63">
        <v>26.1264</v>
      </c>
      <c r="Z63">
        <v>111.253</v>
      </c>
      <c r="AA63">
        <v>85.126599999999996</v>
      </c>
      <c r="AC63">
        <f t="shared" si="11"/>
        <v>322830.27872310521</v>
      </c>
      <c r="AD63">
        <f t="shared" si="12"/>
        <v>1.1764575252624747</v>
      </c>
      <c r="AE63">
        <f t="shared" si="8"/>
        <v>1176.4575252624747</v>
      </c>
      <c r="AF63">
        <f t="shared" si="13"/>
        <v>43.201865299345314</v>
      </c>
      <c r="AG63">
        <f t="shared" si="14"/>
        <v>1.393921294433381E-2</v>
      </c>
      <c r="AI63">
        <v>1178.1478482067591</v>
      </c>
      <c r="AJ63">
        <v>43.12806591383049</v>
      </c>
      <c r="AL63">
        <v>2.0439659888910122</v>
      </c>
      <c r="AM63">
        <v>2043.9659888910123</v>
      </c>
      <c r="AN63">
        <v>36.693107464572151</v>
      </c>
      <c r="AP63">
        <v>2594.1802049831172</v>
      </c>
      <c r="AQ63">
        <v>35.910794049978946</v>
      </c>
    </row>
    <row r="64" spans="2:43" x14ac:dyDescent="0.2">
      <c r="B64">
        <f t="shared" si="5"/>
        <v>4625</v>
      </c>
      <c r="C64">
        <v>3900000</v>
      </c>
      <c r="D64">
        <v>557.63400000000001</v>
      </c>
      <c r="E64">
        <v>-504970</v>
      </c>
      <c r="F64" s="2">
        <v>2519660</v>
      </c>
      <c r="G64">
        <v>5026.1499999999996</v>
      </c>
      <c r="I64">
        <f t="shared" si="3"/>
        <v>2342.0370312499581</v>
      </c>
      <c r="J64">
        <f t="shared" si="10"/>
        <v>0.28268443249190145</v>
      </c>
      <c r="K64">
        <f t="shared" si="4"/>
        <v>0.9984506076708789</v>
      </c>
      <c r="L64">
        <f t="shared" si="6"/>
        <v>477</v>
      </c>
      <c r="M64">
        <f t="shared" si="7"/>
        <v>-3.6659999999999999</v>
      </c>
      <c r="O64">
        <v>4625</v>
      </c>
      <c r="P64">
        <v>3900000</v>
      </c>
      <c r="Q64">
        <v>557.63400000000001</v>
      </c>
      <c r="R64">
        <v>-504970</v>
      </c>
      <c r="S64" s="2">
        <v>2519660</v>
      </c>
      <c r="T64">
        <v>5026.1499999999996</v>
      </c>
      <c r="U64">
        <v>12425.4</v>
      </c>
      <c r="V64">
        <f t="shared" si="9"/>
        <v>1.24254</v>
      </c>
      <c r="X64">
        <v>3900000</v>
      </c>
      <c r="Y64">
        <v>25.743600000000001</v>
      </c>
      <c r="Z64">
        <v>110.908</v>
      </c>
      <c r="AA64">
        <v>85.164400000000001</v>
      </c>
      <c r="AC64">
        <f t="shared" si="11"/>
        <v>323260.5227598513</v>
      </c>
      <c r="AD64">
        <f t="shared" si="12"/>
        <v>1.2495826775203638</v>
      </c>
      <c r="AE64">
        <f t="shared" si="8"/>
        <v>1249.5826775203639</v>
      </c>
      <c r="AF64">
        <f t="shared" si="13"/>
        <v>42.090267417509715</v>
      </c>
      <c r="AG64">
        <f t="shared" si="14"/>
        <v>1.4307345544435348E-2</v>
      </c>
      <c r="AI64">
        <v>1230.8949011661691</v>
      </c>
      <c r="AJ64">
        <v>43.123731140376279</v>
      </c>
      <c r="AL64">
        <v>2.2929934636593261</v>
      </c>
      <c r="AM64">
        <v>2292.9934636593262</v>
      </c>
      <c r="AN64">
        <v>36.693810873713474</v>
      </c>
      <c r="AP64">
        <v>2126.2270648869285</v>
      </c>
      <c r="AQ64">
        <v>36.484991461280956</v>
      </c>
    </row>
    <row r="65" spans="2:43" x14ac:dyDescent="0.2">
      <c r="B65">
        <f t="shared" si="5"/>
        <v>4750</v>
      </c>
      <c r="C65">
        <v>4000000</v>
      </c>
      <c r="D65">
        <v>557.59799999999996</v>
      </c>
      <c r="E65">
        <v>-504931</v>
      </c>
      <c r="F65" s="2">
        <v>2519660</v>
      </c>
      <c r="G65">
        <v>5377.31</v>
      </c>
      <c r="I65">
        <f t="shared" si="3"/>
        <v>2381.0370312499581</v>
      </c>
      <c r="J65">
        <f t="shared" si="10"/>
        <v>0.29032455228897991</v>
      </c>
      <c r="K65">
        <f t="shared" si="4"/>
        <v>0.9984506076708789</v>
      </c>
      <c r="L65">
        <f t="shared" si="6"/>
        <v>516</v>
      </c>
      <c r="M65">
        <f t="shared" si="7"/>
        <v>-3.698</v>
      </c>
      <c r="O65">
        <v>4750</v>
      </c>
      <c r="P65">
        <v>4000000</v>
      </c>
      <c r="Q65">
        <v>557.59799999999996</v>
      </c>
      <c r="R65">
        <v>-504931</v>
      </c>
      <c r="S65" s="2">
        <v>2519660</v>
      </c>
      <c r="T65">
        <v>5377.31</v>
      </c>
      <c r="U65">
        <v>13269.7</v>
      </c>
      <c r="V65">
        <f t="shared" si="9"/>
        <v>1.3269700000000002</v>
      </c>
      <c r="X65">
        <v>4000000</v>
      </c>
      <c r="Y65">
        <v>26.0306</v>
      </c>
      <c r="Z65">
        <v>111.066</v>
      </c>
      <c r="AA65">
        <v>85.035399999999996</v>
      </c>
      <c r="AC65">
        <f t="shared" si="11"/>
        <v>321793.80164075131</v>
      </c>
      <c r="AD65">
        <f t="shared" si="12"/>
        <v>1.3405737727712803</v>
      </c>
      <c r="AE65">
        <f t="shared" si="8"/>
        <v>1340.5737727712803</v>
      </c>
      <c r="AF65">
        <f t="shared" si="13"/>
        <v>40.796679441696931</v>
      </c>
      <c r="AG65">
        <f t="shared" si="14"/>
        <v>1.4761005264181165E-2</v>
      </c>
      <c r="AI65">
        <v>1320.0510763780255</v>
      </c>
      <c r="AJ65">
        <v>41.88803437288346</v>
      </c>
      <c r="AL65">
        <v>2.0021113997866551</v>
      </c>
      <c r="AM65">
        <v>2002.1113997866551</v>
      </c>
      <c r="AN65">
        <v>36.715082419554271</v>
      </c>
      <c r="AP65">
        <v>2234.503443213378</v>
      </c>
      <c r="AQ65">
        <v>36.502191519893465</v>
      </c>
    </row>
    <row r="66" spans="2:43" x14ac:dyDescent="0.2">
      <c r="B66">
        <f t="shared" si="5"/>
        <v>4875</v>
      </c>
      <c r="C66">
        <v>4100000</v>
      </c>
      <c r="D66">
        <v>557.66399999999999</v>
      </c>
      <c r="E66">
        <v>-504880</v>
      </c>
      <c r="F66" s="2">
        <v>2519660</v>
      </c>
      <c r="G66">
        <v>5893.73</v>
      </c>
      <c r="I66">
        <f t="shared" si="3"/>
        <v>2432.0370312499581</v>
      </c>
      <c r="J66">
        <f t="shared" si="10"/>
        <v>0.29796467208605831</v>
      </c>
      <c r="K66">
        <f t="shared" si="4"/>
        <v>0.9984506076708789</v>
      </c>
      <c r="L66">
        <f t="shared" si="6"/>
        <v>567</v>
      </c>
      <c r="M66">
        <f t="shared" si="7"/>
        <v>-3.6019999999999999</v>
      </c>
      <c r="O66">
        <v>4875</v>
      </c>
      <c r="P66">
        <v>4100000</v>
      </c>
      <c r="Q66">
        <v>557.66399999999999</v>
      </c>
      <c r="R66">
        <v>-504880</v>
      </c>
      <c r="S66" s="2">
        <v>2519660</v>
      </c>
      <c r="T66">
        <v>5893.73</v>
      </c>
      <c r="U66">
        <v>14482.3</v>
      </c>
      <c r="V66">
        <f t="shared" si="9"/>
        <v>1.4482299999999999</v>
      </c>
      <c r="X66">
        <v>4100000</v>
      </c>
      <c r="Y66">
        <v>25.72</v>
      </c>
      <c r="Z66">
        <v>111.6</v>
      </c>
      <c r="AA66">
        <v>85.88</v>
      </c>
      <c r="AC66">
        <f t="shared" si="11"/>
        <v>331477.84365034662</v>
      </c>
      <c r="AD66">
        <f t="shared" si="12"/>
        <v>1.4203334762554245</v>
      </c>
      <c r="AE66">
        <f t="shared" si="8"/>
        <v>1420.3334762554246</v>
      </c>
      <c r="AF66">
        <f t="shared" si="13"/>
        <v>40.946863065895123</v>
      </c>
      <c r="AG66">
        <f t="shared" si="14"/>
        <v>1.4706865310558448E-2</v>
      </c>
      <c r="AI66">
        <v>1452.4762801660672</v>
      </c>
      <c r="AJ66">
        <v>39.993997783855697</v>
      </c>
      <c r="AL66">
        <v>2.1784517730751007</v>
      </c>
      <c r="AM66">
        <v>2178.4517730751008</v>
      </c>
      <c r="AN66">
        <v>37.077906261642951</v>
      </c>
      <c r="AP66">
        <v>2344.8139035624126</v>
      </c>
      <c r="AQ66">
        <v>36.716239664008093</v>
      </c>
    </row>
    <row r="67" spans="2:43" x14ac:dyDescent="0.2">
      <c r="B67">
        <f t="shared" si="5"/>
        <v>5000</v>
      </c>
      <c r="C67">
        <v>4200000</v>
      </c>
      <c r="D67">
        <v>557.67200000000003</v>
      </c>
      <c r="E67">
        <v>-504833</v>
      </c>
      <c r="F67" s="2">
        <v>2519660</v>
      </c>
      <c r="G67">
        <v>6347.38</v>
      </c>
      <c r="I67">
        <f t="shared" si="3"/>
        <v>2479.0370312499581</v>
      </c>
      <c r="J67">
        <f t="shared" si="10"/>
        <v>0.30560479188313672</v>
      </c>
      <c r="K67">
        <f t="shared" si="4"/>
        <v>0.9984506076708789</v>
      </c>
      <c r="L67">
        <f t="shared" si="6"/>
        <v>614</v>
      </c>
      <c r="M67">
        <f t="shared" si="7"/>
        <v>-3.6339999999999999</v>
      </c>
      <c r="O67">
        <v>5000</v>
      </c>
      <c r="P67">
        <v>4200000</v>
      </c>
      <c r="Q67">
        <v>557.67200000000003</v>
      </c>
      <c r="R67">
        <v>-504833</v>
      </c>
      <c r="S67" s="2">
        <v>2519660</v>
      </c>
      <c r="T67">
        <v>6347.38</v>
      </c>
      <c r="U67">
        <v>15505.6</v>
      </c>
      <c r="V67">
        <f t="shared" si="9"/>
        <v>1.5505600000000002</v>
      </c>
      <c r="X67">
        <v>4200000</v>
      </c>
      <c r="Y67">
        <v>25.6647</v>
      </c>
      <c r="Z67">
        <v>111.315</v>
      </c>
      <c r="AA67">
        <v>85.650300000000001</v>
      </c>
      <c r="AC67">
        <f t="shared" si="11"/>
        <v>328825.17741034983</v>
      </c>
      <c r="AD67">
        <f t="shared" si="12"/>
        <v>1.532959925328131</v>
      </c>
      <c r="AE67">
        <f t="shared" si="8"/>
        <v>1532.959925328131</v>
      </c>
      <c r="AF67">
        <f t="shared" si="13"/>
        <v>39.603704367302527</v>
      </c>
      <c r="AG67">
        <f t="shared" si="14"/>
        <v>1.5205648300344E-2</v>
      </c>
      <c r="AI67">
        <v>1563.1895552571161</v>
      </c>
      <c r="AJ67">
        <v>38.742900486450175</v>
      </c>
      <c r="AL67">
        <v>1.8720416056136737</v>
      </c>
      <c r="AM67">
        <v>1872.0416056136737</v>
      </c>
      <c r="AN67">
        <v>37.129290915967147</v>
      </c>
      <c r="AP67">
        <v>2431.9653112661922</v>
      </c>
      <c r="AQ67">
        <v>36.821863835989433</v>
      </c>
    </row>
    <row r="68" spans="2:43" x14ac:dyDescent="0.2">
      <c r="B68">
        <f t="shared" si="5"/>
        <v>5125</v>
      </c>
      <c r="C68">
        <v>4300000</v>
      </c>
      <c r="D68">
        <v>557.67200000000003</v>
      </c>
      <c r="E68">
        <v>-504770</v>
      </c>
      <c r="F68" s="2">
        <v>2519660</v>
      </c>
      <c r="G68">
        <v>6834.99</v>
      </c>
      <c r="I68">
        <f t="shared" si="3"/>
        <v>2542.0370312499581</v>
      </c>
      <c r="J68">
        <f t="shared" si="10"/>
        <v>0.31324491168021512</v>
      </c>
      <c r="K68">
        <f t="shared" si="4"/>
        <v>0.9984506076708789</v>
      </c>
      <c r="L68">
        <f t="shared" si="6"/>
        <v>677</v>
      </c>
      <c r="M68">
        <f t="shared" si="7"/>
        <v>-3.5059999999999998</v>
      </c>
      <c r="O68">
        <v>5125</v>
      </c>
      <c r="P68">
        <v>4300000</v>
      </c>
      <c r="Q68">
        <v>557.67200000000003</v>
      </c>
      <c r="R68">
        <v>-504770</v>
      </c>
      <c r="S68" s="2">
        <v>2519660</v>
      </c>
      <c r="T68">
        <v>6834.99</v>
      </c>
      <c r="U68">
        <v>16719.8</v>
      </c>
      <c r="V68">
        <f t="shared" si="9"/>
        <v>1.67198</v>
      </c>
      <c r="X68">
        <v>4300000</v>
      </c>
      <c r="Y68">
        <v>25.661300000000001</v>
      </c>
      <c r="Z68">
        <v>111</v>
      </c>
      <c r="AA68">
        <v>85.338700000000003</v>
      </c>
      <c r="AC68">
        <f t="shared" si="11"/>
        <v>325249.37151811854</v>
      </c>
      <c r="AD68">
        <f t="shared" si="12"/>
        <v>1.6711748864142137</v>
      </c>
      <c r="AE68">
        <f t="shared" si="8"/>
        <v>1671.1748864142137</v>
      </c>
      <c r="AF68">
        <f t="shared" si="13"/>
        <v>38.21759444452897</v>
      </c>
      <c r="AG68">
        <f t="shared" si="14"/>
        <v>1.5757140363035271E-2</v>
      </c>
      <c r="AI68">
        <v>1630.8229675684884</v>
      </c>
      <c r="AJ68">
        <v>39.16837642543684</v>
      </c>
      <c r="AL68">
        <v>2.0066621896842998</v>
      </c>
      <c r="AM68">
        <v>2006.6621896842998</v>
      </c>
      <c r="AN68">
        <v>37.212149162494747</v>
      </c>
      <c r="AP68">
        <v>1919.7249092115926</v>
      </c>
      <c r="AQ68">
        <v>37.438848352224468</v>
      </c>
    </row>
    <row r="69" spans="2:43" x14ac:dyDescent="0.2">
      <c r="B69">
        <f t="shared" si="5"/>
        <v>5250</v>
      </c>
      <c r="C69">
        <v>4400000</v>
      </c>
      <c r="D69">
        <v>557.58299999999997</v>
      </c>
      <c r="E69">
        <v>-504728</v>
      </c>
      <c r="F69" s="2">
        <v>2519660</v>
      </c>
      <c r="G69">
        <v>7486.77</v>
      </c>
      <c r="I69">
        <f t="shared" si="3"/>
        <v>2584.0370312499581</v>
      </c>
      <c r="J69">
        <f t="shared" si="10"/>
        <v>0.32088503147729358</v>
      </c>
      <c r="K69">
        <f t="shared" si="4"/>
        <v>0.9984506076708789</v>
      </c>
      <c r="L69">
        <f t="shared" si="6"/>
        <v>719</v>
      </c>
      <c r="M69">
        <f t="shared" si="7"/>
        <v>-3.6739999999999999</v>
      </c>
      <c r="O69">
        <v>5250</v>
      </c>
      <c r="P69">
        <v>4400000</v>
      </c>
      <c r="Q69">
        <v>557.58299999999997</v>
      </c>
      <c r="R69">
        <v>-504728</v>
      </c>
      <c r="S69" s="2">
        <v>2519660</v>
      </c>
      <c r="T69">
        <v>7486.77</v>
      </c>
      <c r="U69">
        <v>17864.599999999999</v>
      </c>
      <c r="V69">
        <f t="shared" si="9"/>
        <v>1.7864599999999999</v>
      </c>
      <c r="X69">
        <v>4400000</v>
      </c>
      <c r="Y69">
        <v>25.5947</v>
      </c>
      <c r="Z69">
        <v>111.48699999999999</v>
      </c>
      <c r="AA69">
        <v>85.892300000000006</v>
      </c>
      <c r="AC69">
        <f t="shared" si="11"/>
        <v>331620.28990503174</v>
      </c>
      <c r="AD69">
        <f t="shared" si="12"/>
        <v>1.7512957366277868</v>
      </c>
      <c r="AE69">
        <f t="shared" si="8"/>
        <v>1751.2957366277867</v>
      </c>
      <c r="AF69">
        <f t="shared" si="13"/>
        <v>38.038426396344782</v>
      </c>
      <c r="AG69">
        <f t="shared" si="14"/>
        <v>1.5831359418639543E-2</v>
      </c>
      <c r="AI69">
        <v>1748.863104813742</v>
      </c>
      <c r="AJ69">
        <v>38.624393162251032</v>
      </c>
      <c r="AL69">
        <v>1.7730169492190497</v>
      </c>
      <c r="AM69">
        <v>1773.0169492190498</v>
      </c>
      <c r="AN69">
        <v>37.709755487983351</v>
      </c>
      <c r="AP69">
        <v>1820.4433230867965</v>
      </c>
      <c r="AQ69">
        <v>37.741554375067729</v>
      </c>
    </row>
    <row r="70" spans="2:43" x14ac:dyDescent="0.2">
      <c r="B70">
        <f t="shared" si="5"/>
        <v>5375</v>
      </c>
      <c r="C70">
        <v>4500000</v>
      </c>
      <c r="D70">
        <v>557.54999999999995</v>
      </c>
      <c r="E70">
        <v>-504646</v>
      </c>
      <c r="F70" s="2">
        <v>2519660</v>
      </c>
      <c r="G70">
        <v>8112.18</v>
      </c>
      <c r="I70">
        <f t="shared" si="3"/>
        <v>2666.0370312499581</v>
      </c>
      <c r="J70">
        <f t="shared" si="10"/>
        <v>0.32852515127437198</v>
      </c>
      <c r="K70">
        <f t="shared" si="4"/>
        <v>0.9984506076708789</v>
      </c>
      <c r="L70">
        <f t="shared" si="6"/>
        <v>801</v>
      </c>
      <c r="M70">
        <f t="shared" si="7"/>
        <v>-3.3540000000000001</v>
      </c>
      <c r="O70">
        <v>5375</v>
      </c>
      <c r="P70">
        <v>4500000</v>
      </c>
      <c r="Q70">
        <v>557.54999999999995</v>
      </c>
      <c r="R70">
        <v>-504646</v>
      </c>
      <c r="S70" s="2">
        <v>2519660</v>
      </c>
      <c r="T70">
        <v>8112.18</v>
      </c>
      <c r="U70">
        <v>19415.7</v>
      </c>
      <c r="V70">
        <f t="shared" si="9"/>
        <v>1.9415700000000002</v>
      </c>
      <c r="X70">
        <v>4500000</v>
      </c>
      <c r="Y70">
        <v>25.618099999999998</v>
      </c>
      <c r="Z70">
        <v>111.46599999999999</v>
      </c>
      <c r="AA70">
        <v>85.847899999999996</v>
      </c>
      <c r="AC70">
        <f t="shared" si="11"/>
        <v>331106.28582122887</v>
      </c>
      <c r="AD70">
        <f t="shared" si="12"/>
        <v>1.906307321451205</v>
      </c>
      <c r="AE70">
        <f t="shared" si="8"/>
        <v>1906.3073214512049</v>
      </c>
      <c r="AF70">
        <f t="shared" si="13"/>
        <v>37.096224245868655</v>
      </c>
      <c r="AG70">
        <f t="shared" si="14"/>
        <v>1.6233458047069736E-2</v>
      </c>
      <c r="AI70">
        <v>1846.1996333927366</v>
      </c>
      <c r="AJ70">
        <v>38.319570842458305</v>
      </c>
      <c r="AL70">
        <v>2.0342204808969657</v>
      </c>
      <c r="AM70">
        <v>2034.2204808969657</v>
      </c>
      <c r="AN70">
        <v>37.901333465478309</v>
      </c>
      <c r="AP70">
        <v>2072.7755835990083</v>
      </c>
      <c r="AQ70">
        <v>37.976941670664907</v>
      </c>
    </row>
    <row r="71" spans="2:43" x14ac:dyDescent="0.2">
      <c r="B71">
        <f t="shared" si="5"/>
        <v>5500</v>
      </c>
      <c r="C71">
        <v>4600000</v>
      </c>
      <c r="D71">
        <v>557.61699999999996</v>
      </c>
      <c r="E71">
        <v>-504591</v>
      </c>
      <c r="F71" s="2">
        <v>2519660</v>
      </c>
      <c r="G71">
        <v>8786.3799999999992</v>
      </c>
      <c r="I71">
        <f t="shared" si="3"/>
        <v>2721.0370312499581</v>
      </c>
      <c r="J71">
        <f t="shared" si="10"/>
        <v>0.33616527107145039</v>
      </c>
      <c r="K71">
        <f t="shared" si="4"/>
        <v>0.9984506076708789</v>
      </c>
      <c r="L71">
        <f t="shared" si="6"/>
        <v>856</v>
      </c>
      <c r="M71">
        <f t="shared" si="7"/>
        <v>-3.57</v>
      </c>
      <c r="O71">
        <v>5500</v>
      </c>
      <c r="P71">
        <v>4600000</v>
      </c>
      <c r="Q71">
        <v>557.61699999999996</v>
      </c>
      <c r="R71">
        <v>-504591</v>
      </c>
      <c r="S71" s="2">
        <v>2519660</v>
      </c>
      <c r="T71">
        <v>8786.3799999999992</v>
      </c>
      <c r="U71">
        <v>20823.599999999999</v>
      </c>
      <c r="V71">
        <f t="shared" si="9"/>
        <v>2.08236</v>
      </c>
      <c r="X71">
        <v>4600000</v>
      </c>
      <c r="Y71">
        <v>25.601299999999998</v>
      </c>
      <c r="Z71">
        <v>111.965</v>
      </c>
      <c r="AA71">
        <v>86.363699999999994</v>
      </c>
      <c r="AC71">
        <f t="shared" si="11"/>
        <v>337110.3745416209</v>
      </c>
      <c r="AD71">
        <f t="shared" si="12"/>
        <v>2.0081261114662738</v>
      </c>
      <c r="AE71">
        <f t="shared" si="8"/>
        <v>2008.1261114662739</v>
      </c>
      <c r="AF71">
        <f t="shared" si="13"/>
        <v>36.910521372538923</v>
      </c>
      <c r="AG71">
        <f t="shared" si="14"/>
        <v>1.6315131231064945E-2</v>
      </c>
      <c r="AI71">
        <v>1940.6643279652462</v>
      </c>
      <c r="AJ71">
        <v>38.154728730114762</v>
      </c>
      <c r="AL71">
        <v>1.7564147651900788</v>
      </c>
      <c r="AM71">
        <v>1756.4147651900787</v>
      </c>
      <c r="AN71">
        <v>38.562205635558989</v>
      </c>
      <c r="AP71">
        <v>1940.6643279652462</v>
      </c>
      <c r="AQ71">
        <v>38.154728730114762</v>
      </c>
    </row>
    <row r="72" spans="2:43" x14ac:dyDescent="0.2">
      <c r="B72">
        <f t="shared" si="5"/>
        <v>5625</v>
      </c>
      <c r="C72">
        <v>4700000</v>
      </c>
      <c r="D72">
        <v>557.61800000000005</v>
      </c>
      <c r="E72">
        <v>-504510</v>
      </c>
      <c r="F72" s="2">
        <v>2519660</v>
      </c>
      <c r="G72">
        <v>9538.69</v>
      </c>
      <c r="I72">
        <f t="shared" si="3"/>
        <v>2802.0370312499581</v>
      </c>
      <c r="J72">
        <f t="shared" si="10"/>
        <v>0.34380539086852879</v>
      </c>
      <c r="K72">
        <f t="shared" si="4"/>
        <v>0.9984506076708789</v>
      </c>
      <c r="L72">
        <f t="shared" si="6"/>
        <v>937</v>
      </c>
      <c r="M72">
        <f t="shared" si="7"/>
        <v>-3.3620000000000001</v>
      </c>
      <c r="O72">
        <v>5625</v>
      </c>
      <c r="P72">
        <v>4700000</v>
      </c>
      <c r="Q72">
        <v>557.61800000000005</v>
      </c>
      <c r="R72">
        <v>-504510</v>
      </c>
      <c r="S72" s="2">
        <v>2519660</v>
      </c>
      <c r="T72">
        <v>9538.69</v>
      </c>
      <c r="U72">
        <v>22290.7</v>
      </c>
      <c r="V72">
        <f t="shared" si="9"/>
        <v>2.2290700000000001</v>
      </c>
      <c r="X72">
        <v>4700000</v>
      </c>
      <c r="Y72">
        <v>25.3429</v>
      </c>
      <c r="Z72">
        <v>111.889</v>
      </c>
      <c r="AA72">
        <v>86.546099999999996</v>
      </c>
      <c r="AC72">
        <f t="shared" si="11"/>
        <v>339250.81855699944</v>
      </c>
      <c r="AD72">
        <f t="shared" si="12"/>
        <v>2.1360434927413539</v>
      </c>
      <c r="AE72">
        <f t="shared" si="8"/>
        <v>2136.0434927413539</v>
      </c>
      <c r="AF72">
        <f t="shared" si="13"/>
        <v>36.319438744004458</v>
      </c>
      <c r="AG72">
        <f t="shared" si="14"/>
        <v>1.6580652697982839E-2</v>
      </c>
      <c r="AI72">
        <v>2126.2270648869285</v>
      </c>
      <c r="AJ72">
        <v>36.484991461280956</v>
      </c>
      <c r="AL72">
        <v>1.6353807186072526</v>
      </c>
      <c r="AM72">
        <v>1635.3807186072527</v>
      </c>
      <c r="AN72">
        <v>38.623822716259205</v>
      </c>
      <c r="AP72">
        <v>1846.1996333927366</v>
      </c>
      <c r="AQ72">
        <v>38.319570842458305</v>
      </c>
    </row>
    <row r="73" spans="2:43" x14ac:dyDescent="0.2">
      <c r="B73">
        <f t="shared" si="5"/>
        <v>5750</v>
      </c>
      <c r="C73">
        <v>4800000</v>
      </c>
      <c r="D73">
        <v>557.63599999999997</v>
      </c>
      <c r="E73">
        <v>-504428</v>
      </c>
      <c r="F73" s="2">
        <v>2519660</v>
      </c>
      <c r="G73">
        <v>10159.200000000001</v>
      </c>
      <c r="I73">
        <f t="shared" si="3"/>
        <v>2884.0370312499581</v>
      </c>
      <c r="J73">
        <f t="shared" si="10"/>
        <v>0.35144551066560725</v>
      </c>
      <c r="K73">
        <f t="shared" si="4"/>
        <v>0.9984506076708789</v>
      </c>
      <c r="L73">
        <f t="shared" si="6"/>
        <v>1019</v>
      </c>
      <c r="M73">
        <f t="shared" si="7"/>
        <v>-3.3540000000000001</v>
      </c>
      <c r="O73">
        <v>5750</v>
      </c>
      <c r="P73">
        <v>4800000</v>
      </c>
      <c r="Q73">
        <v>557.63599999999997</v>
      </c>
      <c r="R73">
        <v>-504428</v>
      </c>
      <c r="S73" s="2">
        <v>2519660</v>
      </c>
      <c r="T73">
        <v>10159.200000000001</v>
      </c>
      <c r="U73">
        <v>23981.9</v>
      </c>
      <c r="V73">
        <f t="shared" si="9"/>
        <v>2.39819</v>
      </c>
      <c r="X73">
        <v>4800000</v>
      </c>
      <c r="Y73">
        <v>25.9527</v>
      </c>
      <c r="Z73">
        <v>111.56699999999999</v>
      </c>
      <c r="AA73">
        <v>85.6143</v>
      </c>
      <c r="AC73">
        <f t="shared" si="11"/>
        <v>328410.72241604375</v>
      </c>
      <c r="AD73">
        <f t="shared" si="12"/>
        <v>2.3739608258592506</v>
      </c>
      <c r="AE73">
        <f t="shared" si="8"/>
        <v>2373.9608258592507</v>
      </c>
      <c r="AF73">
        <f t="shared" si="13"/>
        <v>34.394597745902878</v>
      </c>
      <c r="AG73">
        <f t="shared" si="14"/>
        <v>1.750856353805547E-2</v>
      </c>
      <c r="AI73">
        <v>2287.6001864520781</v>
      </c>
      <c r="AJ73">
        <v>35.571899632649512</v>
      </c>
      <c r="AL73">
        <v>1.6530513341032578</v>
      </c>
      <c r="AM73">
        <v>1653.0513341032579</v>
      </c>
      <c r="AN73">
        <v>38.952320354610158</v>
      </c>
      <c r="AP73">
        <v>1960.5081690854938</v>
      </c>
      <c r="AQ73">
        <v>38.362740813536433</v>
      </c>
    </row>
    <row r="74" spans="2:43" x14ac:dyDescent="0.2">
      <c r="B74">
        <f t="shared" si="5"/>
        <v>5875</v>
      </c>
      <c r="C74">
        <v>4900000</v>
      </c>
      <c r="D74">
        <v>557.71299999999997</v>
      </c>
      <c r="E74">
        <v>-504358</v>
      </c>
      <c r="F74" s="2">
        <v>2519660</v>
      </c>
      <c r="G74">
        <v>10977.1</v>
      </c>
      <c r="I74">
        <f t="shared" si="3"/>
        <v>2954.0370312499581</v>
      </c>
      <c r="J74">
        <f t="shared" si="10"/>
        <v>0.35908563046268566</v>
      </c>
      <c r="K74">
        <f t="shared" si="4"/>
        <v>0.9984506076708789</v>
      </c>
      <c r="L74">
        <f t="shared" si="6"/>
        <v>1089</v>
      </c>
      <c r="M74">
        <f t="shared" si="7"/>
        <v>-3.45</v>
      </c>
      <c r="O74">
        <v>5875</v>
      </c>
      <c r="P74">
        <v>4900000</v>
      </c>
      <c r="Q74">
        <v>557.71299999999997</v>
      </c>
      <c r="R74">
        <v>-504358</v>
      </c>
      <c r="S74" s="2">
        <v>2519660</v>
      </c>
      <c r="T74">
        <v>10977.1</v>
      </c>
      <c r="U74">
        <v>25765.4</v>
      </c>
      <c r="V74">
        <f t="shared" si="9"/>
        <v>2.5765400000000001</v>
      </c>
      <c r="X74">
        <v>4900000</v>
      </c>
      <c r="Y74">
        <v>25.468399999999999</v>
      </c>
      <c r="Z74">
        <v>111.542</v>
      </c>
      <c r="AA74">
        <v>86.073599999999999</v>
      </c>
      <c r="AC74">
        <f t="shared" si="11"/>
        <v>333724.66086525266</v>
      </c>
      <c r="AD74">
        <f t="shared" si="12"/>
        <v>2.5098968717809949</v>
      </c>
      <c r="AE74">
        <f t="shared" si="8"/>
        <v>2509.8968717809948</v>
      </c>
      <c r="AF74">
        <f t="shared" si="13"/>
        <v>34.207487791158321</v>
      </c>
      <c r="AG74">
        <f t="shared" si="14"/>
        <v>1.7604332819659788E-2</v>
      </c>
      <c r="AI74">
        <v>2407.9904667046098</v>
      </c>
      <c r="AJ74">
        <v>35.650032002579408</v>
      </c>
      <c r="AL74">
        <v>1.5658838231146412</v>
      </c>
      <c r="AM74">
        <v>1565.8838231146412</v>
      </c>
      <c r="AN74">
        <v>39.655509594209008</v>
      </c>
      <c r="AP74">
        <v>1748.863104813742</v>
      </c>
      <c r="AQ74">
        <v>38.624393162251032</v>
      </c>
    </row>
    <row r="75" spans="2:43" x14ac:dyDescent="0.2">
      <c r="B75">
        <f t="shared" si="5"/>
        <v>6000</v>
      </c>
      <c r="C75">
        <v>5000000</v>
      </c>
      <c r="D75">
        <v>557.56799999999998</v>
      </c>
      <c r="E75">
        <v>-504253</v>
      </c>
      <c r="F75" s="2">
        <v>2519660</v>
      </c>
      <c r="G75">
        <v>11673.3</v>
      </c>
      <c r="I75">
        <f t="shared" si="3"/>
        <v>3059.0370312499581</v>
      </c>
      <c r="J75">
        <f t="shared" si="10"/>
        <v>0.36672575025976406</v>
      </c>
      <c r="K75">
        <f t="shared" si="4"/>
        <v>0.9984506076708789</v>
      </c>
      <c r="L75">
        <f t="shared" si="6"/>
        <v>1194</v>
      </c>
      <c r="M75">
        <f t="shared" si="7"/>
        <v>-3.17</v>
      </c>
      <c r="O75">
        <v>6000</v>
      </c>
      <c r="P75">
        <v>5000000</v>
      </c>
      <c r="Q75">
        <v>557.56799999999998</v>
      </c>
      <c r="R75">
        <v>-504253</v>
      </c>
      <c r="S75" s="2">
        <v>2519660</v>
      </c>
      <c r="T75">
        <v>11673.3</v>
      </c>
      <c r="U75">
        <v>27698.5</v>
      </c>
      <c r="V75">
        <f t="shared" si="9"/>
        <v>2.7698499999999999</v>
      </c>
      <c r="X75">
        <v>5000000</v>
      </c>
      <c r="Y75">
        <v>25.2805</v>
      </c>
      <c r="Z75">
        <v>112.05500000000001</v>
      </c>
      <c r="AA75">
        <v>86.774500000000003</v>
      </c>
      <c r="AC75">
        <f t="shared" si="11"/>
        <v>341943.81871972478</v>
      </c>
      <c r="AD75">
        <f t="shared" si="12"/>
        <v>2.6333511915357128</v>
      </c>
      <c r="AE75">
        <f t="shared" si="8"/>
        <v>2633.351191535713</v>
      </c>
      <c r="AF75">
        <f t="shared" si="13"/>
        <v>34.319761272169707</v>
      </c>
      <c r="AG75">
        <f t="shared" si="14"/>
        <v>1.7546742100689697E-2</v>
      </c>
      <c r="AI75">
        <v>2596.3253230397099</v>
      </c>
      <c r="AJ75">
        <v>34.664165860740091</v>
      </c>
      <c r="AL75">
        <v>1.5132633682307106</v>
      </c>
      <c r="AM75">
        <v>1513.2633682307105</v>
      </c>
      <c r="AN75">
        <v>39.675186337254416</v>
      </c>
      <c r="AP75">
        <v>1671.9620368464125</v>
      </c>
      <c r="AQ75">
        <v>38.731365172833598</v>
      </c>
    </row>
    <row r="76" spans="2:43" x14ac:dyDescent="0.2">
      <c r="B76">
        <f t="shared" si="5"/>
        <v>6125</v>
      </c>
      <c r="C76">
        <v>5100000</v>
      </c>
      <c r="D76">
        <v>557.72400000000005</v>
      </c>
      <c r="E76">
        <v>-504164</v>
      </c>
      <c r="F76" s="2">
        <v>2519660</v>
      </c>
      <c r="G76">
        <v>12635.5</v>
      </c>
      <c r="I76">
        <f t="shared" si="3"/>
        <v>3148.0370312499581</v>
      </c>
      <c r="J76">
        <f t="shared" si="10"/>
        <v>0.37436587005684246</v>
      </c>
      <c r="K76">
        <f t="shared" si="4"/>
        <v>0.9984506076708789</v>
      </c>
      <c r="L76">
        <f t="shared" si="6"/>
        <v>1283</v>
      </c>
      <c r="M76">
        <f t="shared" si="7"/>
        <v>-3.298</v>
      </c>
      <c r="O76">
        <v>6125</v>
      </c>
      <c r="P76">
        <v>5100000</v>
      </c>
      <c r="Q76">
        <v>557.72400000000005</v>
      </c>
      <c r="R76">
        <v>-504164</v>
      </c>
      <c r="S76" s="2">
        <v>2519660</v>
      </c>
      <c r="T76">
        <v>12635.5</v>
      </c>
      <c r="U76">
        <v>29454.5</v>
      </c>
      <c r="V76">
        <f t="shared" si="9"/>
        <v>2.9454500000000001</v>
      </c>
      <c r="X76">
        <v>5100000</v>
      </c>
      <c r="Y76">
        <v>25.359100000000002</v>
      </c>
      <c r="Z76">
        <v>111.64100000000001</v>
      </c>
      <c r="AA76">
        <v>86.281899999999993</v>
      </c>
      <c r="AC76">
        <f t="shared" si="11"/>
        <v>336153.39197503985</v>
      </c>
      <c r="AD76">
        <f t="shared" si="12"/>
        <v>2.8485342489053118</v>
      </c>
      <c r="AE76">
        <f t="shared" si="8"/>
        <v>2848.5342489053119</v>
      </c>
      <c r="AF76">
        <f t="shared" si="13"/>
        <v>33.050052677121464</v>
      </c>
      <c r="AG76">
        <f t="shared" si="14"/>
        <v>1.8220848416888188E-2</v>
      </c>
      <c r="AI76">
        <v>2739.129036436248</v>
      </c>
      <c r="AJ76">
        <v>34.410265829159648</v>
      </c>
      <c r="AL76">
        <v>1.7921443570506581</v>
      </c>
      <c r="AM76">
        <v>1792.1443570506581</v>
      </c>
      <c r="AN76">
        <v>39.993040827396868</v>
      </c>
      <c r="AP76">
        <v>1563.1895552571161</v>
      </c>
      <c r="AQ76">
        <v>38.742900486450175</v>
      </c>
    </row>
    <row r="77" spans="2:43" x14ac:dyDescent="0.2">
      <c r="B77">
        <f t="shared" si="5"/>
        <v>6250</v>
      </c>
      <c r="C77">
        <v>5200000</v>
      </c>
      <c r="D77">
        <v>557.55200000000002</v>
      </c>
      <c r="E77">
        <v>-504063</v>
      </c>
      <c r="F77" s="2">
        <v>2519660</v>
      </c>
      <c r="G77">
        <v>13611.9</v>
      </c>
      <c r="I77">
        <f t="shared" si="3"/>
        <v>3249.0370312499581</v>
      </c>
      <c r="J77">
        <f t="shared" si="10"/>
        <v>0.38200598985392092</v>
      </c>
      <c r="K77">
        <f t="shared" si="4"/>
        <v>0.9984506076708789</v>
      </c>
      <c r="L77">
        <f t="shared" si="6"/>
        <v>1384</v>
      </c>
      <c r="M77">
        <f t="shared" si="7"/>
        <v>-3.202</v>
      </c>
      <c r="O77">
        <v>6250</v>
      </c>
      <c r="P77">
        <v>5200000</v>
      </c>
      <c r="Q77">
        <v>557.55200000000002</v>
      </c>
      <c r="R77">
        <v>-504063</v>
      </c>
      <c r="S77" s="2">
        <v>2519660</v>
      </c>
      <c r="T77">
        <v>13611.9</v>
      </c>
      <c r="U77">
        <v>31336.400000000001</v>
      </c>
      <c r="V77">
        <f t="shared" si="9"/>
        <v>3.1336400000000002</v>
      </c>
      <c r="X77">
        <v>5200000</v>
      </c>
      <c r="Y77">
        <v>25.429300000000001</v>
      </c>
      <c r="Z77">
        <v>111.822</v>
      </c>
      <c r="AA77">
        <v>86.392700000000005</v>
      </c>
      <c r="AC77">
        <f t="shared" si="11"/>
        <v>337450.0826819184</v>
      </c>
      <c r="AD77">
        <f t="shared" si="12"/>
        <v>3.0188869626457486</v>
      </c>
      <c r="AE77">
        <f t="shared" si="8"/>
        <v>3018.8869626457486</v>
      </c>
      <c r="AF77">
        <f t="shared" si="13"/>
        <v>32.513990366568201</v>
      </c>
      <c r="AG77">
        <f t="shared" si="14"/>
        <v>1.8521257871171634E-2</v>
      </c>
      <c r="AI77">
        <v>2922.8499813021776</v>
      </c>
      <c r="AJ77">
        <v>33.600852463321829</v>
      </c>
      <c r="AL77">
        <v>1.7057526124491988</v>
      </c>
      <c r="AM77">
        <v>1705.7526124491988</v>
      </c>
      <c r="AN77">
        <v>40.07264080937486</v>
      </c>
      <c r="AP77">
        <v>1630.8229675684884</v>
      </c>
      <c r="AQ77">
        <v>39.16837642543684</v>
      </c>
    </row>
    <row r="78" spans="2:43" x14ac:dyDescent="0.2">
      <c r="B78">
        <f t="shared" si="5"/>
        <v>6375</v>
      </c>
      <c r="C78">
        <v>5300000</v>
      </c>
      <c r="D78">
        <v>557.66099999999994</v>
      </c>
      <c r="E78">
        <v>-503961</v>
      </c>
      <c r="F78" s="2">
        <v>2519660</v>
      </c>
      <c r="G78">
        <v>14758.2</v>
      </c>
      <c r="I78">
        <f t="shared" si="3"/>
        <v>3351.0370312499581</v>
      </c>
      <c r="J78">
        <f t="shared" si="10"/>
        <v>0.38964610965099933</v>
      </c>
      <c r="K78">
        <f t="shared" si="4"/>
        <v>0.9984506076708789</v>
      </c>
      <c r="L78">
        <f t="shared" si="6"/>
        <v>1486</v>
      </c>
      <c r="M78">
        <f t="shared" si="7"/>
        <v>-3.194</v>
      </c>
      <c r="O78">
        <v>6375</v>
      </c>
      <c r="P78">
        <v>5300000</v>
      </c>
      <c r="Q78">
        <v>557.66099999999994</v>
      </c>
      <c r="R78">
        <v>-503961</v>
      </c>
      <c r="S78" s="2">
        <v>2519660</v>
      </c>
      <c r="T78">
        <v>14758.2</v>
      </c>
      <c r="U78">
        <v>33214.699999999997</v>
      </c>
      <c r="V78">
        <f t="shared" si="9"/>
        <v>3.3214699999999997</v>
      </c>
      <c r="X78">
        <v>5300000</v>
      </c>
      <c r="Y78">
        <v>25.000800000000002</v>
      </c>
      <c r="Z78">
        <v>111.72799999999999</v>
      </c>
      <c r="AA78">
        <v>86.727199999999996</v>
      </c>
      <c r="AC78">
        <f t="shared" si="11"/>
        <v>341384.95195737225</v>
      </c>
      <c r="AD78">
        <f t="shared" si="12"/>
        <v>3.1629567173231163</v>
      </c>
      <c r="AE78">
        <f t="shared" si="8"/>
        <v>3162.9567173231162</v>
      </c>
      <c r="AF78">
        <f t="shared" si="13"/>
        <v>32.24815969705562</v>
      </c>
      <c r="AG78">
        <f t="shared" si="14"/>
        <v>1.8673933820012159E-2</v>
      </c>
      <c r="AI78">
        <v>3031.8226152864113</v>
      </c>
      <c r="AJ78">
        <v>33.582100353413466</v>
      </c>
      <c r="AL78">
        <v>1.4318535076488064</v>
      </c>
      <c r="AM78">
        <v>1431.8535076488063</v>
      </c>
      <c r="AN78">
        <v>40.52112005367146</v>
      </c>
      <c r="AP78">
        <v>1809.8591542227775</v>
      </c>
      <c r="AQ78">
        <v>39.392542926298987</v>
      </c>
    </row>
    <row r="79" spans="2:43" x14ac:dyDescent="0.2">
      <c r="B79">
        <f t="shared" si="5"/>
        <v>6500</v>
      </c>
      <c r="C79">
        <v>5400000</v>
      </c>
      <c r="D79">
        <v>557.64599999999996</v>
      </c>
      <c r="E79">
        <v>-503853</v>
      </c>
      <c r="F79" s="2">
        <v>2519660</v>
      </c>
      <c r="G79">
        <v>15761.6</v>
      </c>
      <c r="I79">
        <f t="shared" si="3"/>
        <v>3459.0370312499581</v>
      </c>
      <c r="J79">
        <f t="shared" si="10"/>
        <v>0.39728622944807773</v>
      </c>
      <c r="K79">
        <f t="shared" si="4"/>
        <v>0.9984506076708789</v>
      </c>
      <c r="L79">
        <f t="shared" si="6"/>
        <v>1594</v>
      </c>
      <c r="M79">
        <f t="shared" si="7"/>
        <v>-3.1459999999999999</v>
      </c>
      <c r="O79">
        <v>6500</v>
      </c>
      <c r="P79">
        <v>5400000</v>
      </c>
      <c r="Q79">
        <v>557.64599999999996</v>
      </c>
      <c r="R79">
        <v>-503853</v>
      </c>
      <c r="S79" s="2">
        <v>2519660</v>
      </c>
      <c r="T79">
        <v>15761.6</v>
      </c>
      <c r="U79">
        <v>35289.199999999997</v>
      </c>
      <c r="V79">
        <f t="shared" si="9"/>
        <v>3.5289199999999998</v>
      </c>
      <c r="X79">
        <v>5400000</v>
      </c>
      <c r="Y79">
        <v>25.147500000000001</v>
      </c>
      <c r="Z79">
        <v>111.529</v>
      </c>
      <c r="AA79">
        <v>86.381500000000003</v>
      </c>
      <c r="AC79">
        <f t="shared" si="11"/>
        <v>337318.85801901447</v>
      </c>
      <c r="AD79">
        <f t="shared" si="12"/>
        <v>3.4010144744834663</v>
      </c>
      <c r="AE79">
        <f t="shared" si="8"/>
        <v>3401.0144744834661</v>
      </c>
      <c r="AF79">
        <f t="shared" si="13"/>
        <v>31.251294815238538</v>
      </c>
      <c r="AG79">
        <f t="shared" si="14"/>
        <v>1.9269601581639408E-2</v>
      </c>
      <c r="AI79">
        <v>3272.6930383095369</v>
      </c>
      <c r="AJ79">
        <v>32.392810565402492</v>
      </c>
      <c r="AL79">
        <v>1.4237308781386093</v>
      </c>
      <c r="AM79">
        <v>1423.7308781386093</v>
      </c>
      <c r="AN79">
        <v>40.613066519505217</v>
      </c>
      <c r="AP79">
        <v>1583.6124834438822</v>
      </c>
      <c r="AQ79">
        <v>39.682136608923464</v>
      </c>
    </row>
    <row r="80" spans="2:43" x14ac:dyDescent="0.2">
      <c r="B80">
        <f t="shared" si="5"/>
        <v>6625</v>
      </c>
      <c r="C80">
        <v>5500000</v>
      </c>
      <c r="D80">
        <v>557.55100000000004</v>
      </c>
      <c r="E80">
        <v>-503748</v>
      </c>
      <c r="F80" s="2">
        <v>2519660</v>
      </c>
      <c r="G80">
        <v>16865.400000000001</v>
      </c>
      <c r="I80">
        <f t="shared" si="3"/>
        <v>3564.0370312499581</v>
      </c>
      <c r="J80">
        <f t="shared" si="10"/>
        <v>0.40492634924515614</v>
      </c>
      <c r="K80">
        <f t="shared" si="4"/>
        <v>0.9984506076708789</v>
      </c>
      <c r="L80">
        <f t="shared" si="6"/>
        <v>1699</v>
      </c>
      <c r="M80">
        <f t="shared" si="7"/>
        <v>-3.17</v>
      </c>
      <c r="O80">
        <v>6625</v>
      </c>
      <c r="P80">
        <v>5500000</v>
      </c>
      <c r="Q80">
        <v>557.55100000000004</v>
      </c>
      <c r="R80">
        <v>-503748</v>
      </c>
      <c r="S80" s="2">
        <v>2519660</v>
      </c>
      <c r="T80">
        <v>16865.400000000001</v>
      </c>
      <c r="U80">
        <v>37398.1</v>
      </c>
      <c r="V80">
        <f t="shared" si="9"/>
        <v>3.7398099999999999</v>
      </c>
      <c r="X80">
        <v>5500000</v>
      </c>
      <c r="Y80">
        <v>25.1404</v>
      </c>
      <c r="Z80">
        <v>111.831</v>
      </c>
      <c r="AA80">
        <v>86.690600000000003</v>
      </c>
      <c r="AC80">
        <f t="shared" si="11"/>
        <v>340952.92773442023</v>
      </c>
      <c r="AD80">
        <f t="shared" si="12"/>
        <v>3.5658445212391405</v>
      </c>
      <c r="AE80">
        <f t="shared" si="8"/>
        <v>3565.8445212391407</v>
      </c>
      <c r="AF80">
        <f t="shared" si="13"/>
        <v>30.991977823647975</v>
      </c>
      <c r="AG80">
        <f t="shared" si="14"/>
        <v>1.9430834760745731E-2</v>
      </c>
      <c r="AI80">
        <v>3440.4737964336405</v>
      </c>
      <c r="AJ80">
        <v>32.081728822870559</v>
      </c>
      <c r="AL80">
        <v>1.5721181732493963</v>
      </c>
      <c r="AM80">
        <v>1572.1181732493962</v>
      </c>
      <c r="AN80">
        <v>41.156144683798288</v>
      </c>
      <c r="AP80">
        <v>1452.4762801660672</v>
      </c>
      <c r="AQ80">
        <v>39.993997783855697</v>
      </c>
    </row>
    <row r="81" spans="2:43" x14ac:dyDescent="0.2">
      <c r="B81">
        <f t="shared" si="5"/>
        <v>6750</v>
      </c>
      <c r="C81">
        <v>5600000</v>
      </c>
      <c r="D81">
        <v>557.58399999999995</v>
      </c>
      <c r="E81">
        <v>-503624</v>
      </c>
      <c r="F81" s="2">
        <v>2519660</v>
      </c>
      <c r="G81">
        <v>17983.400000000001</v>
      </c>
      <c r="I81">
        <f t="shared" si="3"/>
        <v>3688.0370312499581</v>
      </c>
      <c r="J81">
        <f t="shared" si="10"/>
        <v>0.4125664690422346</v>
      </c>
      <c r="K81">
        <f t="shared" si="4"/>
        <v>0.9984506076708789</v>
      </c>
      <c r="L81">
        <f t="shared" si="6"/>
        <v>1823</v>
      </c>
      <c r="M81">
        <f t="shared" si="7"/>
        <v>-3.0179999999999998</v>
      </c>
      <c r="O81">
        <v>6750</v>
      </c>
      <c r="P81">
        <v>5600000</v>
      </c>
      <c r="Q81">
        <v>557.58399999999995</v>
      </c>
      <c r="R81">
        <v>-503624</v>
      </c>
      <c r="S81" s="2">
        <v>2519660</v>
      </c>
      <c r="T81">
        <v>17983.400000000001</v>
      </c>
      <c r="U81">
        <v>39546.5</v>
      </c>
      <c r="V81">
        <f t="shared" si="9"/>
        <v>3.95465</v>
      </c>
      <c r="X81">
        <v>5600000</v>
      </c>
      <c r="Y81">
        <v>25.0777</v>
      </c>
      <c r="Z81">
        <v>112.27500000000001</v>
      </c>
      <c r="AA81">
        <v>87.197299999999998</v>
      </c>
      <c r="AC81">
        <f t="shared" si="11"/>
        <v>346966.47210692643</v>
      </c>
      <c r="AD81">
        <f t="shared" si="12"/>
        <v>3.7053380076000897</v>
      </c>
      <c r="AE81">
        <f t="shared" si="8"/>
        <v>3705.3380076000899</v>
      </c>
      <c r="AF81">
        <f t="shared" si="13"/>
        <v>30.954549555969052</v>
      </c>
      <c r="AG81">
        <f t="shared" si="14"/>
        <v>1.9454329287239655E-2</v>
      </c>
      <c r="AI81">
        <v>3599.748067177637</v>
      </c>
      <c r="AJ81">
        <v>32.021007471258294</v>
      </c>
      <c r="AL81">
        <v>1.3389514394687034</v>
      </c>
      <c r="AM81">
        <v>1338.9514394687035</v>
      </c>
      <c r="AN81">
        <v>41.698545158859226</v>
      </c>
      <c r="AP81">
        <v>1473.322436211118</v>
      </c>
      <c r="AQ81">
        <v>40.047288976552167</v>
      </c>
    </row>
    <row r="82" spans="2:43" x14ac:dyDescent="0.2">
      <c r="B82">
        <f t="shared" si="5"/>
        <v>6875</v>
      </c>
      <c r="C82">
        <v>5700000</v>
      </c>
      <c r="D82">
        <v>557.55999999999995</v>
      </c>
      <c r="E82">
        <v>-503481</v>
      </c>
      <c r="F82" s="2">
        <v>2519660</v>
      </c>
      <c r="G82">
        <v>18972.599999999999</v>
      </c>
      <c r="I82">
        <f t="shared" si="3"/>
        <v>3831.0370312499581</v>
      </c>
      <c r="J82">
        <f t="shared" si="10"/>
        <v>0.420206588839313</v>
      </c>
      <c r="K82">
        <f t="shared" si="4"/>
        <v>0.9984506076708789</v>
      </c>
      <c r="L82">
        <f t="shared" si="6"/>
        <v>1966</v>
      </c>
      <c r="M82">
        <f t="shared" si="7"/>
        <v>-2.8660000000000001</v>
      </c>
      <c r="O82">
        <v>6875</v>
      </c>
      <c r="P82">
        <v>5700000</v>
      </c>
      <c r="Q82">
        <v>557.55999999999995</v>
      </c>
      <c r="R82">
        <v>-503481</v>
      </c>
      <c r="S82" s="2">
        <v>2519660</v>
      </c>
      <c r="T82">
        <v>18972.599999999999</v>
      </c>
      <c r="U82">
        <v>41980.3</v>
      </c>
      <c r="V82">
        <f t="shared" si="9"/>
        <v>4.1980300000000002</v>
      </c>
      <c r="X82">
        <v>5700000</v>
      </c>
      <c r="Y82">
        <v>24.712800000000001</v>
      </c>
      <c r="Z82">
        <v>112.196</v>
      </c>
      <c r="AA82">
        <v>87.483199999999997</v>
      </c>
      <c r="AC82">
        <f t="shared" si="11"/>
        <v>350390.54543690517</v>
      </c>
      <c r="AD82">
        <f t="shared" si="12"/>
        <v>3.8949370880824907</v>
      </c>
      <c r="AE82">
        <f t="shared" si="8"/>
        <v>3894.9370880824908</v>
      </c>
      <c r="AF82">
        <f t="shared" si="13"/>
        <v>30.691663485396987</v>
      </c>
      <c r="AG82">
        <f t="shared" si="14"/>
        <v>1.9620963206719803E-2</v>
      </c>
      <c r="AI82">
        <v>3747.1506278443753</v>
      </c>
      <c r="AJ82">
        <v>31.728564937446524</v>
      </c>
      <c r="AL82">
        <v>1.3229698511566594</v>
      </c>
      <c r="AM82">
        <v>1322.9698511566594</v>
      </c>
      <c r="AN82">
        <v>41.794062099820813</v>
      </c>
      <c r="AP82">
        <v>1722.1068295124028</v>
      </c>
      <c r="AQ82">
        <v>40.064056515785566</v>
      </c>
    </row>
    <row r="83" spans="2:43" x14ac:dyDescent="0.2">
      <c r="B83">
        <f t="shared" si="5"/>
        <v>7000</v>
      </c>
      <c r="C83">
        <v>5800000</v>
      </c>
      <c r="D83">
        <v>557.67700000000002</v>
      </c>
      <c r="E83">
        <v>-503360</v>
      </c>
      <c r="F83" s="2">
        <v>2519660</v>
      </c>
      <c r="G83">
        <v>20402.3</v>
      </c>
      <c r="I83">
        <f t="shared" si="3"/>
        <v>3952.0370312499581</v>
      </c>
      <c r="J83">
        <f t="shared" si="10"/>
        <v>0.4278467086363914</v>
      </c>
      <c r="K83">
        <f t="shared" si="4"/>
        <v>0.9984506076708789</v>
      </c>
      <c r="L83">
        <f t="shared" si="6"/>
        <v>2087</v>
      </c>
      <c r="M83">
        <f t="shared" si="7"/>
        <v>-3.0419999999999998</v>
      </c>
      <c r="O83">
        <v>7000</v>
      </c>
      <c r="P83">
        <v>5800000</v>
      </c>
      <c r="Q83">
        <v>557.67700000000002</v>
      </c>
      <c r="R83">
        <v>-503360</v>
      </c>
      <c r="S83" s="2">
        <v>2519660</v>
      </c>
      <c r="T83">
        <v>20402.3</v>
      </c>
      <c r="U83">
        <v>43944.4</v>
      </c>
      <c r="V83">
        <f t="shared" si="9"/>
        <v>4.3944400000000003</v>
      </c>
      <c r="X83">
        <v>5800000</v>
      </c>
      <c r="Y83">
        <v>24.689399999999999</v>
      </c>
      <c r="Z83">
        <v>112.312</v>
      </c>
      <c r="AA83">
        <v>87.622600000000006</v>
      </c>
      <c r="AC83">
        <f t="shared" si="11"/>
        <v>352068.20404420531</v>
      </c>
      <c r="AD83">
        <f t="shared" si="12"/>
        <v>4.0577381938563359</v>
      </c>
      <c r="AE83">
        <f t="shared" si="8"/>
        <v>4057.7381938563358</v>
      </c>
      <c r="AF83">
        <f t="shared" si="13"/>
        <v>30.287924639345775</v>
      </c>
      <c r="AG83">
        <f t="shared" si="14"/>
        <v>1.9882511171389641E-2</v>
      </c>
      <c r="AI83">
        <v>3993.7362859247378</v>
      </c>
      <c r="AJ83">
        <v>30.863641842460979</v>
      </c>
      <c r="AL83">
        <v>1.2488093833792426</v>
      </c>
      <c r="AM83">
        <v>1248.8093833792427</v>
      </c>
      <c r="AN83">
        <v>41.885842374314159</v>
      </c>
      <c r="AP83">
        <v>1606.3961406576975</v>
      </c>
      <c r="AQ83">
        <v>40.853469729709118</v>
      </c>
    </row>
    <row r="84" spans="2:43" x14ac:dyDescent="0.2">
      <c r="B84">
        <f t="shared" si="5"/>
        <v>7125</v>
      </c>
      <c r="C84">
        <v>5900000</v>
      </c>
      <c r="D84">
        <v>557.596</v>
      </c>
      <c r="E84">
        <v>-503217</v>
      </c>
      <c r="F84" s="2">
        <v>2519660</v>
      </c>
      <c r="G84">
        <v>21465.5</v>
      </c>
      <c r="I84">
        <f t="shared" si="3"/>
        <v>4095.0370312499581</v>
      </c>
      <c r="J84">
        <f t="shared" si="10"/>
        <v>0.43548682843346986</v>
      </c>
      <c r="K84">
        <f t="shared" si="4"/>
        <v>0.9984506076708789</v>
      </c>
      <c r="L84">
        <f t="shared" si="6"/>
        <v>2230</v>
      </c>
      <c r="M84">
        <f t="shared" si="7"/>
        <v>-2.8660000000000001</v>
      </c>
      <c r="O84">
        <v>7125</v>
      </c>
      <c r="P84">
        <v>5900000</v>
      </c>
      <c r="Q84">
        <v>557.596</v>
      </c>
      <c r="R84">
        <v>-503217</v>
      </c>
      <c r="S84" s="2">
        <v>2519660</v>
      </c>
      <c r="T84">
        <v>21465.5</v>
      </c>
      <c r="U84">
        <v>46267.7</v>
      </c>
      <c r="V84">
        <f t="shared" si="9"/>
        <v>4.6267699999999996</v>
      </c>
      <c r="X84">
        <v>5900000</v>
      </c>
      <c r="Y84">
        <v>24.856300000000001</v>
      </c>
      <c r="Z84">
        <v>112.39700000000001</v>
      </c>
      <c r="AA84">
        <v>87.540700000000001</v>
      </c>
      <c r="AC84">
        <f t="shared" si="11"/>
        <v>351081.90223101311</v>
      </c>
      <c r="AD84">
        <f t="shared" si="12"/>
        <v>4.2842692493869645</v>
      </c>
      <c r="AE84">
        <f t="shared" si="8"/>
        <v>4284.2692493869645</v>
      </c>
      <c r="AF84">
        <f t="shared" si="13"/>
        <v>29.673196003300504</v>
      </c>
      <c r="AG84">
        <f t="shared" si="14"/>
        <v>2.0294409807862228E-2</v>
      </c>
      <c r="AI84">
        <v>4204.5177245167433</v>
      </c>
      <c r="AJ84">
        <v>30.327333069669891</v>
      </c>
      <c r="AL84">
        <v>1.4864552762692269</v>
      </c>
      <c r="AM84">
        <v>1486.4552762692269</v>
      </c>
      <c r="AN84">
        <v>42.079178791699619</v>
      </c>
      <c r="AP84">
        <v>1331.8715662244811</v>
      </c>
      <c r="AQ84">
        <v>41.880998966054676</v>
      </c>
    </row>
    <row r="85" spans="2:43" x14ac:dyDescent="0.2">
      <c r="B85">
        <f t="shared" si="5"/>
        <v>7250</v>
      </c>
      <c r="C85">
        <v>6000000</v>
      </c>
      <c r="D85">
        <v>557.71</v>
      </c>
      <c r="E85">
        <v>-503058</v>
      </c>
      <c r="F85" s="2">
        <v>2519660</v>
      </c>
      <c r="G85">
        <v>22760.7</v>
      </c>
      <c r="I85">
        <f t="shared" si="3"/>
        <v>4254.0370312499581</v>
      </c>
      <c r="J85">
        <f t="shared" si="10"/>
        <v>0.44312694823054827</v>
      </c>
      <c r="K85">
        <f t="shared" si="4"/>
        <v>0.9984506076708789</v>
      </c>
      <c r="L85">
        <f t="shared" si="6"/>
        <v>2389</v>
      </c>
      <c r="M85">
        <f t="shared" si="7"/>
        <v>-2.738</v>
      </c>
      <c r="O85">
        <v>7250</v>
      </c>
      <c r="P85">
        <v>6000000</v>
      </c>
      <c r="Q85">
        <v>557.71</v>
      </c>
      <c r="R85">
        <v>-503058</v>
      </c>
      <c r="S85" s="2">
        <v>2519660</v>
      </c>
      <c r="T85">
        <v>22760.7</v>
      </c>
      <c r="U85">
        <v>48843.6</v>
      </c>
      <c r="V85">
        <f t="shared" si="9"/>
        <v>4.88436</v>
      </c>
      <c r="X85">
        <v>6000000</v>
      </c>
      <c r="Y85">
        <v>24.736699999999999</v>
      </c>
      <c r="Z85">
        <v>112.62</v>
      </c>
      <c r="AA85">
        <v>87.883300000000006</v>
      </c>
      <c r="AC85">
        <f t="shared" si="11"/>
        <v>355220.04615142936</v>
      </c>
      <c r="AD85">
        <f t="shared" si="12"/>
        <v>4.4701025666937939</v>
      </c>
      <c r="AE85">
        <f t="shared" si="8"/>
        <v>4470.102566693794</v>
      </c>
      <c r="AF85">
        <f t="shared" si="13"/>
        <v>29.505311971364243</v>
      </c>
      <c r="AG85">
        <f t="shared" si="14"/>
        <v>2.040988417897267E-2</v>
      </c>
      <c r="AI85">
        <v>4416.7565456265629</v>
      </c>
      <c r="AJ85">
        <v>29.802927050547265</v>
      </c>
      <c r="AL85">
        <v>1.2364839691073135</v>
      </c>
      <c r="AM85">
        <v>1236.4839691073134</v>
      </c>
      <c r="AN85">
        <v>42.860278524111109</v>
      </c>
      <c r="AP85">
        <v>1320.0510763780255</v>
      </c>
      <c r="AQ85">
        <v>41.88803437288346</v>
      </c>
    </row>
    <row r="86" spans="2:43" x14ac:dyDescent="0.2">
      <c r="B86">
        <f t="shared" si="5"/>
        <v>7375</v>
      </c>
      <c r="C86">
        <v>6100000</v>
      </c>
      <c r="D86">
        <v>557.67200000000003</v>
      </c>
      <c r="E86">
        <v>-502907</v>
      </c>
      <c r="F86" s="2">
        <v>2519660</v>
      </c>
      <c r="G86">
        <v>23912.1</v>
      </c>
      <c r="I86">
        <f t="shared" si="3"/>
        <v>4405.0370312499581</v>
      </c>
      <c r="J86">
        <f t="shared" si="10"/>
        <v>0.45076706802762667</v>
      </c>
      <c r="K86">
        <f t="shared" si="4"/>
        <v>0.9984506076708789</v>
      </c>
      <c r="L86">
        <f t="shared" si="6"/>
        <v>2540</v>
      </c>
      <c r="M86">
        <f t="shared" si="7"/>
        <v>-2.802</v>
      </c>
      <c r="O86">
        <v>7375</v>
      </c>
      <c r="P86">
        <v>6100000</v>
      </c>
      <c r="Q86">
        <v>557.67200000000003</v>
      </c>
      <c r="R86">
        <v>-502907</v>
      </c>
      <c r="S86" s="2">
        <v>2519660</v>
      </c>
      <c r="T86">
        <v>23912.1</v>
      </c>
      <c r="U86">
        <v>51314.7</v>
      </c>
      <c r="V86">
        <f t="shared" si="9"/>
        <v>5.1314700000000002</v>
      </c>
      <c r="X86">
        <v>6100000</v>
      </c>
      <c r="Y86">
        <v>24.802199999999999</v>
      </c>
      <c r="Z86">
        <v>112.251</v>
      </c>
      <c r="AA86">
        <v>87.448800000000006</v>
      </c>
      <c r="AC86">
        <f t="shared" si="11"/>
        <v>349977.36796674615</v>
      </c>
      <c r="AD86">
        <f t="shared" si="12"/>
        <v>4.7666045378268507</v>
      </c>
      <c r="AE86">
        <f t="shared" si="8"/>
        <v>4766.6045378268509</v>
      </c>
      <c r="AF86">
        <f t="shared" si="13"/>
        <v>28.577135049433835</v>
      </c>
      <c r="AG86">
        <f t="shared" si="14"/>
        <v>2.1072791200317704E-2</v>
      </c>
      <c r="AI86">
        <v>4611.9971778692598</v>
      </c>
      <c r="AJ86">
        <v>29.484184689022168</v>
      </c>
      <c r="AL86">
        <v>1.3721257725951459</v>
      </c>
      <c r="AM86">
        <v>1372.1257725951459</v>
      </c>
      <c r="AN86">
        <v>43.782808220887127</v>
      </c>
      <c r="AP86">
        <v>1258.9301631838457</v>
      </c>
      <c r="AQ86">
        <v>42.044252837961395</v>
      </c>
    </row>
    <row r="87" spans="2:43" x14ac:dyDescent="0.2">
      <c r="B87">
        <f t="shared" si="5"/>
        <v>7500</v>
      </c>
      <c r="C87">
        <v>6200000</v>
      </c>
      <c r="D87">
        <v>557.71</v>
      </c>
      <c r="E87">
        <v>-502772</v>
      </c>
      <c r="F87" s="2">
        <v>2519660</v>
      </c>
      <c r="G87">
        <v>25408.5</v>
      </c>
      <c r="I87">
        <f t="shared" si="3"/>
        <v>4540.0370312499581</v>
      </c>
      <c r="J87">
        <f t="shared" si="10"/>
        <v>0.45840718782470508</v>
      </c>
      <c r="K87">
        <f t="shared" si="4"/>
        <v>0.9984506076708789</v>
      </c>
      <c r="L87">
        <f t="shared" si="6"/>
        <v>2675</v>
      </c>
      <c r="M87">
        <f t="shared" si="7"/>
        <v>-2.93</v>
      </c>
      <c r="O87">
        <v>7500</v>
      </c>
      <c r="P87">
        <v>6200000</v>
      </c>
      <c r="Q87">
        <v>557.71</v>
      </c>
      <c r="R87">
        <v>-502772</v>
      </c>
      <c r="S87" s="2">
        <v>2519660</v>
      </c>
      <c r="T87">
        <v>25408.5</v>
      </c>
      <c r="U87">
        <v>53534.400000000001</v>
      </c>
      <c r="V87">
        <f t="shared" si="9"/>
        <v>5.35344</v>
      </c>
      <c r="X87">
        <v>6200000</v>
      </c>
      <c r="Y87">
        <v>24.261900000000001</v>
      </c>
      <c r="Z87">
        <v>112.914</v>
      </c>
      <c r="AA87">
        <v>88.652100000000004</v>
      </c>
      <c r="AC87">
        <f t="shared" si="11"/>
        <v>364624.1928053234</v>
      </c>
      <c r="AD87">
        <f t="shared" si="12"/>
        <v>4.7730364113415291</v>
      </c>
      <c r="AE87">
        <f t="shared" si="8"/>
        <v>4773.0364113415289</v>
      </c>
      <c r="AF87">
        <f t="shared" si="13"/>
        <v>29.276891854315434</v>
      </c>
      <c r="AG87">
        <f t="shared" si="14"/>
        <v>2.0569123354917722E-2</v>
      </c>
      <c r="AI87">
        <v>4841.689322599811</v>
      </c>
      <c r="AJ87">
        <v>29.020154158907051</v>
      </c>
      <c r="AL87">
        <v>1.1424634329997674</v>
      </c>
      <c r="AM87">
        <v>1142.4634329997673</v>
      </c>
      <c r="AN87">
        <v>43.884158280759422</v>
      </c>
      <c r="AP87">
        <v>1478.7965041520924</v>
      </c>
      <c r="AQ87">
        <v>42.598351234625554</v>
      </c>
    </row>
    <row r="88" spans="2:43" x14ac:dyDescent="0.2">
      <c r="B88">
        <f t="shared" si="5"/>
        <v>7625</v>
      </c>
      <c r="C88">
        <v>6300000</v>
      </c>
      <c r="D88">
        <v>557.64599999999996</v>
      </c>
      <c r="E88">
        <v>-502600</v>
      </c>
      <c r="F88" s="2">
        <v>2519660</v>
      </c>
      <c r="G88">
        <v>26603.1</v>
      </c>
      <c r="I88">
        <f t="shared" si="3"/>
        <v>4712.0370312499581</v>
      </c>
      <c r="J88">
        <f t="shared" si="10"/>
        <v>0.46604730762178354</v>
      </c>
      <c r="K88">
        <f t="shared" si="4"/>
        <v>0.9984506076708789</v>
      </c>
      <c r="L88">
        <f t="shared" si="6"/>
        <v>2847</v>
      </c>
      <c r="M88">
        <f t="shared" si="7"/>
        <v>-2.6339999999999999</v>
      </c>
      <c r="O88">
        <v>7625</v>
      </c>
      <c r="P88">
        <v>6300000</v>
      </c>
      <c r="Q88">
        <v>557.64599999999996</v>
      </c>
      <c r="R88">
        <v>-502600</v>
      </c>
      <c r="S88" s="2">
        <v>2519660</v>
      </c>
      <c r="T88">
        <v>26603.1</v>
      </c>
      <c r="U88">
        <v>56148.2</v>
      </c>
      <c r="V88">
        <f t="shared" si="9"/>
        <v>5.6148199999999999</v>
      </c>
      <c r="X88">
        <v>6300000</v>
      </c>
      <c r="Y88">
        <v>24.398499999999999</v>
      </c>
      <c r="Z88">
        <v>112.99</v>
      </c>
      <c r="AA88">
        <v>88.591499999999996</v>
      </c>
      <c r="AC88">
        <f t="shared" si="11"/>
        <v>363876.96430693136</v>
      </c>
      <c r="AD88">
        <f t="shared" si="12"/>
        <v>5.0163584716749821</v>
      </c>
      <c r="AE88">
        <f t="shared" si="8"/>
        <v>5016.358471674982</v>
      </c>
      <c r="AF88">
        <f t="shared" si="13"/>
        <v>28.737928905656926</v>
      </c>
      <c r="AG88">
        <f t="shared" si="14"/>
        <v>2.095488516159074E-2</v>
      </c>
      <c r="AI88">
        <v>5016.1654389274918</v>
      </c>
      <c r="AJ88">
        <v>28.708938463738342</v>
      </c>
      <c r="AL88">
        <v>1.3021702478038362</v>
      </c>
      <c r="AM88">
        <v>1302.1702478038362</v>
      </c>
      <c r="AN88">
        <v>43.943570179417527</v>
      </c>
      <c r="AP88">
        <v>1230.8949011661691</v>
      </c>
      <c r="AQ88">
        <v>43.123731140376279</v>
      </c>
    </row>
    <row r="89" spans="2:43" x14ac:dyDescent="0.2">
      <c r="B89">
        <f t="shared" si="5"/>
        <v>7750</v>
      </c>
      <c r="C89">
        <v>6400000</v>
      </c>
      <c r="D89">
        <v>557.66899999999998</v>
      </c>
      <c r="E89">
        <v>-502447</v>
      </c>
      <c r="F89" s="2">
        <v>2519660</v>
      </c>
      <c r="G89">
        <v>27810.5</v>
      </c>
      <c r="I89">
        <f t="shared" si="3"/>
        <v>4865.0370312499581</v>
      </c>
      <c r="J89">
        <f t="shared" si="10"/>
        <v>0.47368742741886194</v>
      </c>
      <c r="K89">
        <f t="shared" si="4"/>
        <v>0.9984506076708789</v>
      </c>
      <c r="L89">
        <f t="shared" si="6"/>
        <v>3000</v>
      </c>
      <c r="M89">
        <f t="shared" si="7"/>
        <v>-2.786</v>
      </c>
      <c r="O89">
        <v>7750</v>
      </c>
      <c r="P89">
        <v>6400000</v>
      </c>
      <c r="Q89">
        <v>557.66899999999998</v>
      </c>
      <c r="R89">
        <v>-502447</v>
      </c>
      <c r="S89" s="2">
        <v>2519660</v>
      </c>
      <c r="T89">
        <v>27810.5</v>
      </c>
      <c r="U89">
        <v>58745.4</v>
      </c>
      <c r="V89">
        <f t="shared" si="9"/>
        <v>5.8745400000000005</v>
      </c>
      <c r="X89">
        <v>6400000</v>
      </c>
      <c r="Y89">
        <v>24.242899999999999</v>
      </c>
      <c r="Z89">
        <v>112.898</v>
      </c>
      <c r="AA89">
        <v>88.655100000000004</v>
      </c>
      <c r="AC89">
        <f t="shared" si="11"/>
        <v>364661.21086566173</v>
      </c>
      <c r="AD89">
        <f t="shared" si="12"/>
        <v>5.237108651828347</v>
      </c>
      <c r="AE89">
        <f t="shared" si="8"/>
        <v>5237.1086518283473</v>
      </c>
      <c r="AF89">
        <f t="shared" si="13"/>
        <v>28.33535241074858</v>
      </c>
      <c r="AG89">
        <f t="shared" si="14"/>
        <v>2.125260315349262E-2</v>
      </c>
      <c r="AI89">
        <v>5143.0690646275925</v>
      </c>
      <c r="AJ89">
        <v>28.871138247855804</v>
      </c>
      <c r="AL89">
        <v>1.2430978144069031</v>
      </c>
      <c r="AM89">
        <v>1243.0978144069031</v>
      </c>
      <c r="AN89">
        <v>44.110574946277545</v>
      </c>
      <c r="AP89">
        <v>1178.1478482067591</v>
      </c>
      <c r="AQ89">
        <v>43.12806591383049</v>
      </c>
    </row>
    <row r="90" spans="2:43" x14ac:dyDescent="0.2">
      <c r="B90">
        <f t="shared" si="5"/>
        <v>7875</v>
      </c>
      <c r="C90">
        <v>6500000</v>
      </c>
      <c r="D90">
        <v>557.68100000000004</v>
      </c>
      <c r="E90">
        <v>-502275</v>
      </c>
      <c r="F90" s="2">
        <v>2519660</v>
      </c>
      <c r="G90">
        <v>29092</v>
      </c>
      <c r="I90">
        <f t="shared" si="3"/>
        <v>5037.0370312499581</v>
      </c>
      <c r="J90">
        <f t="shared" si="10"/>
        <v>0.48132754721594034</v>
      </c>
      <c r="K90">
        <f t="shared" si="4"/>
        <v>0.9984506076708789</v>
      </c>
      <c r="L90">
        <f t="shared" si="6"/>
        <v>3172</v>
      </c>
      <c r="M90">
        <f t="shared" si="7"/>
        <v>-2.6339999999999999</v>
      </c>
      <c r="O90">
        <v>7875</v>
      </c>
      <c r="P90">
        <v>6500000</v>
      </c>
      <c r="Q90">
        <v>557.68100000000004</v>
      </c>
      <c r="R90">
        <v>-502275</v>
      </c>
      <c r="S90" s="2">
        <v>2519660</v>
      </c>
      <c r="T90">
        <v>29092</v>
      </c>
      <c r="U90">
        <v>61310.9</v>
      </c>
      <c r="V90">
        <f t="shared" si="9"/>
        <v>6.1310900000000004</v>
      </c>
      <c r="X90">
        <v>6500000</v>
      </c>
      <c r="Y90">
        <v>24.054300000000001</v>
      </c>
      <c r="Z90">
        <v>113.009</v>
      </c>
      <c r="AA90">
        <v>88.954700000000003</v>
      </c>
      <c r="AC90">
        <f t="shared" si="11"/>
        <v>368370.71391555347</v>
      </c>
      <c r="AD90">
        <f t="shared" si="12"/>
        <v>5.4107800999140476</v>
      </c>
      <c r="AE90">
        <f t="shared" si="8"/>
        <v>5410.7800999140472</v>
      </c>
      <c r="AF90">
        <f t="shared" si="13"/>
        <v>28.169250021580478</v>
      </c>
      <c r="AG90">
        <f t="shared" si="14"/>
        <v>2.1377920943534322E-2</v>
      </c>
      <c r="AI90">
        <v>5378.3863053680689</v>
      </c>
      <c r="AJ90">
        <v>28.347370792622577</v>
      </c>
      <c r="AL90">
        <v>1.0777514589770851</v>
      </c>
      <c r="AM90">
        <v>1077.7514589770851</v>
      </c>
      <c r="AN90">
        <v>44.742890785643674</v>
      </c>
      <c r="AP90">
        <v>1397.8918908006949</v>
      </c>
      <c r="AQ90">
        <v>43.346527841658492</v>
      </c>
    </row>
    <row r="91" spans="2:43" x14ac:dyDescent="0.2">
      <c r="B91">
        <f t="shared" si="5"/>
        <v>8000</v>
      </c>
      <c r="C91">
        <v>6600000</v>
      </c>
      <c r="D91">
        <v>557.65099999999995</v>
      </c>
      <c r="E91">
        <v>-502109</v>
      </c>
      <c r="F91" s="2">
        <v>2519660</v>
      </c>
      <c r="G91">
        <v>30515.200000000001</v>
      </c>
      <c r="I91">
        <f t="shared" si="3"/>
        <v>5203.0370312499581</v>
      </c>
      <c r="J91">
        <f t="shared" si="10"/>
        <v>0.48896766701301875</v>
      </c>
      <c r="K91">
        <f t="shared" si="4"/>
        <v>0.9984506076708789</v>
      </c>
      <c r="L91">
        <f t="shared" si="6"/>
        <v>3338</v>
      </c>
      <c r="M91">
        <f t="shared" si="7"/>
        <v>-2.6819999999999999</v>
      </c>
      <c r="O91">
        <v>8000</v>
      </c>
      <c r="P91">
        <v>6600000</v>
      </c>
      <c r="Q91">
        <v>557.65099999999995</v>
      </c>
      <c r="R91">
        <v>-502109</v>
      </c>
      <c r="S91" s="2">
        <v>2519660</v>
      </c>
      <c r="T91">
        <v>30515.200000000001</v>
      </c>
      <c r="U91">
        <v>64159.199999999997</v>
      </c>
      <c r="V91">
        <f t="shared" si="9"/>
        <v>6.4159199999999998</v>
      </c>
      <c r="X91">
        <v>6600000</v>
      </c>
      <c r="Y91">
        <v>24.0581</v>
      </c>
      <c r="Z91">
        <v>112.911</v>
      </c>
      <c r="AA91">
        <v>88.852900000000005</v>
      </c>
      <c r="AC91">
        <f t="shared" si="11"/>
        <v>367107.46734892071</v>
      </c>
      <c r="AD91">
        <f t="shared" si="12"/>
        <v>5.6816308101906436</v>
      </c>
      <c r="AE91">
        <f t="shared" si="8"/>
        <v>5681.6308101906434</v>
      </c>
      <c r="AF91">
        <f t="shared" si="13"/>
        <v>27.634014604690002</v>
      </c>
      <c r="AG91">
        <f t="shared" si="14"/>
        <v>2.1791983850866007E-2</v>
      </c>
      <c r="AI91">
        <v>5639.7801246779918</v>
      </c>
      <c r="AJ91">
        <v>27.75576623066506</v>
      </c>
      <c r="AL91">
        <v>1.1171576752813137</v>
      </c>
      <c r="AM91">
        <v>1117.1576752813137</v>
      </c>
      <c r="AN91">
        <v>45.153963651842837</v>
      </c>
      <c r="AP91">
        <v>1329.1459778484409</v>
      </c>
      <c r="AQ91">
        <v>43.578521252053434</v>
      </c>
    </row>
    <row r="92" spans="2:43" x14ac:dyDescent="0.2">
      <c r="B92">
        <f t="shared" si="5"/>
        <v>8125</v>
      </c>
      <c r="C92">
        <v>6700000</v>
      </c>
      <c r="D92">
        <v>557.68200000000002</v>
      </c>
      <c r="E92">
        <v>-501914</v>
      </c>
      <c r="F92" s="2">
        <v>2519660</v>
      </c>
      <c r="G92">
        <v>31923.9</v>
      </c>
      <c r="I92">
        <f>E92-(128000-$B$25)/128000*E$26</f>
        <v>5398.0370312499581</v>
      </c>
      <c r="J92">
        <f t="shared" si="10"/>
        <v>0.49660778681009721</v>
      </c>
      <c r="K92">
        <f>F92/$F$26</f>
        <v>0.9984506076708789</v>
      </c>
      <c r="L92">
        <f t="shared" si="6"/>
        <v>3533</v>
      </c>
      <c r="M92">
        <f t="shared" si="7"/>
        <v>-2.4500000000000002</v>
      </c>
      <c r="O92">
        <v>8125</v>
      </c>
      <c r="P92">
        <v>6700000</v>
      </c>
      <c r="Q92">
        <v>557.68200000000002</v>
      </c>
      <c r="R92">
        <v>-501914</v>
      </c>
      <c r="S92" s="2">
        <v>2519660</v>
      </c>
      <c r="T92">
        <v>31923.9</v>
      </c>
      <c r="U92">
        <v>66831.3</v>
      </c>
      <c r="V92">
        <f t="shared" si="9"/>
        <v>6.6831300000000002</v>
      </c>
      <c r="X92">
        <v>6700000</v>
      </c>
      <c r="Y92">
        <v>23.677800000000001</v>
      </c>
      <c r="Z92">
        <v>113.23399999999999</v>
      </c>
      <c r="AA92">
        <v>89.556200000000004</v>
      </c>
      <c r="AC92">
        <f t="shared" si="11"/>
        <v>375893.97988292389</v>
      </c>
      <c r="AD92">
        <f t="shared" si="12"/>
        <v>5.7799199987219403</v>
      </c>
      <c r="AE92">
        <f t="shared" si="8"/>
        <v>5779.9199987219399</v>
      </c>
      <c r="AF92">
        <f t="shared" si="13"/>
        <v>27.860105192061138</v>
      </c>
      <c r="AG92">
        <f t="shared" si="14"/>
        <v>2.1615137338806586E-2</v>
      </c>
      <c r="AI92">
        <v>5855.890192890407</v>
      </c>
      <c r="AJ92">
        <v>27.565859869435297</v>
      </c>
      <c r="AL92">
        <v>1.0603889527953003</v>
      </c>
      <c r="AM92">
        <v>1060.3889527953004</v>
      </c>
      <c r="AN92">
        <v>45.384033186390553</v>
      </c>
      <c r="AP92">
        <v>1148.6842135160832</v>
      </c>
      <c r="AQ92">
        <v>44.235706011929473</v>
      </c>
    </row>
    <row r="93" spans="2:43" x14ac:dyDescent="0.2">
      <c r="B93">
        <f>B92+(C93-C92)/800</f>
        <v>8250</v>
      </c>
      <c r="C93">
        <v>6800000</v>
      </c>
      <c r="D93">
        <v>557.72400000000005</v>
      </c>
      <c r="E93">
        <v>-501714</v>
      </c>
      <c r="F93" s="2">
        <v>2519660</v>
      </c>
      <c r="G93">
        <v>33327.800000000003</v>
      </c>
      <c r="I93">
        <f>E93-(128000-$B$25)/128000*E$26</f>
        <v>5598.0370312499581</v>
      </c>
      <c r="J93">
        <f t="shared" si="10"/>
        <v>0.50424790660717556</v>
      </c>
      <c r="K93">
        <f>F93/$F$26</f>
        <v>0.9984506076708789</v>
      </c>
      <c r="L93">
        <f>E93-$E$27</f>
        <v>3733</v>
      </c>
      <c r="M93">
        <f>((L93-L92)-(B93-B92)*$B$14)/(B93-B92)</f>
        <v>-2.41</v>
      </c>
      <c r="O93">
        <v>8250</v>
      </c>
      <c r="P93">
        <v>6800000</v>
      </c>
      <c r="Q93">
        <v>557.72400000000005</v>
      </c>
      <c r="R93">
        <v>-501714</v>
      </c>
      <c r="S93" s="2">
        <v>2519660</v>
      </c>
      <c r="T93">
        <v>33327.800000000003</v>
      </c>
      <c r="U93">
        <v>69430.100000000006</v>
      </c>
      <c r="V93">
        <f t="shared" si="9"/>
        <v>6.943010000000001</v>
      </c>
      <c r="X93">
        <v>6800000</v>
      </c>
      <c r="Y93">
        <v>23.3278</v>
      </c>
      <c r="Z93">
        <v>113.31</v>
      </c>
      <c r="AA93">
        <v>89.982200000000006</v>
      </c>
      <c r="AC93">
        <f t="shared" si="11"/>
        <v>381283.68216654059</v>
      </c>
      <c r="AD93">
        <f t="shared" si="12"/>
        <v>5.9197976257516007</v>
      </c>
      <c r="AE93">
        <f>AD93*1000</f>
        <v>5919.7976257516011</v>
      </c>
      <c r="AF93">
        <f t="shared" si="13"/>
        <v>27.831397987962514</v>
      </c>
      <c r="AG93">
        <f t="shared" si="14"/>
        <v>2.163743266725086E-2</v>
      </c>
      <c r="AI93">
        <v>6075.3754541176695</v>
      </c>
      <c r="AJ93">
        <v>27.125294286465916</v>
      </c>
      <c r="AL93">
        <v>0.98794912415264013</v>
      </c>
      <c r="AM93">
        <v>987.94912415264014</v>
      </c>
      <c r="AN93">
        <v>46.303520543654962</v>
      </c>
      <c r="AP93">
        <v>1079.54069726631</v>
      </c>
      <c r="AQ93">
        <v>44.475679297138946</v>
      </c>
    </row>
    <row r="94" spans="2:43" x14ac:dyDescent="0.2">
      <c r="F94" s="2"/>
      <c r="S94" s="2"/>
      <c r="AL94">
        <v>0.94393521300337246</v>
      </c>
      <c r="AM94">
        <v>943.9352130033725</v>
      </c>
      <c r="AN94">
        <v>46.326867491451004</v>
      </c>
      <c r="AP94">
        <v>1025.6780798985635</v>
      </c>
      <c r="AQ94">
        <v>44.656759213139175</v>
      </c>
    </row>
    <row r="95" spans="2:43" x14ac:dyDescent="0.2">
      <c r="B95" t="s">
        <v>0</v>
      </c>
      <c r="AL95">
        <v>0.99135029882300896</v>
      </c>
      <c r="AM95">
        <v>991.35029882300898</v>
      </c>
      <c r="AN95">
        <v>46.41199247218043</v>
      </c>
      <c r="AP95">
        <v>1164.0099238724906</v>
      </c>
      <c r="AQ95">
        <v>44.819716534681511</v>
      </c>
    </row>
    <row r="96" spans="2:43" x14ac:dyDescent="0.2">
      <c r="AL96">
        <v>1.0801464494869015</v>
      </c>
      <c r="AM96">
        <v>1080.1464494869015</v>
      </c>
      <c r="AN96">
        <v>47.316913139125703</v>
      </c>
      <c r="AP96">
        <v>1070.6068755788378</v>
      </c>
      <c r="AQ96">
        <v>45.02750672824147</v>
      </c>
    </row>
    <row r="97" spans="2:43" x14ac:dyDescent="0.2">
      <c r="B97" t="s">
        <v>1</v>
      </c>
      <c r="AD97" t="s">
        <v>2</v>
      </c>
      <c r="AL97">
        <v>0.92836487610299856</v>
      </c>
      <c r="AM97">
        <v>928.36487610299855</v>
      </c>
      <c r="AN97">
        <v>47.320230417041074</v>
      </c>
      <c r="AP97">
        <v>1220.7823685929627</v>
      </c>
      <c r="AQ97">
        <v>45.540355429127594</v>
      </c>
    </row>
    <row r="98" spans="2:43" x14ac:dyDescent="0.2">
      <c r="D98" t="s">
        <v>3</v>
      </c>
      <c r="F98" t="s">
        <v>29</v>
      </c>
      <c r="X98" t="s">
        <v>5</v>
      </c>
      <c r="Y98" t="s">
        <v>6</v>
      </c>
      <c r="Z98" t="s">
        <v>7</v>
      </c>
      <c r="AA98" t="s">
        <v>8</v>
      </c>
      <c r="AC98">
        <f>(4/3)*3.14*((3.413*10.5)^3)</f>
        <v>192683.77519540023</v>
      </c>
      <c r="AD98" t="s">
        <v>9</v>
      </c>
      <c r="AL98">
        <v>1.0192149916207376</v>
      </c>
      <c r="AM98">
        <v>1019.2149916207376</v>
      </c>
      <c r="AN98">
        <v>47.599213153233499</v>
      </c>
      <c r="AP98">
        <v>1109.9208481177736</v>
      </c>
      <c r="AQ98">
        <v>45.716151706368073</v>
      </c>
    </row>
    <row r="99" spans="2:43" x14ac:dyDescent="0.2">
      <c r="B99">
        <v>9721</v>
      </c>
      <c r="C99" t="s">
        <v>10</v>
      </c>
      <c r="D99" t="s">
        <v>11</v>
      </c>
      <c r="E99" t="s">
        <v>12</v>
      </c>
      <c r="F99" t="s">
        <v>13</v>
      </c>
      <c r="G99" t="s">
        <v>14</v>
      </c>
      <c r="I99" t="s">
        <v>15</v>
      </c>
      <c r="J99" t="s">
        <v>16</v>
      </c>
      <c r="K99" t="s">
        <v>17</v>
      </c>
      <c r="L99" t="s">
        <v>18</v>
      </c>
      <c r="M99" t="s">
        <v>19</v>
      </c>
      <c r="X99">
        <v>0</v>
      </c>
      <c r="Y99">
        <v>32.585000000000001</v>
      </c>
      <c r="Z99">
        <v>104.61499999999999</v>
      </c>
      <c r="AA99">
        <v>72.03</v>
      </c>
      <c r="AC99">
        <f>(1/6)*3.14*(AA99)^3</f>
        <v>195577.38815012999</v>
      </c>
      <c r="AL99">
        <v>1.0453483617865325</v>
      </c>
      <c r="AM99">
        <v>1045.3483617865325</v>
      </c>
      <c r="AN99">
        <v>48.168934359909464</v>
      </c>
      <c r="AP99">
        <v>978.39406400164899</v>
      </c>
      <c r="AQ99">
        <v>47.003416666321698</v>
      </c>
    </row>
    <row r="100" spans="2:43" x14ac:dyDescent="0.2">
      <c r="B100" t="s">
        <v>20</v>
      </c>
      <c r="C100">
        <v>100000</v>
      </c>
      <c r="D100">
        <v>520.53</v>
      </c>
      <c r="E100">
        <v>-581660</v>
      </c>
      <c r="F100" s="2">
        <v>2523570</v>
      </c>
      <c r="G100">
        <v>-3.6522400000000002E-3</v>
      </c>
      <c r="X100">
        <v>100000</v>
      </c>
      <c r="Y100">
        <v>32.602200000000003</v>
      </c>
      <c r="Z100">
        <v>104.199</v>
      </c>
      <c r="AA100">
        <v>71.596800000000002</v>
      </c>
      <c r="AC100">
        <f>(1/6)*3.14*(AA100)^3</f>
        <v>192069.86622030841</v>
      </c>
      <c r="AL100">
        <v>0.8456721161704952</v>
      </c>
      <c r="AM100">
        <v>845.6721161704952</v>
      </c>
      <c r="AN100">
        <v>48.992215538146908</v>
      </c>
      <c r="AP100">
        <v>922.33280040277043</v>
      </c>
      <c r="AQ100">
        <v>47.226133433904309</v>
      </c>
    </row>
    <row r="101" spans="2:43" x14ac:dyDescent="0.2">
      <c r="B101">
        <v>0</v>
      </c>
      <c r="C101">
        <v>200000</v>
      </c>
      <c r="D101">
        <v>520.505</v>
      </c>
      <c r="E101">
        <v>-536261</v>
      </c>
      <c r="F101" s="2">
        <v>2520780</v>
      </c>
      <c r="G101">
        <v>-1.43692E-2</v>
      </c>
      <c r="I101">
        <f>E101-(128000-$B$99)/128000*E$100</f>
        <v>1224.6495312500047</v>
      </c>
      <c r="J101">
        <f>B101/$B$99</f>
        <v>0</v>
      </c>
      <c r="K101" s="2">
        <f>F101/$F$100</f>
        <v>0.99889442337640721</v>
      </c>
      <c r="L101">
        <f>E101-$E$101</f>
        <v>0</v>
      </c>
      <c r="O101" t="s">
        <v>21</v>
      </c>
      <c r="P101" t="s">
        <v>10</v>
      </c>
      <c r="Q101" t="s">
        <v>11</v>
      </c>
      <c r="R101" t="s">
        <v>12</v>
      </c>
      <c r="S101" t="s">
        <v>13</v>
      </c>
      <c r="T101" t="s">
        <v>14</v>
      </c>
      <c r="U101" t="s">
        <v>22</v>
      </c>
      <c r="V101" t="s">
        <v>23</v>
      </c>
      <c r="X101">
        <v>200000</v>
      </c>
      <c r="Y101">
        <v>33.1432</v>
      </c>
      <c r="Z101">
        <v>104.22799999999999</v>
      </c>
      <c r="AA101">
        <v>71.084800000000001</v>
      </c>
      <c r="AC101">
        <f>(1/6)*3.14*(AA101)^3</f>
        <v>187978.69714702421</v>
      </c>
      <c r="AD101" t="s">
        <v>24</v>
      </c>
      <c r="AE101" t="s">
        <v>45</v>
      </c>
      <c r="AF101" t="s">
        <v>25</v>
      </c>
      <c r="AG101" t="s">
        <v>26</v>
      </c>
      <c r="AL101">
        <v>0.84885580231155744</v>
      </c>
      <c r="AM101">
        <v>848.85580231155745</v>
      </c>
      <c r="AN101">
        <v>49.368812669016123</v>
      </c>
      <c r="AP101">
        <v>990.26708662524288</v>
      </c>
      <c r="AQ101">
        <v>47.979798385846706</v>
      </c>
    </row>
    <row r="102" spans="2:43" x14ac:dyDescent="0.2">
      <c r="B102">
        <f>B101+(C102-C101)/1250</f>
        <v>80</v>
      </c>
      <c r="C102">
        <v>300000</v>
      </c>
      <c r="D102">
        <v>557.63400000000001</v>
      </c>
      <c r="E102">
        <v>-536265</v>
      </c>
      <c r="F102" s="2">
        <v>2519550</v>
      </c>
      <c r="G102">
        <v>534.61900000000003</v>
      </c>
      <c r="I102">
        <f t="shared" ref="I102:I162" si="15">E102-(128000-$B$99)/128000*E$100</f>
        <v>1220.6495312500047</v>
      </c>
      <c r="J102">
        <f t="shared" ref="J102:J162" si="16">B102/$B$99</f>
        <v>8.2296060076123851E-3</v>
      </c>
      <c r="K102" s="2">
        <f t="shared" ref="K102:K162" si="17">F102/$F$100</f>
        <v>0.99840701862837167</v>
      </c>
      <c r="L102">
        <f t="shared" ref="L102:L162" si="18">E102-$E$101</f>
        <v>-4</v>
      </c>
      <c r="M102">
        <f>((L102-L101)-(B102-B101)*$B$14)/(B102-B101)</f>
        <v>-4.0599999999999996</v>
      </c>
      <c r="O102">
        <v>80</v>
      </c>
      <c r="P102">
        <v>300000</v>
      </c>
      <c r="Q102">
        <v>557.63400000000001</v>
      </c>
      <c r="R102">
        <v>-536265</v>
      </c>
      <c r="S102" s="2">
        <v>2519550</v>
      </c>
      <c r="T102">
        <v>534.61900000000003</v>
      </c>
      <c r="U102">
        <v>70.508600000000001</v>
      </c>
      <c r="V102">
        <f>U102*10^-4</f>
        <v>7.0508600000000008E-3</v>
      </c>
      <c r="X102">
        <v>300000</v>
      </c>
      <c r="Y102">
        <v>33.017000000000003</v>
      </c>
      <c r="Z102">
        <v>103.97799999999999</v>
      </c>
      <c r="AA102">
        <v>70.960999999999999</v>
      </c>
      <c r="AC102">
        <f>(1/6)*3.14*(AA102)^3</f>
        <v>186998.26575149302</v>
      </c>
      <c r="AD102">
        <f>V102*$AC$98/AC102</f>
        <v>7.2652348818020669E-3</v>
      </c>
      <c r="AE102">
        <f>AD102*1000</f>
        <v>7.2652348818020664</v>
      </c>
      <c r="AF102">
        <f>AC102/O102*0.6022</f>
        <v>1407.6294454443637</v>
      </c>
      <c r="AG102">
        <f>O102/AC102</f>
        <v>4.2781145417847955E-4</v>
      </c>
      <c r="AI102">
        <v>8.1038441239491465</v>
      </c>
      <c r="AJ102">
        <v>1375.3746395415574</v>
      </c>
      <c r="AL102">
        <v>0.79998090743017258</v>
      </c>
      <c r="AM102">
        <v>799.98090743017258</v>
      </c>
      <c r="AN102">
        <v>49.823987805378536</v>
      </c>
      <c r="AP102">
        <v>899.07757258446418</v>
      </c>
      <c r="AQ102">
        <v>48.796718542050058</v>
      </c>
    </row>
    <row r="103" spans="2:43" x14ac:dyDescent="0.2">
      <c r="B103">
        <f t="shared" ref="B103:B162" si="19">B102+(C103-C102)/1250</f>
        <v>160</v>
      </c>
      <c r="C103">
        <v>400000</v>
      </c>
      <c r="D103">
        <v>557.62199999999996</v>
      </c>
      <c r="E103">
        <v>-536265</v>
      </c>
      <c r="F103" s="2">
        <v>2519550</v>
      </c>
      <c r="G103">
        <v>321.61099999999999</v>
      </c>
      <c r="I103">
        <f t="shared" si="15"/>
        <v>1220.6495312500047</v>
      </c>
      <c r="J103">
        <f t="shared" si="16"/>
        <v>1.645921201522477E-2</v>
      </c>
      <c r="K103" s="2">
        <f t="shared" si="17"/>
        <v>0.99840701862837167</v>
      </c>
      <c r="L103">
        <f t="shared" si="18"/>
        <v>-4</v>
      </c>
      <c r="M103">
        <f t="shared" ref="M103:M162" si="20">((L103-L102)-(B103-B102)*$B$14)/(B103-B102)</f>
        <v>-4.01</v>
      </c>
      <c r="O103">
        <v>160</v>
      </c>
      <c r="P103">
        <v>400000</v>
      </c>
      <c r="Q103">
        <v>557.62199999999996</v>
      </c>
      <c r="R103">
        <v>-536265</v>
      </c>
      <c r="S103" s="2">
        <v>2519550</v>
      </c>
      <c r="T103">
        <v>321.61099999999999</v>
      </c>
      <c r="U103">
        <v>144.626</v>
      </c>
      <c r="V103">
        <f>U103*10^-4</f>
        <v>1.4462600000000001E-2</v>
      </c>
      <c r="X103">
        <v>400000</v>
      </c>
      <c r="Y103">
        <v>32.963500000000003</v>
      </c>
      <c r="Z103">
        <v>103.958</v>
      </c>
      <c r="AA103">
        <v>70.994500000000002</v>
      </c>
      <c r="AC103">
        <f t="shared" ref="AC103:AC161" si="21">(1/6)*3.14*(AA103)^3</f>
        <v>187263.23100354709</v>
      </c>
      <c r="AD103">
        <f t="shared" ref="AD103:AD162" si="22">V103*$AC$98/AC103</f>
        <v>1.4881236173310554E-2</v>
      </c>
      <c r="AE103">
        <f t="shared" ref="AE103:AE162" si="23">AD103*1000</f>
        <v>14.881236173310555</v>
      </c>
      <c r="AF103">
        <f t="shared" ref="AF103:AF162" si="24">AC103/O103*0.6022</f>
        <v>704.81198568960031</v>
      </c>
      <c r="AG103">
        <f t="shared" ref="AG103:AG162" si="25">O103/AC103</f>
        <v>8.544122577750959E-4</v>
      </c>
      <c r="AI103">
        <v>16.634701638611052</v>
      </c>
      <c r="AJ103">
        <v>688.85406717379954</v>
      </c>
      <c r="AL103">
        <v>0.90053332458894775</v>
      </c>
      <c r="AM103">
        <v>900.53332458894772</v>
      </c>
      <c r="AN103">
        <v>50.836715086132557</v>
      </c>
      <c r="AP103">
        <v>854.31009521507485</v>
      </c>
      <c r="AQ103">
        <v>49.291141255855678</v>
      </c>
    </row>
    <row r="104" spans="2:43" x14ac:dyDescent="0.2">
      <c r="B104">
        <f t="shared" si="19"/>
        <v>240</v>
      </c>
      <c r="C104">
        <v>500000</v>
      </c>
      <c r="D104">
        <v>557.58500000000004</v>
      </c>
      <c r="E104">
        <v>-536269</v>
      </c>
      <c r="F104" s="2">
        <v>2519550</v>
      </c>
      <c r="G104">
        <v>409.47899999999998</v>
      </c>
      <c r="I104">
        <f t="shared" si="15"/>
        <v>1216.6495312500047</v>
      </c>
      <c r="J104">
        <f t="shared" si="16"/>
        <v>2.4688818022837157E-2</v>
      </c>
      <c r="K104" s="2">
        <f t="shared" si="17"/>
        <v>0.99840701862837167</v>
      </c>
      <c r="L104">
        <f t="shared" si="18"/>
        <v>-8</v>
      </c>
      <c r="M104">
        <f t="shared" si="20"/>
        <v>-4.0599999999999996</v>
      </c>
      <c r="O104">
        <v>240</v>
      </c>
      <c r="P104">
        <v>500000</v>
      </c>
      <c r="Q104">
        <v>557.58500000000004</v>
      </c>
      <c r="R104">
        <v>-536269</v>
      </c>
      <c r="S104" s="2">
        <v>2519550</v>
      </c>
      <c r="T104">
        <v>409.47899999999998</v>
      </c>
      <c r="U104">
        <v>229.82300000000001</v>
      </c>
      <c r="V104">
        <f t="shared" ref="V104:V162" si="26">U104*10^-4</f>
        <v>2.2982300000000001E-2</v>
      </c>
      <c r="X104">
        <v>500000</v>
      </c>
      <c r="Y104">
        <v>32.6265</v>
      </c>
      <c r="Z104">
        <v>103.881</v>
      </c>
      <c r="AA104">
        <v>71.254499999999993</v>
      </c>
      <c r="AC104">
        <f t="shared" si="21"/>
        <v>189328.19239807574</v>
      </c>
      <c r="AD104">
        <f t="shared" si="22"/>
        <v>2.3389629777705812E-2</v>
      </c>
      <c r="AE104">
        <f t="shared" si="23"/>
        <v>23.38962977770581</v>
      </c>
      <c r="AF104">
        <f t="shared" si="24"/>
        <v>475.055989425505</v>
      </c>
      <c r="AG104">
        <f t="shared" si="25"/>
        <v>1.2676400538139784E-3</v>
      </c>
      <c r="AI104">
        <v>22.825147783225024</v>
      </c>
      <c r="AJ104">
        <v>462.4327811301651</v>
      </c>
      <c r="AL104">
        <v>0.84811135351177525</v>
      </c>
      <c r="AM104">
        <v>848.11135351177529</v>
      </c>
      <c r="AN104">
        <v>51.381841070307729</v>
      </c>
      <c r="AP104">
        <v>840.38062852883081</v>
      </c>
      <c r="AQ104">
        <v>49.334739054058794</v>
      </c>
    </row>
    <row r="105" spans="2:43" x14ac:dyDescent="0.2">
      <c r="B105">
        <f t="shared" si="19"/>
        <v>320</v>
      </c>
      <c r="C105">
        <v>600000</v>
      </c>
      <c r="D105">
        <v>557.65200000000004</v>
      </c>
      <c r="E105">
        <v>-536279</v>
      </c>
      <c r="F105" s="2">
        <v>2519550</v>
      </c>
      <c r="G105">
        <v>518.94100000000003</v>
      </c>
      <c r="I105">
        <f t="shared" si="15"/>
        <v>1206.6495312500047</v>
      </c>
      <c r="J105">
        <f t="shared" si="16"/>
        <v>3.291842403044954E-2</v>
      </c>
      <c r="K105" s="2">
        <f t="shared" si="17"/>
        <v>0.99840701862837167</v>
      </c>
      <c r="L105">
        <f t="shared" si="18"/>
        <v>-18</v>
      </c>
      <c r="M105">
        <f t="shared" si="20"/>
        <v>-4.1349999999999998</v>
      </c>
      <c r="O105">
        <v>320</v>
      </c>
      <c r="P105">
        <v>600000</v>
      </c>
      <c r="Q105">
        <v>557.65200000000004</v>
      </c>
      <c r="R105">
        <v>-536279</v>
      </c>
      <c r="S105" s="2">
        <v>2519550</v>
      </c>
      <c r="T105">
        <v>518.94100000000003</v>
      </c>
      <c r="U105">
        <v>281.87299999999999</v>
      </c>
      <c r="V105">
        <f t="shared" si="26"/>
        <v>2.8187300000000002E-2</v>
      </c>
      <c r="X105">
        <v>600000</v>
      </c>
      <c r="Y105">
        <v>33.202599999999997</v>
      </c>
      <c r="Z105">
        <v>104.092</v>
      </c>
      <c r="AA105">
        <v>70.889399999999995</v>
      </c>
      <c r="AC105">
        <f t="shared" si="21"/>
        <v>186432.79017781868</v>
      </c>
      <c r="AD105">
        <f t="shared" si="22"/>
        <v>2.9132404076477211E-2</v>
      </c>
      <c r="AE105">
        <f t="shared" si="23"/>
        <v>29.132404076477211</v>
      </c>
      <c r="AF105">
        <f t="shared" si="24"/>
        <v>350.84320701588251</v>
      </c>
      <c r="AG105">
        <f t="shared" si="25"/>
        <v>1.7164362540236916E-3</v>
      </c>
      <c r="AI105">
        <v>32.273576230004998</v>
      </c>
      <c r="AJ105">
        <v>345.62809874333834</v>
      </c>
      <c r="AL105">
        <v>0.76106853880449898</v>
      </c>
      <c r="AM105">
        <v>761.06853880449898</v>
      </c>
      <c r="AN105">
        <v>51.616888186410755</v>
      </c>
      <c r="AP105">
        <v>910.25472333345408</v>
      </c>
      <c r="AQ105">
        <v>50.288713837624364</v>
      </c>
    </row>
    <row r="106" spans="2:43" x14ac:dyDescent="0.2">
      <c r="B106">
        <f t="shared" si="19"/>
        <v>400</v>
      </c>
      <c r="C106">
        <v>700000</v>
      </c>
      <c r="D106">
        <v>557.63199999999995</v>
      </c>
      <c r="E106">
        <v>-536267</v>
      </c>
      <c r="F106" s="2">
        <v>2519550</v>
      </c>
      <c r="G106">
        <v>448.24099999999999</v>
      </c>
      <c r="I106">
        <f t="shared" si="15"/>
        <v>1218.6495312500047</v>
      </c>
      <c r="J106">
        <f t="shared" si="16"/>
        <v>4.1148030038061931E-2</v>
      </c>
      <c r="K106" s="2">
        <f t="shared" si="17"/>
        <v>0.99840701862837167</v>
      </c>
      <c r="L106">
        <f t="shared" si="18"/>
        <v>-6</v>
      </c>
      <c r="M106">
        <f t="shared" si="20"/>
        <v>-3.8599999999999994</v>
      </c>
      <c r="O106">
        <v>400</v>
      </c>
      <c r="P106">
        <v>700000</v>
      </c>
      <c r="Q106">
        <v>557.63199999999995</v>
      </c>
      <c r="R106">
        <v>-536267</v>
      </c>
      <c r="S106" s="2">
        <v>2519550</v>
      </c>
      <c r="T106">
        <v>448.24099999999999</v>
      </c>
      <c r="U106">
        <v>381.13799999999998</v>
      </c>
      <c r="V106">
        <f t="shared" si="26"/>
        <v>3.8113799999999996E-2</v>
      </c>
      <c r="X106">
        <v>700000</v>
      </c>
      <c r="Y106">
        <v>32.906500000000001</v>
      </c>
      <c r="Z106">
        <v>103.816</v>
      </c>
      <c r="AA106">
        <v>70.909499999999994</v>
      </c>
      <c r="AC106">
        <f t="shared" si="21"/>
        <v>186591.41876093022</v>
      </c>
      <c r="AD106">
        <f t="shared" si="22"/>
        <v>3.9358245517452289E-2</v>
      </c>
      <c r="AE106">
        <f t="shared" si="23"/>
        <v>39.358245517452289</v>
      </c>
      <c r="AF106">
        <f t="shared" si="24"/>
        <v>280.91338094458041</v>
      </c>
      <c r="AG106">
        <f t="shared" si="25"/>
        <v>2.1437213064578226E-3</v>
      </c>
      <c r="AI106">
        <v>40.942453451091431</v>
      </c>
      <c r="AJ106">
        <v>278.8564217289192</v>
      </c>
      <c r="AL106">
        <v>0.73699333827423097</v>
      </c>
      <c r="AM106">
        <v>736.99333827423095</v>
      </c>
      <c r="AN106">
        <v>51.806802541113157</v>
      </c>
      <c r="AP106">
        <v>800.94449018130535</v>
      </c>
      <c r="AQ106">
        <v>50.330797263526264</v>
      </c>
    </row>
    <row r="107" spans="2:43" x14ac:dyDescent="0.2">
      <c r="B107">
        <f t="shared" si="19"/>
        <v>480</v>
      </c>
      <c r="C107">
        <v>800000</v>
      </c>
      <c r="D107">
        <v>557.59900000000005</v>
      </c>
      <c r="E107">
        <v>-536274</v>
      </c>
      <c r="F107" s="2">
        <v>2519550</v>
      </c>
      <c r="G107">
        <v>357.07100000000003</v>
      </c>
      <c r="I107">
        <f t="shared" si="15"/>
        <v>1211.6495312500047</v>
      </c>
      <c r="J107">
        <f t="shared" si="16"/>
        <v>4.9377636045674314E-2</v>
      </c>
      <c r="K107" s="2">
        <f t="shared" si="17"/>
        <v>0.99840701862837167</v>
      </c>
      <c r="L107">
        <f t="shared" si="18"/>
        <v>-13</v>
      </c>
      <c r="M107">
        <f t="shared" si="20"/>
        <v>-4.0974999999999993</v>
      </c>
      <c r="O107">
        <v>480</v>
      </c>
      <c r="P107">
        <v>800000</v>
      </c>
      <c r="Q107">
        <v>557.59900000000005</v>
      </c>
      <c r="R107">
        <v>-536274</v>
      </c>
      <c r="S107" s="2">
        <v>2519550</v>
      </c>
      <c r="T107">
        <v>357.07100000000003</v>
      </c>
      <c r="U107">
        <v>488.33699999999999</v>
      </c>
      <c r="V107">
        <f t="shared" si="26"/>
        <v>4.8833700000000001E-2</v>
      </c>
      <c r="X107">
        <v>800000</v>
      </c>
      <c r="Y107">
        <v>33.040999999999997</v>
      </c>
      <c r="Z107">
        <v>103.977</v>
      </c>
      <c r="AA107">
        <v>70.936000000000007</v>
      </c>
      <c r="AC107">
        <f t="shared" si="21"/>
        <v>186800.69343059801</v>
      </c>
      <c r="AD107">
        <f t="shared" si="22"/>
        <v>5.0371663509137403E-2</v>
      </c>
      <c r="AE107">
        <f t="shared" si="23"/>
        <v>50.371663509137406</v>
      </c>
      <c r="AF107">
        <f t="shared" si="24"/>
        <v>234.35703663313774</v>
      </c>
      <c r="AG107">
        <f t="shared" si="25"/>
        <v>2.5695836090583583E-3</v>
      </c>
      <c r="AI107">
        <v>49.689715494334784</v>
      </c>
      <c r="AJ107">
        <v>229.3336211598409</v>
      </c>
      <c r="AL107">
        <v>0.72583304844468111</v>
      </c>
      <c r="AM107">
        <v>725.83304844468114</v>
      </c>
      <c r="AN107">
        <v>51.858960467758486</v>
      </c>
      <c r="AP107">
        <v>783.44019372997445</v>
      </c>
      <c r="AQ107">
        <v>51.254342667659046</v>
      </c>
    </row>
    <row r="108" spans="2:43" x14ac:dyDescent="0.2">
      <c r="B108">
        <f t="shared" si="19"/>
        <v>560</v>
      </c>
      <c r="C108">
        <v>900000</v>
      </c>
      <c r="D108">
        <v>557.58600000000001</v>
      </c>
      <c r="E108">
        <v>-536267</v>
      </c>
      <c r="F108" s="2">
        <v>2519550</v>
      </c>
      <c r="G108">
        <v>418.03500000000003</v>
      </c>
      <c r="I108">
        <f t="shared" si="15"/>
        <v>1218.6495312500047</v>
      </c>
      <c r="J108">
        <f t="shared" si="16"/>
        <v>5.7607242053286697E-2</v>
      </c>
      <c r="K108" s="2">
        <f t="shared" si="17"/>
        <v>0.99840701862837167</v>
      </c>
      <c r="L108">
        <f t="shared" si="18"/>
        <v>-6</v>
      </c>
      <c r="M108">
        <f t="shared" si="20"/>
        <v>-3.9224999999999994</v>
      </c>
      <c r="O108">
        <v>560</v>
      </c>
      <c r="P108">
        <v>900000</v>
      </c>
      <c r="Q108">
        <v>557.58600000000001</v>
      </c>
      <c r="R108">
        <v>-536267</v>
      </c>
      <c r="S108" s="2">
        <v>2519550</v>
      </c>
      <c r="T108">
        <v>418.03500000000003</v>
      </c>
      <c r="U108">
        <v>577.04100000000005</v>
      </c>
      <c r="V108">
        <f t="shared" si="26"/>
        <v>5.7704100000000008E-2</v>
      </c>
      <c r="X108">
        <v>900000</v>
      </c>
      <c r="Y108">
        <v>32.500999999999998</v>
      </c>
      <c r="Z108">
        <v>104.044</v>
      </c>
      <c r="AA108">
        <v>71.543000000000006</v>
      </c>
      <c r="AC108">
        <f t="shared" si="21"/>
        <v>191637.21018193703</v>
      </c>
      <c r="AD108">
        <f t="shared" si="22"/>
        <v>5.8019232390708719E-2</v>
      </c>
      <c r="AE108">
        <f t="shared" si="23"/>
        <v>58.019232390708723</v>
      </c>
      <c r="AF108">
        <f t="shared" si="24"/>
        <v>206.07844280636155</v>
      </c>
      <c r="AG108">
        <f t="shared" si="25"/>
        <v>2.9221882298763675E-3</v>
      </c>
      <c r="AI108">
        <v>58.2840064658347</v>
      </c>
      <c r="AJ108">
        <v>199.90884202268708</v>
      </c>
      <c r="AL108">
        <v>0.79068177497625303</v>
      </c>
      <c r="AM108">
        <v>790.681774976253</v>
      </c>
      <c r="AN108">
        <v>52.910631650268733</v>
      </c>
      <c r="AP108">
        <v>848.16312924521162</v>
      </c>
      <c r="AQ108">
        <v>51.691266827698811</v>
      </c>
    </row>
    <row r="109" spans="2:43" x14ac:dyDescent="0.2">
      <c r="B109">
        <f t="shared" si="19"/>
        <v>640</v>
      </c>
      <c r="C109">
        <v>1000000</v>
      </c>
      <c r="D109">
        <v>557.57799999999997</v>
      </c>
      <c r="E109">
        <v>-536271</v>
      </c>
      <c r="F109" s="2">
        <v>2519550</v>
      </c>
      <c r="G109">
        <v>455.02300000000002</v>
      </c>
      <c r="I109">
        <f t="shared" si="15"/>
        <v>1214.6495312500047</v>
      </c>
      <c r="J109">
        <f t="shared" si="16"/>
        <v>6.5836848060899081E-2</v>
      </c>
      <c r="K109" s="2">
        <f t="shared" si="17"/>
        <v>0.99840701862837167</v>
      </c>
      <c r="L109">
        <f t="shared" si="18"/>
        <v>-10</v>
      </c>
      <c r="M109">
        <f t="shared" si="20"/>
        <v>-4.0599999999999996</v>
      </c>
      <c r="O109">
        <v>640</v>
      </c>
      <c r="P109">
        <v>1000000</v>
      </c>
      <c r="Q109">
        <v>557.57799999999997</v>
      </c>
      <c r="R109">
        <v>-536271</v>
      </c>
      <c r="S109" s="2">
        <v>2519550</v>
      </c>
      <c r="T109">
        <v>455.02300000000002</v>
      </c>
      <c r="U109">
        <v>697.80499999999995</v>
      </c>
      <c r="V109">
        <f t="shared" si="26"/>
        <v>6.9780499999999995E-2</v>
      </c>
      <c r="X109">
        <v>1000000</v>
      </c>
      <c r="Y109">
        <v>32.663600000000002</v>
      </c>
      <c r="Z109">
        <v>103.706</v>
      </c>
      <c r="AA109">
        <v>71.042400000000001</v>
      </c>
      <c r="AC109">
        <f t="shared" si="21"/>
        <v>187642.52639086498</v>
      </c>
      <c r="AD109">
        <f t="shared" si="22"/>
        <v>7.1655239532509282E-2</v>
      </c>
      <c r="AE109">
        <f t="shared" si="23"/>
        <v>71.655239532509285</v>
      </c>
      <c r="AF109">
        <f t="shared" si="24"/>
        <v>176.55988967590451</v>
      </c>
      <c r="AG109">
        <f t="shared" si="25"/>
        <v>3.4107406903425555E-3</v>
      </c>
      <c r="AI109">
        <v>74.312841925795823</v>
      </c>
      <c r="AJ109">
        <v>172.80155468225374</v>
      </c>
      <c r="AL109">
        <v>0.74301954299119377</v>
      </c>
      <c r="AM109">
        <v>743.01954299119382</v>
      </c>
      <c r="AN109">
        <v>53.76121149197639</v>
      </c>
      <c r="AP109">
        <v>732.3897454137591</v>
      </c>
      <c r="AQ109">
        <v>52.196384477287502</v>
      </c>
    </row>
    <row r="110" spans="2:43" x14ac:dyDescent="0.2">
      <c r="B110">
        <f t="shared" si="19"/>
        <v>720</v>
      </c>
      <c r="C110">
        <v>1100000</v>
      </c>
      <c r="D110">
        <v>557.61</v>
      </c>
      <c r="E110">
        <v>-536276</v>
      </c>
      <c r="F110" s="2">
        <v>2519550</v>
      </c>
      <c r="G110">
        <v>420.95299999999997</v>
      </c>
      <c r="I110">
        <f t="shared" si="15"/>
        <v>1209.6495312500047</v>
      </c>
      <c r="J110">
        <f t="shared" si="16"/>
        <v>7.4066454068511464E-2</v>
      </c>
      <c r="K110" s="2">
        <f t="shared" si="17"/>
        <v>0.99840701862837167</v>
      </c>
      <c r="L110">
        <f t="shared" si="18"/>
        <v>-15</v>
      </c>
      <c r="M110">
        <f t="shared" si="20"/>
        <v>-4.0724999999999998</v>
      </c>
      <c r="O110">
        <v>720</v>
      </c>
      <c r="P110">
        <v>1100000</v>
      </c>
      <c r="Q110">
        <v>557.61</v>
      </c>
      <c r="R110">
        <v>-536276</v>
      </c>
      <c r="S110" s="2">
        <v>2519550</v>
      </c>
      <c r="T110">
        <v>420.95299999999997</v>
      </c>
      <c r="U110">
        <v>815.43799999999999</v>
      </c>
      <c r="V110">
        <f t="shared" si="26"/>
        <v>8.15438E-2</v>
      </c>
      <c r="X110">
        <v>1100000</v>
      </c>
      <c r="Y110">
        <v>32.617100000000001</v>
      </c>
      <c r="Z110">
        <v>103.79900000000001</v>
      </c>
      <c r="AA110">
        <v>71.181899999999999</v>
      </c>
      <c r="AC110">
        <f t="shared" si="21"/>
        <v>188750.07199530632</v>
      </c>
      <c r="AD110">
        <f t="shared" si="22"/>
        <v>8.3243238329304553E-2</v>
      </c>
      <c r="AE110">
        <f t="shared" si="23"/>
        <v>83.243238329304546</v>
      </c>
      <c r="AF110">
        <f t="shared" si="24"/>
        <v>157.86846299385203</v>
      </c>
      <c r="AG110">
        <f t="shared" si="25"/>
        <v>3.8145680814251786E-3</v>
      </c>
      <c r="AI110">
        <v>92.310272355938991</v>
      </c>
      <c r="AJ110">
        <v>152.50904852931149</v>
      </c>
      <c r="AL110">
        <v>0.65726713915455959</v>
      </c>
      <c r="AM110">
        <v>657.26713915455957</v>
      </c>
      <c r="AN110">
        <v>55.315568132615304</v>
      </c>
      <c r="AP110">
        <v>732.5658942100282</v>
      </c>
      <c r="AQ110">
        <v>52.304542687663918</v>
      </c>
    </row>
    <row r="111" spans="2:43" x14ac:dyDescent="0.2">
      <c r="B111">
        <f t="shared" si="19"/>
        <v>800</v>
      </c>
      <c r="C111">
        <v>1200000</v>
      </c>
      <c r="D111">
        <v>557.61699999999996</v>
      </c>
      <c r="E111">
        <v>-536274</v>
      </c>
      <c r="F111" s="2">
        <v>2519550</v>
      </c>
      <c r="G111">
        <v>492.64</v>
      </c>
      <c r="I111">
        <f t="shared" si="15"/>
        <v>1211.6495312500047</v>
      </c>
      <c r="J111">
        <f t="shared" si="16"/>
        <v>8.2296060076123861E-2</v>
      </c>
      <c r="K111" s="2">
        <f t="shared" si="17"/>
        <v>0.99840701862837167</v>
      </c>
      <c r="L111">
        <f t="shared" si="18"/>
        <v>-13</v>
      </c>
      <c r="M111">
        <f t="shared" si="20"/>
        <v>-3.9849999999999994</v>
      </c>
      <c r="O111">
        <v>800</v>
      </c>
      <c r="P111">
        <v>1200000</v>
      </c>
      <c r="Q111">
        <v>557.61699999999996</v>
      </c>
      <c r="R111">
        <v>-536274</v>
      </c>
      <c r="S111" s="2">
        <v>2519550</v>
      </c>
      <c r="T111">
        <v>492.64</v>
      </c>
      <c r="U111">
        <v>970.66700000000003</v>
      </c>
      <c r="V111">
        <f t="shared" si="26"/>
        <v>9.7066700000000006E-2</v>
      </c>
      <c r="X111">
        <v>1200000</v>
      </c>
      <c r="Y111">
        <v>33.3292</v>
      </c>
      <c r="Z111">
        <v>103.90300000000001</v>
      </c>
      <c r="AA111">
        <v>70.573800000000006</v>
      </c>
      <c r="AC111">
        <f t="shared" si="21"/>
        <v>183953.85978606384</v>
      </c>
      <c r="AD111">
        <f t="shared" si="22"/>
        <v>0.10167320339736786</v>
      </c>
      <c r="AE111">
        <f t="shared" si="23"/>
        <v>101.67320339736787</v>
      </c>
      <c r="AF111">
        <f t="shared" si="24"/>
        <v>138.47126795395954</v>
      </c>
      <c r="AG111">
        <f t="shared" si="25"/>
        <v>4.3489166301288297E-3</v>
      </c>
      <c r="AI111">
        <v>102.14438440329855</v>
      </c>
      <c r="AJ111">
        <v>138.68563734917686</v>
      </c>
      <c r="AL111">
        <v>0.64134318462085194</v>
      </c>
      <c r="AM111">
        <v>641.34318462085196</v>
      </c>
      <c r="AN111">
        <v>55.414052912166738</v>
      </c>
      <c r="AP111">
        <v>694.75345213338062</v>
      </c>
      <c r="AQ111">
        <v>52.928951076126111</v>
      </c>
    </row>
    <row r="112" spans="2:43" x14ac:dyDescent="0.2">
      <c r="B112">
        <f t="shared" si="19"/>
        <v>880</v>
      </c>
      <c r="C112">
        <v>1300000</v>
      </c>
      <c r="D112">
        <v>557.60699999999997</v>
      </c>
      <c r="E112">
        <v>-536270</v>
      </c>
      <c r="F112" s="2">
        <v>2519550</v>
      </c>
      <c r="G112">
        <v>658.64099999999996</v>
      </c>
      <c r="I112">
        <f t="shared" si="15"/>
        <v>1215.6495312500047</v>
      </c>
      <c r="J112">
        <f t="shared" si="16"/>
        <v>9.0525666083736245E-2</v>
      </c>
      <c r="K112" s="2">
        <f t="shared" si="17"/>
        <v>0.99840701862837167</v>
      </c>
      <c r="L112">
        <f t="shared" si="18"/>
        <v>-9</v>
      </c>
      <c r="M112">
        <f t="shared" si="20"/>
        <v>-3.9599999999999995</v>
      </c>
      <c r="O112">
        <v>880</v>
      </c>
      <c r="P112">
        <v>1300000</v>
      </c>
      <c r="Q112">
        <v>557.60699999999997</v>
      </c>
      <c r="R112">
        <v>-536270</v>
      </c>
      <c r="S112" s="2">
        <v>2519550</v>
      </c>
      <c r="T112">
        <v>658.64099999999996</v>
      </c>
      <c r="U112">
        <v>1126.31</v>
      </c>
      <c r="V112">
        <f t="shared" si="26"/>
        <v>0.112631</v>
      </c>
      <c r="X112">
        <v>1300000</v>
      </c>
      <c r="Y112">
        <v>33.016199999999998</v>
      </c>
      <c r="Z112">
        <v>103.995</v>
      </c>
      <c r="AA112">
        <v>70.978800000000007</v>
      </c>
      <c r="AC112">
        <f t="shared" si="21"/>
        <v>187139.02211675711</v>
      </c>
      <c r="AD112">
        <f t="shared" si="22"/>
        <v>0.1159681505148243</v>
      </c>
      <c r="AE112">
        <f t="shared" si="23"/>
        <v>115.9681505148243</v>
      </c>
      <c r="AF112">
        <f t="shared" si="24"/>
        <v>128.06263536217173</v>
      </c>
      <c r="AG112">
        <f t="shared" si="25"/>
        <v>4.7023864400176406E-3</v>
      </c>
      <c r="AI112">
        <v>122.42763665891748</v>
      </c>
      <c r="AJ112">
        <v>122.288079516564</v>
      </c>
      <c r="AL112">
        <v>0.6155197042262146</v>
      </c>
      <c r="AM112">
        <v>615.51970422621457</v>
      </c>
      <c r="AN112">
        <v>55.820734312268144</v>
      </c>
      <c r="AP112">
        <v>676.769337156853</v>
      </c>
      <c r="AQ112">
        <v>53.988670696213667</v>
      </c>
    </row>
    <row r="113" spans="2:43" x14ac:dyDescent="0.2">
      <c r="B113">
        <f t="shared" si="19"/>
        <v>960</v>
      </c>
      <c r="C113">
        <v>1400000</v>
      </c>
      <c r="D113">
        <v>557.55899999999997</v>
      </c>
      <c r="E113">
        <v>-536270</v>
      </c>
      <c r="F113" s="2">
        <v>2519550</v>
      </c>
      <c r="G113">
        <v>520.07299999999998</v>
      </c>
      <c r="I113">
        <f t="shared" si="15"/>
        <v>1215.6495312500047</v>
      </c>
      <c r="J113">
        <f t="shared" si="16"/>
        <v>9.8755272091348628E-2</v>
      </c>
      <c r="K113" s="2">
        <f t="shared" si="17"/>
        <v>0.99840701862837167</v>
      </c>
      <c r="L113">
        <f t="shared" si="18"/>
        <v>-9</v>
      </c>
      <c r="M113">
        <f t="shared" si="20"/>
        <v>-4.01</v>
      </c>
      <c r="O113">
        <v>960</v>
      </c>
      <c r="P113">
        <v>1400000</v>
      </c>
      <c r="Q113">
        <v>557.55899999999997</v>
      </c>
      <c r="R113">
        <v>-536270</v>
      </c>
      <c r="S113" s="2">
        <v>2519550</v>
      </c>
      <c r="T113">
        <v>520.07299999999998</v>
      </c>
      <c r="U113">
        <v>1294.95</v>
      </c>
      <c r="V113">
        <f t="shared" si="26"/>
        <v>0.129495</v>
      </c>
      <c r="X113">
        <v>1400000</v>
      </c>
      <c r="Y113">
        <v>33.131900000000002</v>
      </c>
      <c r="Z113">
        <v>104.223</v>
      </c>
      <c r="AA113">
        <v>71.091099999999997</v>
      </c>
      <c r="AC113">
        <f t="shared" si="21"/>
        <v>188028.68128227571</v>
      </c>
      <c r="AD113">
        <f t="shared" si="22"/>
        <v>0.13270095444359414</v>
      </c>
      <c r="AE113">
        <f t="shared" si="23"/>
        <v>132.70095444359416</v>
      </c>
      <c r="AF113">
        <f t="shared" si="24"/>
        <v>117.94882486269418</v>
      </c>
      <c r="AG113">
        <f t="shared" si="25"/>
        <v>5.1056040677050331E-3</v>
      </c>
      <c r="AI113">
        <v>133.66172822437525</v>
      </c>
      <c r="AJ113">
        <v>116.09361824673118</v>
      </c>
      <c r="AL113">
        <v>0.67614917350670412</v>
      </c>
      <c r="AM113">
        <v>676.14917350670407</v>
      </c>
      <c r="AN113">
        <v>56.531626132389846</v>
      </c>
      <c r="AP113">
        <v>764.96626473064703</v>
      </c>
      <c r="AQ113">
        <v>54.430274150871853</v>
      </c>
    </row>
    <row r="114" spans="2:43" x14ac:dyDescent="0.2">
      <c r="B114">
        <f t="shared" si="19"/>
        <v>1040</v>
      </c>
      <c r="C114">
        <v>1500000</v>
      </c>
      <c r="D114">
        <v>557.64700000000005</v>
      </c>
      <c r="E114">
        <v>-536276</v>
      </c>
      <c r="F114" s="2">
        <v>2519550</v>
      </c>
      <c r="G114">
        <v>705.30100000000004</v>
      </c>
      <c r="I114">
        <f t="shared" si="15"/>
        <v>1209.6495312500047</v>
      </c>
      <c r="J114">
        <f t="shared" si="16"/>
        <v>0.10698487809896101</v>
      </c>
      <c r="K114" s="2">
        <f t="shared" si="17"/>
        <v>0.99840701862837167</v>
      </c>
      <c r="L114">
        <f t="shared" si="18"/>
        <v>-15</v>
      </c>
      <c r="M114">
        <f t="shared" si="20"/>
        <v>-4.0849999999999991</v>
      </c>
      <c r="O114">
        <v>1040</v>
      </c>
      <c r="P114">
        <v>1500000</v>
      </c>
      <c r="Q114">
        <v>557.64700000000005</v>
      </c>
      <c r="R114">
        <v>-536276</v>
      </c>
      <c r="S114" s="2">
        <v>2519550</v>
      </c>
      <c r="T114">
        <v>705.30100000000004</v>
      </c>
      <c r="U114">
        <v>1512.76</v>
      </c>
      <c r="V114">
        <f t="shared" si="26"/>
        <v>0.15127599999999999</v>
      </c>
      <c r="X114">
        <v>1500000</v>
      </c>
      <c r="Y114">
        <v>32.810699999999997</v>
      </c>
      <c r="Z114">
        <v>103.98399999999999</v>
      </c>
      <c r="AA114">
        <v>71.173299999999998</v>
      </c>
      <c r="AC114">
        <f t="shared" si="21"/>
        <v>188681.66747770787</v>
      </c>
      <c r="AD114">
        <f t="shared" si="22"/>
        <v>0.15448469989753064</v>
      </c>
      <c r="AE114">
        <f t="shared" si="23"/>
        <v>154.48469989753065</v>
      </c>
      <c r="AF114">
        <f t="shared" si="24"/>
        <v>109.25394245680354</v>
      </c>
      <c r="AG114">
        <f t="shared" si="25"/>
        <v>5.5119292398816255E-3</v>
      </c>
      <c r="AI114">
        <v>155.45659989974504</v>
      </c>
      <c r="AJ114">
        <v>106.52903850708418</v>
      </c>
      <c r="AL114">
        <v>0.61143165089917895</v>
      </c>
      <c r="AM114">
        <v>611.43165089917898</v>
      </c>
      <c r="AN114">
        <v>56.662569984968179</v>
      </c>
      <c r="AP114">
        <v>642.56213121485314</v>
      </c>
      <c r="AQ114">
        <v>54.810539370231645</v>
      </c>
    </row>
    <row r="115" spans="2:43" x14ac:dyDescent="0.2">
      <c r="B115">
        <f t="shared" si="19"/>
        <v>1120</v>
      </c>
      <c r="C115">
        <v>1600000</v>
      </c>
      <c r="D115">
        <v>557.64400000000001</v>
      </c>
      <c r="E115">
        <v>-536254</v>
      </c>
      <c r="F115" s="2">
        <v>2519550</v>
      </c>
      <c r="G115">
        <v>528.20899999999995</v>
      </c>
      <c r="I115">
        <f t="shared" si="15"/>
        <v>1231.6495312500047</v>
      </c>
      <c r="J115">
        <f t="shared" si="16"/>
        <v>0.11521448410657339</v>
      </c>
      <c r="K115" s="2">
        <f t="shared" si="17"/>
        <v>0.99840701862837167</v>
      </c>
      <c r="L115">
        <f t="shared" si="18"/>
        <v>7</v>
      </c>
      <c r="M115">
        <f t="shared" si="20"/>
        <v>-3.7349999999999994</v>
      </c>
      <c r="O115">
        <v>1120</v>
      </c>
      <c r="P115">
        <v>1600000</v>
      </c>
      <c r="Q115">
        <v>557.64400000000001</v>
      </c>
      <c r="R115">
        <v>-536254</v>
      </c>
      <c r="S115" s="2">
        <v>2519550</v>
      </c>
      <c r="T115">
        <v>528.20899999999995</v>
      </c>
      <c r="U115">
        <v>1741.73</v>
      </c>
      <c r="V115">
        <f t="shared" si="26"/>
        <v>0.17417300000000002</v>
      </c>
      <c r="X115">
        <v>1600000</v>
      </c>
      <c r="Y115">
        <v>32.472200000000001</v>
      </c>
      <c r="Z115">
        <v>103.93</v>
      </c>
      <c r="AA115">
        <v>71.457800000000006</v>
      </c>
      <c r="AC115">
        <f t="shared" si="21"/>
        <v>190953.36744069832</v>
      </c>
      <c r="AD115">
        <f>V115*$AC$98/AC115</f>
        <v>0.17575134508968951</v>
      </c>
      <c r="AE115">
        <f t="shared" si="23"/>
        <v>175.75134508968952</v>
      </c>
      <c r="AF115">
        <f>AC115/O115*0.6022</f>
        <v>102.67153381498976</v>
      </c>
      <c r="AG115">
        <f>O115/AC115</f>
        <v>5.8653063573116749E-3</v>
      </c>
      <c r="AI115">
        <v>184.81422843697413</v>
      </c>
      <c r="AJ115">
        <v>98.241045681539802</v>
      </c>
      <c r="AL115">
        <v>0.62355363290547783</v>
      </c>
      <c r="AM115">
        <v>623.5536329054778</v>
      </c>
      <c r="AN115">
        <v>58.206649872202341</v>
      </c>
      <c r="AP115">
        <v>730.56497300704029</v>
      </c>
      <c r="AQ115">
        <v>55.243087506978235</v>
      </c>
    </row>
    <row r="116" spans="2:43" x14ac:dyDescent="0.2">
      <c r="B116">
        <f t="shared" si="19"/>
        <v>1200</v>
      </c>
      <c r="C116">
        <v>1700000</v>
      </c>
      <c r="D116">
        <v>557.64499999999998</v>
      </c>
      <c r="E116">
        <v>-536260</v>
      </c>
      <c r="F116" s="2">
        <v>2519550</v>
      </c>
      <c r="G116">
        <v>751.10500000000002</v>
      </c>
      <c r="I116">
        <f t="shared" si="15"/>
        <v>1225.6495312500047</v>
      </c>
      <c r="J116">
        <f t="shared" si="16"/>
        <v>0.12344409011418578</v>
      </c>
      <c r="K116" s="2">
        <f t="shared" si="17"/>
        <v>0.99840701862837167</v>
      </c>
      <c r="L116">
        <f t="shared" si="18"/>
        <v>1</v>
      </c>
      <c r="M116">
        <f t="shared" si="20"/>
        <v>-4.0849999999999991</v>
      </c>
      <c r="O116">
        <v>1200</v>
      </c>
      <c r="P116">
        <v>1700000</v>
      </c>
      <c r="Q116">
        <v>557.64499999999998</v>
      </c>
      <c r="R116">
        <v>-536260</v>
      </c>
      <c r="S116" s="2">
        <v>2519550</v>
      </c>
      <c r="T116">
        <v>751.10500000000002</v>
      </c>
      <c r="U116">
        <v>2020.04</v>
      </c>
      <c r="V116">
        <f t="shared" si="26"/>
        <v>0.20200400000000002</v>
      </c>
      <c r="X116">
        <v>1700000</v>
      </c>
      <c r="Y116">
        <v>32.9009</v>
      </c>
      <c r="Z116">
        <v>104.07899999999999</v>
      </c>
      <c r="AA116">
        <v>71.178100000000001</v>
      </c>
      <c r="AC116">
        <f t="shared" si="21"/>
        <v>188719.84470504074</v>
      </c>
      <c r="AD116">
        <f t="shared" si="22"/>
        <v>0.20624695503223883</v>
      </c>
      <c r="AE116">
        <f t="shared" si="23"/>
        <v>206.24695503223884</v>
      </c>
      <c r="AF116">
        <f t="shared" si="24"/>
        <v>94.705908734479607</v>
      </c>
      <c r="AG116">
        <f t="shared" si="25"/>
        <v>6.3586317690942215E-3</v>
      </c>
      <c r="AI116">
        <v>210.73934472003441</v>
      </c>
      <c r="AJ116">
        <v>92.78981595796003</v>
      </c>
      <c r="AL116">
        <v>0.56863622173262196</v>
      </c>
      <c r="AM116">
        <v>568.63622173262195</v>
      </c>
      <c r="AN116">
        <v>58.329628402220493</v>
      </c>
      <c r="AP116">
        <v>692.70149686280934</v>
      </c>
      <c r="AQ116">
        <v>55.895075018332626</v>
      </c>
    </row>
    <row r="117" spans="2:43" x14ac:dyDescent="0.2">
      <c r="B117">
        <f t="shared" si="19"/>
        <v>1280</v>
      </c>
      <c r="C117">
        <v>1800000</v>
      </c>
      <c r="D117">
        <v>557.58100000000002</v>
      </c>
      <c r="E117">
        <v>-536257</v>
      </c>
      <c r="F117" s="2">
        <v>2519550</v>
      </c>
      <c r="G117">
        <v>877.94500000000005</v>
      </c>
      <c r="I117">
        <f t="shared" si="15"/>
        <v>1228.6495312500047</v>
      </c>
      <c r="J117">
        <f t="shared" si="16"/>
        <v>0.13167369612179816</v>
      </c>
      <c r="K117" s="2">
        <f t="shared" si="17"/>
        <v>0.99840701862837167</v>
      </c>
      <c r="L117">
        <f t="shared" si="18"/>
        <v>4</v>
      </c>
      <c r="M117">
        <f t="shared" si="20"/>
        <v>-3.9724999999999993</v>
      </c>
      <c r="O117">
        <v>1280</v>
      </c>
      <c r="P117">
        <v>1800000</v>
      </c>
      <c r="Q117">
        <v>557.58100000000002</v>
      </c>
      <c r="R117">
        <v>-536257</v>
      </c>
      <c r="S117" s="2">
        <v>2519550</v>
      </c>
      <c r="T117">
        <v>877.94500000000005</v>
      </c>
      <c r="U117">
        <v>2281.79</v>
      </c>
      <c r="V117">
        <f t="shared" si="26"/>
        <v>0.22817900000000002</v>
      </c>
      <c r="X117">
        <v>1800000</v>
      </c>
      <c r="Y117">
        <v>33.021599999999999</v>
      </c>
      <c r="Z117">
        <v>103.87</v>
      </c>
      <c r="AA117">
        <v>70.848399999999998</v>
      </c>
      <c r="AC117">
        <f t="shared" si="21"/>
        <v>186109.49821725482</v>
      </c>
      <c r="AD117">
        <f t="shared" si="22"/>
        <v>0.2362393728502083</v>
      </c>
      <c r="AE117">
        <f t="shared" si="23"/>
        <v>236.2393728502083</v>
      </c>
      <c r="AF117">
        <f t="shared" si="24"/>
        <v>87.558702989399094</v>
      </c>
      <c r="AG117">
        <f t="shared" si="25"/>
        <v>6.8776715442314109E-3</v>
      </c>
      <c r="AI117">
        <v>234.58519654656806</v>
      </c>
      <c r="AJ117">
        <v>88.459378850904457</v>
      </c>
      <c r="AL117">
        <v>0.55436649410188665</v>
      </c>
      <c r="AM117">
        <v>554.3664941018867</v>
      </c>
      <c r="AN117">
        <v>58.502330140943521</v>
      </c>
      <c r="AP117">
        <v>611.45784444061962</v>
      </c>
      <c r="AQ117">
        <v>56.567189098035286</v>
      </c>
    </row>
    <row r="118" spans="2:43" x14ac:dyDescent="0.2">
      <c r="B118">
        <f t="shared" si="19"/>
        <v>1360</v>
      </c>
      <c r="C118">
        <v>1900000</v>
      </c>
      <c r="D118">
        <v>557.63499999999999</v>
      </c>
      <c r="E118">
        <v>-536250</v>
      </c>
      <c r="F118" s="2">
        <v>2519550</v>
      </c>
      <c r="G118">
        <v>954.12800000000004</v>
      </c>
      <c r="I118">
        <f t="shared" si="15"/>
        <v>1235.6495312500047</v>
      </c>
      <c r="J118">
        <f t="shared" si="16"/>
        <v>0.13990330212941054</v>
      </c>
      <c r="K118" s="2">
        <f t="shared" si="17"/>
        <v>0.99840701862837167</v>
      </c>
      <c r="L118">
        <f t="shared" si="18"/>
        <v>11</v>
      </c>
      <c r="M118">
        <f t="shared" si="20"/>
        <v>-3.9224999999999994</v>
      </c>
      <c r="O118">
        <v>1360</v>
      </c>
      <c r="P118">
        <v>1900000</v>
      </c>
      <c r="Q118">
        <v>557.63499999999999</v>
      </c>
      <c r="R118">
        <v>-536250</v>
      </c>
      <c r="S118" s="2">
        <v>2519550</v>
      </c>
      <c r="T118">
        <v>954.12800000000004</v>
      </c>
      <c r="U118">
        <v>2617.0300000000002</v>
      </c>
      <c r="V118">
        <f t="shared" si="26"/>
        <v>0.26170300000000002</v>
      </c>
      <c r="X118">
        <v>1900000</v>
      </c>
      <c r="Y118">
        <v>33.435499999999998</v>
      </c>
      <c r="Z118">
        <v>103.884</v>
      </c>
      <c r="AA118">
        <v>70.448499999999996</v>
      </c>
      <c r="AC118">
        <f t="shared" si="21"/>
        <v>182975.79767905868</v>
      </c>
      <c r="AD118">
        <f t="shared" si="22"/>
        <v>0.2755879338119317</v>
      </c>
      <c r="AE118">
        <f t="shared" si="23"/>
        <v>275.58793381193169</v>
      </c>
      <c r="AF118">
        <f t="shared" si="24"/>
        <v>81.020606884065529</v>
      </c>
      <c r="AG118">
        <f t="shared" si="25"/>
        <v>7.4326769837913384E-3</v>
      </c>
      <c r="AI118">
        <v>262.62884589479046</v>
      </c>
      <c r="AJ118">
        <v>83.245346294046897</v>
      </c>
      <c r="AL118">
        <v>0.52618701295216896</v>
      </c>
      <c r="AM118">
        <v>526.18701295216897</v>
      </c>
      <c r="AN118">
        <v>60.456869529525356</v>
      </c>
      <c r="AP118">
        <v>589.73552389194333</v>
      </c>
      <c r="AQ118">
        <v>57.222496690538755</v>
      </c>
    </row>
    <row r="119" spans="2:43" x14ac:dyDescent="0.2">
      <c r="B119">
        <f t="shared" si="19"/>
        <v>1440</v>
      </c>
      <c r="C119">
        <v>2000000</v>
      </c>
      <c r="D119">
        <v>557.59199999999998</v>
      </c>
      <c r="E119">
        <v>-536247</v>
      </c>
      <c r="F119" s="2">
        <v>2519550</v>
      </c>
      <c r="G119">
        <v>1059.3</v>
      </c>
      <c r="I119">
        <f t="shared" si="15"/>
        <v>1238.6495312500047</v>
      </c>
      <c r="J119">
        <f t="shared" si="16"/>
        <v>0.14813290813702293</v>
      </c>
      <c r="K119" s="2">
        <f t="shared" si="17"/>
        <v>0.99840701862837167</v>
      </c>
      <c r="L119">
        <f t="shared" si="18"/>
        <v>14</v>
      </c>
      <c r="M119">
        <f t="shared" si="20"/>
        <v>-3.9724999999999993</v>
      </c>
      <c r="O119">
        <v>1440</v>
      </c>
      <c r="P119">
        <v>2000000</v>
      </c>
      <c r="Q119">
        <v>557.59199999999998</v>
      </c>
      <c r="R119">
        <v>-536247</v>
      </c>
      <c r="S119" s="2">
        <v>2519550</v>
      </c>
      <c r="T119">
        <v>1059.3</v>
      </c>
      <c r="U119">
        <v>2884.69</v>
      </c>
      <c r="V119">
        <f t="shared" si="26"/>
        <v>0.28846900000000003</v>
      </c>
      <c r="X119">
        <v>2000000</v>
      </c>
      <c r="Y119">
        <v>33.088000000000001</v>
      </c>
      <c r="Z119">
        <v>104.024</v>
      </c>
      <c r="AA119">
        <v>70.936000000000007</v>
      </c>
      <c r="AC119">
        <f t="shared" si="21"/>
        <v>186800.69343059801</v>
      </c>
      <c r="AD119">
        <f t="shared" si="22"/>
        <v>0.29755401292176015</v>
      </c>
      <c r="AE119">
        <f t="shared" si="23"/>
        <v>297.55401292176015</v>
      </c>
      <c r="AF119">
        <f t="shared" si="24"/>
        <v>78.119012211045927</v>
      </c>
      <c r="AG119">
        <f t="shared" si="25"/>
        <v>7.7087508271750753E-3</v>
      </c>
      <c r="AI119">
        <v>303.95512270966424</v>
      </c>
      <c r="AJ119">
        <v>77.563975154745037</v>
      </c>
      <c r="AL119">
        <v>0.50127723799666224</v>
      </c>
      <c r="AM119">
        <v>501.27723799666222</v>
      </c>
      <c r="AN119">
        <v>60.704546586547245</v>
      </c>
      <c r="AP119">
        <v>555.64638447439074</v>
      </c>
      <c r="AQ119">
        <v>59.452280230666652</v>
      </c>
    </row>
    <row r="120" spans="2:43" x14ac:dyDescent="0.2">
      <c r="B120">
        <f t="shared" si="19"/>
        <v>1520</v>
      </c>
      <c r="C120">
        <v>2100000</v>
      </c>
      <c r="D120">
        <v>557.65200000000004</v>
      </c>
      <c r="E120">
        <v>-536233</v>
      </c>
      <c r="F120" s="2">
        <v>2519550</v>
      </c>
      <c r="G120">
        <v>1117.78</v>
      </c>
      <c r="I120">
        <f t="shared" si="15"/>
        <v>1252.6495312500047</v>
      </c>
      <c r="J120">
        <f t="shared" si="16"/>
        <v>0.15636251414463531</v>
      </c>
      <c r="K120" s="2">
        <f t="shared" si="17"/>
        <v>0.99840701862837167</v>
      </c>
      <c r="L120">
        <f t="shared" si="18"/>
        <v>28</v>
      </c>
      <c r="M120">
        <f t="shared" si="20"/>
        <v>-3.8349999999999995</v>
      </c>
      <c r="O120">
        <v>1520</v>
      </c>
      <c r="P120">
        <v>2100000</v>
      </c>
      <c r="Q120">
        <v>557.65200000000004</v>
      </c>
      <c r="R120">
        <v>-536233</v>
      </c>
      <c r="S120" s="2">
        <v>2519550</v>
      </c>
      <c r="T120">
        <v>1117.78</v>
      </c>
      <c r="U120">
        <v>3261.97</v>
      </c>
      <c r="V120">
        <f t="shared" si="26"/>
        <v>0.32619700000000001</v>
      </c>
      <c r="X120">
        <v>2100000</v>
      </c>
      <c r="Y120">
        <v>32.898499999999999</v>
      </c>
      <c r="Z120">
        <v>104.26300000000001</v>
      </c>
      <c r="AA120">
        <v>71.364500000000007</v>
      </c>
      <c r="AC120">
        <f t="shared" si="21"/>
        <v>190206.3798074912</v>
      </c>
      <c r="AD120">
        <f t="shared" si="22"/>
        <v>0.33044564268048038</v>
      </c>
      <c r="AE120">
        <f t="shared" si="23"/>
        <v>330.44564268048038</v>
      </c>
      <c r="AF120">
        <f t="shared" si="24"/>
        <v>75.35676442109947</v>
      </c>
      <c r="AG120">
        <f t="shared" si="25"/>
        <v>7.9913197524625577E-3</v>
      </c>
      <c r="AI120">
        <v>338.11050565205107</v>
      </c>
      <c r="AJ120">
        <v>73.057585569271723</v>
      </c>
      <c r="AL120">
        <v>0.5648331600148303</v>
      </c>
      <c r="AM120">
        <v>564.83316001483036</v>
      </c>
      <c r="AN120">
        <v>61.525435509712786</v>
      </c>
      <c r="AP120">
        <v>531.57985948260045</v>
      </c>
      <c r="AQ120">
        <v>60.25963920081967</v>
      </c>
    </row>
    <row r="121" spans="2:43" x14ac:dyDescent="0.2">
      <c r="B121">
        <f t="shared" si="19"/>
        <v>1600</v>
      </c>
      <c r="C121">
        <v>2200000</v>
      </c>
      <c r="D121">
        <v>557.72400000000005</v>
      </c>
      <c r="E121">
        <v>-536229</v>
      </c>
      <c r="F121" s="2">
        <v>2519550</v>
      </c>
      <c r="G121">
        <v>1184.47</v>
      </c>
      <c r="I121">
        <f t="shared" si="15"/>
        <v>1256.6495312500047</v>
      </c>
      <c r="J121">
        <f t="shared" si="16"/>
        <v>0.16459212015224772</v>
      </c>
      <c r="K121" s="2">
        <f t="shared" si="17"/>
        <v>0.99840701862837167</v>
      </c>
      <c r="L121">
        <f t="shared" si="18"/>
        <v>32</v>
      </c>
      <c r="M121">
        <f t="shared" si="20"/>
        <v>-3.9599999999999995</v>
      </c>
      <c r="O121">
        <v>1600</v>
      </c>
      <c r="P121">
        <v>2200000</v>
      </c>
      <c r="Q121">
        <v>557.72400000000005</v>
      </c>
      <c r="R121">
        <v>-536229</v>
      </c>
      <c r="S121" s="2">
        <v>2519550</v>
      </c>
      <c r="T121">
        <v>1184.47</v>
      </c>
      <c r="U121">
        <v>3657.17</v>
      </c>
      <c r="V121">
        <f t="shared" si="26"/>
        <v>0.36571700000000001</v>
      </c>
      <c r="X121">
        <v>2200000</v>
      </c>
      <c r="Y121">
        <v>32.603499999999997</v>
      </c>
      <c r="Z121">
        <v>103.869</v>
      </c>
      <c r="AA121">
        <v>71.265500000000003</v>
      </c>
      <c r="AC121">
        <f t="shared" si="21"/>
        <v>189415.88924410197</v>
      </c>
      <c r="AD121">
        <f t="shared" si="22"/>
        <v>0.37202650999528231</v>
      </c>
      <c r="AE121">
        <f t="shared" si="23"/>
        <v>372.02650999528231</v>
      </c>
      <c r="AF121">
        <f t="shared" si="24"/>
        <v>71.291405314248877</v>
      </c>
      <c r="AG121">
        <f t="shared" si="25"/>
        <v>8.4470210307334113E-3</v>
      </c>
      <c r="AI121">
        <v>376.48723778526244</v>
      </c>
      <c r="AJ121">
        <v>69.860562553119195</v>
      </c>
      <c r="AL121">
        <v>0.49735113885560356</v>
      </c>
      <c r="AM121">
        <v>497.35113885560355</v>
      </c>
      <c r="AN121">
        <v>62.645126316178832</v>
      </c>
      <c r="AP121">
        <v>607.93833955559433</v>
      </c>
      <c r="AQ121">
        <v>61.010929654613328</v>
      </c>
    </row>
    <row r="122" spans="2:43" x14ac:dyDescent="0.2">
      <c r="B122">
        <f t="shared" si="19"/>
        <v>1680</v>
      </c>
      <c r="C122">
        <v>2300000</v>
      </c>
      <c r="D122">
        <v>557.63400000000001</v>
      </c>
      <c r="E122">
        <v>-536220</v>
      </c>
      <c r="F122" s="2">
        <v>2519550</v>
      </c>
      <c r="G122">
        <v>1358.38</v>
      </c>
      <c r="I122">
        <f t="shared" si="15"/>
        <v>1265.6495312500047</v>
      </c>
      <c r="J122">
        <f t="shared" si="16"/>
        <v>0.17282172615986011</v>
      </c>
      <c r="K122" s="2">
        <f t="shared" si="17"/>
        <v>0.99840701862837167</v>
      </c>
      <c r="L122">
        <f t="shared" si="18"/>
        <v>41</v>
      </c>
      <c r="M122">
        <f t="shared" si="20"/>
        <v>-3.8974999999999995</v>
      </c>
      <c r="O122">
        <v>1680</v>
      </c>
      <c r="P122">
        <v>2300000</v>
      </c>
      <c r="Q122">
        <v>557.63400000000001</v>
      </c>
      <c r="R122">
        <v>-536220</v>
      </c>
      <c r="S122" s="2">
        <v>2519550</v>
      </c>
      <c r="T122">
        <v>1358.38</v>
      </c>
      <c r="U122">
        <v>3990.55</v>
      </c>
      <c r="V122">
        <f t="shared" si="26"/>
        <v>0.39905500000000005</v>
      </c>
      <c r="X122">
        <v>2300000</v>
      </c>
      <c r="Y122">
        <v>33.179099999999998</v>
      </c>
      <c r="Z122">
        <v>104.33</v>
      </c>
      <c r="AA122">
        <v>71.150899999999993</v>
      </c>
      <c r="AC122">
        <f t="shared" si="21"/>
        <v>188503.57516009093</v>
      </c>
      <c r="AD122">
        <f t="shared" si="22"/>
        <v>0.40790432672323945</v>
      </c>
      <c r="AE122">
        <f t="shared" si="23"/>
        <v>407.90432672323948</v>
      </c>
      <c r="AF122">
        <f t="shared" si="24"/>
        <v>67.569555334170687</v>
      </c>
      <c r="AG122">
        <f t="shared" si="25"/>
        <v>8.9122978095944431E-3</v>
      </c>
      <c r="AI122">
        <v>416.58690722158667</v>
      </c>
      <c r="AJ122">
        <v>67.112754870150241</v>
      </c>
      <c r="AL122">
        <v>0.51476477661486519</v>
      </c>
      <c r="AM122">
        <v>514.76477661486524</v>
      </c>
      <c r="AN122">
        <v>64.023725624363308</v>
      </c>
      <c r="AP122">
        <v>506.7218113694758</v>
      </c>
      <c r="AQ122">
        <v>61.108439890765602</v>
      </c>
    </row>
    <row r="123" spans="2:43" x14ac:dyDescent="0.2">
      <c r="B123">
        <f t="shared" si="19"/>
        <v>1760</v>
      </c>
      <c r="C123">
        <v>2400000</v>
      </c>
      <c r="D123">
        <v>557.77499999999998</v>
      </c>
      <c r="E123">
        <v>-536200</v>
      </c>
      <c r="F123" s="2">
        <v>2519550</v>
      </c>
      <c r="G123">
        <v>1413.28</v>
      </c>
      <c r="I123">
        <f t="shared" si="15"/>
        <v>1285.6495312500047</v>
      </c>
      <c r="J123">
        <f t="shared" si="16"/>
        <v>0.18105133216747249</v>
      </c>
      <c r="K123" s="2">
        <f t="shared" si="17"/>
        <v>0.99840701862837167</v>
      </c>
      <c r="L123">
        <f t="shared" si="18"/>
        <v>61</v>
      </c>
      <c r="M123">
        <f t="shared" si="20"/>
        <v>-3.7599999999999993</v>
      </c>
      <c r="O123">
        <v>1760</v>
      </c>
      <c r="P123">
        <v>2400000</v>
      </c>
      <c r="Q123">
        <v>557.77499999999998</v>
      </c>
      <c r="R123">
        <v>-536200</v>
      </c>
      <c r="S123" s="2">
        <v>2519550</v>
      </c>
      <c r="T123">
        <v>1413.28</v>
      </c>
      <c r="U123">
        <v>4506.8</v>
      </c>
      <c r="V123">
        <f t="shared" si="26"/>
        <v>0.45068000000000003</v>
      </c>
      <c r="X123">
        <v>2400000</v>
      </c>
      <c r="Y123">
        <v>32.361199999999997</v>
      </c>
      <c r="Z123">
        <v>103.75</v>
      </c>
      <c r="AA123">
        <v>71.388800000000003</v>
      </c>
      <c r="AC123">
        <f t="shared" si="21"/>
        <v>190400.74489219789</v>
      </c>
      <c r="AD123">
        <f t="shared" si="22"/>
        <v>0.45608394995633966</v>
      </c>
      <c r="AE123">
        <f t="shared" si="23"/>
        <v>456.08394995633967</v>
      </c>
      <c r="AF123">
        <f t="shared" si="24"/>
        <v>65.147345780728159</v>
      </c>
      <c r="AG123">
        <f t="shared" si="25"/>
        <v>9.2436613154874264E-3</v>
      </c>
      <c r="AI123">
        <v>468.15850345677154</v>
      </c>
      <c r="AJ123">
        <v>63.860698341604348</v>
      </c>
      <c r="AL123">
        <v>0.44966127822743407</v>
      </c>
      <c r="AM123">
        <v>449.66127822743408</v>
      </c>
      <c r="AN123">
        <v>64.164993475062488</v>
      </c>
      <c r="AP123">
        <v>573.89569754514787</v>
      </c>
      <c r="AQ123">
        <v>61.170085614114448</v>
      </c>
    </row>
    <row r="124" spans="2:43" x14ac:dyDescent="0.2">
      <c r="B124">
        <f t="shared" si="19"/>
        <v>1840</v>
      </c>
      <c r="C124">
        <v>2500000</v>
      </c>
      <c r="D124">
        <v>557.62900000000002</v>
      </c>
      <c r="E124">
        <v>-536200</v>
      </c>
      <c r="F124" s="2">
        <v>2519550</v>
      </c>
      <c r="G124">
        <v>1505.85</v>
      </c>
      <c r="I124">
        <f t="shared" si="15"/>
        <v>1285.6495312500047</v>
      </c>
      <c r="J124">
        <f t="shared" si="16"/>
        <v>0.18928093817508487</v>
      </c>
      <c r="K124" s="2">
        <f t="shared" si="17"/>
        <v>0.99840701862837167</v>
      </c>
      <c r="L124">
        <f t="shared" si="18"/>
        <v>61</v>
      </c>
      <c r="M124">
        <f t="shared" si="20"/>
        <v>-4.01</v>
      </c>
      <c r="O124">
        <v>1840</v>
      </c>
      <c r="P124">
        <v>2500000</v>
      </c>
      <c r="Q124">
        <v>557.62900000000002</v>
      </c>
      <c r="R124">
        <v>-536200</v>
      </c>
      <c r="S124" s="2">
        <v>2519550</v>
      </c>
      <c r="T124">
        <v>1505.85</v>
      </c>
      <c r="U124">
        <v>4839.5600000000004</v>
      </c>
      <c r="V124">
        <f t="shared" si="26"/>
        <v>0.48395600000000005</v>
      </c>
      <c r="X124">
        <v>2500000</v>
      </c>
      <c r="Y124">
        <v>33.220999999999997</v>
      </c>
      <c r="Z124">
        <v>104.426</v>
      </c>
      <c r="AA124">
        <v>71.204999999999998</v>
      </c>
      <c r="AC124">
        <f t="shared" si="21"/>
        <v>188933.89155199873</v>
      </c>
      <c r="AD124">
        <f t="shared" si="22"/>
        <v>0.49356136340843093</v>
      </c>
      <c r="AE124">
        <f t="shared" si="23"/>
        <v>493.56136340843091</v>
      </c>
      <c r="AF124">
        <f t="shared" si="24"/>
        <v>61.834776898159582</v>
      </c>
      <c r="AG124">
        <f t="shared" si="25"/>
        <v>9.7388561940121351E-3</v>
      </c>
      <c r="AI124">
        <v>506.7218113694758</v>
      </c>
      <c r="AJ124">
        <v>61.108439890765602</v>
      </c>
      <c r="AL124">
        <v>0.45792816165971229</v>
      </c>
      <c r="AM124">
        <v>457.92816165971226</v>
      </c>
      <c r="AN124">
        <v>64.543910242468016</v>
      </c>
      <c r="AP124">
        <v>547.05672249176814</v>
      </c>
      <c r="AQ124">
        <v>61.26529739858767</v>
      </c>
    </row>
    <row r="125" spans="2:43" x14ac:dyDescent="0.2">
      <c r="B125">
        <f t="shared" si="19"/>
        <v>1920</v>
      </c>
      <c r="C125">
        <v>2600000</v>
      </c>
      <c r="D125">
        <v>557.70899999999995</v>
      </c>
      <c r="E125">
        <v>-536176</v>
      </c>
      <c r="F125" s="2">
        <v>2519550</v>
      </c>
      <c r="G125">
        <v>1716.12</v>
      </c>
      <c r="I125">
        <f t="shared" si="15"/>
        <v>1309.6495312500047</v>
      </c>
      <c r="J125">
        <f t="shared" si="16"/>
        <v>0.19751054418269726</v>
      </c>
      <c r="K125" s="2">
        <f t="shared" si="17"/>
        <v>0.99840701862837167</v>
      </c>
      <c r="L125">
        <f t="shared" si="18"/>
        <v>85</v>
      </c>
      <c r="M125">
        <f t="shared" si="20"/>
        <v>-3.7099999999999995</v>
      </c>
      <c r="O125">
        <v>1920</v>
      </c>
      <c r="P125">
        <v>2600000</v>
      </c>
      <c r="Q125">
        <v>557.70899999999995</v>
      </c>
      <c r="R125">
        <v>-536176</v>
      </c>
      <c r="S125" s="2">
        <v>2519550</v>
      </c>
      <c r="T125">
        <v>1716.12</v>
      </c>
      <c r="U125">
        <v>5474.97</v>
      </c>
      <c r="V125">
        <f t="shared" si="26"/>
        <v>0.54749700000000001</v>
      </c>
      <c r="X125">
        <v>2600000</v>
      </c>
      <c r="Y125">
        <v>32.695500000000003</v>
      </c>
      <c r="Z125">
        <v>104.16</v>
      </c>
      <c r="AA125">
        <v>71.464500000000001</v>
      </c>
      <c r="AC125">
        <f t="shared" si="21"/>
        <v>191007.08477553373</v>
      </c>
      <c r="AD125">
        <f t="shared" si="22"/>
        <v>0.55230301531552839</v>
      </c>
      <c r="AE125">
        <f t="shared" si="23"/>
        <v>552.30301531552834</v>
      </c>
      <c r="AF125">
        <f t="shared" si="24"/>
        <v>59.908576276992918</v>
      </c>
      <c r="AG125">
        <f t="shared" si="25"/>
        <v>1.005198316207135E-2</v>
      </c>
      <c r="AI125">
        <v>555.64638447439074</v>
      </c>
      <c r="AJ125">
        <v>59.452280230666652</v>
      </c>
      <c r="AL125">
        <v>0.47570624080955887</v>
      </c>
      <c r="AM125">
        <v>475.70624080955889</v>
      </c>
      <c r="AN125">
        <v>66.02350687563704</v>
      </c>
      <c r="AP125">
        <v>490.222764018254</v>
      </c>
      <c r="AQ125">
        <v>62.136173999666454</v>
      </c>
    </row>
    <row r="126" spans="2:43" x14ac:dyDescent="0.2">
      <c r="B126">
        <f t="shared" si="19"/>
        <v>2000</v>
      </c>
      <c r="C126">
        <v>2700000</v>
      </c>
      <c r="D126">
        <v>557.63900000000001</v>
      </c>
      <c r="E126">
        <v>-536159</v>
      </c>
      <c r="F126" s="2">
        <v>2519550</v>
      </c>
      <c r="G126">
        <v>1950.63</v>
      </c>
      <c r="I126">
        <f t="shared" si="15"/>
        <v>1326.6495312500047</v>
      </c>
      <c r="J126">
        <f t="shared" si="16"/>
        <v>0.20574015019030964</v>
      </c>
      <c r="K126" s="2">
        <f t="shared" si="17"/>
        <v>0.99840701862837167</v>
      </c>
      <c r="L126">
        <f t="shared" si="18"/>
        <v>102</v>
      </c>
      <c r="M126">
        <f t="shared" si="20"/>
        <v>-3.7974999999999994</v>
      </c>
      <c r="O126">
        <v>2000</v>
      </c>
      <c r="P126">
        <v>2700000</v>
      </c>
      <c r="Q126">
        <v>557.63900000000001</v>
      </c>
      <c r="R126">
        <v>-536159</v>
      </c>
      <c r="S126" s="2">
        <v>2519550</v>
      </c>
      <c r="T126">
        <v>1950.63</v>
      </c>
      <c r="U126">
        <v>5929.68</v>
      </c>
      <c r="V126">
        <f t="shared" si="26"/>
        <v>0.59296800000000005</v>
      </c>
      <c r="X126">
        <v>2700000</v>
      </c>
      <c r="Y126">
        <v>33.086399999999998</v>
      </c>
      <c r="Z126">
        <v>104.321</v>
      </c>
      <c r="AA126">
        <v>71.2346</v>
      </c>
      <c r="AC126">
        <f t="shared" si="21"/>
        <v>189169.60961802414</v>
      </c>
      <c r="AD126">
        <f t="shared" si="22"/>
        <v>0.60398344660526182</v>
      </c>
      <c r="AE126">
        <f t="shared" si="23"/>
        <v>603.98344660526186</v>
      </c>
      <c r="AF126">
        <f t="shared" si="24"/>
        <v>56.958969455987067</v>
      </c>
      <c r="AG126">
        <f t="shared" si="25"/>
        <v>1.0572522743153345E-2</v>
      </c>
      <c r="AI126">
        <v>611.45784444061962</v>
      </c>
      <c r="AJ126">
        <v>56.567189098035286</v>
      </c>
      <c r="AL126">
        <v>0.40900767960105006</v>
      </c>
      <c r="AM126">
        <v>409.00767960105003</v>
      </c>
      <c r="AN126">
        <v>67.098008013702781</v>
      </c>
      <c r="AP126">
        <v>460.34350093864845</v>
      </c>
      <c r="AQ126">
        <v>63.033704644823096</v>
      </c>
    </row>
    <row r="127" spans="2:43" x14ac:dyDescent="0.2">
      <c r="B127">
        <f t="shared" si="19"/>
        <v>2080</v>
      </c>
      <c r="C127">
        <v>2800000</v>
      </c>
      <c r="D127">
        <v>557.65700000000004</v>
      </c>
      <c r="E127">
        <v>-536158</v>
      </c>
      <c r="F127" s="2">
        <v>2519550</v>
      </c>
      <c r="G127">
        <v>2074.9</v>
      </c>
      <c r="I127">
        <f t="shared" si="15"/>
        <v>1327.6495312500047</v>
      </c>
      <c r="J127">
        <f t="shared" si="16"/>
        <v>0.21396975619792202</v>
      </c>
      <c r="K127" s="2">
        <f t="shared" si="17"/>
        <v>0.99840701862837167</v>
      </c>
      <c r="L127">
        <f t="shared" si="18"/>
        <v>103</v>
      </c>
      <c r="M127">
        <f t="shared" si="20"/>
        <v>-3.9974999999999996</v>
      </c>
      <c r="O127">
        <v>2080</v>
      </c>
      <c r="P127">
        <v>2800000</v>
      </c>
      <c r="Q127">
        <v>557.65700000000004</v>
      </c>
      <c r="R127">
        <v>-536158</v>
      </c>
      <c r="S127" s="2">
        <v>2519550</v>
      </c>
      <c r="T127">
        <v>2074.9</v>
      </c>
      <c r="U127">
        <v>6585.7</v>
      </c>
      <c r="V127">
        <f t="shared" si="26"/>
        <v>0.65856999999999999</v>
      </c>
      <c r="X127">
        <v>2800000</v>
      </c>
      <c r="Y127">
        <v>32.488700000000001</v>
      </c>
      <c r="Z127">
        <v>104.20699999999999</v>
      </c>
      <c r="AA127">
        <v>71.718299999999999</v>
      </c>
      <c r="AC127">
        <f t="shared" si="21"/>
        <v>193049.35608202964</v>
      </c>
      <c r="AD127">
        <f t="shared" si="22"/>
        <v>0.65732285466165852</v>
      </c>
      <c r="AE127">
        <f t="shared" si="23"/>
        <v>657.32285466165854</v>
      </c>
      <c r="AF127">
        <f t="shared" si="24"/>
        <v>55.891501073364545</v>
      </c>
      <c r="AG127">
        <f t="shared" si="25"/>
        <v>1.0774446712560781E-2</v>
      </c>
      <c r="AI127">
        <v>676.769337156853</v>
      </c>
      <c r="AJ127">
        <v>53.988670696213667</v>
      </c>
      <c r="AL127">
        <v>0.41141278391313146</v>
      </c>
      <c r="AM127">
        <v>411.41278391313148</v>
      </c>
      <c r="AN127">
        <v>67.127980984525394</v>
      </c>
      <c r="AP127">
        <v>497.2704091180758</v>
      </c>
      <c r="AQ127">
        <v>63.45963911078875</v>
      </c>
    </row>
    <row r="128" spans="2:43" x14ac:dyDescent="0.2">
      <c r="B128">
        <f t="shared" si="19"/>
        <v>2160</v>
      </c>
      <c r="C128">
        <v>2900000</v>
      </c>
      <c r="D128">
        <v>557.68600000000004</v>
      </c>
      <c r="E128">
        <v>-536135</v>
      </c>
      <c r="F128" s="2">
        <v>2519550</v>
      </c>
      <c r="G128">
        <v>2260.3000000000002</v>
      </c>
      <c r="I128">
        <f t="shared" si="15"/>
        <v>1350.6495312500047</v>
      </c>
      <c r="J128">
        <f t="shared" si="16"/>
        <v>0.22219936220553441</v>
      </c>
      <c r="K128" s="2">
        <f t="shared" si="17"/>
        <v>0.99840701862837167</v>
      </c>
      <c r="L128">
        <f t="shared" si="18"/>
        <v>126</v>
      </c>
      <c r="M128">
        <f t="shared" si="20"/>
        <v>-3.7224999999999993</v>
      </c>
      <c r="O128">
        <v>2160</v>
      </c>
      <c r="P128">
        <v>2900000</v>
      </c>
      <c r="Q128">
        <v>557.68600000000004</v>
      </c>
      <c r="R128">
        <v>-536135</v>
      </c>
      <c r="S128" s="2">
        <v>2519550</v>
      </c>
      <c r="T128">
        <v>2260.3000000000002</v>
      </c>
      <c r="U128">
        <v>7117.29</v>
      </c>
      <c r="V128">
        <f t="shared" si="26"/>
        <v>0.71172900000000006</v>
      </c>
      <c r="X128">
        <v>2900000</v>
      </c>
      <c r="Y128">
        <v>32.564</v>
      </c>
      <c r="Z128">
        <v>104.367</v>
      </c>
      <c r="AA128">
        <v>71.802999999999997</v>
      </c>
      <c r="AC128">
        <f t="shared" si="21"/>
        <v>193734.14360828142</v>
      </c>
      <c r="AD128">
        <f t="shared" si="22"/>
        <v>0.70787021885689361</v>
      </c>
      <c r="AE128">
        <f t="shared" si="23"/>
        <v>707.87021885689364</v>
      </c>
      <c r="AF128">
        <f t="shared" si="24"/>
        <v>54.012361704123634</v>
      </c>
      <c r="AG128">
        <f t="shared" si="25"/>
        <v>1.1149299549218271E-2</v>
      </c>
      <c r="AI128">
        <v>732.5658942100282</v>
      </c>
      <c r="AJ128">
        <v>52.304542687663918</v>
      </c>
      <c r="AL128">
        <v>0.42110075086963372</v>
      </c>
      <c r="AM128">
        <v>421.10075086963371</v>
      </c>
      <c r="AN128">
        <v>69.023499924892278</v>
      </c>
      <c r="AP128">
        <v>468.15850345677154</v>
      </c>
      <c r="AQ128">
        <v>63.860698341604348</v>
      </c>
    </row>
    <row r="129" spans="2:43" x14ac:dyDescent="0.2">
      <c r="B129">
        <f t="shared" si="19"/>
        <v>2240</v>
      </c>
      <c r="C129">
        <v>3000000</v>
      </c>
      <c r="D129">
        <v>557.59299999999996</v>
      </c>
      <c r="E129">
        <v>-536121</v>
      </c>
      <c r="F129" s="2">
        <v>2519550</v>
      </c>
      <c r="G129">
        <v>2536.1799999999998</v>
      </c>
      <c r="I129">
        <f t="shared" si="15"/>
        <v>1364.6495312500047</v>
      </c>
      <c r="J129">
        <f t="shared" si="16"/>
        <v>0.23042896821314679</v>
      </c>
      <c r="K129" s="2">
        <f t="shared" si="17"/>
        <v>0.99840701862837167</v>
      </c>
      <c r="L129">
        <f t="shared" si="18"/>
        <v>140</v>
      </c>
      <c r="M129">
        <f t="shared" si="20"/>
        <v>-3.8349999999999995</v>
      </c>
      <c r="O129">
        <v>2240</v>
      </c>
      <c r="P129">
        <v>3000000</v>
      </c>
      <c r="Q129">
        <v>557.59299999999996</v>
      </c>
      <c r="R129">
        <v>-536121</v>
      </c>
      <c r="S129" s="2">
        <v>2519550</v>
      </c>
      <c r="T129">
        <v>2536.1799999999998</v>
      </c>
      <c r="U129">
        <v>7675.3</v>
      </c>
      <c r="V129">
        <f t="shared" si="26"/>
        <v>0.76753000000000005</v>
      </c>
      <c r="X129">
        <v>3000000</v>
      </c>
      <c r="Y129">
        <v>32.800899999999999</v>
      </c>
      <c r="Z129">
        <v>104.306</v>
      </c>
      <c r="AA129">
        <v>71.505099999999999</v>
      </c>
      <c r="AC129">
        <f t="shared" si="21"/>
        <v>191332.81128890527</v>
      </c>
      <c r="AD129">
        <f t="shared" si="22"/>
        <v>0.77294938060788954</v>
      </c>
      <c r="AE129">
        <f t="shared" si="23"/>
        <v>772.94938060788957</v>
      </c>
      <c r="AF129">
        <f t="shared" si="24"/>
        <v>51.437776320615512</v>
      </c>
      <c r="AG129">
        <f t="shared" si="25"/>
        <v>1.1707349016148021E-2</v>
      </c>
      <c r="AI129">
        <v>783.44019372997445</v>
      </c>
      <c r="AJ129">
        <v>51.254342667659046</v>
      </c>
      <c r="AL129">
        <v>0.37232096955489763</v>
      </c>
      <c r="AM129">
        <v>372.3209695548976</v>
      </c>
      <c r="AN129">
        <v>69.740843571539969</v>
      </c>
      <c r="AP129">
        <v>465.76925581595208</v>
      </c>
      <c r="AQ129">
        <v>64.85690534386714</v>
      </c>
    </row>
    <row r="130" spans="2:43" x14ac:dyDescent="0.2">
      <c r="B130">
        <f t="shared" si="19"/>
        <v>2320</v>
      </c>
      <c r="C130">
        <v>3100000</v>
      </c>
      <c r="D130">
        <v>557.66099999999994</v>
      </c>
      <c r="E130">
        <v>-536101</v>
      </c>
      <c r="F130" s="2">
        <v>2519550</v>
      </c>
      <c r="G130">
        <v>2582.3200000000002</v>
      </c>
      <c r="I130">
        <f t="shared" si="15"/>
        <v>1384.6495312500047</v>
      </c>
      <c r="J130">
        <f t="shared" si="16"/>
        <v>0.23865857422075917</v>
      </c>
      <c r="K130" s="2">
        <f t="shared" si="17"/>
        <v>0.99840701862837167</v>
      </c>
      <c r="L130">
        <f t="shared" si="18"/>
        <v>160</v>
      </c>
      <c r="M130">
        <f t="shared" si="20"/>
        <v>-3.7599999999999993</v>
      </c>
      <c r="O130">
        <v>2320</v>
      </c>
      <c r="P130">
        <v>3100000</v>
      </c>
      <c r="Q130">
        <v>557.66099999999994</v>
      </c>
      <c r="R130">
        <v>-536101</v>
      </c>
      <c r="S130" s="2">
        <v>2519550</v>
      </c>
      <c r="T130">
        <v>2582.3200000000002</v>
      </c>
      <c r="U130">
        <v>8368.56</v>
      </c>
      <c r="V130">
        <f t="shared" si="26"/>
        <v>0.83685600000000004</v>
      </c>
      <c r="X130">
        <v>3100000</v>
      </c>
      <c r="Y130">
        <v>32.758299999999998</v>
      </c>
      <c r="Z130">
        <v>104.193</v>
      </c>
      <c r="AA130">
        <v>71.434700000000007</v>
      </c>
      <c r="AC130">
        <f t="shared" si="21"/>
        <v>190768.24012078674</v>
      </c>
      <c r="AD130">
        <f t="shared" si="22"/>
        <v>0.84525900785595021</v>
      </c>
      <c r="AE130">
        <f t="shared" si="23"/>
        <v>845.25900785595024</v>
      </c>
      <c r="AF130">
        <f t="shared" si="24"/>
        <v>49.517514741697319</v>
      </c>
      <c r="AG130">
        <f t="shared" si="25"/>
        <v>1.2161353475458336E-2</v>
      </c>
      <c r="AI130">
        <v>840.38062852883081</v>
      </c>
      <c r="AJ130">
        <v>49.334739054058794</v>
      </c>
      <c r="AL130">
        <v>0.37570206182024468</v>
      </c>
      <c r="AM130">
        <v>375.70206182024469</v>
      </c>
      <c r="AN130">
        <v>69.828590794826781</v>
      </c>
      <c r="AP130">
        <v>412.29205653504772</v>
      </c>
      <c r="AQ130">
        <v>66.860124926594281</v>
      </c>
    </row>
    <row r="131" spans="2:43" x14ac:dyDescent="0.2">
      <c r="B131">
        <f t="shared" si="19"/>
        <v>2400</v>
      </c>
      <c r="C131">
        <v>3200000</v>
      </c>
      <c r="D131">
        <v>557.66899999999998</v>
      </c>
      <c r="E131">
        <v>-536067</v>
      </c>
      <c r="F131" s="2">
        <v>2519550</v>
      </c>
      <c r="G131">
        <v>2941.1</v>
      </c>
      <c r="I131">
        <f t="shared" si="15"/>
        <v>1418.6495312500047</v>
      </c>
      <c r="J131">
        <f t="shared" si="16"/>
        <v>0.24688818022837156</v>
      </c>
      <c r="K131" s="2">
        <f t="shared" si="17"/>
        <v>0.99840701862837167</v>
      </c>
      <c r="L131">
        <f t="shared" si="18"/>
        <v>194</v>
      </c>
      <c r="M131">
        <f t="shared" si="20"/>
        <v>-3.5849999999999995</v>
      </c>
      <c r="O131">
        <v>2400</v>
      </c>
      <c r="P131">
        <v>3200000</v>
      </c>
      <c r="Q131">
        <v>557.66899999999998</v>
      </c>
      <c r="R131">
        <v>-536067</v>
      </c>
      <c r="S131" s="2">
        <v>2519550</v>
      </c>
      <c r="T131">
        <v>2941.1</v>
      </c>
      <c r="U131">
        <v>9051.7000000000007</v>
      </c>
      <c r="V131">
        <f t="shared" si="26"/>
        <v>0.90517000000000014</v>
      </c>
      <c r="X131">
        <v>3200000</v>
      </c>
      <c r="Y131">
        <v>33.073399999999999</v>
      </c>
      <c r="Z131">
        <v>103.819</v>
      </c>
      <c r="AA131">
        <v>70.745599999999996</v>
      </c>
      <c r="AC131">
        <f t="shared" si="21"/>
        <v>185300.5465892491</v>
      </c>
      <c r="AD131">
        <f t="shared" si="22"/>
        <v>0.94123614853783488</v>
      </c>
      <c r="AE131">
        <f t="shared" si="23"/>
        <v>941.23614853783488</v>
      </c>
      <c r="AF131">
        <f t="shared" si="24"/>
        <v>46.494995481685748</v>
      </c>
      <c r="AG131">
        <f t="shared" si="25"/>
        <v>1.2951931573736895E-2</v>
      </c>
      <c r="AI131">
        <v>922.33280040277043</v>
      </c>
      <c r="AJ131">
        <v>47.226133433904309</v>
      </c>
      <c r="AL131">
        <v>0.39835014343754249</v>
      </c>
      <c r="AM131">
        <v>398.3501434375425</v>
      </c>
      <c r="AN131">
        <v>72.382087083478012</v>
      </c>
      <c r="AP131">
        <v>416.58690722158667</v>
      </c>
      <c r="AQ131">
        <v>67.112754870150241</v>
      </c>
    </row>
    <row r="132" spans="2:43" x14ac:dyDescent="0.2">
      <c r="B132">
        <f t="shared" si="19"/>
        <v>2480</v>
      </c>
      <c r="C132">
        <v>3300000</v>
      </c>
      <c r="D132">
        <v>557.74800000000005</v>
      </c>
      <c r="E132">
        <v>-536052</v>
      </c>
      <c r="F132" s="2">
        <v>2519550</v>
      </c>
      <c r="G132">
        <v>3087.53</v>
      </c>
      <c r="I132">
        <f t="shared" si="15"/>
        <v>1433.6495312500047</v>
      </c>
      <c r="J132">
        <f t="shared" si="16"/>
        <v>0.25511778623598397</v>
      </c>
      <c r="K132" s="2">
        <f t="shared" si="17"/>
        <v>0.99840701862837167</v>
      </c>
      <c r="L132">
        <f t="shared" si="18"/>
        <v>209</v>
      </c>
      <c r="M132">
        <f t="shared" si="20"/>
        <v>-3.8224999999999993</v>
      </c>
      <c r="O132">
        <v>2480</v>
      </c>
      <c r="P132">
        <v>3300000</v>
      </c>
      <c r="Q132">
        <v>557.74800000000005</v>
      </c>
      <c r="R132">
        <v>-536052</v>
      </c>
      <c r="S132" s="2">
        <v>2519550</v>
      </c>
      <c r="T132">
        <v>3087.53</v>
      </c>
      <c r="U132">
        <v>9902.7999999999993</v>
      </c>
      <c r="V132">
        <f t="shared" si="26"/>
        <v>0.99027999999999994</v>
      </c>
      <c r="X132">
        <v>3300000</v>
      </c>
      <c r="Y132">
        <v>31.999099999999999</v>
      </c>
      <c r="Z132">
        <v>104.319</v>
      </c>
      <c r="AA132">
        <v>72.319900000000004</v>
      </c>
      <c r="AC132">
        <f t="shared" si="21"/>
        <v>197948.33290708531</v>
      </c>
      <c r="AD132">
        <f t="shared" si="22"/>
        <v>0.9639428940786553</v>
      </c>
      <c r="AE132">
        <f t="shared" si="23"/>
        <v>963.94289407865529</v>
      </c>
      <c r="AF132">
        <f t="shared" si="24"/>
        <v>48.066325030905951</v>
      </c>
      <c r="AG132">
        <f t="shared" si="25"/>
        <v>1.2528521779287143E-2</v>
      </c>
      <c r="AI132">
        <v>1025.6780798985635</v>
      </c>
      <c r="AJ132">
        <v>44.656759213139175</v>
      </c>
      <c r="AL132">
        <v>0.3350954066989506</v>
      </c>
      <c r="AM132">
        <v>335.09540669895063</v>
      </c>
      <c r="AN132">
        <v>73.250812932244528</v>
      </c>
      <c r="AP132">
        <v>412.88092522966201</v>
      </c>
      <c r="AQ132">
        <v>68.841293946182503</v>
      </c>
    </row>
    <row r="133" spans="2:43" x14ac:dyDescent="0.2">
      <c r="B133">
        <f t="shared" si="19"/>
        <v>2560</v>
      </c>
      <c r="C133">
        <v>3400000</v>
      </c>
      <c r="D133">
        <v>557.72400000000005</v>
      </c>
      <c r="E133">
        <v>-536019</v>
      </c>
      <c r="F133" s="2">
        <v>2519550</v>
      </c>
      <c r="G133">
        <v>3262.73</v>
      </c>
      <c r="I133">
        <f t="shared" si="15"/>
        <v>1466.6495312500047</v>
      </c>
      <c r="J133">
        <f t="shared" si="16"/>
        <v>0.26334739224359632</v>
      </c>
      <c r="K133" s="2">
        <f t="shared" si="17"/>
        <v>0.99840701862837167</v>
      </c>
      <c r="L133">
        <f t="shared" si="18"/>
        <v>242</v>
      </c>
      <c r="M133">
        <f t="shared" si="20"/>
        <v>-3.5974999999999993</v>
      </c>
      <c r="O133">
        <v>2560</v>
      </c>
      <c r="P133">
        <v>3400000</v>
      </c>
      <c r="Q133">
        <v>557.72400000000005</v>
      </c>
      <c r="R133">
        <v>-536019</v>
      </c>
      <c r="S133" s="2">
        <v>2519550</v>
      </c>
      <c r="T133">
        <v>3262.73</v>
      </c>
      <c r="U133">
        <v>10663.9</v>
      </c>
      <c r="V133">
        <f t="shared" si="26"/>
        <v>1.0663899999999999</v>
      </c>
      <c r="X133">
        <v>3400000</v>
      </c>
      <c r="Y133">
        <v>32.387099999999997</v>
      </c>
      <c r="Z133">
        <v>104.035</v>
      </c>
      <c r="AA133">
        <v>71.647900000000007</v>
      </c>
      <c r="AC133">
        <f t="shared" si="21"/>
        <v>192481.41157507914</v>
      </c>
      <c r="AD133">
        <f t="shared" si="22"/>
        <v>1.0675111396430872</v>
      </c>
      <c r="AE133">
        <f t="shared" si="23"/>
        <v>1067.5111396430873</v>
      </c>
      <c r="AF133">
        <f t="shared" si="24"/>
        <v>45.278244550981505</v>
      </c>
      <c r="AG133">
        <f t="shared" si="25"/>
        <v>1.3299985588486026E-2</v>
      </c>
      <c r="AI133">
        <v>1070.6068755788378</v>
      </c>
      <c r="AJ133">
        <v>45.02750672824147</v>
      </c>
      <c r="AL133">
        <v>0.33408826964756316</v>
      </c>
      <c r="AM133">
        <v>334.08826964756315</v>
      </c>
      <c r="AN133">
        <v>74.009363207349054</v>
      </c>
      <c r="AP133">
        <v>376.48723778526244</v>
      </c>
      <c r="AQ133">
        <v>69.860562553119195</v>
      </c>
    </row>
    <row r="134" spans="2:43" x14ac:dyDescent="0.2">
      <c r="B134">
        <f t="shared" si="19"/>
        <v>2640</v>
      </c>
      <c r="C134">
        <v>3500000</v>
      </c>
      <c r="D134">
        <v>557.649</v>
      </c>
      <c r="E134">
        <v>-536006</v>
      </c>
      <c r="F134" s="2">
        <v>2519550</v>
      </c>
      <c r="G134">
        <v>3654.39</v>
      </c>
      <c r="I134">
        <f t="shared" si="15"/>
        <v>1479.6495312500047</v>
      </c>
      <c r="J134">
        <f t="shared" si="16"/>
        <v>0.27157699825120873</v>
      </c>
      <c r="K134" s="2">
        <f t="shared" si="17"/>
        <v>0.99840701862837167</v>
      </c>
      <c r="L134">
        <f t="shared" si="18"/>
        <v>255</v>
      </c>
      <c r="M134">
        <f t="shared" si="20"/>
        <v>-3.8474999999999993</v>
      </c>
      <c r="O134">
        <v>2640</v>
      </c>
      <c r="P134">
        <v>3500000</v>
      </c>
      <c r="Q134">
        <v>557.649</v>
      </c>
      <c r="R134">
        <v>-536006</v>
      </c>
      <c r="S134" s="2">
        <v>2519550</v>
      </c>
      <c r="T134">
        <v>3654.39</v>
      </c>
      <c r="U134">
        <v>11529.3</v>
      </c>
      <c r="V134">
        <f t="shared" si="26"/>
        <v>1.15293</v>
      </c>
      <c r="X134">
        <v>3500000</v>
      </c>
      <c r="Y134">
        <v>32.328800000000001</v>
      </c>
      <c r="Z134">
        <v>104.74</v>
      </c>
      <c r="AA134">
        <v>72.411199999999994</v>
      </c>
      <c r="AC134">
        <f t="shared" si="21"/>
        <v>198698.97726042243</v>
      </c>
      <c r="AD134">
        <f t="shared" si="22"/>
        <v>1.1180274201656979</v>
      </c>
      <c r="AE134">
        <f t="shared" si="23"/>
        <v>1118.027420165698</v>
      </c>
      <c r="AF134">
        <f t="shared" si="24"/>
        <v>45.324440949328171</v>
      </c>
      <c r="AG134">
        <f t="shared" si="25"/>
        <v>1.3286429736072148E-2</v>
      </c>
      <c r="AI134">
        <v>1148.6842135160832</v>
      </c>
      <c r="AJ134">
        <v>44.235706011929473</v>
      </c>
      <c r="AL134">
        <v>0.35409963257769717</v>
      </c>
      <c r="AM134">
        <v>354.09963257769715</v>
      </c>
      <c r="AN134">
        <v>74.66746873443023</v>
      </c>
      <c r="AP134">
        <v>373.84595795275118</v>
      </c>
      <c r="AQ134">
        <v>70.454562319113677</v>
      </c>
    </row>
    <row r="135" spans="2:43" x14ac:dyDescent="0.2">
      <c r="B135">
        <f t="shared" si="19"/>
        <v>2720</v>
      </c>
      <c r="C135">
        <v>3600000</v>
      </c>
      <c r="D135">
        <v>557.64300000000003</v>
      </c>
      <c r="E135">
        <v>-535979</v>
      </c>
      <c r="F135" s="2">
        <v>2519550</v>
      </c>
      <c r="G135">
        <v>4120.05</v>
      </c>
      <c r="I135">
        <f t="shared" si="15"/>
        <v>1506.6495312500047</v>
      </c>
      <c r="J135">
        <f t="shared" si="16"/>
        <v>0.27980660425882109</v>
      </c>
      <c r="K135" s="2">
        <f t="shared" si="17"/>
        <v>0.99840701862837167</v>
      </c>
      <c r="L135">
        <f t="shared" si="18"/>
        <v>282</v>
      </c>
      <c r="M135">
        <f t="shared" si="20"/>
        <v>-3.6724999999999994</v>
      </c>
      <c r="O135">
        <v>2720</v>
      </c>
      <c r="P135">
        <v>3600000</v>
      </c>
      <c r="Q135">
        <v>557.64300000000003</v>
      </c>
      <c r="R135">
        <v>-535979</v>
      </c>
      <c r="S135" s="2">
        <v>2519550</v>
      </c>
      <c r="T135">
        <v>4120.05</v>
      </c>
      <c r="U135">
        <v>12383.2</v>
      </c>
      <c r="V135">
        <f t="shared" si="26"/>
        <v>1.2383200000000001</v>
      </c>
      <c r="X135">
        <v>3600000</v>
      </c>
      <c r="Y135">
        <v>32.683799999999998</v>
      </c>
      <c r="Z135">
        <v>105.319</v>
      </c>
      <c r="AA135">
        <v>72.635199999999998</v>
      </c>
      <c r="AC135">
        <f t="shared" si="21"/>
        <v>200548.67997172201</v>
      </c>
      <c r="AD135">
        <f t="shared" si="22"/>
        <v>1.1897568836334997</v>
      </c>
      <c r="AE135">
        <f t="shared" si="23"/>
        <v>1189.7568836334997</v>
      </c>
      <c r="AF135">
        <f t="shared" si="24"/>
        <v>44.400887896680509</v>
      </c>
      <c r="AG135">
        <f t="shared" si="25"/>
        <v>1.3562791838787114E-2</v>
      </c>
      <c r="AI135">
        <v>1258.9301631838457</v>
      </c>
      <c r="AJ135">
        <v>42.044252837961395</v>
      </c>
      <c r="AL135">
        <v>0.30039553457126911</v>
      </c>
      <c r="AM135">
        <v>300.39553457126908</v>
      </c>
      <c r="AN135">
        <v>77.377039398986156</v>
      </c>
      <c r="AP135">
        <v>338.11050565205107</v>
      </c>
      <c r="AQ135">
        <v>73.057585569271723</v>
      </c>
    </row>
    <row r="136" spans="2:43" x14ac:dyDescent="0.2">
      <c r="B136">
        <f t="shared" si="19"/>
        <v>2800</v>
      </c>
      <c r="C136">
        <v>3700000</v>
      </c>
      <c r="D136">
        <v>557.62699999999995</v>
      </c>
      <c r="E136">
        <v>-535951</v>
      </c>
      <c r="F136" s="2">
        <v>2519550</v>
      </c>
      <c r="G136">
        <v>4325.59</v>
      </c>
      <c r="I136">
        <f t="shared" si="15"/>
        <v>1534.6495312500047</v>
      </c>
      <c r="J136">
        <f t="shared" si="16"/>
        <v>0.2880362102664335</v>
      </c>
      <c r="K136" s="2">
        <f t="shared" si="17"/>
        <v>0.99840701862837167</v>
      </c>
      <c r="L136">
        <f t="shared" si="18"/>
        <v>310</v>
      </c>
      <c r="M136">
        <f t="shared" si="20"/>
        <v>-3.6599999999999993</v>
      </c>
      <c r="O136">
        <v>2800</v>
      </c>
      <c r="P136">
        <v>3700000</v>
      </c>
      <c r="Q136">
        <v>557.62699999999995</v>
      </c>
      <c r="R136">
        <v>-535951</v>
      </c>
      <c r="S136" s="2">
        <v>2519550</v>
      </c>
      <c r="T136">
        <v>4325.59</v>
      </c>
      <c r="U136">
        <v>13432.5</v>
      </c>
      <c r="V136">
        <f t="shared" si="26"/>
        <v>1.3432500000000001</v>
      </c>
      <c r="X136">
        <v>3700000</v>
      </c>
      <c r="Y136">
        <v>32.499499999999998</v>
      </c>
      <c r="Z136">
        <v>104.569</v>
      </c>
      <c r="AA136">
        <v>72.069500000000005</v>
      </c>
      <c r="AC136">
        <f t="shared" si="21"/>
        <v>195899.31834714426</v>
      </c>
      <c r="AD136">
        <f t="shared" si="22"/>
        <v>1.3212015397244712</v>
      </c>
      <c r="AE136">
        <f t="shared" si="23"/>
        <v>1321.2015397244711</v>
      </c>
      <c r="AF136">
        <f t="shared" si="24"/>
        <v>42.132346253089381</v>
      </c>
      <c r="AG136">
        <f t="shared" si="25"/>
        <v>1.429305637010052E-2</v>
      </c>
      <c r="AI136">
        <v>1331.8715662244811</v>
      </c>
      <c r="AJ136">
        <v>41.880998966054676</v>
      </c>
      <c r="AL136">
        <v>0.31989649329620745</v>
      </c>
      <c r="AM136">
        <v>319.89649329620744</v>
      </c>
      <c r="AN136">
        <v>78.593641222394609</v>
      </c>
      <c r="AP136">
        <v>342.71956627207283</v>
      </c>
      <c r="AQ136">
        <v>73.190460314846462</v>
      </c>
    </row>
    <row r="137" spans="2:43" x14ac:dyDescent="0.2">
      <c r="B137">
        <f t="shared" si="19"/>
        <v>2880</v>
      </c>
      <c r="C137">
        <v>3800000</v>
      </c>
      <c r="D137">
        <v>557.66399999999999</v>
      </c>
      <c r="E137">
        <v>-535922</v>
      </c>
      <c r="F137" s="2">
        <v>2519550</v>
      </c>
      <c r="G137">
        <v>4601.59</v>
      </c>
      <c r="I137">
        <f t="shared" si="15"/>
        <v>1563.6495312500047</v>
      </c>
      <c r="J137">
        <f t="shared" si="16"/>
        <v>0.29626581627404586</v>
      </c>
      <c r="K137" s="2">
        <f t="shared" si="17"/>
        <v>0.99840701862837167</v>
      </c>
      <c r="L137">
        <f t="shared" si="18"/>
        <v>339</v>
      </c>
      <c r="M137">
        <f t="shared" si="20"/>
        <v>-3.6474999999999995</v>
      </c>
      <c r="O137">
        <v>2880</v>
      </c>
      <c r="P137">
        <v>3800000</v>
      </c>
      <c r="Q137">
        <v>557.66399999999999</v>
      </c>
      <c r="R137">
        <v>-535922</v>
      </c>
      <c r="S137" s="2">
        <v>2519550</v>
      </c>
      <c r="T137">
        <v>4601.59</v>
      </c>
      <c r="U137">
        <v>14547.4</v>
      </c>
      <c r="V137">
        <f t="shared" si="26"/>
        <v>1.4547400000000001</v>
      </c>
      <c r="X137">
        <v>3800000</v>
      </c>
      <c r="Y137">
        <v>32.213299999999997</v>
      </c>
      <c r="Z137">
        <v>104.562</v>
      </c>
      <c r="AA137">
        <v>72.348699999999994</v>
      </c>
      <c r="AC137">
        <f t="shared" si="21"/>
        <v>198184.91436945923</v>
      </c>
      <c r="AD137">
        <f t="shared" si="22"/>
        <v>1.4143598972685085</v>
      </c>
      <c r="AE137">
        <f t="shared" si="23"/>
        <v>1414.3598972685086</v>
      </c>
      <c r="AF137">
        <f t="shared" si="24"/>
        <v>41.439915081002894</v>
      </c>
      <c r="AG137">
        <f t="shared" si="25"/>
        <v>1.4531883060640335E-2</v>
      </c>
      <c r="AI137">
        <v>1473.322436211118</v>
      </c>
      <c r="AJ137">
        <v>40.047288976552167</v>
      </c>
      <c r="AL137">
        <v>0.28725259054923719</v>
      </c>
      <c r="AM137">
        <v>287.2525905492372</v>
      </c>
      <c r="AN137">
        <v>81.233004189791401</v>
      </c>
      <c r="AP137">
        <v>361.11901934021381</v>
      </c>
      <c r="AQ137">
        <v>74.927091586025639</v>
      </c>
    </row>
    <row r="138" spans="2:43" x14ac:dyDescent="0.2">
      <c r="B138">
        <f t="shared" si="19"/>
        <v>2960</v>
      </c>
      <c r="C138">
        <v>3900000</v>
      </c>
      <c r="D138">
        <v>557.64300000000003</v>
      </c>
      <c r="E138">
        <v>-535890</v>
      </c>
      <c r="F138" s="2">
        <v>2519550</v>
      </c>
      <c r="G138">
        <v>4965.49</v>
      </c>
      <c r="I138">
        <f t="shared" si="15"/>
        <v>1595.6495312500047</v>
      </c>
      <c r="J138">
        <f t="shared" si="16"/>
        <v>0.30449542228165827</v>
      </c>
      <c r="K138" s="2">
        <f t="shared" si="17"/>
        <v>0.99840701862837167</v>
      </c>
      <c r="L138">
        <f t="shared" si="18"/>
        <v>371</v>
      </c>
      <c r="M138">
        <f t="shared" si="20"/>
        <v>-3.6099999999999994</v>
      </c>
      <c r="O138">
        <v>2960</v>
      </c>
      <c r="P138">
        <v>3900000</v>
      </c>
      <c r="Q138">
        <v>557.64300000000003</v>
      </c>
      <c r="R138">
        <v>-535890</v>
      </c>
      <c r="S138" s="2">
        <v>2519550</v>
      </c>
      <c r="T138">
        <v>4965.49</v>
      </c>
      <c r="U138">
        <v>15655.2</v>
      </c>
      <c r="V138">
        <f t="shared" si="26"/>
        <v>1.5655200000000002</v>
      </c>
      <c r="X138">
        <v>3900000</v>
      </c>
      <c r="Y138">
        <v>32.453400000000002</v>
      </c>
      <c r="Z138">
        <v>104.761</v>
      </c>
      <c r="AA138">
        <v>72.307599999999994</v>
      </c>
      <c r="AC138">
        <f t="shared" si="21"/>
        <v>197847.35031090502</v>
      </c>
      <c r="AD138">
        <f t="shared" si="22"/>
        <v>1.524661832821506</v>
      </c>
      <c r="AE138">
        <f t="shared" si="23"/>
        <v>1524.6618328215061</v>
      </c>
      <c r="AF138">
        <f t="shared" si="24"/>
        <v>40.251241336901018</v>
      </c>
      <c r="AG138">
        <f t="shared" si="25"/>
        <v>1.4961029275087794E-2</v>
      </c>
      <c r="AI138">
        <v>1583.6124834438822</v>
      </c>
      <c r="AJ138">
        <v>39.682136608923464</v>
      </c>
      <c r="AL138">
        <v>0.26913446462981061</v>
      </c>
      <c r="AM138">
        <v>269.13446462981062</v>
      </c>
      <c r="AN138">
        <v>81.571195926259151</v>
      </c>
      <c r="AP138">
        <v>340.6339986497988</v>
      </c>
      <c r="AQ138">
        <v>75.685953943690905</v>
      </c>
    </row>
    <row r="139" spans="2:43" x14ac:dyDescent="0.2">
      <c r="B139">
        <f t="shared" si="19"/>
        <v>3040</v>
      </c>
      <c r="C139">
        <v>4000000</v>
      </c>
      <c r="D139">
        <v>557.69799999999998</v>
      </c>
      <c r="E139">
        <v>-535840</v>
      </c>
      <c r="F139" s="2">
        <v>2519550</v>
      </c>
      <c r="G139">
        <v>5456.72</v>
      </c>
      <c r="I139">
        <f t="shared" si="15"/>
        <v>1645.6495312500047</v>
      </c>
      <c r="J139">
        <f t="shared" si="16"/>
        <v>0.31272502828927062</v>
      </c>
      <c r="K139" s="2">
        <f t="shared" si="17"/>
        <v>0.99840701862837167</v>
      </c>
      <c r="L139">
        <f t="shared" si="18"/>
        <v>421</v>
      </c>
      <c r="M139">
        <f t="shared" si="20"/>
        <v>-3.3849999999999993</v>
      </c>
      <c r="O139">
        <v>3040</v>
      </c>
      <c r="P139">
        <v>4000000</v>
      </c>
      <c r="Q139">
        <v>557.69799999999998</v>
      </c>
      <c r="R139">
        <v>-535840</v>
      </c>
      <c r="S139" s="2">
        <v>2519550</v>
      </c>
      <c r="T139">
        <v>5456.72</v>
      </c>
      <c r="U139">
        <v>16959.2</v>
      </c>
      <c r="V139">
        <f t="shared" si="26"/>
        <v>1.6959200000000001</v>
      </c>
      <c r="X139">
        <v>4000000</v>
      </c>
      <c r="Y139">
        <v>32.230200000000004</v>
      </c>
      <c r="Z139">
        <v>104.858</v>
      </c>
      <c r="AA139">
        <v>72.627799999999993</v>
      </c>
      <c r="AC139">
        <f t="shared" si="21"/>
        <v>200487.39113205261</v>
      </c>
      <c r="AD139">
        <f t="shared" si="22"/>
        <v>1.6299093233955515</v>
      </c>
      <c r="AE139">
        <f t="shared" si="23"/>
        <v>1629.9093233955516</v>
      </c>
      <c r="AF139">
        <f t="shared" si="24"/>
        <v>39.714969388066471</v>
      </c>
      <c r="AG139">
        <f t="shared" si="25"/>
        <v>1.5163048323561057E-2</v>
      </c>
      <c r="AI139">
        <v>1671.9620368464125</v>
      </c>
      <c r="AJ139">
        <v>38.731365172833598</v>
      </c>
      <c r="AL139">
        <v>0.28490028434887704</v>
      </c>
      <c r="AM139">
        <v>284.90028434887705</v>
      </c>
      <c r="AN139">
        <v>83.598063010282843</v>
      </c>
      <c r="AP139">
        <v>305.13023405333962</v>
      </c>
      <c r="AQ139">
        <v>77.447258213010912</v>
      </c>
    </row>
    <row r="140" spans="2:43" x14ac:dyDescent="0.2">
      <c r="B140">
        <f t="shared" si="19"/>
        <v>3120</v>
      </c>
      <c r="C140">
        <v>4100000</v>
      </c>
      <c r="D140">
        <v>557.66499999999996</v>
      </c>
      <c r="E140">
        <v>-535798</v>
      </c>
      <c r="F140" s="2">
        <v>2519550</v>
      </c>
      <c r="G140">
        <v>5883.29</v>
      </c>
      <c r="I140">
        <f t="shared" si="15"/>
        <v>1687.6495312500047</v>
      </c>
      <c r="J140">
        <f t="shared" si="16"/>
        <v>0.32095463429688303</v>
      </c>
      <c r="K140" s="2">
        <f t="shared" si="17"/>
        <v>0.99840701862837167</v>
      </c>
      <c r="L140">
        <f t="shared" si="18"/>
        <v>463</v>
      </c>
      <c r="M140">
        <f t="shared" si="20"/>
        <v>-3.4849999999999994</v>
      </c>
      <c r="O140">
        <v>3120</v>
      </c>
      <c r="P140">
        <v>4100000</v>
      </c>
      <c r="Q140">
        <v>557.66499999999996</v>
      </c>
      <c r="R140">
        <v>-535798</v>
      </c>
      <c r="S140" s="2">
        <v>2519550</v>
      </c>
      <c r="T140">
        <v>5883.29</v>
      </c>
      <c r="U140">
        <v>18335.599999999999</v>
      </c>
      <c r="V140">
        <f t="shared" si="26"/>
        <v>1.8335599999999999</v>
      </c>
      <c r="X140">
        <v>4100000</v>
      </c>
      <c r="Y140">
        <v>32.472000000000001</v>
      </c>
      <c r="Z140">
        <v>104.845</v>
      </c>
      <c r="AA140">
        <v>72.373000000000005</v>
      </c>
      <c r="AC140">
        <f t="shared" si="21"/>
        <v>198384.67654060459</v>
      </c>
      <c r="AD140">
        <f t="shared" si="22"/>
        <v>1.7808697173996024</v>
      </c>
      <c r="AE140">
        <f t="shared" si="23"/>
        <v>1780.8697173996025</v>
      </c>
      <c r="AF140">
        <f t="shared" si="24"/>
        <v>38.290785965625666</v>
      </c>
      <c r="AG140">
        <f t="shared" si="25"/>
        <v>1.5727021130895715E-2</v>
      </c>
      <c r="AI140">
        <v>1820.4433230867965</v>
      </c>
      <c r="AJ140">
        <v>37.741554375067729</v>
      </c>
      <c r="AL140">
        <v>0.25621734919868372</v>
      </c>
      <c r="AM140">
        <v>256.21734919868373</v>
      </c>
      <c r="AN140">
        <v>84.540249302868858</v>
      </c>
      <c r="AP140">
        <v>303.95512270966424</v>
      </c>
      <c r="AQ140">
        <v>77.563975154745037</v>
      </c>
    </row>
    <row r="141" spans="2:43" x14ac:dyDescent="0.2">
      <c r="B141">
        <f t="shared" si="19"/>
        <v>3200</v>
      </c>
      <c r="C141">
        <v>4200000</v>
      </c>
      <c r="D141">
        <v>557.62199999999996</v>
      </c>
      <c r="E141">
        <v>-535779</v>
      </c>
      <c r="F141" s="2">
        <v>2519550</v>
      </c>
      <c r="G141">
        <v>6336.32</v>
      </c>
      <c r="I141">
        <f t="shared" si="15"/>
        <v>1706.6495312500047</v>
      </c>
      <c r="J141">
        <f t="shared" si="16"/>
        <v>0.32918424030449545</v>
      </c>
      <c r="K141" s="2">
        <f t="shared" si="17"/>
        <v>0.99840701862837167</v>
      </c>
      <c r="L141">
        <f t="shared" si="18"/>
        <v>482</v>
      </c>
      <c r="M141">
        <f t="shared" si="20"/>
        <v>-3.7724999999999995</v>
      </c>
      <c r="O141">
        <v>3200</v>
      </c>
      <c r="P141">
        <v>4200000</v>
      </c>
      <c r="Q141">
        <v>557.62199999999996</v>
      </c>
      <c r="R141">
        <v>-535779</v>
      </c>
      <c r="S141" s="2">
        <v>2519550</v>
      </c>
      <c r="T141">
        <v>6336.32</v>
      </c>
      <c r="U141">
        <v>19675.599999999999</v>
      </c>
      <c r="V141">
        <f t="shared" si="26"/>
        <v>1.96756</v>
      </c>
      <c r="X141">
        <v>4200000</v>
      </c>
      <c r="Y141">
        <v>32.036900000000003</v>
      </c>
      <c r="Z141">
        <v>104.622</v>
      </c>
      <c r="AA141">
        <v>72.585099999999997</v>
      </c>
      <c r="AC141">
        <f t="shared" si="21"/>
        <v>200133.98185473261</v>
      </c>
      <c r="AD141">
        <f t="shared" si="22"/>
        <v>1.8943154241474289</v>
      </c>
      <c r="AE141">
        <f t="shared" si="23"/>
        <v>1894.315424147429</v>
      </c>
      <c r="AF141">
        <f t="shared" si="24"/>
        <v>37.662713710287491</v>
      </c>
      <c r="AG141">
        <f t="shared" si="25"/>
        <v>1.5989288627269317E-2</v>
      </c>
      <c r="AI141">
        <v>1919.7249092115926</v>
      </c>
      <c r="AJ141">
        <v>37.438848352224468</v>
      </c>
      <c r="AL141">
        <v>0.24167509378697094</v>
      </c>
      <c r="AM141">
        <v>241.67509378697093</v>
      </c>
      <c r="AN141">
        <v>86.560643410068423</v>
      </c>
      <c r="AP141">
        <v>283.40198176715739</v>
      </c>
      <c r="AQ141">
        <v>79.139358834771201</v>
      </c>
    </row>
    <row r="142" spans="2:43" x14ac:dyDescent="0.2">
      <c r="B142">
        <f t="shared" si="19"/>
        <v>3280</v>
      </c>
      <c r="C142">
        <v>4300000</v>
      </c>
      <c r="D142">
        <v>557.654</v>
      </c>
      <c r="E142">
        <v>-535730</v>
      </c>
      <c r="F142" s="2">
        <v>2519550</v>
      </c>
      <c r="G142">
        <v>6787.14</v>
      </c>
      <c r="I142">
        <f t="shared" si="15"/>
        <v>1755.6495312500047</v>
      </c>
      <c r="J142">
        <f t="shared" si="16"/>
        <v>0.3374138463121078</v>
      </c>
      <c r="K142" s="2">
        <f t="shared" si="17"/>
        <v>0.99840701862837167</v>
      </c>
      <c r="L142">
        <f t="shared" si="18"/>
        <v>531</v>
      </c>
      <c r="M142">
        <f t="shared" si="20"/>
        <v>-3.3974999999999995</v>
      </c>
      <c r="O142">
        <v>3280</v>
      </c>
      <c r="P142">
        <v>4300000</v>
      </c>
      <c r="Q142">
        <v>557.654</v>
      </c>
      <c r="R142">
        <v>-535730</v>
      </c>
      <c r="S142" s="2">
        <v>2519550</v>
      </c>
      <c r="T142">
        <v>6787.14</v>
      </c>
      <c r="U142">
        <v>21311.3</v>
      </c>
      <c r="V142">
        <f t="shared" si="26"/>
        <v>2.1311300000000002</v>
      </c>
      <c r="X142">
        <v>4300000</v>
      </c>
      <c r="Y142">
        <v>32.223599999999998</v>
      </c>
      <c r="Z142">
        <v>104.57899999999999</v>
      </c>
      <c r="AA142">
        <v>72.355400000000003</v>
      </c>
      <c r="AC142">
        <f t="shared" si="21"/>
        <v>198239.97943202392</v>
      </c>
      <c r="AD142">
        <f t="shared" si="22"/>
        <v>2.0713993968758402</v>
      </c>
      <c r="AE142">
        <f t="shared" si="23"/>
        <v>2071.39939687584</v>
      </c>
      <c r="AF142">
        <f t="shared" si="24"/>
        <v>36.396376711574632</v>
      </c>
      <c r="AG142">
        <f t="shared" si="25"/>
        <v>1.6545603008018397E-2</v>
      </c>
      <c r="AI142">
        <v>2114.9001242749823</v>
      </c>
      <c r="AJ142">
        <v>35.906185491553821</v>
      </c>
      <c r="AL142">
        <v>0.22083135706659079</v>
      </c>
      <c r="AM142">
        <v>220.83135706659078</v>
      </c>
      <c r="AN142">
        <v>90.083942054416426</v>
      </c>
      <c r="AP142">
        <v>298.21615995720595</v>
      </c>
      <c r="AQ142">
        <v>81.378694089752571</v>
      </c>
    </row>
    <row r="143" spans="2:43" x14ac:dyDescent="0.2">
      <c r="B143">
        <f t="shared" si="19"/>
        <v>3360</v>
      </c>
      <c r="C143">
        <v>4400000</v>
      </c>
      <c r="D143">
        <v>557.66600000000005</v>
      </c>
      <c r="E143">
        <v>-535685</v>
      </c>
      <c r="F143" s="2">
        <v>2519550</v>
      </c>
      <c r="G143">
        <v>7327.77</v>
      </c>
      <c r="I143">
        <f t="shared" si="15"/>
        <v>1800.6495312500047</v>
      </c>
      <c r="J143">
        <f t="shared" si="16"/>
        <v>0.34564345231972021</v>
      </c>
      <c r="K143" s="2">
        <f t="shared" si="17"/>
        <v>0.99840701862837167</v>
      </c>
      <c r="L143">
        <f t="shared" si="18"/>
        <v>576</v>
      </c>
      <c r="M143">
        <f t="shared" si="20"/>
        <v>-3.4474999999999993</v>
      </c>
      <c r="O143">
        <v>3360</v>
      </c>
      <c r="P143">
        <v>4400000</v>
      </c>
      <c r="Q143">
        <v>557.66600000000005</v>
      </c>
      <c r="R143">
        <v>-535685</v>
      </c>
      <c r="S143" s="2">
        <v>2519550</v>
      </c>
      <c r="T143">
        <v>7327.77</v>
      </c>
      <c r="U143">
        <v>23055.9</v>
      </c>
      <c r="V143">
        <f t="shared" si="26"/>
        <v>2.3055900000000005</v>
      </c>
      <c r="X143">
        <v>4400000</v>
      </c>
      <c r="Y143">
        <v>32.319000000000003</v>
      </c>
      <c r="Z143">
        <v>104.943</v>
      </c>
      <c r="AA143">
        <v>72.623999999999995</v>
      </c>
      <c r="AC143">
        <f t="shared" si="21"/>
        <v>200455.92333766652</v>
      </c>
      <c r="AD143">
        <f t="shared" si="22"/>
        <v>2.2161968469468842</v>
      </c>
      <c r="AE143">
        <f t="shared" si="23"/>
        <v>2216.1968469468843</v>
      </c>
      <c r="AF143">
        <f t="shared" si="24"/>
        <v>35.926951498197255</v>
      </c>
      <c r="AG143">
        <f t="shared" si="25"/>
        <v>1.6761789544827294E-2</v>
      </c>
      <c r="AI143">
        <v>2225.6318739645335</v>
      </c>
      <c r="AJ143">
        <v>35.85828173611624</v>
      </c>
      <c r="AL143">
        <v>0.22520284935471294</v>
      </c>
      <c r="AM143">
        <v>225.20284935471292</v>
      </c>
      <c r="AN143">
        <v>91.328011808845361</v>
      </c>
      <c r="AP143">
        <v>262.62884589479046</v>
      </c>
      <c r="AQ143">
        <v>83.245346294046897</v>
      </c>
    </row>
    <row r="144" spans="2:43" x14ac:dyDescent="0.2">
      <c r="B144">
        <f t="shared" si="19"/>
        <v>3440</v>
      </c>
      <c r="C144">
        <v>4500000</v>
      </c>
      <c r="D144">
        <v>557.65599999999995</v>
      </c>
      <c r="E144">
        <v>-535633</v>
      </c>
      <c r="F144" s="2">
        <v>2519550</v>
      </c>
      <c r="G144">
        <v>8027.48</v>
      </c>
      <c r="I144">
        <f t="shared" si="15"/>
        <v>1852.6495312500047</v>
      </c>
      <c r="J144">
        <f t="shared" si="16"/>
        <v>0.35387305832733257</v>
      </c>
      <c r="K144" s="2">
        <f t="shared" si="17"/>
        <v>0.99840701862837167</v>
      </c>
      <c r="L144">
        <f t="shared" si="18"/>
        <v>628</v>
      </c>
      <c r="M144">
        <f t="shared" si="20"/>
        <v>-3.3599999999999994</v>
      </c>
      <c r="O144">
        <v>3440</v>
      </c>
      <c r="P144">
        <v>4500000</v>
      </c>
      <c r="Q144">
        <v>557.65599999999995</v>
      </c>
      <c r="R144">
        <v>-535633</v>
      </c>
      <c r="S144" s="2">
        <v>2519550</v>
      </c>
      <c r="T144">
        <v>8027.48</v>
      </c>
      <c r="U144">
        <v>24423.5</v>
      </c>
      <c r="V144">
        <f t="shared" si="26"/>
        <v>2.4423500000000002</v>
      </c>
      <c r="X144">
        <v>4500000</v>
      </c>
      <c r="Y144">
        <v>32.244399999999999</v>
      </c>
      <c r="Z144">
        <v>104.938</v>
      </c>
      <c r="AA144">
        <v>72.693600000000004</v>
      </c>
      <c r="AC144">
        <f t="shared" si="21"/>
        <v>201032.80318440963</v>
      </c>
      <c r="AD144">
        <f t="shared" si="22"/>
        <v>2.3409175562099591</v>
      </c>
      <c r="AE144">
        <f t="shared" si="23"/>
        <v>2340.917556209959</v>
      </c>
      <c r="AF144">
        <f t="shared" si="24"/>
        <v>35.192428510945192</v>
      </c>
      <c r="AG144">
        <f t="shared" si="25"/>
        <v>1.7111635243152082E-2</v>
      </c>
      <c r="AI144">
        <v>2378.2499122442114</v>
      </c>
      <c r="AJ144">
        <v>35.009892875695769</v>
      </c>
      <c r="AL144">
        <v>0.24433648337374955</v>
      </c>
      <c r="AM144">
        <v>244.33648337374956</v>
      </c>
      <c r="AN144">
        <v>91.605727658713903</v>
      </c>
      <c r="AP144">
        <v>247.23520010937148</v>
      </c>
      <c r="AQ144">
        <v>85.835867174637954</v>
      </c>
    </row>
    <row r="145" spans="2:43" x14ac:dyDescent="0.2">
      <c r="B145">
        <f t="shared" si="19"/>
        <v>3520</v>
      </c>
      <c r="C145">
        <v>4600000</v>
      </c>
      <c r="D145">
        <v>557.69600000000003</v>
      </c>
      <c r="E145">
        <v>-535577</v>
      </c>
      <c r="F145" s="2">
        <v>2519550</v>
      </c>
      <c r="G145">
        <v>8559.5300000000007</v>
      </c>
      <c r="I145">
        <f t="shared" si="15"/>
        <v>1908.6495312500047</v>
      </c>
      <c r="J145">
        <f t="shared" si="16"/>
        <v>0.36210266433494498</v>
      </c>
      <c r="K145" s="2">
        <f t="shared" si="17"/>
        <v>0.99840701862837167</v>
      </c>
      <c r="L145">
        <f t="shared" si="18"/>
        <v>684</v>
      </c>
      <c r="M145">
        <f t="shared" si="20"/>
        <v>-3.3099999999999996</v>
      </c>
      <c r="O145">
        <v>3520</v>
      </c>
      <c r="P145">
        <v>4600000</v>
      </c>
      <c r="Q145">
        <v>557.69600000000003</v>
      </c>
      <c r="R145">
        <v>-535577</v>
      </c>
      <c r="S145" s="2">
        <v>2519550</v>
      </c>
      <c r="T145">
        <v>8559.5300000000007</v>
      </c>
      <c r="U145">
        <v>26307.7</v>
      </c>
      <c r="V145">
        <f t="shared" si="26"/>
        <v>2.6307700000000001</v>
      </c>
      <c r="X145">
        <v>4600000</v>
      </c>
      <c r="Y145">
        <v>32.389299999999999</v>
      </c>
      <c r="Z145">
        <v>104.779</v>
      </c>
      <c r="AA145">
        <v>72.389700000000005</v>
      </c>
      <c r="AC145">
        <f t="shared" si="21"/>
        <v>198522.03945083966</v>
      </c>
      <c r="AD145">
        <f t="shared" si="22"/>
        <v>2.5534026180318845</v>
      </c>
      <c r="AE145">
        <f t="shared" si="23"/>
        <v>2553.4026180318847</v>
      </c>
      <c r="AF145">
        <f t="shared" si="24"/>
        <v>33.963060271958987</v>
      </c>
      <c r="AG145">
        <f t="shared" si="25"/>
        <v>1.7731028805351677E-2</v>
      </c>
      <c r="AI145">
        <v>2574.9579163332269</v>
      </c>
      <c r="AJ145">
        <v>33.978826815986892</v>
      </c>
      <c r="AL145">
        <v>0.22265699777469872</v>
      </c>
      <c r="AM145">
        <v>222.65699777469871</v>
      </c>
      <c r="AN145">
        <v>94.095352040098973</v>
      </c>
      <c r="AP145">
        <v>263.82610052752659</v>
      </c>
      <c r="AQ145">
        <v>87.911538037237975</v>
      </c>
    </row>
    <row r="146" spans="2:43" x14ac:dyDescent="0.2">
      <c r="B146">
        <f t="shared" si="19"/>
        <v>3600</v>
      </c>
      <c r="C146">
        <v>4700000</v>
      </c>
      <c r="D146">
        <v>557.721</v>
      </c>
      <c r="E146">
        <v>-535525</v>
      </c>
      <c r="F146" s="2">
        <v>2519550</v>
      </c>
      <c r="G146">
        <v>9297.7800000000007</v>
      </c>
      <c r="I146">
        <f t="shared" si="15"/>
        <v>1960.6495312500047</v>
      </c>
      <c r="J146">
        <f t="shared" si="16"/>
        <v>0.37033227034255733</v>
      </c>
      <c r="K146" s="2">
        <f t="shared" si="17"/>
        <v>0.99840701862837167</v>
      </c>
      <c r="L146">
        <f t="shared" si="18"/>
        <v>736</v>
      </c>
      <c r="M146">
        <f t="shared" si="20"/>
        <v>-3.3599999999999994</v>
      </c>
      <c r="O146">
        <v>3600</v>
      </c>
      <c r="P146">
        <v>4700000</v>
      </c>
      <c r="Q146">
        <v>557.721</v>
      </c>
      <c r="R146">
        <v>-535525</v>
      </c>
      <c r="S146" s="2">
        <v>2519550</v>
      </c>
      <c r="T146">
        <v>9297.7800000000007</v>
      </c>
      <c r="U146">
        <v>28196.5</v>
      </c>
      <c r="V146">
        <f t="shared" si="26"/>
        <v>2.8196500000000002</v>
      </c>
      <c r="X146">
        <v>4700000</v>
      </c>
      <c r="Y146">
        <v>32.197899999999997</v>
      </c>
      <c r="Z146">
        <v>104.73699999999999</v>
      </c>
      <c r="AA146">
        <v>72.539100000000005</v>
      </c>
      <c r="AC146">
        <f t="shared" si="21"/>
        <v>199753.72488349795</v>
      </c>
      <c r="AD146">
        <f t="shared" si="22"/>
        <v>2.7198531944602222</v>
      </c>
      <c r="AE146">
        <f t="shared" si="23"/>
        <v>2719.8531944602223</v>
      </c>
      <c r="AF146">
        <f t="shared" si="24"/>
        <v>33.414359201345128</v>
      </c>
      <c r="AG146">
        <f t="shared" si="25"/>
        <v>1.8022192087279586E-2</v>
      </c>
      <c r="AI146">
        <v>2648.5571680583698</v>
      </c>
      <c r="AJ146">
        <v>34.346570284241935</v>
      </c>
      <c r="AL146">
        <v>0.20799408572809297</v>
      </c>
      <c r="AM146">
        <v>207.99408572809298</v>
      </c>
      <c r="AN146">
        <v>94.232094480658972</v>
      </c>
      <c r="AP146">
        <v>234.58519654656806</v>
      </c>
      <c r="AQ146">
        <v>88.459378850904457</v>
      </c>
    </row>
    <row r="147" spans="2:43" x14ac:dyDescent="0.2">
      <c r="B147">
        <f t="shared" si="19"/>
        <v>3680</v>
      </c>
      <c r="C147">
        <v>4800000</v>
      </c>
      <c r="D147">
        <v>557.673</v>
      </c>
      <c r="E147">
        <v>-535458</v>
      </c>
      <c r="F147" s="2">
        <v>2519550</v>
      </c>
      <c r="G147">
        <v>9811.27</v>
      </c>
      <c r="I147">
        <f t="shared" si="15"/>
        <v>2027.6495312500047</v>
      </c>
      <c r="J147">
        <f t="shared" si="16"/>
        <v>0.37856187635016975</v>
      </c>
      <c r="K147" s="2">
        <f t="shared" si="17"/>
        <v>0.99840701862837167</v>
      </c>
      <c r="L147">
        <f t="shared" si="18"/>
        <v>803</v>
      </c>
      <c r="M147">
        <f t="shared" si="20"/>
        <v>-3.1724999999999994</v>
      </c>
      <c r="O147">
        <v>3680</v>
      </c>
      <c r="P147">
        <v>4800000</v>
      </c>
      <c r="Q147">
        <v>557.673</v>
      </c>
      <c r="R147">
        <v>-535458</v>
      </c>
      <c r="S147" s="2">
        <v>2519550</v>
      </c>
      <c r="T147">
        <v>9811.27</v>
      </c>
      <c r="U147">
        <v>30288</v>
      </c>
      <c r="V147">
        <f t="shared" si="26"/>
        <v>3.0287999999999999</v>
      </c>
      <c r="X147">
        <v>4800000</v>
      </c>
      <c r="Y147">
        <v>32.035699999999999</v>
      </c>
      <c r="Z147">
        <v>105.26600000000001</v>
      </c>
      <c r="AA147">
        <v>73.2303</v>
      </c>
      <c r="AC147">
        <f t="shared" si="21"/>
        <v>205518.46028017331</v>
      </c>
      <c r="AD147">
        <f t="shared" si="22"/>
        <v>2.8396505964293133</v>
      </c>
      <c r="AE147">
        <f t="shared" si="23"/>
        <v>2839.6505964293133</v>
      </c>
      <c r="AF147">
        <f t="shared" si="24"/>
        <v>33.631308907804446</v>
      </c>
      <c r="AG147">
        <f t="shared" si="25"/>
        <v>1.7905934070269091E-2</v>
      </c>
      <c r="AI147">
        <v>2888.801601469967</v>
      </c>
      <c r="AJ147">
        <v>33.058549191794754</v>
      </c>
      <c r="AL147">
        <v>0.19204346761779903</v>
      </c>
      <c r="AM147">
        <v>192.04346761779902</v>
      </c>
      <c r="AN147">
        <v>97.186384713891613</v>
      </c>
      <c r="AP147">
        <v>220.2587001471282</v>
      </c>
      <c r="AQ147">
        <v>91.442461874209386</v>
      </c>
    </row>
    <row r="148" spans="2:43" x14ac:dyDescent="0.2">
      <c r="B148">
        <f t="shared" si="19"/>
        <v>3760</v>
      </c>
      <c r="C148">
        <v>4900000</v>
      </c>
      <c r="D148">
        <v>557.64599999999996</v>
      </c>
      <c r="E148">
        <v>-535389</v>
      </c>
      <c r="F148" s="2">
        <v>2519550</v>
      </c>
      <c r="G148">
        <v>10540</v>
      </c>
      <c r="I148">
        <f t="shared" si="15"/>
        <v>2096.6495312500047</v>
      </c>
      <c r="J148">
        <f t="shared" si="16"/>
        <v>0.3867914823577821</v>
      </c>
      <c r="K148" s="2">
        <f t="shared" si="17"/>
        <v>0.99840701862837167</v>
      </c>
      <c r="L148">
        <f t="shared" si="18"/>
        <v>872</v>
      </c>
      <c r="M148">
        <f t="shared" si="20"/>
        <v>-3.1474999999999995</v>
      </c>
      <c r="O148">
        <v>3760</v>
      </c>
      <c r="P148">
        <v>4900000</v>
      </c>
      <c r="Q148">
        <v>557.64599999999996</v>
      </c>
      <c r="R148">
        <v>-535389</v>
      </c>
      <c r="S148" s="2">
        <v>2519550</v>
      </c>
      <c r="T148">
        <v>10540</v>
      </c>
      <c r="U148">
        <v>32089.8</v>
      </c>
      <c r="V148">
        <f t="shared" si="26"/>
        <v>3.2089799999999999</v>
      </c>
      <c r="X148">
        <v>4900000</v>
      </c>
      <c r="Y148">
        <v>31.8979</v>
      </c>
      <c r="Z148">
        <v>105.026</v>
      </c>
      <c r="AA148">
        <v>73.128100000000003</v>
      </c>
      <c r="AC148">
        <f t="shared" si="21"/>
        <v>204659.19763181929</v>
      </c>
      <c r="AD148">
        <f t="shared" si="22"/>
        <v>3.0212098360655486</v>
      </c>
      <c r="AE148">
        <f t="shared" si="23"/>
        <v>3021.2098360655486</v>
      </c>
      <c r="AF148">
        <f t="shared" si="24"/>
        <v>32.778130003691906</v>
      </c>
      <c r="AG148">
        <f t="shared" si="25"/>
        <v>1.8372005966544529E-2</v>
      </c>
      <c r="AI148">
        <v>3027.0601185914343</v>
      </c>
      <c r="AJ148">
        <v>33.005637477106276</v>
      </c>
      <c r="AL148">
        <v>0.18454779444014788</v>
      </c>
      <c r="AM148">
        <v>184.54779444014787</v>
      </c>
      <c r="AN148">
        <v>99.064957494470391</v>
      </c>
      <c r="AP148">
        <v>210.73934472003441</v>
      </c>
      <c r="AQ148">
        <v>92.78981595796003</v>
      </c>
    </row>
    <row r="149" spans="2:43" x14ac:dyDescent="0.2">
      <c r="B149">
        <f t="shared" si="19"/>
        <v>3840</v>
      </c>
      <c r="C149">
        <v>5000000</v>
      </c>
      <c r="D149">
        <v>557.66399999999999</v>
      </c>
      <c r="E149">
        <v>-535324</v>
      </c>
      <c r="F149" s="2">
        <v>2519550</v>
      </c>
      <c r="G149">
        <v>11169.1</v>
      </c>
      <c r="I149">
        <f t="shared" si="15"/>
        <v>2161.6495312500047</v>
      </c>
      <c r="J149">
        <f t="shared" si="16"/>
        <v>0.39502108836539451</v>
      </c>
      <c r="K149" s="2">
        <f t="shared" si="17"/>
        <v>0.99840701862837167</v>
      </c>
      <c r="L149">
        <f t="shared" si="18"/>
        <v>937</v>
      </c>
      <c r="M149">
        <f t="shared" si="20"/>
        <v>-3.1974999999999993</v>
      </c>
      <c r="O149">
        <v>3840</v>
      </c>
      <c r="P149">
        <v>5000000</v>
      </c>
      <c r="Q149">
        <v>557.66399999999999</v>
      </c>
      <c r="R149">
        <v>-535324</v>
      </c>
      <c r="S149" s="2">
        <v>2519550</v>
      </c>
      <c r="T149">
        <v>11169.1</v>
      </c>
      <c r="U149">
        <v>34348.199999999997</v>
      </c>
      <c r="V149">
        <f t="shared" si="26"/>
        <v>3.4348199999999998</v>
      </c>
      <c r="X149">
        <v>5000000</v>
      </c>
      <c r="Y149">
        <v>31.456099999999999</v>
      </c>
      <c r="Z149">
        <v>105.16500000000001</v>
      </c>
      <c r="AA149">
        <v>73.7089</v>
      </c>
      <c r="AC149">
        <f t="shared" si="21"/>
        <v>209574.37890671552</v>
      </c>
      <c r="AD149">
        <f t="shared" si="22"/>
        <v>3.1579913926943153</v>
      </c>
      <c r="AE149">
        <f t="shared" si="23"/>
        <v>3157.9913926943154</v>
      </c>
      <c r="AF149">
        <f t="shared" si="24"/>
        <v>32.866065358756273</v>
      </c>
      <c r="AG149">
        <f t="shared" si="25"/>
        <v>1.8322850436356238E-2</v>
      </c>
      <c r="AI149">
        <v>3210.6471681882635</v>
      </c>
      <c r="AJ149">
        <v>32.216934619785704</v>
      </c>
      <c r="AL149">
        <v>0.19658608967515029</v>
      </c>
      <c r="AM149">
        <v>196.58608967515028</v>
      </c>
      <c r="AN149">
        <v>103.14438447955582</v>
      </c>
      <c r="AP149">
        <v>230.65595356248846</v>
      </c>
      <c r="AQ149">
        <v>94.241966355613684</v>
      </c>
    </row>
    <row r="150" spans="2:43" x14ac:dyDescent="0.2">
      <c r="B150">
        <f t="shared" si="19"/>
        <v>3920</v>
      </c>
      <c r="C150">
        <v>5100000</v>
      </c>
      <c r="D150">
        <v>557.66399999999999</v>
      </c>
      <c r="E150">
        <v>-535258</v>
      </c>
      <c r="F150" s="2">
        <v>2519550</v>
      </c>
      <c r="G150">
        <v>12046.2</v>
      </c>
      <c r="I150">
        <f t="shared" si="15"/>
        <v>2227.6495312500047</v>
      </c>
      <c r="J150">
        <f t="shared" si="16"/>
        <v>0.40325069437300687</v>
      </c>
      <c r="K150" s="2">
        <f t="shared" si="17"/>
        <v>0.99840701862837167</v>
      </c>
      <c r="L150">
        <f t="shared" si="18"/>
        <v>1003</v>
      </c>
      <c r="M150">
        <f t="shared" si="20"/>
        <v>-3.1849999999999996</v>
      </c>
      <c r="O150">
        <v>3920</v>
      </c>
      <c r="P150">
        <v>5100000</v>
      </c>
      <c r="Q150">
        <v>557.66399999999999</v>
      </c>
      <c r="R150">
        <v>-535258</v>
      </c>
      <c r="S150" s="2">
        <v>2519550</v>
      </c>
      <c r="T150">
        <v>12046.2</v>
      </c>
      <c r="U150">
        <v>36204.6</v>
      </c>
      <c r="V150">
        <f t="shared" si="26"/>
        <v>3.62046</v>
      </c>
      <c r="X150">
        <v>5100000</v>
      </c>
      <c r="Y150">
        <v>32.124600000000001</v>
      </c>
      <c r="Z150">
        <v>105.41200000000001</v>
      </c>
      <c r="AA150">
        <v>73.287400000000005</v>
      </c>
      <c r="AC150">
        <f t="shared" si="21"/>
        <v>205999.58312256608</v>
      </c>
      <c r="AD150">
        <f t="shared" si="22"/>
        <v>3.3864335556877165</v>
      </c>
      <c r="AE150">
        <f t="shared" si="23"/>
        <v>3386.4335556877168</v>
      </c>
      <c r="AF150">
        <f t="shared" si="24"/>
        <v>31.646160448063593</v>
      </c>
      <c r="AG150">
        <f t="shared" si="25"/>
        <v>1.9029164722472618E-2</v>
      </c>
      <c r="AI150">
        <v>3360.2536749933229</v>
      </c>
      <c r="AJ150">
        <v>32.103428884166021</v>
      </c>
      <c r="AL150">
        <v>0.16956764396339208</v>
      </c>
      <c r="AM150">
        <v>169.56764396339207</v>
      </c>
      <c r="AN150">
        <v>104.86699674822765</v>
      </c>
      <c r="AP150">
        <v>199.74122873205374</v>
      </c>
      <c r="AQ150">
        <v>96.260762990198131</v>
      </c>
    </row>
    <row r="151" spans="2:43" x14ac:dyDescent="0.2">
      <c r="B151">
        <f t="shared" si="19"/>
        <v>4000</v>
      </c>
      <c r="C151">
        <v>5200000</v>
      </c>
      <c r="D151">
        <v>557.67899999999997</v>
      </c>
      <c r="E151">
        <v>-535201</v>
      </c>
      <c r="F151" s="2">
        <v>2519550</v>
      </c>
      <c r="G151">
        <v>12897.3</v>
      </c>
      <c r="I151">
        <f t="shared" si="15"/>
        <v>2284.6495312500047</v>
      </c>
      <c r="J151">
        <f t="shared" si="16"/>
        <v>0.41148030038061928</v>
      </c>
      <c r="K151" s="2">
        <f t="shared" si="17"/>
        <v>0.99840701862837167</v>
      </c>
      <c r="L151">
        <f t="shared" si="18"/>
        <v>1060</v>
      </c>
      <c r="M151">
        <f t="shared" si="20"/>
        <v>-3.2974999999999994</v>
      </c>
      <c r="O151">
        <v>4000</v>
      </c>
      <c r="P151">
        <v>5200000</v>
      </c>
      <c r="Q151">
        <v>557.67899999999997</v>
      </c>
      <c r="R151">
        <v>-535201</v>
      </c>
      <c r="S151" s="2">
        <v>2519550</v>
      </c>
      <c r="T151">
        <v>12897.3</v>
      </c>
      <c r="U151">
        <v>38178.199999999997</v>
      </c>
      <c r="V151">
        <f t="shared" si="26"/>
        <v>3.8178199999999998</v>
      </c>
      <c r="X151">
        <v>5200000</v>
      </c>
      <c r="Y151">
        <v>31.2834</v>
      </c>
      <c r="Z151">
        <v>105.434</v>
      </c>
      <c r="AA151">
        <v>74.150599999999997</v>
      </c>
      <c r="AC151">
        <f t="shared" si="21"/>
        <v>213364.6198504213</v>
      </c>
      <c r="AD151">
        <f t="shared" si="22"/>
        <v>3.4477692277764502</v>
      </c>
      <c r="AE151">
        <f t="shared" si="23"/>
        <v>3447.7692277764504</v>
      </c>
      <c r="AF151">
        <f t="shared" si="24"/>
        <v>32.122043518480922</v>
      </c>
      <c r="AG151">
        <f t="shared" si="25"/>
        <v>1.8747250611672119E-2</v>
      </c>
      <c r="AI151">
        <v>3464.9160827286141</v>
      </c>
      <c r="AJ151">
        <v>32.250745479427437</v>
      </c>
      <c r="AL151">
        <v>0.16046510313810852</v>
      </c>
      <c r="AM151">
        <v>160.46510313810853</v>
      </c>
      <c r="AN151">
        <v>107.16652228287037</v>
      </c>
      <c r="AP151">
        <v>184.81422843697413</v>
      </c>
      <c r="AQ151">
        <v>98.241045681539802</v>
      </c>
    </row>
    <row r="152" spans="2:43" x14ac:dyDescent="0.2">
      <c r="B152">
        <f t="shared" si="19"/>
        <v>4080</v>
      </c>
      <c r="C152">
        <v>5300000</v>
      </c>
      <c r="D152">
        <v>557.62400000000002</v>
      </c>
      <c r="E152">
        <v>-535115</v>
      </c>
      <c r="F152" s="2">
        <v>2519550</v>
      </c>
      <c r="G152">
        <v>13814.9</v>
      </c>
      <c r="I152">
        <f t="shared" si="15"/>
        <v>2370.6495312500047</v>
      </c>
      <c r="J152">
        <f t="shared" si="16"/>
        <v>0.41970990638823169</v>
      </c>
      <c r="K152" s="2">
        <f t="shared" si="17"/>
        <v>0.99840701862837167</v>
      </c>
      <c r="L152">
        <f t="shared" si="18"/>
        <v>1146</v>
      </c>
      <c r="M152">
        <f t="shared" si="20"/>
        <v>-2.9349999999999996</v>
      </c>
      <c r="O152">
        <v>4080</v>
      </c>
      <c r="P152">
        <v>5300000</v>
      </c>
      <c r="Q152">
        <v>557.62400000000002</v>
      </c>
      <c r="R152">
        <v>-535115</v>
      </c>
      <c r="S152" s="2">
        <v>2519550</v>
      </c>
      <c r="T152">
        <v>13814.9</v>
      </c>
      <c r="U152">
        <v>40219</v>
      </c>
      <c r="V152">
        <f t="shared" si="26"/>
        <v>4.0219000000000005</v>
      </c>
      <c r="X152">
        <v>5300000</v>
      </c>
      <c r="Y152">
        <v>31.4924</v>
      </c>
      <c r="Z152">
        <v>105.333</v>
      </c>
      <c r="AA152">
        <v>73.840599999999995</v>
      </c>
      <c r="AC152">
        <f t="shared" si="21"/>
        <v>210699.76368238297</v>
      </c>
      <c r="AD152">
        <f t="shared" si="22"/>
        <v>3.6780054325384888</v>
      </c>
      <c r="AE152">
        <f t="shared" si="23"/>
        <v>3678.0054325384885</v>
      </c>
      <c r="AF152">
        <f t="shared" si="24"/>
        <v>31.098871982728188</v>
      </c>
      <c r="AG152">
        <f t="shared" si="25"/>
        <v>1.9364046398031801E-2</v>
      </c>
      <c r="AI152">
        <v>3583.4790434200031</v>
      </c>
      <c r="AJ152">
        <v>32.327138434854845</v>
      </c>
      <c r="AL152">
        <v>0.15316414707189546</v>
      </c>
      <c r="AM152">
        <v>153.16414707189546</v>
      </c>
      <c r="AN152">
        <v>108.73486368136135</v>
      </c>
      <c r="AP152">
        <v>203.37544494105754</v>
      </c>
      <c r="AQ152">
        <v>100.12078763113595</v>
      </c>
    </row>
    <row r="153" spans="2:43" x14ac:dyDescent="0.2">
      <c r="B153">
        <f t="shared" si="19"/>
        <v>4160</v>
      </c>
      <c r="C153">
        <v>5400000</v>
      </c>
      <c r="D153">
        <v>557.73900000000003</v>
      </c>
      <c r="E153">
        <v>-535024</v>
      </c>
      <c r="F153" s="2">
        <v>2519550</v>
      </c>
      <c r="G153">
        <v>14520.6</v>
      </c>
      <c r="I153">
        <f t="shared" si="15"/>
        <v>2461.6495312500047</v>
      </c>
      <c r="J153">
        <f t="shared" si="16"/>
        <v>0.42793951239584405</v>
      </c>
      <c r="K153" s="2">
        <f t="shared" si="17"/>
        <v>0.99840701862837167</v>
      </c>
      <c r="L153">
        <f t="shared" si="18"/>
        <v>1237</v>
      </c>
      <c r="M153">
        <f t="shared" si="20"/>
        <v>-2.8724999999999996</v>
      </c>
      <c r="O153">
        <v>4160</v>
      </c>
      <c r="P153">
        <v>5400000</v>
      </c>
      <c r="Q153">
        <v>557.73900000000003</v>
      </c>
      <c r="R153">
        <v>-535024</v>
      </c>
      <c r="S153" s="2">
        <v>2519550</v>
      </c>
      <c r="T153">
        <v>14520.6</v>
      </c>
      <c r="U153">
        <v>42881.3</v>
      </c>
      <c r="V153">
        <f t="shared" si="26"/>
        <v>4.2881300000000007</v>
      </c>
      <c r="X153">
        <v>5400000</v>
      </c>
      <c r="Y153">
        <v>31.406199999999998</v>
      </c>
      <c r="Z153">
        <v>105.145</v>
      </c>
      <c r="AA153">
        <v>73.738799999999998</v>
      </c>
      <c r="AC153">
        <f t="shared" si="21"/>
        <v>209829.52378823207</v>
      </c>
      <c r="AD153">
        <f t="shared" si="22"/>
        <v>3.9377350813727139</v>
      </c>
      <c r="AE153">
        <f t="shared" si="23"/>
        <v>3937.7350813727139</v>
      </c>
      <c r="AF153">
        <f t="shared" si="24"/>
        <v>30.374841159921477</v>
      </c>
      <c r="AG153">
        <f t="shared" si="25"/>
        <v>1.9825618077456204E-2</v>
      </c>
      <c r="AI153">
        <v>3761.5690772602493</v>
      </c>
      <c r="AJ153">
        <v>31.795832450730838</v>
      </c>
      <c r="AL153">
        <v>0.1736392083253224</v>
      </c>
      <c r="AM153">
        <v>173.63920832532239</v>
      </c>
      <c r="AN153">
        <v>110.5124109033907</v>
      </c>
      <c r="AP153">
        <v>175.89868409220892</v>
      </c>
      <c r="AQ153">
        <v>102.45069376712212</v>
      </c>
    </row>
    <row r="154" spans="2:43" x14ac:dyDescent="0.2">
      <c r="B154">
        <f t="shared" si="19"/>
        <v>4240</v>
      </c>
      <c r="C154">
        <v>5500000</v>
      </c>
      <c r="D154">
        <v>557.72699999999998</v>
      </c>
      <c r="E154">
        <v>-534957</v>
      </c>
      <c r="F154" s="2">
        <v>2519550</v>
      </c>
      <c r="G154">
        <v>15418.7</v>
      </c>
      <c r="I154">
        <f t="shared" si="15"/>
        <v>2528.6495312500047</v>
      </c>
      <c r="J154">
        <f t="shared" si="16"/>
        <v>0.43616911840345646</v>
      </c>
      <c r="K154" s="2">
        <f t="shared" si="17"/>
        <v>0.99840701862837167</v>
      </c>
      <c r="L154">
        <f t="shared" si="18"/>
        <v>1304</v>
      </c>
      <c r="M154">
        <f t="shared" si="20"/>
        <v>-3.1724999999999994</v>
      </c>
      <c r="O154">
        <v>4240</v>
      </c>
      <c r="P154">
        <v>5500000</v>
      </c>
      <c r="Q154">
        <v>557.72699999999998</v>
      </c>
      <c r="R154">
        <v>-534957</v>
      </c>
      <c r="S154" s="2">
        <v>2519550</v>
      </c>
      <c r="T154">
        <v>15418.7</v>
      </c>
      <c r="U154">
        <v>44662.400000000001</v>
      </c>
      <c r="V154">
        <f t="shared" si="26"/>
        <v>4.46624</v>
      </c>
      <c r="X154">
        <v>5500000</v>
      </c>
      <c r="Y154">
        <v>31.323699999999999</v>
      </c>
      <c r="Z154">
        <v>105.995</v>
      </c>
      <c r="AA154">
        <v>74.671300000000002</v>
      </c>
      <c r="AC154">
        <f t="shared" si="21"/>
        <v>217891.12168385799</v>
      </c>
      <c r="AD154">
        <f t="shared" si="22"/>
        <v>3.9495504795157426</v>
      </c>
      <c r="AE154">
        <f t="shared" si="23"/>
        <v>3949.5504795157426</v>
      </c>
      <c r="AF154">
        <f t="shared" si="24"/>
        <v>30.946706008966807</v>
      </c>
      <c r="AG154">
        <f t="shared" si="25"/>
        <v>1.9459260052605034E-2</v>
      </c>
      <c r="AI154">
        <v>3947.9688475853113</v>
      </c>
      <c r="AJ154">
        <v>31.152431887834616</v>
      </c>
      <c r="AL154">
        <v>0.16506501170225202</v>
      </c>
      <c r="AM154">
        <v>165.06501170225201</v>
      </c>
      <c r="AN154">
        <v>115.12578721877971</v>
      </c>
      <c r="AP154">
        <v>155.45659989974504</v>
      </c>
      <c r="AQ154">
        <v>106.52903850708418</v>
      </c>
    </row>
    <row r="155" spans="2:43" x14ac:dyDescent="0.2">
      <c r="B155">
        <f t="shared" si="19"/>
        <v>4320</v>
      </c>
      <c r="C155">
        <v>5600000</v>
      </c>
      <c r="D155">
        <v>557.65099999999995</v>
      </c>
      <c r="E155">
        <v>-534852</v>
      </c>
      <c r="F155" s="2">
        <v>2519550</v>
      </c>
      <c r="G155">
        <v>16295.5</v>
      </c>
      <c r="I155">
        <f t="shared" si="15"/>
        <v>2633.6495312500047</v>
      </c>
      <c r="J155">
        <f t="shared" si="16"/>
        <v>0.44439872441106881</v>
      </c>
      <c r="K155" s="2">
        <f t="shared" si="17"/>
        <v>0.99840701862837167</v>
      </c>
      <c r="L155">
        <f t="shared" si="18"/>
        <v>1409</v>
      </c>
      <c r="M155">
        <f t="shared" si="20"/>
        <v>-2.6974999999999993</v>
      </c>
      <c r="O155">
        <v>4320</v>
      </c>
      <c r="P155">
        <v>5600000</v>
      </c>
      <c r="Q155">
        <v>557.65099999999995</v>
      </c>
      <c r="R155">
        <v>-534852</v>
      </c>
      <c r="S155" s="2">
        <v>2519550</v>
      </c>
      <c r="T155">
        <v>16295.5</v>
      </c>
      <c r="U155">
        <v>46987.7</v>
      </c>
      <c r="V155">
        <f t="shared" si="26"/>
        <v>4.6987699999999997</v>
      </c>
      <c r="X155">
        <v>5600000</v>
      </c>
      <c r="Y155">
        <v>31.713999999999999</v>
      </c>
      <c r="Z155">
        <v>105.739</v>
      </c>
      <c r="AA155">
        <v>74.025000000000006</v>
      </c>
      <c r="AC155">
        <f t="shared" si="21"/>
        <v>212282.2322873438</v>
      </c>
      <c r="AD155">
        <f t="shared" si="22"/>
        <v>4.264967127109248</v>
      </c>
      <c r="AE155">
        <f t="shared" si="23"/>
        <v>4264.9671271092484</v>
      </c>
      <c r="AF155">
        <f t="shared" si="24"/>
        <v>29.591750065610746</v>
      </c>
      <c r="AG155">
        <f t="shared" si="25"/>
        <v>2.035026649876414E-2</v>
      </c>
      <c r="AI155">
        <v>4143.8644510915201</v>
      </c>
      <c r="AJ155">
        <v>30.842159530070845</v>
      </c>
      <c r="AL155">
        <v>0.13571544422820866</v>
      </c>
      <c r="AM155">
        <v>135.71544422820867</v>
      </c>
      <c r="AN155">
        <v>115.45453977268845</v>
      </c>
      <c r="AP155">
        <v>156.96625160065113</v>
      </c>
      <c r="AQ155">
        <v>110.39431531838601</v>
      </c>
    </row>
    <row r="156" spans="2:43" x14ac:dyDescent="0.2">
      <c r="B156">
        <f t="shared" si="19"/>
        <v>4400</v>
      </c>
      <c r="C156">
        <v>5700000</v>
      </c>
      <c r="D156">
        <v>557.654</v>
      </c>
      <c r="E156">
        <v>-534783</v>
      </c>
      <c r="F156" s="2">
        <v>2519550</v>
      </c>
      <c r="G156">
        <v>17146.8</v>
      </c>
      <c r="I156">
        <f t="shared" si="15"/>
        <v>2702.6495312500047</v>
      </c>
      <c r="J156">
        <f t="shared" si="16"/>
        <v>0.45262833041868122</v>
      </c>
      <c r="K156" s="2">
        <f t="shared" si="17"/>
        <v>0.99840701862837167</v>
      </c>
      <c r="L156">
        <f t="shared" si="18"/>
        <v>1478</v>
      </c>
      <c r="M156">
        <f t="shared" si="20"/>
        <v>-3.1474999999999995</v>
      </c>
      <c r="O156">
        <v>4400</v>
      </c>
      <c r="P156">
        <v>5700000</v>
      </c>
      <c r="Q156">
        <v>557.654</v>
      </c>
      <c r="R156">
        <v>-534783</v>
      </c>
      <c r="S156" s="2">
        <v>2519550</v>
      </c>
      <c r="T156">
        <v>17146.8</v>
      </c>
      <c r="U156">
        <v>49352.4</v>
      </c>
      <c r="V156">
        <f t="shared" si="26"/>
        <v>4.9352400000000003</v>
      </c>
      <c r="X156">
        <v>5700000</v>
      </c>
      <c r="Y156">
        <v>31.237200000000001</v>
      </c>
      <c r="Z156">
        <v>105.432</v>
      </c>
      <c r="AA156">
        <v>74.194800000000001</v>
      </c>
      <c r="AC156">
        <f t="shared" si="21"/>
        <v>213746.39715829751</v>
      </c>
      <c r="AD156">
        <f t="shared" si="22"/>
        <v>4.4489202500620122</v>
      </c>
      <c r="AE156">
        <f t="shared" si="23"/>
        <v>4448.9202500620122</v>
      </c>
      <c r="AF156">
        <f t="shared" si="24"/>
        <v>29.254109174710624</v>
      </c>
      <c r="AG156">
        <f t="shared" si="25"/>
        <v>2.0585142292440246E-2</v>
      </c>
      <c r="AI156">
        <v>4201.4359549556484</v>
      </c>
      <c r="AJ156">
        <v>31.018740106060886</v>
      </c>
      <c r="AL156">
        <v>0.13519974861287934</v>
      </c>
      <c r="AM156">
        <v>135.19974861287935</v>
      </c>
      <c r="AN156">
        <v>117.81292812345113</v>
      </c>
      <c r="AP156">
        <v>173.49599314307235</v>
      </c>
      <c r="AQ156">
        <v>113.2874544139223</v>
      </c>
    </row>
    <row r="157" spans="2:43" x14ac:dyDescent="0.2">
      <c r="B157">
        <f t="shared" si="19"/>
        <v>4480</v>
      </c>
      <c r="C157">
        <v>5800000</v>
      </c>
      <c r="D157">
        <v>557.63300000000004</v>
      </c>
      <c r="E157">
        <v>-534689</v>
      </c>
      <c r="F157" s="2">
        <v>2519550</v>
      </c>
      <c r="G157">
        <v>18158.099999999999</v>
      </c>
      <c r="I157">
        <f t="shared" si="15"/>
        <v>2796.6495312500047</v>
      </c>
      <c r="J157">
        <f t="shared" si="16"/>
        <v>0.46085793642629358</v>
      </c>
      <c r="K157" s="2">
        <f t="shared" si="17"/>
        <v>0.99840701862837167</v>
      </c>
      <c r="L157">
        <f t="shared" si="18"/>
        <v>1572</v>
      </c>
      <c r="M157">
        <f t="shared" si="20"/>
        <v>-2.8349999999999995</v>
      </c>
      <c r="O157">
        <v>4480</v>
      </c>
      <c r="P157">
        <v>5800000</v>
      </c>
      <c r="Q157">
        <v>557.63300000000004</v>
      </c>
      <c r="R157">
        <v>-534689</v>
      </c>
      <c r="S157" s="2">
        <v>2519550</v>
      </c>
      <c r="T157">
        <v>18158.099999999999</v>
      </c>
      <c r="U157">
        <v>51312</v>
      </c>
      <c r="V157">
        <f t="shared" si="26"/>
        <v>5.1312000000000006</v>
      </c>
      <c r="X157">
        <v>5800000</v>
      </c>
      <c r="Y157">
        <v>31.003799999999998</v>
      </c>
      <c r="Z157">
        <v>105.654</v>
      </c>
      <c r="AA157">
        <v>74.650199999999998</v>
      </c>
      <c r="AC157">
        <f t="shared" si="21"/>
        <v>217706.46424523633</v>
      </c>
      <c r="AD157">
        <f t="shared" si="22"/>
        <v>4.5414314669541174</v>
      </c>
      <c r="AE157">
        <f t="shared" si="23"/>
        <v>4541.4314669541172</v>
      </c>
      <c r="AF157">
        <f t="shared" si="24"/>
        <v>29.264025171536009</v>
      </c>
      <c r="AG157">
        <f t="shared" si="25"/>
        <v>2.0578167100052142E-2</v>
      </c>
      <c r="AI157">
        <v>4380.507231011562</v>
      </c>
      <c r="AJ157">
        <v>30.586762898204608</v>
      </c>
      <c r="AL157">
        <v>0.14017475484610217</v>
      </c>
      <c r="AM157">
        <v>140.17475484610216</v>
      </c>
      <c r="AN157">
        <v>126.54242598374186</v>
      </c>
      <c r="AP157">
        <v>160.9658139392356</v>
      </c>
      <c r="AQ157">
        <v>115.45053280872467</v>
      </c>
    </row>
    <row r="158" spans="2:43" x14ac:dyDescent="0.2">
      <c r="B158">
        <f t="shared" si="19"/>
        <v>4560</v>
      </c>
      <c r="C158">
        <v>5900000</v>
      </c>
      <c r="D158">
        <v>557.71500000000003</v>
      </c>
      <c r="E158">
        <v>-534587</v>
      </c>
      <c r="F158" s="2">
        <v>2519550</v>
      </c>
      <c r="G158">
        <v>18986.900000000001</v>
      </c>
      <c r="I158">
        <f t="shared" si="15"/>
        <v>2898.6495312500047</v>
      </c>
      <c r="J158">
        <f t="shared" si="16"/>
        <v>0.46908754243390599</v>
      </c>
      <c r="K158" s="2">
        <f t="shared" si="17"/>
        <v>0.99840701862837167</v>
      </c>
      <c r="L158">
        <f t="shared" si="18"/>
        <v>1674</v>
      </c>
      <c r="M158">
        <f t="shared" si="20"/>
        <v>-2.7349999999999994</v>
      </c>
      <c r="O158">
        <v>4560</v>
      </c>
      <c r="P158">
        <v>5900000</v>
      </c>
      <c r="Q158">
        <v>557.71500000000003</v>
      </c>
      <c r="R158">
        <v>-534587</v>
      </c>
      <c r="S158" s="2">
        <v>2519550</v>
      </c>
      <c r="T158">
        <v>18986.900000000001</v>
      </c>
      <c r="U158">
        <v>54125.1</v>
      </c>
      <c r="V158">
        <f t="shared" si="26"/>
        <v>5.4125100000000002</v>
      </c>
      <c r="X158">
        <v>5900000</v>
      </c>
      <c r="Y158">
        <v>30.741099999999999</v>
      </c>
      <c r="Z158">
        <v>106.83199999999999</v>
      </c>
      <c r="AA158">
        <v>76.090900000000005</v>
      </c>
      <c r="AC158">
        <f t="shared" si="21"/>
        <v>230556.06993289271</v>
      </c>
      <c r="AD158">
        <f t="shared" si="22"/>
        <v>4.5234240000118424</v>
      </c>
      <c r="AE158">
        <f t="shared" si="23"/>
        <v>4523.4240000118425</v>
      </c>
      <c r="AF158">
        <f t="shared" si="24"/>
        <v>30.447558182804386</v>
      </c>
      <c r="AG158">
        <f t="shared" si="25"/>
        <v>1.9778269127016548E-2</v>
      </c>
      <c r="AI158">
        <v>4666.9595752090436</v>
      </c>
      <c r="AJ158">
        <v>29.670495833272167</v>
      </c>
      <c r="AL158">
        <v>0.11665499987119149</v>
      </c>
      <c r="AM158">
        <v>116.65499987119149</v>
      </c>
      <c r="AN158">
        <v>126.96161233613564</v>
      </c>
      <c r="AP158">
        <v>133.66172822437525</v>
      </c>
      <c r="AQ158">
        <v>116.09361824673118</v>
      </c>
    </row>
    <row r="159" spans="2:43" x14ac:dyDescent="0.2">
      <c r="B159">
        <f t="shared" si="19"/>
        <v>4640</v>
      </c>
      <c r="C159">
        <v>6000000</v>
      </c>
      <c r="D159">
        <v>557.66300000000001</v>
      </c>
      <c r="E159">
        <v>-534509</v>
      </c>
      <c r="F159" s="2">
        <v>2519550</v>
      </c>
      <c r="G159">
        <v>20081.099999999999</v>
      </c>
      <c r="I159">
        <f t="shared" si="15"/>
        <v>2976.6495312500047</v>
      </c>
      <c r="J159">
        <f t="shared" si="16"/>
        <v>0.47731714844151835</v>
      </c>
      <c r="K159" s="2">
        <f t="shared" si="17"/>
        <v>0.99840701862837167</v>
      </c>
      <c r="L159">
        <f t="shared" si="18"/>
        <v>1752</v>
      </c>
      <c r="M159">
        <f t="shared" si="20"/>
        <v>-3.0349999999999993</v>
      </c>
      <c r="O159">
        <v>4640</v>
      </c>
      <c r="P159">
        <v>6000000</v>
      </c>
      <c r="Q159">
        <v>557.66300000000001</v>
      </c>
      <c r="R159">
        <v>-534509</v>
      </c>
      <c r="S159" s="2">
        <v>2519550</v>
      </c>
      <c r="T159">
        <v>20081.099999999999</v>
      </c>
      <c r="U159">
        <v>56135.4</v>
      </c>
      <c r="V159">
        <f t="shared" si="26"/>
        <v>5.6135400000000004</v>
      </c>
      <c r="X159">
        <v>6000000</v>
      </c>
      <c r="Y159">
        <v>30.357600000000001</v>
      </c>
      <c r="Z159">
        <v>106.16</v>
      </c>
      <c r="AA159">
        <v>75.802400000000006</v>
      </c>
      <c r="AC159">
        <f t="shared" si="21"/>
        <v>227943.52820366851</v>
      </c>
      <c r="AD159">
        <f t="shared" si="22"/>
        <v>4.7452019714459235</v>
      </c>
      <c r="AE159">
        <f t="shared" si="23"/>
        <v>4745.2019714459238</v>
      </c>
      <c r="AF159">
        <f t="shared" si="24"/>
        <v>29.58353290608818</v>
      </c>
      <c r="AG159">
        <f t="shared" si="25"/>
        <v>2.0355919014529513E-2</v>
      </c>
      <c r="AI159">
        <v>4638.6364115891856</v>
      </c>
      <c r="AJ159">
        <v>30.545770808941036</v>
      </c>
      <c r="AL159">
        <v>0.1187155605879836</v>
      </c>
      <c r="AM159">
        <v>118.7155605879836</v>
      </c>
      <c r="AN159">
        <v>127.8912585305405</v>
      </c>
      <c r="AP159">
        <v>136.2200017096971</v>
      </c>
      <c r="AQ159">
        <v>119.44757103745704</v>
      </c>
    </row>
    <row r="160" spans="2:43" x14ac:dyDescent="0.2">
      <c r="B160">
        <f t="shared" si="19"/>
        <v>4720</v>
      </c>
      <c r="C160">
        <v>6100000</v>
      </c>
      <c r="D160">
        <v>557.72900000000004</v>
      </c>
      <c r="E160">
        <v>-534392</v>
      </c>
      <c r="F160" s="2">
        <v>2519550</v>
      </c>
      <c r="G160">
        <v>20902.8</v>
      </c>
      <c r="I160">
        <f t="shared" si="15"/>
        <v>3093.6495312500047</v>
      </c>
      <c r="J160">
        <f t="shared" si="16"/>
        <v>0.48554675444913076</v>
      </c>
      <c r="K160" s="2">
        <f t="shared" si="17"/>
        <v>0.99840701862837167</v>
      </c>
      <c r="L160">
        <f t="shared" si="18"/>
        <v>1869</v>
      </c>
      <c r="M160">
        <f t="shared" si="20"/>
        <v>-2.5474999999999994</v>
      </c>
      <c r="O160">
        <v>4720</v>
      </c>
      <c r="P160">
        <v>6100000</v>
      </c>
      <c r="Q160">
        <v>557.72900000000004</v>
      </c>
      <c r="R160">
        <v>-534392</v>
      </c>
      <c r="S160" s="2">
        <v>2519550</v>
      </c>
      <c r="T160">
        <v>20902.8</v>
      </c>
      <c r="U160">
        <v>58761.4</v>
      </c>
      <c r="V160">
        <f t="shared" si="26"/>
        <v>5.8761400000000004</v>
      </c>
      <c r="X160">
        <v>6100000</v>
      </c>
      <c r="Y160">
        <v>30.502199999999998</v>
      </c>
      <c r="Z160">
        <v>106.29900000000001</v>
      </c>
      <c r="AA160">
        <v>75.796800000000005</v>
      </c>
      <c r="AC160">
        <f t="shared" si="21"/>
        <v>227893.01306991102</v>
      </c>
      <c r="AD160">
        <f t="shared" si="22"/>
        <v>4.9682823686628845</v>
      </c>
      <c r="AE160">
        <f t="shared" si="23"/>
        <v>4968.2823686628844</v>
      </c>
      <c r="AF160">
        <f t="shared" si="24"/>
        <v>29.075672133622966</v>
      </c>
      <c r="AG160">
        <f t="shared" si="25"/>
        <v>2.0711473056666461E-2</v>
      </c>
      <c r="AI160">
        <v>4759.5453560332971</v>
      </c>
      <c r="AJ160">
        <v>30.628246746531097</v>
      </c>
      <c r="AL160">
        <v>0.12461896713181779</v>
      </c>
      <c r="AM160">
        <v>124.61896713181778</v>
      </c>
      <c r="AN160">
        <v>135.68034851716547</v>
      </c>
      <c r="AP160">
        <v>122.42763665891748</v>
      </c>
      <c r="AQ160">
        <v>122.288079516564</v>
      </c>
    </row>
    <row r="161" spans="2:43" x14ac:dyDescent="0.2">
      <c r="B161">
        <f t="shared" si="19"/>
        <v>4800</v>
      </c>
      <c r="C161">
        <v>6200000</v>
      </c>
      <c r="D161">
        <v>557.70399999999995</v>
      </c>
      <c r="E161">
        <v>-534298</v>
      </c>
      <c r="F161" s="2">
        <v>2519550</v>
      </c>
      <c r="G161">
        <v>21959.599999999999</v>
      </c>
      <c r="I161">
        <f t="shared" si="15"/>
        <v>3187.6495312500047</v>
      </c>
      <c r="J161">
        <f t="shared" si="16"/>
        <v>0.49377636045674311</v>
      </c>
      <c r="K161" s="2">
        <f t="shared" si="17"/>
        <v>0.99840701862837167</v>
      </c>
      <c r="L161">
        <f t="shared" si="18"/>
        <v>1963</v>
      </c>
      <c r="M161">
        <f t="shared" si="20"/>
        <v>-2.8349999999999995</v>
      </c>
      <c r="O161">
        <v>4800</v>
      </c>
      <c r="P161">
        <v>6200000</v>
      </c>
      <c r="Q161">
        <v>557.70399999999995</v>
      </c>
      <c r="R161">
        <v>-534298</v>
      </c>
      <c r="S161" s="2">
        <v>2519550</v>
      </c>
      <c r="T161">
        <v>21959.599999999999</v>
      </c>
      <c r="U161">
        <v>61099.8</v>
      </c>
      <c r="V161">
        <f t="shared" si="26"/>
        <v>6.1099800000000002</v>
      </c>
      <c r="X161">
        <v>6200000</v>
      </c>
      <c r="Y161">
        <v>29.614999999999998</v>
      </c>
      <c r="Z161">
        <v>105.85599999999999</v>
      </c>
      <c r="AA161">
        <v>76.241</v>
      </c>
      <c r="AC161">
        <f t="shared" si="21"/>
        <v>231923.17600362262</v>
      </c>
      <c r="AD161">
        <f t="shared" si="22"/>
        <v>5.0762240887473977</v>
      </c>
      <c r="AE161">
        <f t="shared" si="23"/>
        <v>5076.2240887473981</v>
      </c>
      <c r="AF161">
        <f t="shared" si="24"/>
        <v>29.096695122787818</v>
      </c>
      <c r="AG161">
        <f t="shared" si="25"/>
        <v>2.0696508571118499E-2</v>
      </c>
      <c r="AI161">
        <v>4874.3627320147534</v>
      </c>
      <c r="AJ161">
        <v>30.506990876947089</v>
      </c>
      <c r="AL161">
        <v>9.9918913435607395E-2</v>
      </c>
      <c r="AM161">
        <v>99.918913435607394</v>
      </c>
      <c r="AN161">
        <v>138.97397070601383</v>
      </c>
      <c r="AP161">
        <v>133.21187752177394</v>
      </c>
      <c r="AQ161">
        <v>126.60552870254513</v>
      </c>
    </row>
    <row r="162" spans="2:43" x14ac:dyDescent="0.2">
      <c r="B162">
        <f t="shared" si="19"/>
        <v>4880</v>
      </c>
      <c r="C162">
        <v>6300000</v>
      </c>
      <c r="D162">
        <v>557.73199999999997</v>
      </c>
      <c r="E162">
        <v>-534197</v>
      </c>
      <c r="F162" s="2">
        <v>2519550</v>
      </c>
      <c r="G162">
        <v>22781.4</v>
      </c>
      <c r="I162">
        <f t="shared" si="15"/>
        <v>3288.6495312500047</v>
      </c>
      <c r="J162">
        <f t="shared" si="16"/>
        <v>0.50200596646435547</v>
      </c>
      <c r="K162" s="2">
        <f t="shared" si="17"/>
        <v>0.99840701862837167</v>
      </c>
      <c r="L162">
        <f t="shared" si="18"/>
        <v>2064</v>
      </c>
      <c r="M162">
        <f t="shared" si="20"/>
        <v>-2.7474999999999996</v>
      </c>
      <c r="O162">
        <v>4880</v>
      </c>
      <c r="P162">
        <v>6300000</v>
      </c>
      <c r="Q162">
        <v>557.73199999999997</v>
      </c>
      <c r="R162">
        <v>-534197</v>
      </c>
      <c r="S162" s="2">
        <v>2519550</v>
      </c>
      <c r="T162">
        <v>22781.4</v>
      </c>
      <c r="U162">
        <v>63712.4</v>
      </c>
      <c r="V162">
        <f t="shared" si="26"/>
        <v>6.3712400000000002</v>
      </c>
      <c r="X162">
        <v>6300000</v>
      </c>
      <c r="Y162">
        <v>30.030100000000001</v>
      </c>
      <c r="Z162">
        <v>106.285</v>
      </c>
      <c r="AA162">
        <v>76.254900000000006</v>
      </c>
      <c r="AC162">
        <f>(1/6)*3.14*(AA162)^3</f>
        <v>232050.04946758793</v>
      </c>
      <c r="AD162">
        <f t="shared" si="22"/>
        <v>5.2903870466419107</v>
      </c>
      <c r="AE162">
        <f t="shared" si="23"/>
        <v>5290.3870466419103</v>
      </c>
      <c r="AF162">
        <f t="shared" si="24"/>
        <v>28.635356514217509</v>
      </c>
      <c r="AG162">
        <f t="shared" si="25"/>
        <v>2.1029945958626586E-2</v>
      </c>
      <c r="AI162">
        <v>4821.075740104613</v>
      </c>
      <c r="AJ162">
        <v>31.54835700965069</v>
      </c>
      <c r="AL162">
        <v>0.10152957187320745</v>
      </c>
      <c r="AM162">
        <v>101.52957187320744</v>
      </c>
      <c r="AN162">
        <v>139.59281834782325</v>
      </c>
      <c r="AP162">
        <v>116.12697928070791</v>
      </c>
      <c r="AQ162">
        <v>129.73170011298777</v>
      </c>
    </row>
    <row r="163" spans="2:43" x14ac:dyDescent="0.2">
      <c r="F163" s="2"/>
      <c r="K163" s="2"/>
      <c r="S163" s="2"/>
      <c r="AL163">
        <v>8.2733046760647688E-2</v>
      </c>
      <c r="AM163">
        <v>82.733046760647682</v>
      </c>
      <c r="AN163">
        <v>156.11449556827301</v>
      </c>
      <c r="AP163">
        <v>115.94213058131984</v>
      </c>
      <c r="AQ163">
        <v>138.60410830908799</v>
      </c>
    </row>
    <row r="164" spans="2:43" x14ac:dyDescent="0.2">
      <c r="B164" t="s">
        <v>0</v>
      </c>
      <c r="AL164">
        <v>0.10219910386355789</v>
      </c>
      <c r="AM164">
        <v>102.19910386355789</v>
      </c>
      <c r="AN164">
        <v>156.19376842318528</v>
      </c>
      <c r="AP164">
        <v>102.14438440329855</v>
      </c>
      <c r="AQ164">
        <v>138.68563734917686</v>
      </c>
    </row>
    <row r="165" spans="2:43" x14ac:dyDescent="0.2">
      <c r="AL165">
        <v>8.4405615251583022E-2</v>
      </c>
      <c r="AM165">
        <v>84.405615251583015</v>
      </c>
      <c r="AN165">
        <v>157.43141728040877</v>
      </c>
      <c r="AP165">
        <v>103.5187578522581</v>
      </c>
      <c r="AQ165">
        <v>142.54005818509543</v>
      </c>
    </row>
    <row r="166" spans="2:43" x14ac:dyDescent="0.2">
      <c r="B166" t="s">
        <v>1</v>
      </c>
      <c r="AD166" t="s">
        <v>2</v>
      </c>
      <c r="AL166">
        <v>9.136294698437962E-2</v>
      </c>
      <c r="AM166">
        <v>91.362946984379619</v>
      </c>
      <c r="AN166">
        <v>164.54677046409915</v>
      </c>
      <c r="AP166">
        <v>105.75913343542942</v>
      </c>
      <c r="AQ166">
        <v>149.46053936174874</v>
      </c>
    </row>
    <row r="167" spans="2:43" x14ac:dyDescent="0.2">
      <c r="D167" t="s">
        <v>3</v>
      </c>
      <c r="F167" t="s">
        <v>30</v>
      </c>
      <c r="X167" t="s">
        <v>5</v>
      </c>
      <c r="Y167" t="s">
        <v>6</v>
      </c>
      <c r="Z167" t="s">
        <v>7</v>
      </c>
      <c r="AA167" t="s">
        <v>8</v>
      </c>
      <c r="AC167">
        <f>(4/3)*3.14*((3.413*8.5)^3)</f>
        <v>102219.56457563989</v>
      </c>
      <c r="AD167" t="s">
        <v>9</v>
      </c>
      <c r="AL167">
        <v>7.3911832594182061E-2</v>
      </c>
      <c r="AM167">
        <v>73.911832594182059</v>
      </c>
      <c r="AN167">
        <v>172.12080983834747</v>
      </c>
      <c r="AP167">
        <v>92.310272355938991</v>
      </c>
      <c r="AQ167">
        <v>152.50904852931149</v>
      </c>
    </row>
    <row r="168" spans="2:43" x14ac:dyDescent="0.2">
      <c r="B168">
        <v>5065</v>
      </c>
      <c r="C168" t="s">
        <v>10</v>
      </c>
      <c r="D168" t="s">
        <v>11</v>
      </c>
      <c r="E168" t="s">
        <v>12</v>
      </c>
      <c r="F168" t="s">
        <v>13</v>
      </c>
      <c r="G168" t="s">
        <v>14</v>
      </c>
      <c r="I168" t="s">
        <v>15</v>
      </c>
      <c r="J168" t="s">
        <v>16</v>
      </c>
      <c r="K168" t="s">
        <v>17</v>
      </c>
      <c r="L168" t="s">
        <v>18</v>
      </c>
      <c r="M168" t="s">
        <v>19</v>
      </c>
      <c r="X168">
        <v>0</v>
      </c>
      <c r="Y168">
        <v>39.445</v>
      </c>
      <c r="Z168">
        <v>97.754999999999995</v>
      </c>
      <c r="AA168">
        <v>58.31</v>
      </c>
      <c r="AC168">
        <f>(1/6)*3.14*(AA168)^3</f>
        <v>103754.63858995668</v>
      </c>
      <c r="AL168">
        <v>7.0035606020816016E-2</v>
      </c>
      <c r="AM168">
        <v>70.035606020816019</v>
      </c>
      <c r="AN168">
        <v>175.81163882069879</v>
      </c>
      <c r="AP168">
        <v>92.675691288990635</v>
      </c>
      <c r="AQ168">
        <v>153.50754140043531</v>
      </c>
    </row>
    <row r="169" spans="2:43" x14ac:dyDescent="0.2">
      <c r="B169" t="s">
        <v>20</v>
      </c>
      <c r="C169">
        <v>100000</v>
      </c>
      <c r="D169">
        <v>520.53</v>
      </c>
      <c r="E169">
        <v>-581660</v>
      </c>
      <c r="F169" s="2">
        <v>2523570</v>
      </c>
      <c r="G169">
        <v>-3.6522400000000002E-3</v>
      </c>
      <c r="X169">
        <v>100000</v>
      </c>
      <c r="Y169">
        <v>39.504100000000001</v>
      </c>
      <c r="Z169">
        <v>97.282200000000003</v>
      </c>
      <c r="AA169">
        <v>57.778100000000002</v>
      </c>
      <c r="AC169">
        <f>(1/6)*3.14*(AA169)^3</f>
        <v>100941.13096213892</v>
      </c>
      <c r="AL169">
        <v>7.8878792083597715E-2</v>
      </c>
      <c r="AM169">
        <v>78.878792083597716</v>
      </c>
      <c r="AN169">
        <v>183.37553036024113</v>
      </c>
      <c r="AP169">
        <v>77.500033820462718</v>
      </c>
      <c r="AQ169">
        <v>170.1905056086097</v>
      </c>
    </row>
    <row r="170" spans="2:43" x14ac:dyDescent="0.2">
      <c r="B170">
        <v>0</v>
      </c>
      <c r="C170">
        <v>200000</v>
      </c>
      <c r="D170">
        <v>520.505</v>
      </c>
      <c r="E170">
        <v>-557911</v>
      </c>
      <c r="F170" s="2">
        <v>2521640</v>
      </c>
      <c r="G170">
        <v>-3.5649E-2</v>
      </c>
      <c r="I170">
        <f>E170-(128000-$B$168)/128000*E$169</f>
        <v>732.53203124995343</v>
      </c>
      <c r="J170">
        <f>B170/$B$168</f>
        <v>0</v>
      </c>
      <c r="K170" s="2">
        <f>F170/$F$169</f>
        <v>0.99923521043600927</v>
      </c>
      <c r="L170">
        <f>E170-$E$170</f>
        <v>0</v>
      </c>
      <c r="O170" t="s">
        <v>21</v>
      </c>
      <c r="P170" t="s">
        <v>10</v>
      </c>
      <c r="Q170" t="s">
        <v>11</v>
      </c>
      <c r="R170" t="s">
        <v>12</v>
      </c>
      <c r="S170" t="s">
        <v>13</v>
      </c>
      <c r="T170" t="s">
        <v>14</v>
      </c>
      <c r="U170" t="s">
        <v>22</v>
      </c>
      <c r="V170" t="s">
        <v>23</v>
      </c>
      <c r="X170">
        <v>200000</v>
      </c>
      <c r="Y170">
        <v>39.395400000000002</v>
      </c>
      <c r="Z170">
        <v>97.351100000000002</v>
      </c>
      <c r="AA170">
        <v>57.9557</v>
      </c>
      <c r="AC170">
        <f>(1/6)*3.14*(AA170)^3</f>
        <v>101874.82242817502</v>
      </c>
      <c r="AD170" t="s">
        <v>24</v>
      </c>
      <c r="AE170" t="s">
        <v>45</v>
      </c>
      <c r="AF170" t="s">
        <v>25</v>
      </c>
      <c r="AG170" t="s">
        <v>26</v>
      </c>
      <c r="AL170">
        <v>5.72494073874679E-2</v>
      </c>
      <c r="AM170">
        <v>57.249407387467897</v>
      </c>
      <c r="AN170">
        <v>197.17435205659967</v>
      </c>
      <c r="AP170">
        <v>85.139879238358816</v>
      </c>
      <c r="AQ170">
        <v>172.26334871837707</v>
      </c>
    </row>
    <row r="171" spans="2:43" x14ac:dyDescent="0.2">
      <c r="B171">
        <f>B170+(C171-C170)/2500</f>
        <v>40</v>
      </c>
      <c r="C171">
        <v>300000</v>
      </c>
      <c r="D171">
        <v>557.69500000000005</v>
      </c>
      <c r="E171">
        <v>-557901</v>
      </c>
      <c r="F171" s="2">
        <v>2521720</v>
      </c>
      <c r="G171">
        <v>73.3613</v>
      </c>
      <c r="I171">
        <f t="shared" ref="I171:I234" si="27">E171-(128000-$B$168)/128000*E$169</f>
        <v>742.53203124995343</v>
      </c>
      <c r="J171">
        <f t="shared" ref="J171:J234" si="28">B171/$B$168</f>
        <v>7.8973346495557744E-3</v>
      </c>
      <c r="K171" s="2">
        <f t="shared" ref="K171:K234" si="29">F171/$F$169</f>
        <v>0.99926691155783276</v>
      </c>
      <c r="L171">
        <f t="shared" ref="L171:L234" si="30">E171-$E$170</f>
        <v>10</v>
      </c>
      <c r="M171">
        <f>((L171-L170)-(B171-B170)*$B$14)/(B171-B170)</f>
        <v>-3.7599999999999993</v>
      </c>
      <c r="O171">
        <v>40</v>
      </c>
      <c r="P171">
        <v>300000</v>
      </c>
      <c r="Q171">
        <v>557.69500000000005</v>
      </c>
      <c r="R171">
        <v>-557901</v>
      </c>
      <c r="S171" s="2">
        <v>2521720</v>
      </c>
      <c r="T171">
        <v>73.3613</v>
      </c>
      <c r="U171">
        <v>88.274900000000002</v>
      </c>
      <c r="V171">
        <f>U171*10^-4</f>
        <v>8.8274900000000003E-3</v>
      </c>
      <c r="X171">
        <v>300000</v>
      </c>
      <c r="Y171">
        <v>39.2196</v>
      </c>
      <c r="Z171">
        <v>97.479699999999994</v>
      </c>
      <c r="AA171">
        <v>58.260100000000001</v>
      </c>
      <c r="AC171">
        <f>(1/6)*3.14*(AA171)^3</f>
        <v>103488.4958820879</v>
      </c>
      <c r="AD171">
        <f>V171*$AC$167/AC171</f>
        <v>8.7192511245300208E-3</v>
      </c>
      <c r="AE171">
        <f>AD171*1000</f>
        <v>8.7192511245300199</v>
      </c>
      <c r="AF171">
        <f>AC171/O171*0.6022</f>
        <v>1558.0193055048333</v>
      </c>
      <c r="AG171">
        <f>O171/AC171</f>
        <v>3.8651639159559303E-4</v>
      </c>
      <c r="AI171">
        <v>7.8258379003645926</v>
      </c>
      <c r="AJ171">
        <v>1487.5698598117046</v>
      </c>
      <c r="AL171">
        <v>6.3352524727521203E-2</v>
      </c>
      <c r="AM171">
        <v>63.352524727521207</v>
      </c>
      <c r="AN171">
        <v>198.12951578201128</v>
      </c>
      <c r="AP171">
        <v>74.312841925795823</v>
      </c>
      <c r="AQ171">
        <v>172.80155468225374</v>
      </c>
    </row>
    <row r="172" spans="2:43" x14ac:dyDescent="0.2">
      <c r="B172">
        <f t="shared" ref="B172:B234" si="31">B171+(C172-C171)/2500</f>
        <v>80</v>
      </c>
      <c r="C172">
        <v>400000</v>
      </c>
      <c r="D172">
        <v>557.678</v>
      </c>
      <c r="E172">
        <v>-557916</v>
      </c>
      <c r="F172" s="2">
        <v>2521720</v>
      </c>
      <c r="G172">
        <v>18.725300000000001</v>
      </c>
      <c r="I172">
        <f t="shared" si="27"/>
        <v>727.53203124995343</v>
      </c>
      <c r="J172">
        <f t="shared" si="28"/>
        <v>1.5794669299111549E-2</v>
      </c>
      <c r="K172" s="2">
        <f t="shared" si="29"/>
        <v>0.99926691155783276</v>
      </c>
      <c r="L172">
        <f t="shared" si="30"/>
        <v>-5</v>
      </c>
      <c r="M172">
        <f t="shared" ref="M172:M234" si="32">((L172-L171)-(B172-B171)*$B$14)/(B172-B171)</f>
        <v>-4.3849999999999998</v>
      </c>
      <c r="O172">
        <v>80</v>
      </c>
      <c r="P172">
        <v>400000</v>
      </c>
      <c r="Q172">
        <v>557.678</v>
      </c>
      <c r="R172">
        <v>-557916</v>
      </c>
      <c r="S172" s="2">
        <v>2521720</v>
      </c>
      <c r="T172">
        <v>18.725300000000001</v>
      </c>
      <c r="U172">
        <v>175.601</v>
      </c>
      <c r="V172">
        <f>U172*10^-4</f>
        <v>1.7560100000000002E-2</v>
      </c>
      <c r="X172">
        <v>400000</v>
      </c>
      <c r="Y172">
        <v>39.649500000000003</v>
      </c>
      <c r="Z172">
        <v>97.194000000000003</v>
      </c>
      <c r="AA172">
        <v>57.544499999999999</v>
      </c>
      <c r="AC172">
        <f t="shared" ref="AC172:AC234" si="33">(1/6)*3.14*(AA172)^3</f>
        <v>99721.742886102133</v>
      </c>
      <c r="AD172">
        <f t="shared" ref="AD172:AD234" si="34">V172*$AC$167/AC172</f>
        <v>1.7999943883400128E-2</v>
      </c>
      <c r="AE172">
        <f t="shared" ref="AE172:AE234" si="35">AD172*1000</f>
        <v>17.999943883400128</v>
      </c>
      <c r="AF172">
        <f t="shared" ref="AF172:AF234" si="36">AC172/O172*0.6022</f>
        <v>750.65541957513369</v>
      </c>
      <c r="AG172">
        <f t="shared" ref="AG172:AG234" si="37">O172/AC172</f>
        <v>8.0223226835668675E-4</v>
      </c>
      <c r="AI172">
        <v>15.543922119810444</v>
      </c>
      <c r="AJ172">
        <v>758.07613000356298</v>
      </c>
      <c r="AL172">
        <v>6.3321477564162995E-2</v>
      </c>
      <c r="AM172">
        <v>63.321477564162997</v>
      </c>
      <c r="AN172">
        <v>215.98823533283519</v>
      </c>
      <c r="AP172">
        <v>79.604110603690671</v>
      </c>
      <c r="AQ172">
        <v>181.07881405156232</v>
      </c>
    </row>
    <row r="173" spans="2:43" x14ac:dyDescent="0.2">
      <c r="B173">
        <f t="shared" si="31"/>
        <v>120</v>
      </c>
      <c r="C173">
        <v>500000</v>
      </c>
      <c r="D173">
        <v>557.72199999999998</v>
      </c>
      <c r="E173">
        <v>-557912</v>
      </c>
      <c r="F173" s="2">
        <v>2521720</v>
      </c>
      <c r="G173">
        <v>0.29656900000000003</v>
      </c>
      <c r="I173">
        <f t="shared" si="27"/>
        <v>731.53203124995343</v>
      </c>
      <c r="J173">
        <f t="shared" si="28"/>
        <v>2.3692003948667325E-2</v>
      </c>
      <c r="K173" s="2">
        <f t="shared" si="29"/>
        <v>0.99926691155783276</v>
      </c>
      <c r="L173">
        <f t="shared" si="30"/>
        <v>-1</v>
      </c>
      <c r="M173">
        <f t="shared" si="32"/>
        <v>-3.9099999999999993</v>
      </c>
      <c r="O173">
        <v>120</v>
      </c>
      <c r="P173">
        <v>500000</v>
      </c>
      <c r="Q173">
        <v>557.72199999999998</v>
      </c>
      <c r="R173">
        <v>-557912</v>
      </c>
      <c r="S173" s="2">
        <v>2521720</v>
      </c>
      <c r="T173">
        <v>0.29656900000000003</v>
      </c>
      <c r="U173">
        <v>247.34700000000001</v>
      </c>
      <c r="V173">
        <f t="shared" ref="V173:V234" si="38">U173*10^-4</f>
        <v>2.4734700000000002E-2</v>
      </c>
      <c r="X173">
        <v>500000</v>
      </c>
      <c r="Y173">
        <v>39.236899999999999</v>
      </c>
      <c r="Z173">
        <v>97.248000000000005</v>
      </c>
      <c r="AA173">
        <v>58.011099999999999</v>
      </c>
      <c r="AC173">
        <f t="shared" si="33"/>
        <v>102167.24898155166</v>
      </c>
      <c r="AD173">
        <f t="shared" si="34"/>
        <v>2.4747365609948332E-2</v>
      </c>
      <c r="AE173">
        <f t="shared" si="35"/>
        <v>24.747365609948332</v>
      </c>
      <c r="AF173">
        <f t="shared" si="36"/>
        <v>512.70931113908671</v>
      </c>
      <c r="AG173">
        <f t="shared" si="37"/>
        <v>1.1745446921221144E-3</v>
      </c>
      <c r="AI173">
        <v>25.230464161453682</v>
      </c>
      <c r="AJ173">
        <v>505.17140061349613</v>
      </c>
      <c r="AL173">
        <v>5.1956493203335181E-2</v>
      </c>
      <c r="AM173">
        <v>51.956493203335178</v>
      </c>
      <c r="AN173">
        <v>224.30183970283358</v>
      </c>
      <c r="AP173">
        <v>67.647278178780297</v>
      </c>
      <c r="AQ173">
        <v>192.59504948506546</v>
      </c>
    </row>
    <row r="174" spans="2:43" x14ac:dyDescent="0.2">
      <c r="B174">
        <f t="shared" si="31"/>
        <v>160</v>
      </c>
      <c r="C174">
        <v>600000</v>
      </c>
      <c r="D174">
        <v>557.71299999999997</v>
      </c>
      <c r="E174">
        <v>-557911</v>
      </c>
      <c r="F174" s="2">
        <v>2521720</v>
      </c>
      <c r="G174">
        <v>102.15</v>
      </c>
      <c r="I174">
        <f t="shared" si="27"/>
        <v>732.53203124995343</v>
      </c>
      <c r="J174">
        <f t="shared" si="28"/>
        <v>3.1589338598223098E-2</v>
      </c>
      <c r="K174" s="2">
        <f t="shared" si="29"/>
        <v>0.99926691155783276</v>
      </c>
      <c r="L174">
        <f t="shared" si="30"/>
        <v>0</v>
      </c>
      <c r="M174">
        <f t="shared" si="32"/>
        <v>-3.9849999999999994</v>
      </c>
      <c r="O174">
        <v>160</v>
      </c>
      <c r="P174">
        <v>600000</v>
      </c>
      <c r="Q174">
        <v>557.71299999999997</v>
      </c>
      <c r="R174">
        <v>-557911</v>
      </c>
      <c r="S174" s="2">
        <v>2521720</v>
      </c>
      <c r="T174">
        <v>102.15</v>
      </c>
      <c r="U174">
        <v>311.22800000000001</v>
      </c>
      <c r="V174">
        <f t="shared" si="38"/>
        <v>3.1122800000000003E-2</v>
      </c>
      <c r="X174">
        <v>600000</v>
      </c>
      <c r="Y174">
        <v>39.287399999999998</v>
      </c>
      <c r="Z174">
        <v>97.489199999999997</v>
      </c>
      <c r="AA174">
        <v>58.201799999999999</v>
      </c>
      <c r="AC174">
        <f t="shared" si="33"/>
        <v>103178.1285562948</v>
      </c>
      <c r="AD174">
        <f t="shared" si="34"/>
        <v>3.0833657373800404E-2</v>
      </c>
      <c r="AE174">
        <f t="shared" si="35"/>
        <v>30.833657373800403</v>
      </c>
      <c r="AF174">
        <f t="shared" si="36"/>
        <v>388.3366813537545</v>
      </c>
      <c r="AG174">
        <f t="shared" si="37"/>
        <v>1.5507162442154855E-3</v>
      </c>
      <c r="AI174">
        <v>37.121525947391227</v>
      </c>
      <c r="AJ174">
        <v>375.26314182287058</v>
      </c>
      <c r="AL174">
        <v>5.1900463465727478E-2</v>
      </c>
      <c r="AM174">
        <v>51.900463465727476</v>
      </c>
      <c r="AN174">
        <v>225.18355290730702</v>
      </c>
      <c r="AP174">
        <v>58.2840064658347</v>
      </c>
      <c r="AQ174">
        <v>199.90884202268708</v>
      </c>
    </row>
    <row r="175" spans="2:43" x14ac:dyDescent="0.2">
      <c r="B175">
        <f t="shared" si="31"/>
        <v>200</v>
      </c>
      <c r="C175">
        <v>700000</v>
      </c>
      <c r="D175">
        <v>557.66399999999999</v>
      </c>
      <c r="E175">
        <v>-557912</v>
      </c>
      <c r="F175" s="2">
        <v>2521720</v>
      </c>
      <c r="G175">
        <v>92.665700000000001</v>
      </c>
      <c r="I175">
        <f t="shared" si="27"/>
        <v>731.53203124995343</v>
      </c>
      <c r="J175">
        <f t="shared" si="28"/>
        <v>3.9486673247778874E-2</v>
      </c>
      <c r="K175" s="2">
        <f t="shared" si="29"/>
        <v>0.99926691155783276</v>
      </c>
      <c r="L175">
        <f t="shared" si="30"/>
        <v>-1</v>
      </c>
      <c r="M175">
        <f t="shared" si="32"/>
        <v>-4.0349999999999993</v>
      </c>
      <c r="O175">
        <v>200</v>
      </c>
      <c r="P175">
        <v>700000</v>
      </c>
      <c r="Q175">
        <v>557.66399999999999</v>
      </c>
      <c r="R175">
        <v>-557912</v>
      </c>
      <c r="S175" s="2">
        <v>2521720</v>
      </c>
      <c r="T175">
        <v>92.665700000000001</v>
      </c>
      <c r="U175">
        <v>415.93400000000003</v>
      </c>
      <c r="V175">
        <f t="shared" si="38"/>
        <v>4.1593400000000003E-2</v>
      </c>
      <c r="X175">
        <v>700000</v>
      </c>
      <c r="Y175">
        <v>38.966500000000003</v>
      </c>
      <c r="Z175">
        <v>97.715699999999998</v>
      </c>
      <c r="AA175">
        <v>58.749200000000002</v>
      </c>
      <c r="AC175">
        <f t="shared" si="33"/>
        <v>106116.83026111506</v>
      </c>
      <c r="AD175">
        <f t="shared" si="34"/>
        <v>4.0065833353282683E-2</v>
      </c>
      <c r="AE175">
        <f t="shared" si="35"/>
        <v>40.065833353282684</v>
      </c>
      <c r="AF175">
        <f t="shared" si="36"/>
        <v>319.51777591621737</v>
      </c>
      <c r="AG175">
        <f t="shared" si="37"/>
        <v>1.8847151720219355E-3</v>
      </c>
      <c r="AI175">
        <v>42.831111129439449</v>
      </c>
      <c r="AJ175">
        <v>308.181131737317</v>
      </c>
      <c r="AL175">
        <v>5.1292089058702389E-2</v>
      </c>
      <c r="AM175">
        <v>51.292089058702388</v>
      </c>
      <c r="AN175">
        <v>243.93723225782989</v>
      </c>
      <c r="AP175">
        <v>64.618751745663673</v>
      </c>
      <c r="AQ175">
        <v>215.49656654600523</v>
      </c>
    </row>
    <row r="176" spans="2:43" x14ac:dyDescent="0.2">
      <c r="B176">
        <f t="shared" si="31"/>
        <v>240</v>
      </c>
      <c r="C176">
        <v>800000</v>
      </c>
      <c r="D176">
        <v>557.68299999999999</v>
      </c>
      <c r="E176">
        <v>-557916</v>
      </c>
      <c r="F176" s="2">
        <v>2521720</v>
      </c>
      <c r="G176">
        <v>-45.300400000000003</v>
      </c>
      <c r="I176">
        <f t="shared" si="27"/>
        <v>727.53203124995343</v>
      </c>
      <c r="J176">
        <f t="shared" si="28"/>
        <v>4.738400789733465E-2</v>
      </c>
      <c r="K176" s="2">
        <f t="shared" si="29"/>
        <v>0.99926691155783276</v>
      </c>
      <c r="L176">
        <f t="shared" si="30"/>
        <v>-5</v>
      </c>
      <c r="M176">
        <f t="shared" si="32"/>
        <v>-4.1099999999999994</v>
      </c>
      <c r="O176">
        <v>240</v>
      </c>
      <c r="P176">
        <v>800000</v>
      </c>
      <c r="Q176">
        <v>557.68299999999999</v>
      </c>
      <c r="R176">
        <v>-557916</v>
      </c>
      <c r="S176" s="2">
        <v>2521720</v>
      </c>
      <c r="T176">
        <v>-45.300400000000003</v>
      </c>
      <c r="U176">
        <v>522.41999999999996</v>
      </c>
      <c r="V176">
        <f t="shared" si="38"/>
        <v>5.2241999999999997E-2</v>
      </c>
      <c r="X176">
        <v>800000</v>
      </c>
      <c r="Y176">
        <v>39.4846</v>
      </c>
      <c r="Z176">
        <v>97.391099999999994</v>
      </c>
      <c r="AA176">
        <v>57.906500000000001</v>
      </c>
      <c r="AC176">
        <f t="shared" si="33"/>
        <v>101615.59059484547</v>
      </c>
      <c r="AD176">
        <f t="shared" si="34"/>
        <v>5.2552511492576628E-2</v>
      </c>
      <c r="AE176">
        <f t="shared" si="35"/>
        <v>52.552511492576627</v>
      </c>
      <c r="AF176">
        <f t="shared" si="36"/>
        <v>254.97045273423308</v>
      </c>
      <c r="AG176">
        <f t="shared" si="37"/>
        <v>2.3618422979689315E-3</v>
      </c>
      <c r="AI176">
        <v>52.526386182097362</v>
      </c>
      <c r="AJ176">
        <v>250.70013435278841</v>
      </c>
      <c r="AL176">
        <v>4.3367921219840122E-2</v>
      </c>
      <c r="AM176">
        <v>43.36792121984012</v>
      </c>
      <c r="AN176">
        <v>257.84608207106515</v>
      </c>
      <c r="AP176">
        <v>55.56776060299832</v>
      </c>
      <c r="AQ176">
        <v>219.77187151549813</v>
      </c>
    </row>
    <row r="177" spans="2:43" x14ac:dyDescent="0.2">
      <c r="B177">
        <f t="shared" si="31"/>
        <v>280</v>
      </c>
      <c r="C177">
        <v>900000</v>
      </c>
      <c r="D177">
        <v>557.69399999999996</v>
      </c>
      <c r="E177">
        <v>-557922</v>
      </c>
      <c r="F177" s="2">
        <v>2521720</v>
      </c>
      <c r="G177">
        <v>-10.769</v>
      </c>
      <c r="I177">
        <f t="shared" si="27"/>
        <v>721.53203124995343</v>
      </c>
      <c r="J177">
        <f t="shared" si="28"/>
        <v>5.5281342546890426E-2</v>
      </c>
      <c r="K177" s="2">
        <f t="shared" si="29"/>
        <v>0.99926691155783276</v>
      </c>
      <c r="L177">
        <f t="shared" si="30"/>
        <v>-11</v>
      </c>
      <c r="M177">
        <f t="shared" si="32"/>
        <v>-4.1599999999999993</v>
      </c>
      <c r="O177">
        <v>280</v>
      </c>
      <c r="P177">
        <v>900000</v>
      </c>
      <c r="Q177">
        <v>557.69399999999996</v>
      </c>
      <c r="R177">
        <v>-557922</v>
      </c>
      <c r="S177" s="2">
        <v>2521720</v>
      </c>
      <c r="T177">
        <v>-10.769</v>
      </c>
      <c r="U177">
        <v>583.51800000000003</v>
      </c>
      <c r="V177">
        <f t="shared" si="38"/>
        <v>5.8351800000000002E-2</v>
      </c>
      <c r="X177">
        <v>900000</v>
      </c>
      <c r="Y177">
        <v>39.598599999999998</v>
      </c>
      <c r="Z177">
        <v>97.2059</v>
      </c>
      <c r="AA177">
        <v>57.607300000000002</v>
      </c>
      <c r="AC177">
        <f t="shared" si="33"/>
        <v>100048.58710668486</v>
      </c>
      <c r="AD177">
        <f t="shared" si="34"/>
        <v>5.9617989226019623E-2</v>
      </c>
      <c r="AE177">
        <f t="shared" si="35"/>
        <v>59.617989226019624</v>
      </c>
      <c r="AF177">
        <f t="shared" si="36"/>
        <v>215.1759255558772</v>
      </c>
      <c r="AG177">
        <f t="shared" si="37"/>
        <v>2.7986402216897623E-3</v>
      </c>
      <c r="AI177">
        <v>64.618751745663673</v>
      </c>
      <c r="AJ177">
        <v>215.49656654600523</v>
      </c>
      <c r="AL177">
        <v>4.1034582918206906E-2</v>
      </c>
      <c r="AM177">
        <v>41.034582918206908</v>
      </c>
      <c r="AN177">
        <v>277.85708407313876</v>
      </c>
      <c r="AP177">
        <v>49.689715494334784</v>
      </c>
      <c r="AQ177">
        <v>229.3336211598409</v>
      </c>
    </row>
    <row r="178" spans="2:43" x14ac:dyDescent="0.2">
      <c r="B178">
        <f t="shared" si="31"/>
        <v>320</v>
      </c>
      <c r="C178">
        <v>1000000</v>
      </c>
      <c r="D178">
        <v>557.67499999999995</v>
      </c>
      <c r="E178">
        <v>-557919</v>
      </c>
      <c r="F178" s="2">
        <v>2521720</v>
      </c>
      <c r="G178">
        <v>43.083199999999998</v>
      </c>
      <c r="I178">
        <f t="shared" si="27"/>
        <v>724.53203124995343</v>
      </c>
      <c r="J178">
        <f t="shared" si="28"/>
        <v>6.3178677196446195E-2</v>
      </c>
      <c r="K178" s="2">
        <f t="shared" si="29"/>
        <v>0.99926691155783276</v>
      </c>
      <c r="L178">
        <f t="shared" si="30"/>
        <v>-8</v>
      </c>
      <c r="M178">
        <f t="shared" si="32"/>
        <v>-3.9349999999999996</v>
      </c>
      <c r="O178">
        <v>320</v>
      </c>
      <c r="P178">
        <v>1000000</v>
      </c>
      <c r="Q178">
        <v>557.67499999999995</v>
      </c>
      <c r="R178">
        <v>-557919</v>
      </c>
      <c r="S178" s="2">
        <v>2521720</v>
      </c>
      <c r="T178">
        <v>43.083199999999998</v>
      </c>
      <c r="U178">
        <v>718.13099999999997</v>
      </c>
      <c r="V178">
        <f t="shared" si="38"/>
        <v>7.1813100000000005E-2</v>
      </c>
      <c r="X178">
        <v>1000000</v>
      </c>
      <c r="Y178">
        <v>39.432699999999997</v>
      </c>
      <c r="Z178">
        <v>97.429500000000004</v>
      </c>
      <c r="AA178">
        <v>57.9968</v>
      </c>
      <c r="AC178">
        <f t="shared" si="33"/>
        <v>102091.71352977058</v>
      </c>
      <c r="AD178">
        <f t="shared" si="34"/>
        <v>7.1903032665685346E-2</v>
      </c>
      <c r="AE178">
        <f t="shared" si="35"/>
        <v>71.903032665685345</v>
      </c>
      <c r="AF178">
        <f t="shared" si="36"/>
        <v>192.12384339883701</v>
      </c>
      <c r="AG178">
        <f t="shared" si="37"/>
        <v>3.1344365662614331E-3</v>
      </c>
      <c r="AI178">
        <v>79.604110603690671</v>
      </c>
      <c r="AJ178">
        <v>181.07881405156232</v>
      </c>
      <c r="AL178">
        <v>4.1016294174897071E-2</v>
      </c>
      <c r="AM178">
        <v>41.01629417489707</v>
      </c>
      <c r="AN178">
        <v>300.52835999324884</v>
      </c>
      <c r="AP178">
        <v>52.526386182097362</v>
      </c>
      <c r="AQ178">
        <v>250.70013435278841</v>
      </c>
    </row>
    <row r="179" spans="2:43" x14ac:dyDescent="0.2">
      <c r="B179">
        <f t="shared" si="31"/>
        <v>360</v>
      </c>
      <c r="C179">
        <v>1100000</v>
      </c>
      <c r="D179">
        <v>557.66200000000003</v>
      </c>
      <c r="E179">
        <v>-557908</v>
      </c>
      <c r="F179" s="2">
        <v>2521720</v>
      </c>
      <c r="G179">
        <v>117.27200000000001</v>
      </c>
      <c r="I179">
        <f t="shared" si="27"/>
        <v>735.53203124995343</v>
      </c>
      <c r="J179">
        <f t="shared" si="28"/>
        <v>7.1076011846001971E-2</v>
      </c>
      <c r="K179" s="2">
        <f t="shared" si="29"/>
        <v>0.99926691155783276</v>
      </c>
      <c r="L179">
        <f t="shared" si="30"/>
        <v>3</v>
      </c>
      <c r="M179">
        <f t="shared" si="32"/>
        <v>-3.7349999999999994</v>
      </c>
      <c r="O179">
        <v>360</v>
      </c>
      <c r="P179">
        <v>1100000</v>
      </c>
      <c r="Q179">
        <v>557.66200000000003</v>
      </c>
      <c r="R179">
        <v>-557908</v>
      </c>
      <c r="S179" s="2">
        <v>2521720</v>
      </c>
      <c r="T179">
        <v>117.27200000000001</v>
      </c>
      <c r="U179">
        <v>798.82799999999997</v>
      </c>
      <c r="V179">
        <f t="shared" si="38"/>
        <v>7.9882800000000004E-2</v>
      </c>
      <c r="X179">
        <v>1100000</v>
      </c>
      <c r="Y179">
        <v>39.345599999999997</v>
      </c>
      <c r="Z179">
        <v>97.758799999999994</v>
      </c>
      <c r="AA179">
        <v>58.413200000000003</v>
      </c>
      <c r="AC179">
        <f t="shared" si="33"/>
        <v>104306.50484902745</v>
      </c>
      <c r="AD179">
        <f t="shared" si="34"/>
        <v>7.828452352901423E-2</v>
      </c>
      <c r="AE179">
        <f t="shared" si="35"/>
        <v>78.284523529014237</v>
      </c>
      <c r="AF179">
        <f t="shared" si="36"/>
        <v>174.48160338912311</v>
      </c>
      <c r="AG179">
        <f t="shared" si="37"/>
        <v>3.4513667246454248E-3</v>
      </c>
      <c r="AI179">
        <v>85.139879238358816</v>
      </c>
      <c r="AJ179">
        <v>172.26334871837707</v>
      </c>
      <c r="AL179">
        <v>3.3947853317357071E-2</v>
      </c>
      <c r="AM179">
        <v>33.947853317357072</v>
      </c>
      <c r="AN179">
        <v>307.35534378139778</v>
      </c>
      <c r="AP179">
        <v>44.736798533374454</v>
      </c>
      <c r="AQ179">
        <v>264.01637287844335</v>
      </c>
    </row>
    <row r="180" spans="2:43" x14ac:dyDescent="0.2">
      <c r="B180">
        <f t="shared" si="31"/>
        <v>400</v>
      </c>
      <c r="C180">
        <v>1200000</v>
      </c>
      <c r="D180">
        <v>557.70100000000002</v>
      </c>
      <c r="E180">
        <v>-557919</v>
      </c>
      <c r="F180" s="2">
        <v>2521720</v>
      </c>
      <c r="G180">
        <v>162.92599999999999</v>
      </c>
      <c r="I180">
        <f t="shared" si="27"/>
        <v>724.53203124995343</v>
      </c>
      <c r="J180">
        <f t="shared" si="28"/>
        <v>7.8973346495557747E-2</v>
      </c>
      <c r="K180" s="2">
        <f t="shared" si="29"/>
        <v>0.99926691155783276</v>
      </c>
      <c r="L180">
        <f t="shared" si="30"/>
        <v>-8</v>
      </c>
      <c r="M180">
        <f t="shared" si="32"/>
        <v>-4.2849999999999993</v>
      </c>
      <c r="O180">
        <v>400</v>
      </c>
      <c r="P180">
        <v>1200000</v>
      </c>
      <c r="Q180">
        <v>557.70100000000002</v>
      </c>
      <c r="R180">
        <v>-557919</v>
      </c>
      <c r="S180" s="2">
        <v>2521720</v>
      </c>
      <c r="T180">
        <v>162.92599999999999</v>
      </c>
      <c r="U180">
        <v>929.65899999999999</v>
      </c>
      <c r="V180">
        <f t="shared" si="38"/>
        <v>9.2965900000000004E-2</v>
      </c>
      <c r="X180">
        <v>1200000</v>
      </c>
      <c r="Y180">
        <v>39.047800000000002</v>
      </c>
      <c r="Z180">
        <v>97.278000000000006</v>
      </c>
      <c r="AA180">
        <v>58.230200000000004</v>
      </c>
      <c r="AC180">
        <f t="shared" si="33"/>
        <v>103329.24186851746</v>
      </c>
      <c r="AD180">
        <f t="shared" si="34"/>
        <v>9.1967517099124776E-2</v>
      </c>
      <c r="AE180">
        <f t="shared" si="35"/>
        <v>91.967517099124777</v>
      </c>
      <c r="AF180">
        <f t="shared" si="36"/>
        <v>155.56217363305302</v>
      </c>
      <c r="AG180">
        <f t="shared" si="37"/>
        <v>3.8711210182784928E-3</v>
      </c>
      <c r="AI180">
        <v>105.75913343542942</v>
      </c>
      <c r="AJ180">
        <v>149.46053936174874</v>
      </c>
      <c r="AL180">
        <v>3.2961102190627846E-2</v>
      </c>
      <c r="AM180">
        <v>32.961102190627848</v>
      </c>
      <c r="AN180">
        <v>344.85985922589822</v>
      </c>
      <c r="AP180">
        <v>40.942453451091431</v>
      </c>
      <c r="AQ180">
        <v>278.8564217289192</v>
      </c>
    </row>
    <row r="181" spans="2:43" x14ac:dyDescent="0.2">
      <c r="B181">
        <f t="shared" si="31"/>
        <v>440</v>
      </c>
      <c r="C181">
        <v>1300000</v>
      </c>
      <c r="D181">
        <v>557.69399999999996</v>
      </c>
      <c r="E181">
        <v>-557919</v>
      </c>
      <c r="F181" s="2">
        <v>2521720</v>
      </c>
      <c r="G181">
        <v>115.876</v>
      </c>
      <c r="I181">
        <f t="shared" si="27"/>
        <v>724.53203124995343</v>
      </c>
      <c r="J181">
        <f t="shared" si="28"/>
        <v>8.6870681145113524E-2</v>
      </c>
      <c r="K181" s="2">
        <f t="shared" si="29"/>
        <v>0.99926691155783276</v>
      </c>
      <c r="L181">
        <f t="shared" si="30"/>
        <v>-8</v>
      </c>
      <c r="M181">
        <f t="shared" si="32"/>
        <v>-4.01</v>
      </c>
      <c r="O181">
        <v>440</v>
      </c>
      <c r="P181">
        <v>1300000</v>
      </c>
      <c r="Q181">
        <v>557.69399999999996</v>
      </c>
      <c r="R181">
        <v>-557919</v>
      </c>
      <c r="S181" s="2">
        <v>2521720</v>
      </c>
      <c r="T181">
        <v>115.876</v>
      </c>
      <c r="U181">
        <v>1077.44</v>
      </c>
      <c r="V181">
        <f t="shared" si="38"/>
        <v>0.10774400000000001</v>
      </c>
      <c r="X181">
        <v>1300000</v>
      </c>
      <c r="Y181">
        <v>39.254600000000003</v>
      </c>
      <c r="Z181">
        <v>97.307599999999994</v>
      </c>
      <c r="AA181">
        <v>58.052999999999997</v>
      </c>
      <c r="AC181">
        <f t="shared" si="33"/>
        <v>102388.78763878562</v>
      </c>
      <c r="AD181">
        <f t="shared" si="34"/>
        <v>0.10756592610991844</v>
      </c>
      <c r="AE181">
        <f t="shared" si="35"/>
        <v>107.56592610991844</v>
      </c>
      <c r="AF181">
        <f t="shared" si="36"/>
        <v>140.13301799108342</v>
      </c>
      <c r="AG181">
        <f t="shared" si="37"/>
        <v>4.297345540922537E-3</v>
      </c>
      <c r="AI181">
        <v>115.94213058131984</v>
      </c>
      <c r="AJ181">
        <v>138.60410830908799</v>
      </c>
      <c r="AL181">
        <v>3.5803148078327178E-2</v>
      </c>
      <c r="AM181">
        <v>35.803148078327176</v>
      </c>
      <c r="AN181">
        <v>382.86399544391247</v>
      </c>
      <c r="AP181">
        <v>42.831111129439449</v>
      </c>
      <c r="AQ181">
        <v>308.181131737317</v>
      </c>
    </row>
    <row r="182" spans="2:43" x14ac:dyDescent="0.2">
      <c r="B182">
        <f t="shared" si="31"/>
        <v>480</v>
      </c>
      <c r="C182">
        <v>1400000</v>
      </c>
      <c r="D182">
        <v>557.72500000000002</v>
      </c>
      <c r="E182">
        <v>-557903</v>
      </c>
      <c r="F182" s="2">
        <v>2521720</v>
      </c>
      <c r="G182">
        <v>116.04900000000001</v>
      </c>
      <c r="I182">
        <f t="shared" si="27"/>
        <v>740.53203124995343</v>
      </c>
      <c r="J182">
        <f t="shared" si="28"/>
        <v>9.47680157946693E-2</v>
      </c>
      <c r="K182" s="2">
        <f t="shared" si="29"/>
        <v>0.99926691155783276</v>
      </c>
      <c r="L182">
        <f t="shared" si="30"/>
        <v>8</v>
      </c>
      <c r="M182">
        <f t="shared" si="32"/>
        <v>-3.6099999999999994</v>
      </c>
      <c r="O182">
        <v>480</v>
      </c>
      <c r="P182">
        <v>1400000</v>
      </c>
      <c r="Q182">
        <v>557.72500000000002</v>
      </c>
      <c r="R182">
        <v>-557903</v>
      </c>
      <c r="S182" s="2">
        <v>2521720</v>
      </c>
      <c r="T182">
        <v>116.04900000000001</v>
      </c>
      <c r="U182">
        <v>1259.79</v>
      </c>
      <c r="V182">
        <f t="shared" si="38"/>
        <v>0.12597900000000001</v>
      </c>
      <c r="X182">
        <v>1400000</v>
      </c>
      <c r="Y182">
        <v>39.463799999999999</v>
      </c>
      <c r="Z182">
        <v>97.3249</v>
      </c>
      <c r="AA182">
        <v>57.8611</v>
      </c>
      <c r="AC182">
        <f t="shared" si="33"/>
        <v>101376.77119859321</v>
      </c>
      <c r="AD182">
        <f t="shared" si="34"/>
        <v>0.12702632342124975</v>
      </c>
      <c r="AE182">
        <f t="shared" si="35"/>
        <v>127.02632342124976</v>
      </c>
      <c r="AF182">
        <f t="shared" si="36"/>
        <v>127.18560753290171</v>
      </c>
      <c r="AG182">
        <f t="shared" si="37"/>
        <v>4.7348124656653185E-3</v>
      </c>
      <c r="AI182">
        <v>133.21187752177394</v>
      </c>
      <c r="AJ182">
        <v>126.60552870254513</v>
      </c>
      <c r="AL182">
        <v>2.693791362235895E-2</v>
      </c>
      <c r="AM182">
        <v>26.937913622358948</v>
      </c>
      <c r="AN182">
        <v>388.65922980859909</v>
      </c>
      <c r="AP182">
        <v>36.475940396918318</v>
      </c>
      <c r="AQ182">
        <v>311.5524691325374</v>
      </c>
    </row>
    <row r="183" spans="2:43" x14ac:dyDescent="0.2">
      <c r="B183">
        <f t="shared" si="31"/>
        <v>520</v>
      </c>
      <c r="C183">
        <v>1500000</v>
      </c>
      <c r="D183">
        <v>557.66399999999999</v>
      </c>
      <c r="E183">
        <v>-557908</v>
      </c>
      <c r="F183" s="2">
        <v>2521720</v>
      </c>
      <c r="G183">
        <v>314.83300000000003</v>
      </c>
      <c r="I183">
        <f t="shared" si="27"/>
        <v>735.53203124995343</v>
      </c>
      <c r="J183">
        <f t="shared" si="28"/>
        <v>0.10266535044422508</v>
      </c>
      <c r="K183" s="2">
        <f t="shared" si="29"/>
        <v>0.99926691155783276</v>
      </c>
      <c r="L183">
        <f t="shared" si="30"/>
        <v>3</v>
      </c>
      <c r="M183">
        <f t="shared" si="32"/>
        <v>-4.1349999999999998</v>
      </c>
      <c r="O183">
        <v>520</v>
      </c>
      <c r="P183">
        <v>1500000</v>
      </c>
      <c r="Q183">
        <v>557.66399999999999</v>
      </c>
      <c r="R183">
        <v>-557908</v>
      </c>
      <c r="S183" s="2">
        <v>2521720</v>
      </c>
      <c r="T183">
        <v>314.83300000000003</v>
      </c>
      <c r="U183">
        <v>1544.22</v>
      </c>
      <c r="V183">
        <f t="shared" si="38"/>
        <v>0.154422</v>
      </c>
      <c r="X183">
        <v>1500000</v>
      </c>
      <c r="Y183">
        <v>39.310699999999997</v>
      </c>
      <c r="Z183">
        <v>97.431399999999996</v>
      </c>
      <c r="AA183">
        <v>58.120699999999999</v>
      </c>
      <c r="AC183">
        <f t="shared" si="33"/>
        <v>102747.41549627083</v>
      </c>
      <c r="AD183">
        <f t="shared" si="34"/>
        <v>0.15362867790550286</v>
      </c>
      <c r="AE183">
        <f t="shared" si="35"/>
        <v>153.62867790550285</v>
      </c>
      <c r="AF183">
        <f t="shared" si="36"/>
        <v>118.98941079202747</v>
      </c>
      <c r="AG183">
        <f t="shared" si="37"/>
        <v>5.0609545504224692E-3</v>
      </c>
      <c r="AI183">
        <v>160.9658139392356</v>
      </c>
      <c r="AJ183">
        <v>115.45053280872467</v>
      </c>
      <c r="AL183">
        <v>2.2407939308382627E-2</v>
      </c>
      <c r="AM183">
        <v>22.407939308382627</v>
      </c>
      <c r="AN183">
        <v>463.21706729546463</v>
      </c>
      <c r="AP183">
        <v>32.273576230004998</v>
      </c>
      <c r="AQ183">
        <v>345.62809874333834</v>
      </c>
    </row>
    <row r="184" spans="2:43" x14ac:dyDescent="0.2">
      <c r="B184">
        <f t="shared" si="31"/>
        <v>560</v>
      </c>
      <c r="C184">
        <v>1600000</v>
      </c>
      <c r="D184">
        <v>557.69299999999998</v>
      </c>
      <c r="E184">
        <v>-557905</v>
      </c>
      <c r="F184" s="2">
        <v>2521720</v>
      </c>
      <c r="G184">
        <v>147.464</v>
      </c>
      <c r="I184">
        <f t="shared" si="27"/>
        <v>738.53203124995343</v>
      </c>
      <c r="J184">
        <f t="shared" si="28"/>
        <v>0.11056268509378085</v>
      </c>
      <c r="K184" s="2">
        <f t="shared" si="29"/>
        <v>0.99926691155783276</v>
      </c>
      <c r="L184">
        <f t="shared" si="30"/>
        <v>6</v>
      </c>
      <c r="M184">
        <f t="shared" si="32"/>
        <v>-3.9349999999999996</v>
      </c>
      <c r="O184">
        <v>560</v>
      </c>
      <c r="P184">
        <v>1600000</v>
      </c>
      <c r="Q184">
        <v>557.69299999999998</v>
      </c>
      <c r="R184">
        <v>-557905</v>
      </c>
      <c r="S184" s="2">
        <v>2521720</v>
      </c>
      <c r="T184">
        <v>147.464</v>
      </c>
      <c r="U184">
        <v>1654.96</v>
      </c>
      <c r="V184">
        <f t="shared" si="38"/>
        <v>0.165496</v>
      </c>
      <c r="X184">
        <v>1600000</v>
      </c>
      <c r="Y184">
        <v>39.380200000000002</v>
      </c>
      <c r="Z184">
        <v>97.530600000000007</v>
      </c>
      <c r="AA184">
        <v>58.150399999999998</v>
      </c>
      <c r="AC184">
        <f t="shared" si="33"/>
        <v>102905.00949752063</v>
      </c>
      <c r="AD184">
        <f t="shared" si="34"/>
        <v>0.16439363974226825</v>
      </c>
      <c r="AE184">
        <f t="shared" si="35"/>
        <v>164.39363974226825</v>
      </c>
      <c r="AF184">
        <f t="shared" si="36"/>
        <v>110.65963699894093</v>
      </c>
      <c r="AG184">
        <f t="shared" si="37"/>
        <v>5.4419119412596967E-3</v>
      </c>
      <c r="AI184">
        <v>173.49599314307235</v>
      </c>
      <c r="AJ184">
        <v>113.2874544139223</v>
      </c>
      <c r="AL184">
        <v>2.851252341727669E-2</v>
      </c>
      <c r="AM184">
        <v>28.512523417276689</v>
      </c>
      <c r="AN184">
        <v>505.8937255896808</v>
      </c>
      <c r="AP184">
        <v>37.121525947391227</v>
      </c>
      <c r="AQ184">
        <v>375.26314182287058</v>
      </c>
    </row>
    <row r="185" spans="2:43" x14ac:dyDescent="0.2">
      <c r="B185">
        <f t="shared" si="31"/>
        <v>600</v>
      </c>
      <c r="C185">
        <v>1700000</v>
      </c>
      <c r="D185">
        <v>557.697</v>
      </c>
      <c r="E185">
        <v>-557899</v>
      </c>
      <c r="F185" s="2">
        <v>2521720</v>
      </c>
      <c r="G185">
        <v>279.596</v>
      </c>
      <c r="I185">
        <f t="shared" si="27"/>
        <v>744.53203124995343</v>
      </c>
      <c r="J185">
        <f t="shared" si="28"/>
        <v>0.11846001974333663</v>
      </c>
      <c r="K185" s="2">
        <f t="shared" si="29"/>
        <v>0.99926691155783276</v>
      </c>
      <c r="L185">
        <f t="shared" si="30"/>
        <v>12</v>
      </c>
      <c r="M185">
        <f t="shared" si="32"/>
        <v>-3.8599999999999994</v>
      </c>
      <c r="O185">
        <v>600</v>
      </c>
      <c r="P185">
        <v>1700000</v>
      </c>
      <c r="Q185">
        <v>557.697</v>
      </c>
      <c r="R185">
        <v>-557899</v>
      </c>
      <c r="S185" s="2">
        <v>2521720</v>
      </c>
      <c r="T185">
        <v>279.596</v>
      </c>
      <c r="U185">
        <v>1933.33</v>
      </c>
      <c r="V185">
        <f t="shared" si="38"/>
        <v>0.193333</v>
      </c>
      <c r="X185">
        <v>1700000</v>
      </c>
      <c r="Y185">
        <v>39.388100000000001</v>
      </c>
      <c r="Z185">
        <v>97.158199999999994</v>
      </c>
      <c r="AA185">
        <v>57.770099999999999</v>
      </c>
      <c r="AC185">
        <f t="shared" si="33"/>
        <v>100899.20760838894</v>
      </c>
      <c r="AD185">
        <f t="shared" si="34"/>
        <v>0.195862936355301</v>
      </c>
      <c r="AE185">
        <f t="shared" si="35"/>
        <v>195.862936355301</v>
      </c>
      <c r="AF185">
        <f t="shared" si="36"/>
        <v>101.2691713696197</v>
      </c>
      <c r="AG185">
        <f t="shared" si="37"/>
        <v>5.9465283645113078E-3</v>
      </c>
      <c r="AI185">
        <v>203.37544494105754</v>
      </c>
      <c r="AJ185">
        <v>100.12078763113595</v>
      </c>
      <c r="AL185">
        <v>1.9815053612214469E-2</v>
      </c>
      <c r="AM185">
        <v>19.81505361221447</v>
      </c>
      <c r="AN185">
        <v>513.84466069620464</v>
      </c>
      <c r="AP185">
        <v>28.2307471098825</v>
      </c>
      <c r="AQ185">
        <v>380.73684597742874</v>
      </c>
    </row>
    <row r="186" spans="2:43" x14ac:dyDescent="0.2">
      <c r="B186">
        <f t="shared" si="31"/>
        <v>640</v>
      </c>
      <c r="C186">
        <v>1800000</v>
      </c>
      <c r="D186">
        <v>557.69500000000005</v>
      </c>
      <c r="E186">
        <v>-557892</v>
      </c>
      <c r="F186" s="2">
        <v>2521720</v>
      </c>
      <c r="G186">
        <v>389.31200000000001</v>
      </c>
      <c r="I186">
        <f t="shared" si="27"/>
        <v>751.53203124995343</v>
      </c>
      <c r="J186">
        <f t="shared" si="28"/>
        <v>0.12635735439289239</v>
      </c>
      <c r="K186" s="2">
        <f t="shared" si="29"/>
        <v>0.99926691155783276</v>
      </c>
      <c r="L186">
        <f t="shared" si="30"/>
        <v>19</v>
      </c>
      <c r="M186">
        <f t="shared" si="32"/>
        <v>-3.8349999999999995</v>
      </c>
      <c r="O186">
        <v>640</v>
      </c>
      <c r="P186">
        <v>1800000</v>
      </c>
      <c r="Q186">
        <v>557.69500000000005</v>
      </c>
      <c r="R186">
        <v>-557892</v>
      </c>
      <c r="S186" s="2">
        <v>2521720</v>
      </c>
      <c r="T186">
        <v>389.31200000000001</v>
      </c>
      <c r="U186">
        <v>2254.7600000000002</v>
      </c>
      <c r="V186">
        <f t="shared" si="38"/>
        <v>0.22547600000000004</v>
      </c>
      <c r="X186">
        <v>1800000</v>
      </c>
      <c r="Y186">
        <v>39.589599999999997</v>
      </c>
      <c r="Z186">
        <v>97.645399999999995</v>
      </c>
      <c r="AA186">
        <v>58.055799999999998</v>
      </c>
      <c r="AC186">
        <f t="shared" si="33"/>
        <v>102403.60353631624</v>
      </c>
      <c r="AD186">
        <f t="shared" si="34"/>
        <v>0.22507077628457928</v>
      </c>
      <c r="AE186">
        <f t="shared" si="35"/>
        <v>225.07077628457927</v>
      </c>
      <c r="AF186">
        <f t="shared" si="36"/>
        <v>96.355390702452553</v>
      </c>
      <c r="AG186">
        <f t="shared" si="37"/>
        <v>6.2497800653375591E-3</v>
      </c>
      <c r="AI186">
        <v>230.65595356248846</v>
      </c>
      <c r="AJ186">
        <v>94.241966355613684</v>
      </c>
      <c r="AL186">
        <v>1.461811504666978E-2</v>
      </c>
      <c r="AM186">
        <v>14.61811504666978</v>
      </c>
      <c r="AN186">
        <v>708.59822017350587</v>
      </c>
      <c r="AP186">
        <v>22.825147783225024</v>
      </c>
      <c r="AQ186">
        <v>462.4327811301651</v>
      </c>
    </row>
    <row r="187" spans="2:43" x14ac:dyDescent="0.2">
      <c r="B187">
        <f t="shared" si="31"/>
        <v>680</v>
      </c>
      <c r="C187">
        <v>1900000</v>
      </c>
      <c r="D187">
        <v>557.72500000000002</v>
      </c>
      <c r="E187">
        <v>-557890</v>
      </c>
      <c r="F187" s="2">
        <v>2521720</v>
      </c>
      <c r="G187">
        <v>440.69600000000003</v>
      </c>
      <c r="I187">
        <f t="shared" si="27"/>
        <v>753.53203124995343</v>
      </c>
      <c r="J187">
        <f t="shared" si="28"/>
        <v>0.13425468904244817</v>
      </c>
      <c r="K187" s="2">
        <f t="shared" si="29"/>
        <v>0.99926691155783276</v>
      </c>
      <c r="L187">
        <f t="shared" si="30"/>
        <v>21</v>
      </c>
      <c r="M187">
        <f t="shared" si="32"/>
        <v>-3.9599999999999995</v>
      </c>
      <c r="O187">
        <v>680</v>
      </c>
      <c r="P187">
        <v>1900000</v>
      </c>
      <c r="Q187">
        <v>557.72500000000002</v>
      </c>
      <c r="R187">
        <v>-557890</v>
      </c>
      <c r="S187" s="2">
        <v>2521720</v>
      </c>
      <c r="T187">
        <v>440.69600000000003</v>
      </c>
      <c r="U187">
        <v>2521.12</v>
      </c>
      <c r="V187">
        <f t="shared" si="38"/>
        <v>0.252112</v>
      </c>
      <c r="X187">
        <v>1900000</v>
      </c>
      <c r="Y187">
        <v>39.136600000000001</v>
      </c>
      <c r="Z187">
        <v>97.712999999999994</v>
      </c>
      <c r="AA187">
        <v>58.5764</v>
      </c>
      <c r="AC187">
        <f t="shared" si="33"/>
        <v>105183.21212196842</v>
      </c>
      <c r="AD187">
        <f t="shared" si="34"/>
        <v>0.24500847943691267</v>
      </c>
      <c r="AE187">
        <f t="shared" si="35"/>
        <v>245.00847943691267</v>
      </c>
      <c r="AF187">
        <f t="shared" si="36"/>
        <v>93.149015205660845</v>
      </c>
      <c r="AG187">
        <f t="shared" si="37"/>
        <v>6.4649100011462393E-3</v>
      </c>
      <c r="AI187">
        <v>263.82610052752659</v>
      </c>
      <c r="AJ187">
        <v>87.911538037237975</v>
      </c>
      <c r="AL187">
        <v>1.8848364286381061E-2</v>
      </c>
      <c r="AM187">
        <v>18.848364286381059</v>
      </c>
      <c r="AN187">
        <v>752.28066638522671</v>
      </c>
      <c r="AP187">
        <v>25.230464161453682</v>
      </c>
      <c r="AQ187">
        <v>505.17140061349613</v>
      </c>
    </row>
    <row r="188" spans="2:43" x14ac:dyDescent="0.2">
      <c r="B188">
        <f t="shared" si="31"/>
        <v>720</v>
      </c>
      <c r="C188">
        <v>2000000</v>
      </c>
      <c r="D188">
        <v>557.69799999999998</v>
      </c>
      <c r="E188">
        <v>-557893</v>
      </c>
      <c r="F188" s="2">
        <v>2521720</v>
      </c>
      <c r="G188">
        <v>413.17700000000002</v>
      </c>
      <c r="I188">
        <f t="shared" si="27"/>
        <v>750.53203124995343</v>
      </c>
      <c r="J188">
        <f t="shared" si="28"/>
        <v>0.14215202369200394</v>
      </c>
      <c r="K188" s="2">
        <f t="shared" si="29"/>
        <v>0.99926691155783276</v>
      </c>
      <c r="L188">
        <f t="shared" si="30"/>
        <v>18</v>
      </c>
      <c r="M188">
        <f t="shared" si="32"/>
        <v>-4.0849999999999991</v>
      </c>
      <c r="O188">
        <v>720</v>
      </c>
      <c r="P188">
        <v>2000000</v>
      </c>
      <c r="Q188">
        <v>557.69799999999998</v>
      </c>
      <c r="R188">
        <v>-557893</v>
      </c>
      <c r="S188" s="2">
        <v>2521720</v>
      </c>
      <c r="T188">
        <v>413.17700000000002</v>
      </c>
      <c r="U188">
        <v>2851.01</v>
      </c>
      <c r="V188">
        <f t="shared" si="38"/>
        <v>0.28510100000000005</v>
      </c>
      <c r="X188">
        <v>2000000</v>
      </c>
      <c r="Y188">
        <v>39.141199999999998</v>
      </c>
      <c r="Z188">
        <v>97.896000000000001</v>
      </c>
      <c r="AA188">
        <v>58.754800000000003</v>
      </c>
      <c r="AC188">
        <f t="shared" si="33"/>
        <v>106147.17846479322</v>
      </c>
      <c r="AD188">
        <f t="shared" si="34"/>
        <v>0.27455181100028575</v>
      </c>
      <c r="AE188">
        <f t="shared" si="35"/>
        <v>274.55181100028574</v>
      </c>
      <c r="AF188">
        <f t="shared" si="36"/>
        <v>88.780320654858983</v>
      </c>
      <c r="AG188">
        <f t="shared" si="37"/>
        <v>6.7830347486702988E-3</v>
      </c>
      <c r="AI188">
        <v>298.21615995720595</v>
      </c>
      <c r="AJ188">
        <v>81.378694089752571</v>
      </c>
      <c r="AL188">
        <v>1.3930239068268244E-2</v>
      </c>
      <c r="AM188">
        <v>13.930239068268245</v>
      </c>
      <c r="AN188">
        <v>764.26056504687904</v>
      </c>
      <c r="AP188">
        <v>20.877964298796211</v>
      </c>
      <c r="AQ188">
        <v>523.48680046298421</v>
      </c>
    </row>
    <row r="189" spans="2:43" x14ac:dyDescent="0.2">
      <c r="B189">
        <f t="shared" si="31"/>
        <v>760</v>
      </c>
      <c r="C189">
        <v>2100000</v>
      </c>
      <c r="D189">
        <v>557.654</v>
      </c>
      <c r="E189">
        <v>-557888</v>
      </c>
      <c r="F189" s="2">
        <v>2521720</v>
      </c>
      <c r="G189">
        <v>452.64499999999998</v>
      </c>
      <c r="I189">
        <f t="shared" si="27"/>
        <v>755.53203124995343</v>
      </c>
      <c r="J189">
        <f t="shared" si="28"/>
        <v>0.15004935834155972</v>
      </c>
      <c r="K189" s="2">
        <f t="shared" si="29"/>
        <v>0.99926691155783276</v>
      </c>
      <c r="L189">
        <f t="shared" si="30"/>
        <v>23</v>
      </c>
      <c r="M189">
        <f t="shared" si="32"/>
        <v>-3.8849999999999993</v>
      </c>
      <c r="O189">
        <v>760</v>
      </c>
      <c r="P189">
        <v>2100000</v>
      </c>
      <c r="Q189">
        <v>557.654</v>
      </c>
      <c r="R189">
        <v>-557888</v>
      </c>
      <c r="S189" s="2">
        <v>2521720</v>
      </c>
      <c r="T189">
        <v>452.64499999999998</v>
      </c>
      <c r="U189">
        <v>3143.8</v>
      </c>
      <c r="V189">
        <f t="shared" si="38"/>
        <v>0.31438000000000005</v>
      </c>
      <c r="X189">
        <v>2100000</v>
      </c>
      <c r="Y189">
        <v>39.696599999999997</v>
      </c>
      <c r="Z189">
        <v>97.512</v>
      </c>
      <c r="AA189">
        <v>57.815399999999997</v>
      </c>
      <c r="AC189">
        <f t="shared" si="33"/>
        <v>101136.75189941935</v>
      </c>
      <c r="AD189">
        <f t="shared" si="34"/>
        <v>0.31774588473286902</v>
      </c>
      <c r="AE189">
        <f t="shared" si="35"/>
        <v>317.745884732869</v>
      </c>
      <c r="AF189">
        <f t="shared" si="36"/>
        <v>80.137568412934641</v>
      </c>
      <c r="AG189">
        <f t="shared" si="37"/>
        <v>7.5145778930672119E-3</v>
      </c>
      <c r="AI189">
        <v>340.6339986497988</v>
      </c>
      <c r="AJ189">
        <v>75.685953943690905</v>
      </c>
      <c r="AL189">
        <v>7.7321310098814426E-3</v>
      </c>
      <c r="AM189">
        <v>7.7321310098814422</v>
      </c>
      <c r="AN189">
        <v>1398.8581023076051</v>
      </c>
      <c r="AP189">
        <v>16.634701638611052</v>
      </c>
      <c r="AQ189">
        <v>688.85406717379954</v>
      </c>
    </row>
    <row r="190" spans="2:43" x14ac:dyDescent="0.2">
      <c r="B190">
        <f t="shared" si="31"/>
        <v>800</v>
      </c>
      <c r="C190">
        <v>2200000</v>
      </c>
      <c r="D190">
        <v>557.70899999999995</v>
      </c>
      <c r="E190">
        <v>-557878</v>
      </c>
      <c r="F190" s="2">
        <v>2521720</v>
      </c>
      <c r="G190">
        <v>519.66399999999999</v>
      </c>
      <c r="I190">
        <f t="shared" si="27"/>
        <v>765.53203124995343</v>
      </c>
      <c r="J190">
        <f t="shared" si="28"/>
        <v>0.15794669299111549</v>
      </c>
      <c r="K190" s="2">
        <f t="shared" si="29"/>
        <v>0.99926691155783276</v>
      </c>
      <c r="L190">
        <f t="shared" si="30"/>
        <v>33</v>
      </c>
      <c r="M190">
        <f t="shared" si="32"/>
        <v>-3.7599999999999993</v>
      </c>
      <c r="O190">
        <v>800</v>
      </c>
      <c r="P190">
        <v>2200000</v>
      </c>
      <c r="Q190">
        <v>557.70899999999995</v>
      </c>
      <c r="R190">
        <v>-557878</v>
      </c>
      <c r="S190" s="2">
        <v>2521720</v>
      </c>
      <c r="T190">
        <v>519.66399999999999</v>
      </c>
      <c r="U190">
        <v>3570.9</v>
      </c>
      <c r="V190">
        <f t="shared" si="38"/>
        <v>0.35709000000000002</v>
      </c>
      <c r="X190">
        <v>2200000</v>
      </c>
      <c r="Y190">
        <v>39.389200000000002</v>
      </c>
      <c r="Z190">
        <v>97.391300000000001</v>
      </c>
      <c r="AA190">
        <v>58.002099999999999</v>
      </c>
      <c r="AC190">
        <f t="shared" si="33"/>
        <v>102119.70484291278</v>
      </c>
      <c r="AD190">
        <f t="shared" si="34"/>
        <v>0.35743918737783648</v>
      </c>
      <c r="AE190">
        <f t="shared" si="35"/>
        <v>357.4391873778365</v>
      </c>
      <c r="AF190">
        <f t="shared" si="36"/>
        <v>76.870607820502585</v>
      </c>
      <c r="AG190">
        <f t="shared" si="37"/>
        <v>7.8339435198193381E-3</v>
      </c>
      <c r="AI190">
        <v>361.11901934021381</v>
      </c>
      <c r="AJ190">
        <v>74.927091586025639</v>
      </c>
      <c r="AL190">
        <v>9.2608448999648013E-3</v>
      </c>
      <c r="AM190">
        <v>9.2608448999648019</v>
      </c>
      <c r="AN190">
        <v>1470.4674861845251</v>
      </c>
      <c r="AP190">
        <v>13.833710674696976</v>
      </c>
      <c r="AQ190">
        <v>757.7908584455231</v>
      </c>
    </row>
    <row r="191" spans="2:43" x14ac:dyDescent="0.2">
      <c r="B191">
        <f t="shared" si="31"/>
        <v>840</v>
      </c>
      <c r="C191">
        <v>2300000</v>
      </c>
      <c r="D191">
        <v>557.69299999999998</v>
      </c>
      <c r="E191">
        <v>-557882</v>
      </c>
      <c r="F191" s="2">
        <v>2521720</v>
      </c>
      <c r="G191">
        <v>646.19399999999996</v>
      </c>
      <c r="I191">
        <f t="shared" si="27"/>
        <v>761.53203124995343</v>
      </c>
      <c r="J191">
        <f t="shared" si="28"/>
        <v>0.16584402764067127</v>
      </c>
      <c r="K191" s="2">
        <f t="shared" si="29"/>
        <v>0.99926691155783276</v>
      </c>
      <c r="L191">
        <f t="shared" si="30"/>
        <v>29</v>
      </c>
      <c r="M191">
        <f t="shared" si="32"/>
        <v>-4.1099999999999994</v>
      </c>
      <c r="O191">
        <v>840</v>
      </c>
      <c r="P191">
        <v>2300000</v>
      </c>
      <c r="Q191">
        <v>557.69299999999998</v>
      </c>
      <c r="R191">
        <v>-557882</v>
      </c>
      <c r="S191" s="2">
        <v>2521720</v>
      </c>
      <c r="T191">
        <v>646.19399999999996</v>
      </c>
      <c r="U191">
        <v>3844.38</v>
      </c>
      <c r="V191">
        <f t="shared" si="38"/>
        <v>0.384438</v>
      </c>
      <c r="X191">
        <v>2300000</v>
      </c>
      <c r="Y191">
        <v>39.570799999999998</v>
      </c>
      <c r="Z191">
        <v>97.713800000000006</v>
      </c>
      <c r="AA191">
        <v>58.143000000000001</v>
      </c>
      <c r="AC191">
        <f t="shared" si="33"/>
        <v>102865.72858960833</v>
      </c>
      <c r="AD191">
        <f t="shared" si="34"/>
        <v>0.38202310434322539</v>
      </c>
      <c r="AE191">
        <f t="shared" si="35"/>
        <v>382.02310434322538</v>
      </c>
      <c r="AF191">
        <f t="shared" si="36"/>
        <v>73.744930662693022</v>
      </c>
      <c r="AG191">
        <f t="shared" si="37"/>
        <v>8.1659850323060681E-3</v>
      </c>
      <c r="AI191">
        <v>412.88092522966201</v>
      </c>
      <c r="AJ191">
        <v>68.841293946182503</v>
      </c>
      <c r="AL191">
        <v>7.0770406669771095E-3</v>
      </c>
      <c r="AM191">
        <v>7.0770406669771093</v>
      </c>
      <c r="AN191">
        <v>1544.7291262984168</v>
      </c>
      <c r="AP191">
        <v>15.543922119810444</v>
      </c>
      <c r="AQ191">
        <v>758.07613000356298</v>
      </c>
    </row>
    <row r="192" spans="2:43" x14ac:dyDescent="0.2">
      <c r="B192">
        <f t="shared" si="31"/>
        <v>880</v>
      </c>
      <c r="C192">
        <v>2400000</v>
      </c>
      <c r="D192">
        <v>557.68899999999996</v>
      </c>
      <c r="E192">
        <v>-557864</v>
      </c>
      <c r="F192" s="2">
        <v>2521720</v>
      </c>
      <c r="G192">
        <v>844.428</v>
      </c>
      <c r="I192">
        <f t="shared" si="27"/>
        <v>779.53203124995343</v>
      </c>
      <c r="J192">
        <f t="shared" si="28"/>
        <v>0.17374136229022705</v>
      </c>
      <c r="K192" s="2">
        <f t="shared" si="29"/>
        <v>0.99926691155783276</v>
      </c>
      <c r="L192">
        <f t="shared" si="30"/>
        <v>47</v>
      </c>
      <c r="M192">
        <f t="shared" si="32"/>
        <v>-3.5599999999999996</v>
      </c>
      <c r="O192">
        <v>880</v>
      </c>
      <c r="P192">
        <v>2400000</v>
      </c>
      <c r="Q192">
        <v>557.68899999999996</v>
      </c>
      <c r="R192">
        <v>-557864</v>
      </c>
      <c r="S192" s="2">
        <v>2521720</v>
      </c>
      <c r="T192">
        <v>844.428</v>
      </c>
      <c r="U192">
        <v>4247.54</v>
      </c>
      <c r="V192">
        <f t="shared" si="38"/>
        <v>0.42475400000000002</v>
      </c>
      <c r="X192">
        <v>2400000</v>
      </c>
      <c r="Y192">
        <v>39.2179</v>
      </c>
      <c r="Z192">
        <v>97.604299999999995</v>
      </c>
      <c r="AA192">
        <v>58.386400000000002</v>
      </c>
      <c r="AC192">
        <f t="shared" si="33"/>
        <v>104163.00310684273</v>
      </c>
      <c r="AD192">
        <f t="shared" si="34"/>
        <v>0.41682908169636956</v>
      </c>
      <c r="AE192">
        <f t="shared" si="35"/>
        <v>416.82908169636954</v>
      </c>
      <c r="AF192">
        <f t="shared" si="36"/>
        <v>71.280636898796232</v>
      </c>
      <c r="AG192">
        <f t="shared" si="37"/>
        <v>8.4482971280826144E-3</v>
      </c>
      <c r="AI192">
        <v>465.76925581595208</v>
      </c>
      <c r="AJ192">
        <v>64.85690534386714</v>
      </c>
      <c r="AP192">
        <v>8.1038441239491465</v>
      </c>
      <c r="AQ192">
        <v>1375.3746395415574</v>
      </c>
    </row>
    <row r="193" spans="2:43" x14ac:dyDescent="0.2">
      <c r="B193">
        <f t="shared" si="31"/>
        <v>920</v>
      </c>
      <c r="C193">
        <v>2500000</v>
      </c>
      <c r="D193">
        <v>557.73199999999997</v>
      </c>
      <c r="E193">
        <v>-557864</v>
      </c>
      <c r="F193" s="2">
        <v>2521720</v>
      </c>
      <c r="G193">
        <v>809.26599999999996</v>
      </c>
      <c r="I193">
        <f t="shared" si="27"/>
        <v>779.53203124995343</v>
      </c>
      <c r="J193">
        <f t="shared" si="28"/>
        <v>0.18163869693978282</v>
      </c>
      <c r="K193" s="2">
        <f t="shared" si="29"/>
        <v>0.99926691155783276</v>
      </c>
      <c r="L193">
        <f t="shared" si="30"/>
        <v>47</v>
      </c>
      <c r="M193">
        <f t="shared" si="32"/>
        <v>-4.01</v>
      </c>
      <c r="O193">
        <v>920</v>
      </c>
      <c r="P193">
        <v>2500000</v>
      </c>
      <c r="Q193">
        <v>557.73199999999997</v>
      </c>
      <c r="R193">
        <v>-557864</v>
      </c>
      <c r="S193" s="2">
        <v>2521720</v>
      </c>
      <c r="T193">
        <v>809.26599999999996</v>
      </c>
      <c r="U193">
        <v>4690.2</v>
      </c>
      <c r="V193">
        <f t="shared" si="38"/>
        <v>0.46901999999999999</v>
      </c>
      <c r="X193">
        <v>2500000</v>
      </c>
      <c r="Y193">
        <v>39.292000000000002</v>
      </c>
      <c r="Z193">
        <v>97.512500000000003</v>
      </c>
      <c r="AA193">
        <v>58.220500000000001</v>
      </c>
      <c r="AC193">
        <f t="shared" si="33"/>
        <v>103277.61264383209</v>
      </c>
      <c r="AD193">
        <f t="shared" si="34"/>
        <v>0.46421503121499441</v>
      </c>
      <c r="AE193">
        <f t="shared" si="35"/>
        <v>464.21503121499438</v>
      </c>
      <c r="AF193">
        <f t="shared" si="36"/>
        <v>67.601932971864869</v>
      </c>
      <c r="AG193">
        <f t="shared" si="37"/>
        <v>8.9080293051772425E-3</v>
      </c>
      <c r="AI193">
        <v>497.2704091180758</v>
      </c>
      <c r="AJ193">
        <v>63.45963911078875</v>
      </c>
      <c r="AP193">
        <v>7.8258379003645926</v>
      </c>
      <c r="AQ193">
        <v>1487.5698598117046</v>
      </c>
    </row>
    <row r="194" spans="2:43" x14ac:dyDescent="0.2">
      <c r="B194">
        <f t="shared" si="31"/>
        <v>960</v>
      </c>
      <c r="C194">
        <v>2600000</v>
      </c>
      <c r="D194">
        <v>557.68100000000004</v>
      </c>
      <c r="E194">
        <v>-557865</v>
      </c>
      <c r="F194" s="2">
        <v>2521720</v>
      </c>
      <c r="G194">
        <v>893.28</v>
      </c>
      <c r="I194">
        <f t="shared" si="27"/>
        <v>778.53203124995343</v>
      </c>
      <c r="J194">
        <f t="shared" si="28"/>
        <v>0.1895360315893386</v>
      </c>
      <c r="K194" s="2">
        <f t="shared" si="29"/>
        <v>0.99926691155783276</v>
      </c>
      <c r="L194">
        <f t="shared" si="30"/>
        <v>46</v>
      </c>
      <c r="M194">
        <f t="shared" si="32"/>
        <v>-4.0349999999999993</v>
      </c>
      <c r="O194">
        <v>960</v>
      </c>
      <c r="P194">
        <v>2600000</v>
      </c>
      <c r="Q194">
        <v>557.68100000000004</v>
      </c>
      <c r="R194">
        <v>-557865</v>
      </c>
      <c r="S194" s="2">
        <v>2521720</v>
      </c>
      <c r="T194">
        <v>893.28</v>
      </c>
      <c r="U194">
        <v>5133.3999999999996</v>
      </c>
      <c r="V194">
        <f t="shared" si="38"/>
        <v>0.51334000000000002</v>
      </c>
      <c r="X194">
        <v>2600000</v>
      </c>
      <c r="Y194">
        <v>39.253900000000002</v>
      </c>
      <c r="Z194">
        <v>97.477400000000003</v>
      </c>
      <c r="AA194">
        <v>58.223500000000001</v>
      </c>
      <c r="AC194">
        <f t="shared" si="33"/>
        <v>103293.57860788326</v>
      </c>
      <c r="AD194">
        <f t="shared" si="34"/>
        <v>0.50800245268348432</v>
      </c>
      <c r="AE194">
        <f t="shared" si="35"/>
        <v>508.00245268348431</v>
      </c>
      <c r="AF194">
        <f t="shared" si="36"/>
        <v>64.795201080903425</v>
      </c>
      <c r="AG194">
        <f t="shared" si="37"/>
        <v>9.2938981584159558E-3</v>
      </c>
      <c r="AI194">
        <v>547.05672249176814</v>
      </c>
      <c r="AJ194">
        <v>61.26529739858767</v>
      </c>
      <c r="AP194">
        <v>7.0699211459687472</v>
      </c>
      <c r="AQ194">
        <v>1528.3965195957378</v>
      </c>
    </row>
    <row r="195" spans="2:43" x14ac:dyDescent="0.2">
      <c r="B195">
        <f t="shared" si="31"/>
        <v>1000</v>
      </c>
      <c r="C195">
        <v>2700000</v>
      </c>
      <c r="D195">
        <v>557.68899999999996</v>
      </c>
      <c r="E195">
        <v>-557857</v>
      </c>
      <c r="F195" s="2">
        <v>2521720</v>
      </c>
      <c r="G195">
        <v>1076.9100000000001</v>
      </c>
      <c r="I195">
        <f t="shared" si="27"/>
        <v>786.53203124995343</v>
      </c>
      <c r="J195">
        <f t="shared" si="28"/>
        <v>0.19743336623889438</v>
      </c>
      <c r="K195" s="2">
        <f t="shared" si="29"/>
        <v>0.99926691155783276</v>
      </c>
      <c r="L195">
        <f t="shared" si="30"/>
        <v>54</v>
      </c>
      <c r="M195">
        <f t="shared" si="32"/>
        <v>-3.8099999999999996</v>
      </c>
      <c r="O195">
        <v>1000</v>
      </c>
      <c r="P195">
        <v>2700000</v>
      </c>
      <c r="Q195">
        <v>557.68899999999996</v>
      </c>
      <c r="R195">
        <v>-557857</v>
      </c>
      <c r="S195" s="2">
        <v>2521720</v>
      </c>
      <c r="T195">
        <v>1076.9100000000001</v>
      </c>
      <c r="U195">
        <v>5579.58</v>
      </c>
      <c r="V195">
        <f t="shared" si="38"/>
        <v>0.55795800000000007</v>
      </c>
      <c r="X195">
        <v>2700000</v>
      </c>
      <c r="Y195">
        <v>39.147100000000002</v>
      </c>
      <c r="Z195">
        <v>97.426199999999994</v>
      </c>
      <c r="AA195">
        <v>58.2791</v>
      </c>
      <c r="AC195">
        <f t="shared" si="33"/>
        <v>103589.77906264176</v>
      </c>
      <c r="AD195">
        <f t="shared" si="34"/>
        <v>0.55057771459292071</v>
      </c>
      <c r="AE195">
        <f t="shared" si="35"/>
        <v>550.57771459292076</v>
      </c>
      <c r="AF195">
        <f t="shared" si="36"/>
        <v>62.381764951522861</v>
      </c>
      <c r="AG195">
        <f t="shared" si="37"/>
        <v>9.6534620408379301E-3</v>
      </c>
      <c r="AI195">
        <v>573.89569754514787</v>
      </c>
      <c r="AJ195">
        <v>61.170085614114448</v>
      </c>
    </row>
    <row r="196" spans="2:43" x14ac:dyDescent="0.2">
      <c r="B196">
        <f t="shared" si="31"/>
        <v>1040</v>
      </c>
      <c r="C196">
        <v>2800000</v>
      </c>
      <c r="D196">
        <v>557.68499999999995</v>
      </c>
      <c r="E196">
        <v>-557846</v>
      </c>
      <c r="F196" s="2">
        <v>2521720</v>
      </c>
      <c r="G196">
        <v>1130.05</v>
      </c>
      <c r="I196">
        <f t="shared" si="27"/>
        <v>797.53203124995343</v>
      </c>
      <c r="J196">
        <f t="shared" si="28"/>
        <v>0.20533070088845015</v>
      </c>
      <c r="K196" s="2">
        <f t="shared" si="29"/>
        <v>0.99926691155783276</v>
      </c>
      <c r="L196">
        <f t="shared" si="30"/>
        <v>65</v>
      </c>
      <c r="M196">
        <f t="shared" si="32"/>
        <v>-3.7349999999999994</v>
      </c>
      <c r="O196">
        <v>1040</v>
      </c>
      <c r="P196">
        <v>2800000</v>
      </c>
      <c r="Q196">
        <v>557.68499999999995</v>
      </c>
      <c r="R196">
        <v>-557846</v>
      </c>
      <c r="S196" s="2">
        <v>2521720</v>
      </c>
      <c r="T196">
        <v>1130.05</v>
      </c>
      <c r="U196">
        <v>6172.89</v>
      </c>
      <c r="V196">
        <f t="shared" si="38"/>
        <v>0.61728900000000009</v>
      </c>
      <c r="X196">
        <v>2800000</v>
      </c>
      <c r="Y196">
        <v>39.001300000000001</v>
      </c>
      <c r="Z196">
        <v>97.698800000000006</v>
      </c>
      <c r="AA196">
        <v>58.697499999999998</v>
      </c>
      <c r="AC196">
        <f t="shared" si="33"/>
        <v>105836.92447940222</v>
      </c>
      <c r="AD196">
        <f t="shared" si="34"/>
        <v>0.5961909145386437</v>
      </c>
      <c r="AE196">
        <f t="shared" si="35"/>
        <v>596.19091453864371</v>
      </c>
      <c r="AF196">
        <f t="shared" si="36"/>
        <v>61.283649924515395</v>
      </c>
      <c r="AG196">
        <f t="shared" si="37"/>
        <v>9.8264382219685788E-3</v>
      </c>
      <c r="AI196">
        <v>607.93833955559433</v>
      </c>
      <c r="AJ196">
        <v>61.010929654613328</v>
      </c>
    </row>
    <row r="197" spans="2:43" x14ac:dyDescent="0.2">
      <c r="B197">
        <f t="shared" si="31"/>
        <v>1080</v>
      </c>
      <c r="C197">
        <v>2900000</v>
      </c>
      <c r="D197">
        <v>557.71100000000001</v>
      </c>
      <c r="E197">
        <v>-557840</v>
      </c>
      <c r="F197" s="2">
        <v>2521720</v>
      </c>
      <c r="G197">
        <v>1296.92</v>
      </c>
      <c r="I197">
        <f t="shared" si="27"/>
        <v>803.53203124995343</v>
      </c>
      <c r="J197">
        <f t="shared" si="28"/>
        <v>0.21322803553800593</v>
      </c>
      <c r="K197" s="2">
        <f t="shared" si="29"/>
        <v>0.99926691155783276</v>
      </c>
      <c r="L197">
        <f t="shared" si="30"/>
        <v>71</v>
      </c>
      <c r="M197">
        <f t="shared" si="32"/>
        <v>-3.8599999999999994</v>
      </c>
      <c r="O197">
        <v>1080</v>
      </c>
      <c r="P197">
        <v>2900000</v>
      </c>
      <c r="Q197">
        <v>557.71100000000001</v>
      </c>
      <c r="R197">
        <v>-557840</v>
      </c>
      <c r="S197" s="2">
        <v>2521720</v>
      </c>
      <c r="T197">
        <v>1296.92</v>
      </c>
      <c r="U197">
        <v>6710.52</v>
      </c>
      <c r="V197">
        <f t="shared" si="38"/>
        <v>0.67105200000000009</v>
      </c>
      <c r="X197">
        <v>2900000</v>
      </c>
      <c r="Y197">
        <v>39.129199999999997</v>
      </c>
      <c r="Z197">
        <v>97.624300000000005</v>
      </c>
      <c r="AA197">
        <v>58.495100000000001</v>
      </c>
      <c r="AC197">
        <f t="shared" si="33"/>
        <v>104745.85858588689</v>
      </c>
      <c r="AD197">
        <f t="shared" si="34"/>
        <v>0.65486735393330875</v>
      </c>
      <c r="AE197">
        <f t="shared" si="35"/>
        <v>654.86735393330878</v>
      </c>
      <c r="AF197">
        <f t="shared" si="36"/>
        <v>58.405514852241744</v>
      </c>
      <c r="AG197">
        <f t="shared" si="37"/>
        <v>1.0310670174271841E-2</v>
      </c>
      <c r="AI197">
        <v>692.70149686280934</v>
      </c>
      <c r="AJ197">
        <v>55.895075018332626</v>
      </c>
    </row>
    <row r="198" spans="2:43" x14ac:dyDescent="0.2">
      <c r="B198">
        <f t="shared" si="31"/>
        <v>1120</v>
      </c>
      <c r="C198">
        <v>3000000</v>
      </c>
      <c r="D198">
        <v>557.72</v>
      </c>
      <c r="E198">
        <v>-557837</v>
      </c>
      <c r="F198" s="2">
        <v>2521720</v>
      </c>
      <c r="G198">
        <v>1262.28</v>
      </c>
      <c r="I198">
        <f t="shared" si="27"/>
        <v>806.53203124995343</v>
      </c>
      <c r="J198">
        <f t="shared" si="28"/>
        <v>0.2211253701875617</v>
      </c>
      <c r="K198" s="2">
        <f t="shared" si="29"/>
        <v>0.99926691155783276</v>
      </c>
      <c r="L198">
        <f t="shared" si="30"/>
        <v>74</v>
      </c>
      <c r="M198">
        <f t="shared" si="32"/>
        <v>-3.9349999999999996</v>
      </c>
      <c r="O198">
        <v>1120</v>
      </c>
      <c r="P198">
        <v>3000000</v>
      </c>
      <c r="Q198">
        <v>557.72</v>
      </c>
      <c r="R198">
        <v>-557837</v>
      </c>
      <c r="S198" s="2">
        <v>2521720</v>
      </c>
      <c r="T198">
        <v>1262.28</v>
      </c>
      <c r="U198">
        <v>7355.14</v>
      </c>
      <c r="V198">
        <f t="shared" si="38"/>
        <v>0.73551400000000011</v>
      </c>
      <c r="X198">
        <v>3000000</v>
      </c>
      <c r="Y198">
        <v>39.366599999999998</v>
      </c>
      <c r="Z198">
        <v>97.646500000000003</v>
      </c>
      <c r="AA198">
        <v>58.279899999999998</v>
      </c>
      <c r="AC198">
        <f t="shared" si="33"/>
        <v>103594.04506679284</v>
      </c>
      <c r="AD198">
        <f t="shared" si="34"/>
        <v>0.7257552378692419</v>
      </c>
      <c r="AE198">
        <f t="shared" si="35"/>
        <v>725.75523786924191</v>
      </c>
      <c r="AF198">
        <f t="shared" si="36"/>
        <v>55.700298160020218</v>
      </c>
      <c r="AG198">
        <f t="shared" si="37"/>
        <v>1.081143225248009E-2</v>
      </c>
      <c r="AI198">
        <v>730.56497300704029</v>
      </c>
      <c r="AJ198">
        <v>55.243087506978235</v>
      </c>
    </row>
    <row r="199" spans="2:43" x14ac:dyDescent="0.2">
      <c r="B199">
        <f t="shared" si="31"/>
        <v>1160</v>
      </c>
      <c r="C199">
        <v>3100000</v>
      </c>
      <c r="D199">
        <v>557.70600000000002</v>
      </c>
      <c r="E199">
        <v>-557823</v>
      </c>
      <c r="F199" s="2">
        <v>2521720</v>
      </c>
      <c r="G199">
        <v>1349.44</v>
      </c>
      <c r="I199">
        <f t="shared" si="27"/>
        <v>820.53203124995343</v>
      </c>
      <c r="J199">
        <f t="shared" si="28"/>
        <v>0.22902270483711748</v>
      </c>
      <c r="K199" s="2">
        <f t="shared" si="29"/>
        <v>0.99926691155783276</v>
      </c>
      <c r="L199">
        <f t="shared" si="30"/>
        <v>88</v>
      </c>
      <c r="M199">
        <f t="shared" si="32"/>
        <v>-3.6599999999999993</v>
      </c>
      <c r="O199">
        <v>1160</v>
      </c>
      <c r="P199">
        <v>3100000</v>
      </c>
      <c r="Q199">
        <v>557.70600000000002</v>
      </c>
      <c r="R199">
        <v>-557823</v>
      </c>
      <c r="S199" s="2">
        <v>2521720</v>
      </c>
      <c r="T199">
        <v>1349.44</v>
      </c>
      <c r="U199">
        <v>7840.54</v>
      </c>
      <c r="V199">
        <f t="shared" si="38"/>
        <v>0.78405400000000003</v>
      </c>
      <c r="X199">
        <v>3100000</v>
      </c>
      <c r="Y199">
        <v>39.528399999999998</v>
      </c>
      <c r="Z199">
        <v>97.610799999999998</v>
      </c>
      <c r="AA199">
        <v>58.0824</v>
      </c>
      <c r="AC199">
        <f t="shared" si="33"/>
        <v>102544.42585367149</v>
      </c>
      <c r="AD199">
        <f t="shared" si="34"/>
        <v>0.78157011282265842</v>
      </c>
      <c r="AE199">
        <f t="shared" si="35"/>
        <v>781.57011282265842</v>
      </c>
      <c r="AF199">
        <f t="shared" si="36"/>
        <v>53.234701076793939</v>
      </c>
      <c r="AG199">
        <f t="shared" si="37"/>
        <v>1.1312170216402528E-2</v>
      </c>
      <c r="AI199">
        <v>764.96626473064703</v>
      </c>
      <c r="AJ199">
        <v>54.430274150871853</v>
      </c>
    </row>
    <row r="200" spans="2:43" x14ac:dyDescent="0.2">
      <c r="B200">
        <f t="shared" si="31"/>
        <v>1200</v>
      </c>
      <c r="C200">
        <v>3200000</v>
      </c>
      <c r="D200">
        <v>557.68700000000001</v>
      </c>
      <c r="E200">
        <v>-557809</v>
      </c>
      <c r="F200" s="2">
        <v>2521720</v>
      </c>
      <c r="G200">
        <v>1408.83</v>
      </c>
      <c r="I200">
        <f t="shared" si="27"/>
        <v>834.53203124995343</v>
      </c>
      <c r="J200">
        <f t="shared" si="28"/>
        <v>0.23692003948667326</v>
      </c>
      <c r="K200" s="2">
        <f t="shared" si="29"/>
        <v>0.99926691155783276</v>
      </c>
      <c r="L200">
        <f t="shared" si="30"/>
        <v>102</v>
      </c>
      <c r="M200">
        <f t="shared" si="32"/>
        <v>-3.6599999999999993</v>
      </c>
      <c r="O200">
        <v>1200</v>
      </c>
      <c r="P200">
        <v>3200000</v>
      </c>
      <c r="Q200">
        <v>557.68700000000001</v>
      </c>
      <c r="R200">
        <v>-557809</v>
      </c>
      <c r="S200" s="2">
        <v>2521720</v>
      </c>
      <c r="T200">
        <v>1408.83</v>
      </c>
      <c r="U200">
        <v>8499.73</v>
      </c>
      <c r="V200">
        <f t="shared" si="38"/>
        <v>0.84997299999999998</v>
      </c>
      <c r="X200">
        <v>3200000</v>
      </c>
      <c r="Y200">
        <v>39.125599999999999</v>
      </c>
      <c r="Z200">
        <v>97.304699999999997</v>
      </c>
      <c r="AA200">
        <v>58.179099999999998</v>
      </c>
      <c r="AC200">
        <f t="shared" si="33"/>
        <v>103057.45032217925</v>
      </c>
      <c r="AD200">
        <f t="shared" si="34"/>
        <v>0.84306248300761477</v>
      </c>
      <c r="AE200">
        <f t="shared" si="35"/>
        <v>843.06248300761479</v>
      </c>
      <c r="AF200">
        <f t="shared" si="36"/>
        <v>51.71766382001362</v>
      </c>
      <c r="AG200">
        <f t="shared" si="37"/>
        <v>1.1643990766786367E-2</v>
      </c>
      <c r="AI200">
        <v>848.16312924521162</v>
      </c>
      <c r="AJ200">
        <v>51.691266827698811</v>
      </c>
    </row>
    <row r="201" spans="2:43" x14ac:dyDescent="0.2">
      <c r="B201">
        <f t="shared" si="31"/>
        <v>1240</v>
      </c>
      <c r="C201">
        <v>3300000</v>
      </c>
      <c r="D201">
        <v>557.72500000000002</v>
      </c>
      <c r="E201">
        <v>-557802</v>
      </c>
      <c r="F201" s="2">
        <v>2521720</v>
      </c>
      <c r="G201">
        <v>1628.82</v>
      </c>
      <c r="I201">
        <f t="shared" si="27"/>
        <v>841.53203124995343</v>
      </c>
      <c r="J201">
        <f t="shared" si="28"/>
        <v>0.24481737413622903</v>
      </c>
      <c r="K201" s="2">
        <f t="shared" si="29"/>
        <v>0.99926691155783276</v>
      </c>
      <c r="L201">
        <f t="shared" si="30"/>
        <v>109</v>
      </c>
      <c r="M201">
        <f t="shared" si="32"/>
        <v>-3.8349999999999995</v>
      </c>
      <c r="O201">
        <v>1240</v>
      </c>
      <c r="P201">
        <v>3300000</v>
      </c>
      <c r="Q201">
        <v>557.72500000000002</v>
      </c>
      <c r="R201">
        <v>-557802</v>
      </c>
      <c r="S201" s="2">
        <v>2521720</v>
      </c>
      <c r="T201">
        <v>1628.82</v>
      </c>
      <c r="U201">
        <v>9133.39</v>
      </c>
      <c r="V201">
        <f t="shared" si="38"/>
        <v>0.91333900000000001</v>
      </c>
      <c r="X201">
        <v>3300000</v>
      </c>
      <c r="Y201">
        <v>38.988999999999997</v>
      </c>
      <c r="Z201">
        <v>97.999099999999999</v>
      </c>
      <c r="AA201">
        <v>59.010100000000001</v>
      </c>
      <c r="AC201">
        <f t="shared" si="33"/>
        <v>107536.88433339217</v>
      </c>
      <c r="AD201">
        <f t="shared" si="34"/>
        <v>0.86817760686190926</v>
      </c>
      <c r="AE201">
        <f t="shared" si="35"/>
        <v>868.17760686190923</v>
      </c>
      <c r="AF201">
        <f t="shared" si="36"/>
        <v>52.224767536748999</v>
      </c>
      <c r="AG201">
        <f t="shared" si="37"/>
        <v>1.1530927343549206E-2</v>
      </c>
      <c r="AI201">
        <v>910.25472333345408</v>
      </c>
      <c r="AJ201">
        <v>50.288713837624364</v>
      </c>
    </row>
    <row r="202" spans="2:43" x14ac:dyDescent="0.2">
      <c r="B202">
        <f t="shared" si="31"/>
        <v>1280</v>
      </c>
      <c r="C202">
        <v>3400000</v>
      </c>
      <c r="D202">
        <v>557.68100000000004</v>
      </c>
      <c r="E202">
        <v>-557790</v>
      </c>
      <c r="F202" s="2">
        <v>2521720</v>
      </c>
      <c r="G202">
        <v>1748.97</v>
      </c>
      <c r="I202">
        <f t="shared" si="27"/>
        <v>853.53203124995343</v>
      </c>
      <c r="J202">
        <f t="shared" si="28"/>
        <v>0.25271470878578478</v>
      </c>
      <c r="K202" s="2">
        <f t="shared" si="29"/>
        <v>0.99926691155783276</v>
      </c>
      <c r="L202">
        <f t="shared" si="30"/>
        <v>121</v>
      </c>
      <c r="M202">
        <f t="shared" si="32"/>
        <v>-3.7099999999999995</v>
      </c>
      <c r="O202">
        <v>1280</v>
      </c>
      <c r="P202">
        <v>3400000</v>
      </c>
      <c r="Q202">
        <v>557.68100000000004</v>
      </c>
      <c r="R202">
        <v>-557790</v>
      </c>
      <c r="S202" s="2">
        <v>2521720</v>
      </c>
      <c r="T202">
        <v>1748.97</v>
      </c>
      <c r="U202">
        <v>10017.4</v>
      </c>
      <c r="V202">
        <f t="shared" si="38"/>
        <v>1.0017400000000001</v>
      </c>
      <c r="X202">
        <v>3400000</v>
      </c>
      <c r="Y202">
        <v>39.54</v>
      </c>
      <c r="Z202">
        <v>97.772400000000005</v>
      </c>
      <c r="AA202">
        <v>58.232399999999998</v>
      </c>
      <c r="AC202">
        <f t="shared" si="33"/>
        <v>103340.95398288996</v>
      </c>
      <c r="AD202">
        <f t="shared" si="34"/>
        <v>0.99086976335592314</v>
      </c>
      <c r="AE202">
        <f t="shared" si="35"/>
        <v>990.86976335592317</v>
      </c>
      <c r="AF202">
        <f t="shared" si="36"/>
        <v>48.61868944413775</v>
      </c>
      <c r="AG202">
        <f t="shared" si="37"/>
        <v>1.2386183315202684E-2</v>
      </c>
      <c r="AI202">
        <v>990.26708662524288</v>
      </c>
      <c r="AJ202">
        <v>47.979798385846706</v>
      </c>
    </row>
    <row r="203" spans="2:43" x14ac:dyDescent="0.2">
      <c r="B203">
        <f t="shared" si="31"/>
        <v>1320</v>
      </c>
      <c r="C203">
        <v>3500000</v>
      </c>
      <c r="D203">
        <v>557.71600000000001</v>
      </c>
      <c r="E203">
        <v>-557786</v>
      </c>
      <c r="F203" s="2">
        <v>2521720</v>
      </c>
      <c r="G203">
        <v>1880.11</v>
      </c>
      <c r="I203">
        <f t="shared" si="27"/>
        <v>857.53203124995343</v>
      </c>
      <c r="J203">
        <f t="shared" si="28"/>
        <v>0.26061204343534056</v>
      </c>
      <c r="K203" s="2">
        <f t="shared" si="29"/>
        <v>0.99926691155783276</v>
      </c>
      <c r="L203">
        <f t="shared" si="30"/>
        <v>125</v>
      </c>
      <c r="M203">
        <f t="shared" si="32"/>
        <v>-3.9099999999999993</v>
      </c>
      <c r="O203">
        <v>1320</v>
      </c>
      <c r="P203">
        <v>3500000</v>
      </c>
      <c r="Q203">
        <v>557.71600000000001</v>
      </c>
      <c r="R203">
        <v>-557786</v>
      </c>
      <c r="S203" s="2">
        <v>2521720</v>
      </c>
      <c r="T203">
        <v>1880.11</v>
      </c>
      <c r="U203">
        <v>10721.5</v>
      </c>
      <c r="V203">
        <f t="shared" si="38"/>
        <v>1.0721500000000002</v>
      </c>
      <c r="X203">
        <v>3500000</v>
      </c>
      <c r="Y203">
        <v>39.025399999999998</v>
      </c>
      <c r="Z203">
        <v>97.703100000000006</v>
      </c>
      <c r="AA203">
        <v>58.677700000000002</v>
      </c>
      <c r="AC203">
        <f t="shared" si="33"/>
        <v>105729.85700802224</v>
      </c>
      <c r="AD203">
        <f t="shared" si="34"/>
        <v>1.0365539996091817</v>
      </c>
      <c r="AE203">
        <f t="shared" si="35"/>
        <v>1036.5539996091818</v>
      </c>
      <c r="AF203">
        <f t="shared" si="36"/>
        <v>48.235242341084081</v>
      </c>
      <c r="AG203">
        <f t="shared" si="37"/>
        <v>1.2484647547568754E-2</v>
      </c>
      <c r="AI203">
        <v>1109.9208481177736</v>
      </c>
      <c r="AJ203">
        <v>45.716151706368073</v>
      </c>
    </row>
    <row r="204" spans="2:43" x14ac:dyDescent="0.2">
      <c r="B204">
        <f t="shared" si="31"/>
        <v>1360</v>
      </c>
      <c r="C204">
        <v>3600000</v>
      </c>
      <c r="D204">
        <v>557.70399999999995</v>
      </c>
      <c r="E204">
        <v>-557757</v>
      </c>
      <c r="F204" s="2">
        <v>2521720</v>
      </c>
      <c r="G204">
        <v>2067.13</v>
      </c>
      <c r="I204">
        <f t="shared" si="27"/>
        <v>886.53203124995343</v>
      </c>
      <c r="J204">
        <f t="shared" si="28"/>
        <v>0.26850937808489633</v>
      </c>
      <c r="K204" s="2">
        <f t="shared" si="29"/>
        <v>0.99926691155783276</v>
      </c>
      <c r="L204">
        <f t="shared" si="30"/>
        <v>154</v>
      </c>
      <c r="M204">
        <f t="shared" si="32"/>
        <v>-3.2849999999999993</v>
      </c>
      <c r="O204">
        <v>1360</v>
      </c>
      <c r="P204">
        <v>3600000</v>
      </c>
      <c r="Q204">
        <v>557.70399999999995</v>
      </c>
      <c r="R204">
        <v>-557757</v>
      </c>
      <c r="S204" s="2">
        <v>2521720</v>
      </c>
      <c r="T204">
        <v>2067.13</v>
      </c>
      <c r="U204">
        <v>11559.5</v>
      </c>
      <c r="V204">
        <f t="shared" si="38"/>
        <v>1.15595</v>
      </c>
      <c r="X204">
        <v>3600000</v>
      </c>
      <c r="Y204">
        <v>39.416800000000002</v>
      </c>
      <c r="Z204">
        <v>98.180400000000006</v>
      </c>
      <c r="AA204">
        <v>58.763599999999997</v>
      </c>
      <c r="AC204">
        <f t="shared" si="33"/>
        <v>106194.88018864773</v>
      </c>
      <c r="AD204">
        <f t="shared" si="34"/>
        <v>1.1126779884426325</v>
      </c>
      <c r="AE204">
        <f t="shared" si="35"/>
        <v>1112.6779884426326</v>
      </c>
      <c r="AF204">
        <f t="shared" si="36"/>
        <v>47.022468271767394</v>
      </c>
      <c r="AG204">
        <f t="shared" si="37"/>
        <v>1.2806643762713002E-2</v>
      </c>
      <c r="AI204">
        <v>1164.0099238724906</v>
      </c>
      <c r="AJ204">
        <v>44.819716534681511</v>
      </c>
    </row>
    <row r="205" spans="2:43" x14ac:dyDescent="0.2">
      <c r="B205">
        <f t="shared" si="31"/>
        <v>1400</v>
      </c>
      <c r="C205">
        <v>3700000</v>
      </c>
      <c r="D205">
        <v>557.69899999999996</v>
      </c>
      <c r="E205">
        <v>-557750</v>
      </c>
      <c r="F205" s="2">
        <v>2521720</v>
      </c>
      <c r="G205">
        <v>2254.85</v>
      </c>
      <c r="I205">
        <f t="shared" si="27"/>
        <v>893.53203124995343</v>
      </c>
      <c r="J205">
        <f t="shared" si="28"/>
        <v>0.27640671273445211</v>
      </c>
      <c r="K205" s="2">
        <f t="shared" si="29"/>
        <v>0.99926691155783276</v>
      </c>
      <c r="L205">
        <f t="shared" si="30"/>
        <v>161</v>
      </c>
      <c r="M205">
        <f t="shared" si="32"/>
        <v>-3.8349999999999995</v>
      </c>
      <c r="O205">
        <v>1400</v>
      </c>
      <c r="P205">
        <v>3700000</v>
      </c>
      <c r="Q205">
        <v>557.69899999999996</v>
      </c>
      <c r="R205">
        <v>-557750</v>
      </c>
      <c r="S205" s="2">
        <v>2521720</v>
      </c>
      <c r="T205">
        <v>2254.85</v>
      </c>
      <c r="U205">
        <v>12432.7</v>
      </c>
      <c r="V205">
        <f t="shared" si="38"/>
        <v>1.2432700000000001</v>
      </c>
      <c r="X205">
        <v>3700000</v>
      </c>
      <c r="Y205">
        <v>39.186599999999999</v>
      </c>
      <c r="Z205">
        <v>98.140299999999996</v>
      </c>
      <c r="AA205">
        <v>58.953699999999998</v>
      </c>
      <c r="AC205">
        <f t="shared" si="33"/>
        <v>107228.83781372903</v>
      </c>
      <c r="AD205">
        <f t="shared" si="34"/>
        <v>1.1851897366520214</v>
      </c>
      <c r="AE205">
        <f t="shared" si="35"/>
        <v>1185.1897366520213</v>
      </c>
      <c r="AF205">
        <f t="shared" si="36"/>
        <v>46.123718665305439</v>
      </c>
      <c r="AG205">
        <f t="shared" si="37"/>
        <v>1.3056189254163037E-2</v>
      </c>
      <c r="AI205">
        <v>1220.7823685929627</v>
      </c>
      <c r="AJ205">
        <v>45.540355429127594</v>
      </c>
    </row>
    <row r="206" spans="2:43" x14ac:dyDescent="0.2">
      <c r="B206">
        <f t="shared" si="31"/>
        <v>1440</v>
      </c>
      <c r="C206">
        <v>3800000</v>
      </c>
      <c r="D206">
        <v>557.68700000000001</v>
      </c>
      <c r="E206">
        <v>-557734</v>
      </c>
      <c r="F206" s="2">
        <v>2521720</v>
      </c>
      <c r="G206">
        <v>2473.91</v>
      </c>
      <c r="I206">
        <f t="shared" si="27"/>
        <v>909.53203124995343</v>
      </c>
      <c r="J206">
        <f t="shared" si="28"/>
        <v>0.28430404738400789</v>
      </c>
      <c r="K206" s="2">
        <f t="shared" si="29"/>
        <v>0.99926691155783276</v>
      </c>
      <c r="L206">
        <f t="shared" si="30"/>
        <v>177</v>
      </c>
      <c r="M206">
        <f t="shared" si="32"/>
        <v>-3.6099999999999994</v>
      </c>
      <c r="O206">
        <v>1440</v>
      </c>
      <c r="P206">
        <v>3800000</v>
      </c>
      <c r="Q206">
        <v>557.68700000000001</v>
      </c>
      <c r="R206">
        <v>-557734</v>
      </c>
      <c r="S206" s="2">
        <v>2521720</v>
      </c>
      <c r="T206">
        <v>2473.91</v>
      </c>
      <c r="U206">
        <v>13211.8</v>
      </c>
      <c r="V206">
        <f t="shared" si="38"/>
        <v>1.32118</v>
      </c>
      <c r="X206">
        <v>3800000</v>
      </c>
      <c r="Y206">
        <v>39.359099999999998</v>
      </c>
      <c r="Z206">
        <v>97.9208</v>
      </c>
      <c r="AA206">
        <v>58.561700000000002</v>
      </c>
      <c r="AC206">
        <f t="shared" si="33"/>
        <v>105104.04345198526</v>
      </c>
      <c r="AD206">
        <f t="shared" si="34"/>
        <v>1.2849214919855969</v>
      </c>
      <c r="AE206">
        <f t="shared" si="35"/>
        <v>1284.921491985597</v>
      </c>
      <c r="AF206">
        <f t="shared" si="36"/>
        <v>43.953927060267723</v>
      </c>
      <c r="AG206">
        <f t="shared" si="37"/>
        <v>1.3700709817675436E-2</v>
      </c>
      <c r="AI206">
        <v>1329.1459778484409</v>
      </c>
      <c r="AJ206">
        <v>43.578521252053434</v>
      </c>
    </row>
    <row r="207" spans="2:43" x14ac:dyDescent="0.2">
      <c r="B207">
        <f t="shared" si="31"/>
        <v>1480</v>
      </c>
      <c r="C207">
        <v>3900000</v>
      </c>
      <c r="D207">
        <v>557.72</v>
      </c>
      <c r="E207">
        <v>-557712</v>
      </c>
      <c r="F207" s="2">
        <v>2521720</v>
      </c>
      <c r="G207">
        <v>2669.47</v>
      </c>
      <c r="I207">
        <f t="shared" si="27"/>
        <v>931.53203124995343</v>
      </c>
      <c r="J207">
        <f t="shared" si="28"/>
        <v>0.29220138203356366</v>
      </c>
      <c r="K207" s="2">
        <f t="shared" si="29"/>
        <v>0.99926691155783276</v>
      </c>
      <c r="L207">
        <f t="shared" si="30"/>
        <v>199</v>
      </c>
      <c r="M207">
        <f t="shared" si="32"/>
        <v>-3.4599999999999995</v>
      </c>
      <c r="O207">
        <v>1480</v>
      </c>
      <c r="P207">
        <v>3900000</v>
      </c>
      <c r="Q207">
        <v>557.72</v>
      </c>
      <c r="R207">
        <v>-557712</v>
      </c>
      <c r="S207" s="2">
        <v>2521720</v>
      </c>
      <c r="T207">
        <v>2669.47</v>
      </c>
      <c r="U207">
        <v>14251.2</v>
      </c>
      <c r="V207">
        <f t="shared" si="38"/>
        <v>1.4251200000000002</v>
      </c>
      <c r="X207">
        <v>3900000</v>
      </c>
      <c r="Y207">
        <v>39.124200000000002</v>
      </c>
      <c r="Z207">
        <v>97.953400000000002</v>
      </c>
      <c r="AA207">
        <v>58.8292</v>
      </c>
      <c r="AC207">
        <f t="shared" si="33"/>
        <v>106550.92528470371</v>
      </c>
      <c r="AD207">
        <f t="shared" si="34"/>
        <v>1.3671879946494359</v>
      </c>
      <c r="AE207">
        <f t="shared" si="35"/>
        <v>1367.187994649436</v>
      </c>
      <c r="AF207">
        <f t="shared" si="36"/>
        <v>43.354707571924713</v>
      </c>
      <c r="AG207">
        <f t="shared" si="37"/>
        <v>1.3890071775964826E-2</v>
      </c>
      <c r="AI207">
        <v>1397.8918908006949</v>
      </c>
      <c r="AJ207">
        <v>43.346527841658492</v>
      </c>
    </row>
    <row r="208" spans="2:43" x14ac:dyDescent="0.2">
      <c r="B208">
        <f t="shared" si="31"/>
        <v>1520</v>
      </c>
      <c r="C208">
        <v>4000000</v>
      </c>
      <c r="D208">
        <v>557.69000000000005</v>
      </c>
      <c r="E208">
        <v>-557696</v>
      </c>
      <c r="F208" s="2">
        <v>2521720</v>
      </c>
      <c r="G208">
        <v>2879.7</v>
      </c>
      <c r="I208">
        <f t="shared" si="27"/>
        <v>947.53203124995343</v>
      </c>
      <c r="J208">
        <f t="shared" si="28"/>
        <v>0.30009871668311944</v>
      </c>
      <c r="K208" s="2">
        <f t="shared" si="29"/>
        <v>0.99926691155783276</v>
      </c>
      <c r="L208">
        <f t="shared" si="30"/>
        <v>215</v>
      </c>
      <c r="M208">
        <f t="shared" si="32"/>
        <v>-3.6099999999999994</v>
      </c>
      <c r="O208">
        <v>1520</v>
      </c>
      <c r="P208">
        <v>4000000</v>
      </c>
      <c r="Q208">
        <v>557.69000000000005</v>
      </c>
      <c r="R208">
        <v>-557696</v>
      </c>
      <c r="S208" s="2">
        <v>2521720</v>
      </c>
      <c r="T208">
        <v>2879.7</v>
      </c>
      <c r="U208">
        <v>15477.8</v>
      </c>
      <c r="V208">
        <f t="shared" si="38"/>
        <v>1.5477799999999999</v>
      </c>
      <c r="X208">
        <v>4000000</v>
      </c>
      <c r="Y208">
        <v>39.463299999999997</v>
      </c>
      <c r="Z208">
        <v>98.131900000000002</v>
      </c>
      <c r="AA208">
        <v>58.668599999999998</v>
      </c>
      <c r="AC208">
        <f t="shared" si="33"/>
        <v>105680.67345993235</v>
      </c>
      <c r="AD208">
        <f t="shared" si="34"/>
        <v>1.497089226242192</v>
      </c>
      <c r="AE208">
        <f t="shared" si="35"/>
        <v>1497.0892262421919</v>
      </c>
      <c r="AF208">
        <f t="shared" si="36"/>
        <v>41.869014182612673</v>
      </c>
      <c r="AG208">
        <f t="shared" si="37"/>
        <v>1.4382951491847665E-2</v>
      </c>
      <c r="AI208">
        <v>1478.7965041520924</v>
      </c>
      <c r="AJ208">
        <v>42.598351234625554</v>
      </c>
    </row>
    <row r="209" spans="2:36" x14ac:dyDescent="0.2">
      <c r="B209">
        <f t="shared" si="31"/>
        <v>1560</v>
      </c>
      <c r="C209">
        <v>4100000</v>
      </c>
      <c r="D209">
        <v>557.70600000000002</v>
      </c>
      <c r="E209">
        <v>-557679</v>
      </c>
      <c r="F209" s="2">
        <v>2521720</v>
      </c>
      <c r="G209">
        <v>3076.54</v>
      </c>
      <c r="I209">
        <f t="shared" si="27"/>
        <v>964.53203124995343</v>
      </c>
      <c r="J209">
        <f t="shared" si="28"/>
        <v>0.30799605133267521</v>
      </c>
      <c r="K209" s="2">
        <f t="shared" si="29"/>
        <v>0.99926691155783276</v>
      </c>
      <c r="L209">
        <f t="shared" si="30"/>
        <v>232</v>
      </c>
      <c r="M209">
        <f t="shared" si="32"/>
        <v>-3.5849999999999995</v>
      </c>
      <c r="O209">
        <v>1560</v>
      </c>
      <c r="P209">
        <v>4100000</v>
      </c>
      <c r="Q209">
        <v>557.70600000000002</v>
      </c>
      <c r="R209">
        <v>-557679</v>
      </c>
      <c r="S209" s="2">
        <v>2521720</v>
      </c>
      <c r="T209">
        <v>3076.54</v>
      </c>
      <c r="U209">
        <v>16702.3</v>
      </c>
      <c r="V209">
        <f t="shared" si="38"/>
        <v>1.6702300000000001</v>
      </c>
      <c r="X209">
        <v>4100000</v>
      </c>
      <c r="Y209">
        <v>39.106400000000001</v>
      </c>
      <c r="Z209">
        <v>97.8215</v>
      </c>
      <c r="AA209">
        <v>58.7151</v>
      </c>
      <c r="AC209">
        <f t="shared" si="33"/>
        <v>105932.15622447207</v>
      </c>
      <c r="AD209">
        <f t="shared" si="34"/>
        <v>1.6116936483327198</v>
      </c>
      <c r="AE209">
        <f t="shared" si="35"/>
        <v>1611.6936483327197</v>
      </c>
      <c r="AF209">
        <f t="shared" si="36"/>
        <v>40.892528511780178</v>
      </c>
      <c r="AG209">
        <f t="shared" si="37"/>
        <v>1.4726406556799741E-2</v>
      </c>
      <c r="AI209">
        <v>1606.3961406576975</v>
      </c>
      <c r="AJ209">
        <v>40.853469729709118</v>
      </c>
    </row>
    <row r="210" spans="2:36" x14ac:dyDescent="0.2">
      <c r="B210">
        <f t="shared" si="31"/>
        <v>1600</v>
      </c>
      <c r="C210">
        <v>4200000</v>
      </c>
      <c r="D210">
        <v>557.67200000000003</v>
      </c>
      <c r="E210">
        <v>-557671</v>
      </c>
      <c r="F210" s="2">
        <v>2521720</v>
      </c>
      <c r="G210">
        <v>3267.39</v>
      </c>
      <c r="I210">
        <f t="shared" si="27"/>
        <v>972.53203124995343</v>
      </c>
      <c r="J210">
        <f t="shared" si="28"/>
        <v>0.31589338598223099</v>
      </c>
      <c r="K210" s="2">
        <f t="shared" si="29"/>
        <v>0.99926691155783276</v>
      </c>
      <c r="L210">
        <f t="shared" si="30"/>
        <v>240</v>
      </c>
      <c r="M210">
        <f t="shared" si="32"/>
        <v>-3.8099999999999996</v>
      </c>
      <c r="O210">
        <v>1600</v>
      </c>
      <c r="P210">
        <v>4200000</v>
      </c>
      <c r="Q210">
        <v>557.67200000000003</v>
      </c>
      <c r="R210">
        <v>-557671</v>
      </c>
      <c r="S210" s="2">
        <v>2521720</v>
      </c>
      <c r="T210">
        <v>3267.39</v>
      </c>
      <c r="U210">
        <v>17742.8</v>
      </c>
      <c r="V210">
        <f t="shared" si="38"/>
        <v>1.7742800000000001</v>
      </c>
      <c r="X210">
        <v>4200000</v>
      </c>
      <c r="Y210">
        <v>39.346899999999998</v>
      </c>
      <c r="Z210">
        <v>98.156099999999995</v>
      </c>
      <c r="AA210">
        <v>58.809199999999997</v>
      </c>
      <c r="AC210">
        <f t="shared" si="33"/>
        <v>106442.29075739374</v>
      </c>
      <c r="AD210">
        <f t="shared" si="34"/>
        <v>1.7038916369118842</v>
      </c>
      <c r="AE210">
        <f t="shared" si="35"/>
        <v>1703.8916369118842</v>
      </c>
      <c r="AF210">
        <f t="shared" si="36"/>
        <v>40.06221718381407</v>
      </c>
      <c r="AG210">
        <f t="shared" si="37"/>
        <v>1.5031619374359059E-2</v>
      </c>
      <c r="AI210">
        <v>1722.1068295124028</v>
      </c>
      <c r="AJ210">
        <v>40.064056515785566</v>
      </c>
    </row>
    <row r="211" spans="2:36" x14ac:dyDescent="0.2">
      <c r="B211">
        <f t="shared" si="31"/>
        <v>1640</v>
      </c>
      <c r="C211">
        <v>4300000</v>
      </c>
      <c r="D211">
        <v>557.73900000000003</v>
      </c>
      <c r="E211">
        <v>-557632</v>
      </c>
      <c r="F211" s="2">
        <v>2521720</v>
      </c>
      <c r="G211">
        <v>3505.71</v>
      </c>
      <c r="I211">
        <f t="shared" si="27"/>
        <v>1011.5320312499534</v>
      </c>
      <c r="J211">
        <f t="shared" si="28"/>
        <v>0.32379072063178677</v>
      </c>
      <c r="K211" s="2">
        <f t="shared" si="29"/>
        <v>0.99926691155783276</v>
      </c>
      <c r="L211">
        <f t="shared" si="30"/>
        <v>279</v>
      </c>
      <c r="M211">
        <f t="shared" si="32"/>
        <v>-3.0349999999999993</v>
      </c>
      <c r="O211">
        <v>1640</v>
      </c>
      <c r="P211">
        <v>4300000</v>
      </c>
      <c r="Q211">
        <v>557.73900000000003</v>
      </c>
      <c r="R211">
        <v>-557632</v>
      </c>
      <c r="S211" s="2">
        <v>2521720</v>
      </c>
      <c r="T211">
        <v>3505.71</v>
      </c>
      <c r="U211">
        <v>19132.400000000001</v>
      </c>
      <c r="V211">
        <f t="shared" si="38"/>
        <v>1.9132400000000003</v>
      </c>
      <c r="X211">
        <v>4300000</v>
      </c>
      <c r="Y211">
        <v>38.674799999999998</v>
      </c>
      <c r="Z211">
        <v>97.780100000000004</v>
      </c>
      <c r="AA211">
        <v>59.1053</v>
      </c>
      <c r="AC211">
        <f t="shared" si="33"/>
        <v>108058.18676847474</v>
      </c>
      <c r="AD211">
        <f t="shared" si="34"/>
        <v>1.8098634224515204</v>
      </c>
      <c r="AE211">
        <f t="shared" si="35"/>
        <v>1809.8634224515204</v>
      </c>
      <c r="AF211">
        <f t="shared" si="36"/>
        <v>39.678439068277733</v>
      </c>
      <c r="AG211">
        <f t="shared" si="37"/>
        <v>1.5177008323430975E-2</v>
      </c>
      <c r="AI211">
        <v>1809.8591542227775</v>
      </c>
      <c r="AJ211">
        <v>39.392542926298987</v>
      </c>
    </row>
    <row r="212" spans="2:36" x14ac:dyDescent="0.2">
      <c r="B212">
        <f t="shared" si="31"/>
        <v>1680</v>
      </c>
      <c r="C212">
        <v>4400000</v>
      </c>
      <c r="D212">
        <v>557.72199999999998</v>
      </c>
      <c r="E212">
        <v>-557618</v>
      </c>
      <c r="F212" s="2">
        <v>2521720</v>
      </c>
      <c r="G212">
        <v>3870.35</v>
      </c>
      <c r="I212">
        <f t="shared" si="27"/>
        <v>1025.5320312499534</v>
      </c>
      <c r="J212">
        <f t="shared" si="28"/>
        <v>0.33168805528134254</v>
      </c>
      <c r="K212" s="2">
        <f t="shared" si="29"/>
        <v>0.99926691155783276</v>
      </c>
      <c r="L212">
        <f t="shared" si="30"/>
        <v>293</v>
      </c>
      <c r="M212">
        <f t="shared" si="32"/>
        <v>-3.6599999999999993</v>
      </c>
      <c r="O212">
        <v>1680</v>
      </c>
      <c r="P212">
        <v>4400000</v>
      </c>
      <c r="Q212">
        <v>557.72199999999998</v>
      </c>
      <c r="R212">
        <v>-557618</v>
      </c>
      <c r="S212" s="2">
        <v>2521720</v>
      </c>
      <c r="T212">
        <v>3870.35</v>
      </c>
      <c r="U212">
        <v>20580.3</v>
      </c>
      <c r="V212">
        <f t="shared" si="38"/>
        <v>2.05803</v>
      </c>
      <c r="X212">
        <v>4400000</v>
      </c>
      <c r="Y212">
        <v>38.9482</v>
      </c>
      <c r="Z212">
        <v>97.937600000000003</v>
      </c>
      <c r="AA212">
        <v>58.989400000000003</v>
      </c>
      <c r="AC212">
        <f t="shared" si="33"/>
        <v>107423.75627195017</v>
      </c>
      <c r="AD212">
        <f t="shared" si="34"/>
        <v>1.958327820440728</v>
      </c>
      <c r="AE212">
        <f t="shared" si="35"/>
        <v>1958.3278204407279</v>
      </c>
      <c r="AF212">
        <f t="shared" si="36"/>
        <v>38.506301206528804</v>
      </c>
      <c r="AG212">
        <f t="shared" si="37"/>
        <v>1.5638998842555565E-2</v>
      </c>
      <c r="AI212">
        <v>1960.5081690854938</v>
      </c>
      <c r="AJ212">
        <v>38.362740813536433</v>
      </c>
    </row>
    <row r="213" spans="2:36" x14ac:dyDescent="0.2">
      <c r="B213">
        <f t="shared" si="31"/>
        <v>1720</v>
      </c>
      <c r="C213">
        <v>4500000</v>
      </c>
      <c r="D213">
        <v>557.71799999999996</v>
      </c>
      <c r="E213">
        <v>-557592</v>
      </c>
      <c r="F213" s="2">
        <v>2521720</v>
      </c>
      <c r="G213">
        <v>4313.0200000000004</v>
      </c>
      <c r="I213">
        <f t="shared" si="27"/>
        <v>1051.5320312499534</v>
      </c>
      <c r="J213">
        <f t="shared" si="28"/>
        <v>0.33958538993089832</v>
      </c>
      <c r="K213" s="2">
        <f t="shared" si="29"/>
        <v>0.99926691155783276</v>
      </c>
      <c r="L213">
        <f t="shared" si="30"/>
        <v>319</v>
      </c>
      <c r="M213">
        <f t="shared" si="32"/>
        <v>-3.3599999999999994</v>
      </c>
      <c r="O213">
        <v>1720</v>
      </c>
      <c r="P213">
        <v>4500000</v>
      </c>
      <c r="Q213">
        <v>557.71799999999996</v>
      </c>
      <c r="R213">
        <v>-557592</v>
      </c>
      <c r="S213" s="2">
        <v>2521720</v>
      </c>
      <c r="T213">
        <v>4313.0200000000004</v>
      </c>
      <c r="U213">
        <v>21861.9</v>
      </c>
      <c r="V213">
        <f t="shared" si="38"/>
        <v>2.1861900000000003</v>
      </c>
      <c r="X213">
        <v>4500000</v>
      </c>
      <c r="Y213">
        <v>39.199199999999998</v>
      </c>
      <c r="Z213">
        <v>98.025999999999996</v>
      </c>
      <c r="AA213">
        <v>58.826799999999999</v>
      </c>
      <c r="AC213">
        <f t="shared" si="33"/>
        <v>106537.88524055739</v>
      </c>
      <c r="AD213">
        <f t="shared" si="34"/>
        <v>2.0975767387819895</v>
      </c>
      <c r="AE213">
        <f t="shared" si="35"/>
        <v>2097.5767387819897</v>
      </c>
      <c r="AF213">
        <f t="shared" si="36"/>
        <v>37.300647960385845</v>
      </c>
      <c r="AG213">
        <f t="shared" si="37"/>
        <v>1.614449166243842E-2</v>
      </c>
      <c r="AI213">
        <v>2072.7755835990083</v>
      </c>
      <c r="AJ213">
        <v>37.976941670664907</v>
      </c>
    </row>
    <row r="214" spans="2:36" x14ac:dyDescent="0.2">
      <c r="B214">
        <f t="shared" si="31"/>
        <v>1760</v>
      </c>
      <c r="C214">
        <v>4600000</v>
      </c>
      <c r="D214">
        <v>557.71199999999999</v>
      </c>
      <c r="E214">
        <v>-557568</v>
      </c>
      <c r="F214" s="2">
        <v>2521720</v>
      </c>
      <c r="G214">
        <v>4609.47</v>
      </c>
      <c r="I214">
        <f t="shared" si="27"/>
        <v>1075.5320312499534</v>
      </c>
      <c r="J214">
        <f t="shared" si="28"/>
        <v>0.34748272458045409</v>
      </c>
      <c r="K214" s="2">
        <f t="shared" si="29"/>
        <v>0.99926691155783276</v>
      </c>
      <c r="L214">
        <f t="shared" si="30"/>
        <v>343</v>
      </c>
      <c r="M214">
        <f t="shared" si="32"/>
        <v>-3.4099999999999993</v>
      </c>
      <c r="O214">
        <v>1760</v>
      </c>
      <c r="P214">
        <v>4600000</v>
      </c>
      <c r="Q214">
        <v>557.71199999999999</v>
      </c>
      <c r="R214">
        <v>-557568</v>
      </c>
      <c r="S214" s="2">
        <v>2521720</v>
      </c>
      <c r="T214">
        <v>4609.47</v>
      </c>
      <c r="U214">
        <v>23267.1</v>
      </c>
      <c r="V214">
        <f t="shared" si="38"/>
        <v>2.3267099999999998</v>
      </c>
      <c r="X214">
        <v>4600000</v>
      </c>
      <c r="Y214">
        <v>38.7498</v>
      </c>
      <c r="Z214">
        <v>98.215100000000007</v>
      </c>
      <c r="AA214">
        <v>59.465299999999999</v>
      </c>
      <c r="AC214">
        <f t="shared" si="33"/>
        <v>110044.72776178482</v>
      </c>
      <c r="AD214">
        <f t="shared" si="34"/>
        <v>2.1612601342304378</v>
      </c>
      <c r="AE214">
        <f t="shared" si="35"/>
        <v>2161.2601342304379</v>
      </c>
      <c r="AF214">
        <f t="shared" si="36"/>
        <v>37.652804010310689</v>
      </c>
      <c r="AG214">
        <f t="shared" si="37"/>
        <v>1.5993496788050527E-2</v>
      </c>
      <c r="AI214">
        <v>2234.503443213378</v>
      </c>
      <c r="AJ214">
        <v>36.502191519893465</v>
      </c>
    </row>
    <row r="215" spans="2:36" x14ac:dyDescent="0.2">
      <c r="B215">
        <f t="shared" si="31"/>
        <v>1800</v>
      </c>
      <c r="C215">
        <v>4700000</v>
      </c>
      <c r="D215">
        <v>557.73900000000003</v>
      </c>
      <c r="E215">
        <v>-557541</v>
      </c>
      <c r="F215" s="2">
        <v>2521720</v>
      </c>
      <c r="G215">
        <v>4825.54</v>
      </c>
      <c r="I215">
        <f t="shared" si="27"/>
        <v>1102.5320312499534</v>
      </c>
      <c r="J215">
        <f t="shared" si="28"/>
        <v>0.35538005923000987</v>
      </c>
      <c r="K215" s="2">
        <f t="shared" si="29"/>
        <v>0.99926691155783276</v>
      </c>
      <c r="L215">
        <f t="shared" si="30"/>
        <v>370</v>
      </c>
      <c r="M215">
        <f t="shared" si="32"/>
        <v>-3.3349999999999995</v>
      </c>
      <c r="O215">
        <v>1800</v>
      </c>
      <c r="P215">
        <v>4700000</v>
      </c>
      <c r="Q215">
        <v>557.73900000000003</v>
      </c>
      <c r="R215">
        <v>-557541</v>
      </c>
      <c r="S215" s="2">
        <v>2521720</v>
      </c>
      <c r="T215">
        <v>4825.54</v>
      </c>
      <c r="U215">
        <v>25050.9</v>
      </c>
      <c r="V215">
        <f t="shared" si="38"/>
        <v>2.5050900000000005</v>
      </c>
      <c r="X215">
        <v>4700000</v>
      </c>
      <c r="Y215">
        <v>38.72</v>
      </c>
      <c r="Z215">
        <v>98.334699999999998</v>
      </c>
      <c r="AA215">
        <v>59.614699999999999</v>
      </c>
      <c r="AC215">
        <f t="shared" si="33"/>
        <v>110876.23902894252</v>
      </c>
      <c r="AD215">
        <f t="shared" si="34"/>
        <v>2.3095048250684882</v>
      </c>
      <c r="AE215">
        <f t="shared" si="35"/>
        <v>2309.5048250684881</v>
      </c>
      <c r="AF215">
        <f t="shared" si="36"/>
        <v>37.094261746238438</v>
      </c>
      <c r="AG215">
        <f t="shared" si="37"/>
        <v>1.6234316890295475E-2</v>
      </c>
      <c r="AI215">
        <v>2344.8139035624126</v>
      </c>
      <c r="AJ215">
        <v>36.716239664008093</v>
      </c>
    </row>
    <row r="216" spans="2:36" x14ac:dyDescent="0.2">
      <c r="B216">
        <f t="shared" si="31"/>
        <v>1840</v>
      </c>
      <c r="C216">
        <v>4800000</v>
      </c>
      <c r="D216">
        <v>557.67399999999998</v>
      </c>
      <c r="E216">
        <v>-557524</v>
      </c>
      <c r="F216" s="2">
        <v>2521720</v>
      </c>
      <c r="G216">
        <v>5229.93</v>
      </c>
      <c r="I216">
        <f t="shared" si="27"/>
        <v>1119.5320312499534</v>
      </c>
      <c r="J216">
        <f t="shared" si="28"/>
        <v>0.36327739387956565</v>
      </c>
      <c r="K216" s="2">
        <f t="shared" si="29"/>
        <v>0.99926691155783276</v>
      </c>
      <c r="L216">
        <f t="shared" si="30"/>
        <v>387</v>
      </c>
      <c r="M216">
        <f t="shared" si="32"/>
        <v>-3.5849999999999995</v>
      </c>
      <c r="O216">
        <v>1840</v>
      </c>
      <c r="P216">
        <v>4800000</v>
      </c>
      <c r="Q216">
        <v>557.67399999999998</v>
      </c>
      <c r="R216">
        <v>-557524</v>
      </c>
      <c r="S216" s="2">
        <v>2521720</v>
      </c>
      <c r="T216">
        <v>5229.93</v>
      </c>
      <c r="U216">
        <v>26521.3</v>
      </c>
      <c r="V216">
        <f t="shared" si="38"/>
        <v>2.6521300000000001</v>
      </c>
      <c r="X216">
        <v>4800000</v>
      </c>
      <c r="Y216">
        <v>38.787100000000002</v>
      </c>
      <c r="Z216">
        <v>98.416600000000003</v>
      </c>
      <c r="AA216">
        <v>59.6295</v>
      </c>
      <c r="AC216">
        <f t="shared" si="33"/>
        <v>110958.83824153488</v>
      </c>
      <c r="AD216">
        <f t="shared" si="34"/>
        <v>2.4432445228730955</v>
      </c>
      <c r="AE216">
        <f t="shared" si="35"/>
        <v>2443.2445228730953</v>
      </c>
      <c r="AF216">
        <f t="shared" si="36"/>
        <v>36.314898037528422</v>
      </c>
      <c r="AG216">
        <f t="shared" si="37"/>
        <v>1.658272589331454E-2</v>
      </c>
      <c r="AI216">
        <v>2431.9653112661922</v>
      </c>
      <c r="AJ216">
        <v>36.821863835989433</v>
      </c>
    </row>
    <row r="217" spans="2:36" x14ac:dyDescent="0.2">
      <c r="B217">
        <f t="shared" si="31"/>
        <v>1880</v>
      </c>
      <c r="C217">
        <v>4900000</v>
      </c>
      <c r="D217">
        <v>557.72900000000004</v>
      </c>
      <c r="E217">
        <v>-557489</v>
      </c>
      <c r="F217" s="2">
        <v>2521720</v>
      </c>
      <c r="G217">
        <v>5645.71</v>
      </c>
      <c r="I217">
        <f t="shared" si="27"/>
        <v>1154.5320312499534</v>
      </c>
      <c r="J217">
        <f t="shared" si="28"/>
        <v>0.37117472852912142</v>
      </c>
      <c r="K217" s="2">
        <f t="shared" si="29"/>
        <v>0.99926691155783276</v>
      </c>
      <c r="L217">
        <f t="shared" si="30"/>
        <v>422</v>
      </c>
      <c r="M217">
        <f t="shared" si="32"/>
        <v>-3.1349999999999993</v>
      </c>
      <c r="O217">
        <v>1880</v>
      </c>
      <c r="P217">
        <v>4900000</v>
      </c>
      <c r="Q217">
        <v>557.72900000000004</v>
      </c>
      <c r="R217">
        <v>-557489</v>
      </c>
      <c r="S217" s="2">
        <v>2521720</v>
      </c>
      <c r="T217">
        <v>5645.71</v>
      </c>
      <c r="U217">
        <v>28071.8</v>
      </c>
      <c r="V217">
        <f t="shared" si="38"/>
        <v>2.8071800000000002</v>
      </c>
      <c r="X217">
        <v>4900000</v>
      </c>
      <c r="Y217">
        <v>38.657699999999998</v>
      </c>
      <c r="Z217">
        <v>97.821100000000001</v>
      </c>
      <c r="AA217">
        <v>59.163400000000003</v>
      </c>
      <c r="AC217">
        <f t="shared" si="33"/>
        <v>108377.16090806006</v>
      </c>
      <c r="AD217">
        <f t="shared" si="34"/>
        <v>2.6476862364836524</v>
      </c>
      <c r="AE217">
        <f t="shared" si="35"/>
        <v>2647.6862364836525</v>
      </c>
      <c r="AF217">
        <f t="shared" si="36"/>
        <v>34.715279946188176</v>
      </c>
      <c r="AG217">
        <f t="shared" si="37"/>
        <v>1.7346828282343237E-2</v>
      </c>
      <c r="AI217">
        <v>2594.1802049831172</v>
      </c>
      <c r="AJ217">
        <v>35.910794049978946</v>
      </c>
    </row>
    <row r="218" spans="2:36" x14ac:dyDescent="0.2">
      <c r="B218">
        <f t="shared" si="31"/>
        <v>1920</v>
      </c>
      <c r="C218">
        <v>5000000</v>
      </c>
      <c r="D218">
        <v>557.74199999999996</v>
      </c>
      <c r="E218">
        <v>-557454</v>
      </c>
      <c r="F218" s="2">
        <v>2521720</v>
      </c>
      <c r="G218">
        <v>5989.42</v>
      </c>
      <c r="I218">
        <f t="shared" si="27"/>
        <v>1189.5320312499534</v>
      </c>
      <c r="J218">
        <f t="shared" si="28"/>
        <v>0.3790720631786772</v>
      </c>
      <c r="K218" s="2">
        <f t="shared" si="29"/>
        <v>0.99926691155783276</v>
      </c>
      <c r="L218">
        <f t="shared" si="30"/>
        <v>457</v>
      </c>
      <c r="M218">
        <f t="shared" si="32"/>
        <v>-3.1349999999999993</v>
      </c>
      <c r="O218">
        <v>1920</v>
      </c>
      <c r="P218">
        <v>5000000</v>
      </c>
      <c r="Q218">
        <v>557.74199999999996</v>
      </c>
      <c r="R218">
        <v>-557454</v>
      </c>
      <c r="S218" s="2">
        <v>2521720</v>
      </c>
      <c r="T218">
        <v>5989.42</v>
      </c>
      <c r="U218">
        <v>29550.9</v>
      </c>
      <c r="V218">
        <f t="shared" si="38"/>
        <v>2.9550900000000002</v>
      </c>
      <c r="X218">
        <v>5000000</v>
      </c>
      <c r="Y218">
        <v>38.469299999999997</v>
      </c>
      <c r="Z218">
        <v>98.547700000000006</v>
      </c>
      <c r="AA218">
        <v>60.078400000000002</v>
      </c>
      <c r="AC218">
        <f t="shared" si="33"/>
        <v>113483.69605814126</v>
      </c>
      <c r="AD218">
        <f t="shared" si="34"/>
        <v>2.6617745418431631</v>
      </c>
      <c r="AE218">
        <f t="shared" si="35"/>
        <v>2661.7745418431632</v>
      </c>
      <c r="AF218">
        <f t="shared" si="36"/>
        <v>35.593688419902428</v>
      </c>
      <c r="AG218">
        <f t="shared" si="37"/>
        <v>1.6918729885360129E-2</v>
      </c>
      <c r="AI218">
        <v>2835.4691484933769</v>
      </c>
      <c r="AJ218">
        <v>34.02342476404867</v>
      </c>
    </row>
    <row r="219" spans="2:36" x14ac:dyDescent="0.2">
      <c r="B219">
        <f t="shared" si="31"/>
        <v>1960</v>
      </c>
      <c r="C219">
        <v>5100000</v>
      </c>
      <c r="D219">
        <v>557.77300000000002</v>
      </c>
      <c r="E219">
        <v>-557432</v>
      </c>
      <c r="F219" s="2">
        <v>2521720</v>
      </c>
      <c r="G219">
        <v>6318.89</v>
      </c>
      <c r="I219">
        <f t="shared" si="27"/>
        <v>1211.5320312499534</v>
      </c>
      <c r="J219">
        <f t="shared" si="28"/>
        <v>0.38696939782823297</v>
      </c>
      <c r="K219" s="2">
        <f t="shared" si="29"/>
        <v>0.99926691155783276</v>
      </c>
      <c r="L219">
        <f t="shared" si="30"/>
        <v>479</v>
      </c>
      <c r="M219">
        <f t="shared" si="32"/>
        <v>-3.4599999999999995</v>
      </c>
      <c r="O219">
        <v>1960</v>
      </c>
      <c r="P219">
        <v>5100000</v>
      </c>
      <c r="Q219">
        <v>557.77300000000002</v>
      </c>
      <c r="R219">
        <v>-557432</v>
      </c>
      <c r="S219" s="2">
        <v>2521720</v>
      </c>
      <c r="T219">
        <v>6318.89</v>
      </c>
      <c r="U219">
        <v>31507.200000000001</v>
      </c>
      <c r="V219">
        <f t="shared" si="38"/>
        <v>3.1507200000000002</v>
      </c>
      <c r="X219">
        <v>5100000</v>
      </c>
      <c r="Y219">
        <v>38.7517</v>
      </c>
      <c r="Z219">
        <v>98.538700000000006</v>
      </c>
      <c r="AA219">
        <v>59.786999999999999</v>
      </c>
      <c r="AC219">
        <f t="shared" si="33"/>
        <v>111840.39270251757</v>
      </c>
      <c r="AD219">
        <f t="shared" si="34"/>
        <v>2.8796861198119732</v>
      </c>
      <c r="AE219">
        <f t="shared" si="35"/>
        <v>2879.6861198119732</v>
      </c>
      <c r="AF219">
        <f t="shared" si="36"/>
        <v>34.362390043600037</v>
      </c>
      <c r="AG219">
        <f t="shared" si="37"/>
        <v>1.7524974230136797E-2</v>
      </c>
      <c r="AI219">
        <v>2905.8821259977531</v>
      </c>
      <c r="AJ219">
        <v>34.294499725486425</v>
      </c>
    </row>
    <row r="220" spans="2:36" x14ac:dyDescent="0.2">
      <c r="B220">
        <f t="shared" si="31"/>
        <v>2000</v>
      </c>
      <c r="C220">
        <v>5200000</v>
      </c>
      <c r="D220">
        <v>557.71400000000006</v>
      </c>
      <c r="E220">
        <v>-557390</v>
      </c>
      <c r="F220" s="2">
        <v>2521720</v>
      </c>
      <c r="G220">
        <v>6764.57</v>
      </c>
      <c r="I220">
        <f t="shared" si="27"/>
        <v>1253.5320312499534</v>
      </c>
      <c r="J220">
        <f t="shared" si="28"/>
        <v>0.39486673247778875</v>
      </c>
      <c r="K220" s="2">
        <f t="shared" si="29"/>
        <v>0.99926691155783276</v>
      </c>
      <c r="L220">
        <f t="shared" si="30"/>
        <v>521</v>
      </c>
      <c r="M220">
        <f t="shared" si="32"/>
        <v>-2.9599999999999995</v>
      </c>
      <c r="O220">
        <v>2000</v>
      </c>
      <c r="P220">
        <v>5200000</v>
      </c>
      <c r="Q220">
        <v>557.71400000000006</v>
      </c>
      <c r="R220">
        <v>-557390</v>
      </c>
      <c r="S220" s="2">
        <v>2521720</v>
      </c>
      <c r="T220">
        <v>6764.57</v>
      </c>
      <c r="U220">
        <v>33051.300000000003</v>
      </c>
      <c r="V220">
        <f t="shared" si="38"/>
        <v>3.3051300000000006</v>
      </c>
      <c r="X220">
        <v>5200000</v>
      </c>
      <c r="Y220">
        <v>38.741</v>
      </c>
      <c r="Z220">
        <v>98.690299999999993</v>
      </c>
      <c r="AA220">
        <v>59.949300000000001</v>
      </c>
      <c r="AC220">
        <f t="shared" si="33"/>
        <v>112753.68567195519</v>
      </c>
      <c r="AD220">
        <f t="shared" si="34"/>
        <v>2.9963450636001396</v>
      </c>
      <c r="AE220">
        <f t="shared" si="35"/>
        <v>2996.3450636001398</v>
      </c>
      <c r="AF220">
        <f t="shared" si="36"/>
        <v>33.950134755825701</v>
      </c>
      <c r="AG220">
        <f t="shared" si="37"/>
        <v>1.7737779373516768E-2</v>
      </c>
      <c r="AI220">
        <v>3129.4792954596633</v>
      </c>
      <c r="AJ220">
        <v>32.831661252130274</v>
      </c>
    </row>
    <row r="221" spans="2:36" x14ac:dyDescent="0.2">
      <c r="B221">
        <f t="shared" si="31"/>
        <v>2040</v>
      </c>
      <c r="C221">
        <v>5300000</v>
      </c>
      <c r="D221">
        <v>557.68399999999997</v>
      </c>
      <c r="E221">
        <v>-557370</v>
      </c>
      <c r="F221" s="2">
        <v>2521720</v>
      </c>
      <c r="G221">
        <v>7214.72</v>
      </c>
      <c r="I221">
        <f t="shared" si="27"/>
        <v>1273.5320312499534</v>
      </c>
      <c r="J221">
        <f t="shared" si="28"/>
        <v>0.40276406712734453</v>
      </c>
      <c r="K221" s="2">
        <f t="shared" si="29"/>
        <v>0.99926691155783276</v>
      </c>
      <c r="L221">
        <f t="shared" si="30"/>
        <v>541</v>
      </c>
      <c r="M221">
        <f t="shared" si="32"/>
        <v>-3.5099999999999993</v>
      </c>
      <c r="O221">
        <v>2040</v>
      </c>
      <c r="P221">
        <v>5300000</v>
      </c>
      <c r="Q221">
        <v>557.68399999999997</v>
      </c>
      <c r="R221">
        <v>-557370</v>
      </c>
      <c r="S221" s="2">
        <v>2521720</v>
      </c>
      <c r="T221">
        <v>7214.72</v>
      </c>
      <c r="U221">
        <v>35183.300000000003</v>
      </c>
      <c r="V221">
        <f t="shared" si="38"/>
        <v>3.5183300000000006</v>
      </c>
      <c r="X221">
        <v>5300000</v>
      </c>
      <c r="Y221">
        <v>38.381300000000003</v>
      </c>
      <c r="Z221">
        <v>98.976699999999994</v>
      </c>
      <c r="AA221">
        <v>60.595399999999998</v>
      </c>
      <c r="AC221">
        <f t="shared" si="33"/>
        <v>116438.70526923376</v>
      </c>
      <c r="AD221">
        <f t="shared" si="34"/>
        <v>3.0886822367341993</v>
      </c>
      <c r="AE221">
        <f t="shared" si="35"/>
        <v>3088.6822367341993</v>
      </c>
      <c r="AF221">
        <f t="shared" si="36"/>
        <v>34.372249173104201</v>
      </c>
      <c r="AG221">
        <f t="shared" si="37"/>
        <v>1.7519947471788172E-2</v>
      </c>
      <c r="AI221">
        <v>3138.5348738811222</v>
      </c>
      <c r="AJ221">
        <v>33.659278348977381</v>
      </c>
    </row>
    <row r="222" spans="2:36" x14ac:dyDescent="0.2">
      <c r="B222">
        <f t="shared" si="31"/>
        <v>2080</v>
      </c>
      <c r="C222">
        <v>5400000</v>
      </c>
      <c r="D222">
        <v>557.77300000000002</v>
      </c>
      <c r="E222">
        <v>-557335</v>
      </c>
      <c r="F222" s="2">
        <v>2521720</v>
      </c>
      <c r="G222">
        <v>7704.84</v>
      </c>
      <c r="I222">
        <f t="shared" si="27"/>
        <v>1308.5320312499534</v>
      </c>
      <c r="J222">
        <f t="shared" si="28"/>
        <v>0.4106614017769003</v>
      </c>
      <c r="K222" s="2">
        <f t="shared" si="29"/>
        <v>0.99926691155783276</v>
      </c>
      <c r="L222">
        <f t="shared" si="30"/>
        <v>576</v>
      </c>
      <c r="M222">
        <f t="shared" si="32"/>
        <v>-3.1349999999999993</v>
      </c>
      <c r="O222">
        <v>2080</v>
      </c>
      <c r="P222">
        <v>5400000</v>
      </c>
      <c r="Q222">
        <v>557.77300000000002</v>
      </c>
      <c r="R222">
        <v>-557335</v>
      </c>
      <c r="S222" s="2">
        <v>2521720</v>
      </c>
      <c r="T222">
        <v>7704.84</v>
      </c>
      <c r="U222">
        <v>36511.4</v>
      </c>
      <c r="V222">
        <f t="shared" si="38"/>
        <v>3.6511400000000003</v>
      </c>
      <c r="X222">
        <v>5400000</v>
      </c>
      <c r="Y222">
        <v>38.377499999999998</v>
      </c>
      <c r="Z222">
        <v>99.021299999999997</v>
      </c>
      <c r="AA222">
        <v>60.643799999999999</v>
      </c>
      <c r="AC222">
        <f t="shared" si="33"/>
        <v>116717.94111595296</v>
      </c>
      <c r="AD222">
        <f t="shared" si="34"/>
        <v>3.1976055903344802</v>
      </c>
      <c r="AE222">
        <f t="shared" si="35"/>
        <v>3197.6055903344804</v>
      </c>
      <c r="AF222">
        <f t="shared" si="36"/>
        <v>33.792088528859068</v>
      </c>
      <c r="AG222">
        <f t="shared" si="37"/>
        <v>1.7820739297771133E-2</v>
      </c>
      <c r="AI222">
        <v>3233.8397116347705</v>
      </c>
      <c r="AJ222">
        <v>33.584226429812645</v>
      </c>
    </row>
    <row r="223" spans="2:36" x14ac:dyDescent="0.2">
      <c r="B223">
        <f t="shared" si="31"/>
        <v>2120</v>
      </c>
      <c r="C223">
        <v>5500000</v>
      </c>
      <c r="D223">
        <v>557.77800000000002</v>
      </c>
      <c r="E223">
        <v>-557297</v>
      </c>
      <c r="F223" s="2">
        <v>2521720</v>
      </c>
      <c r="G223">
        <v>8135.54</v>
      </c>
      <c r="I223">
        <f t="shared" si="27"/>
        <v>1346.5320312499534</v>
      </c>
      <c r="J223">
        <f t="shared" si="28"/>
        <v>0.41855873642645608</v>
      </c>
      <c r="K223" s="2">
        <f t="shared" si="29"/>
        <v>0.99926691155783276</v>
      </c>
      <c r="L223">
        <f t="shared" si="30"/>
        <v>614</v>
      </c>
      <c r="M223">
        <f t="shared" si="32"/>
        <v>-3.0599999999999996</v>
      </c>
      <c r="O223">
        <v>2120</v>
      </c>
      <c r="P223">
        <v>5500000</v>
      </c>
      <c r="Q223">
        <v>557.77800000000002</v>
      </c>
      <c r="R223">
        <v>-557297</v>
      </c>
      <c r="S223" s="2">
        <v>2521720</v>
      </c>
      <c r="T223">
        <v>8135.54</v>
      </c>
      <c r="U223">
        <v>38342</v>
      </c>
      <c r="V223">
        <f t="shared" si="38"/>
        <v>3.8342000000000001</v>
      </c>
      <c r="X223">
        <v>5500000</v>
      </c>
      <c r="Y223">
        <v>38.134300000000003</v>
      </c>
      <c r="Z223">
        <v>99.344200000000001</v>
      </c>
      <c r="AA223">
        <v>61.209899999999998</v>
      </c>
      <c r="AC223">
        <f t="shared" si="33"/>
        <v>120017.17711162061</v>
      </c>
      <c r="AD223">
        <f t="shared" si="34"/>
        <v>3.265618005091123</v>
      </c>
      <c r="AE223">
        <f t="shared" si="35"/>
        <v>3265.618005091123</v>
      </c>
      <c r="AF223">
        <f t="shared" si="36"/>
        <v>34.091671724819776</v>
      </c>
      <c r="AG223">
        <f t="shared" si="37"/>
        <v>1.7664138176057234E-2</v>
      </c>
      <c r="AI223">
        <v>3408.8721828178768</v>
      </c>
      <c r="AJ223">
        <v>33.056191691229529</v>
      </c>
    </row>
    <row r="224" spans="2:36" x14ac:dyDescent="0.2">
      <c r="B224">
        <f t="shared" si="31"/>
        <v>2160</v>
      </c>
      <c r="C224">
        <v>5600000</v>
      </c>
      <c r="D224">
        <v>557.71500000000003</v>
      </c>
      <c r="E224">
        <v>-557256</v>
      </c>
      <c r="F224" s="2">
        <v>2521720</v>
      </c>
      <c r="G224">
        <v>8574.6</v>
      </c>
      <c r="I224">
        <f t="shared" si="27"/>
        <v>1387.5320312499534</v>
      </c>
      <c r="J224">
        <f t="shared" si="28"/>
        <v>0.42645607107601186</v>
      </c>
      <c r="K224" s="2">
        <f t="shared" si="29"/>
        <v>0.99926691155783276</v>
      </c>
      <c r="L224">
        <f t="shared" si="30"/>
        <v>655</v>
      </c>
      <c r="M224">
        <f t="shared" si="32"/>
        <v>-2.9849999999999994</v>
      </c>
      <c r="O224">
        <v>2160</v>
      </c>
      <c r="P224">
        <v>5600000</v>
      </c>
      <c r="Q224">
        <v>557.71500000000003</v>
      </c>
      <c r="R224">
        <v>-557256</v>
      </c>
      <c r="S224" s="2">
        <v>2521720</v>
      </c>
      <c r="T224">
        <v>8574.6</v>
      </c>
      <c r="U224">
        <v>40391.1</v>
      </c>
      <c r="V224">
        <f t="shared" si="38"/>
        <v>4.03911</v>
      </c>
      <c r="X224">
        <v>5600000</v>
      </c>
      <c r="Y224">
        <v>38.051699999999997</v>
      </c>
      <c r="Z224">
        <v>99.1631</v>
      </c>
      <c r="AA224">
        <v>61.111400000000003</v>
      </c>
      <c r="AC224">
        <f t="shared" si="33"/>
        <v>119438.70801669493</v>
      </c>
      <c r="AD224">
        <f t="shared" si="34"/>
        <v>3.45680284330773</v>
      </c>
      <c r="AE224">
        <f t="shared" si="35"/>
        <v>3456.8028433077302</v>
      </c>
      <c r="AF224">
        <f t="shared" si="36"/>
        <v>33.299069429469299</v>
      </c>
      <c r="AG224">
        <f t="shared" si="37"/>
        <v>1.808458945903935E-2</v>
      </c>
      <c r="AI224">
        <v>3475.7300256104481</v>
      </c>
      <c r="AJ224">
        <v>33.150535507171661</v>
      </c>
    </row>
    <row r="225" spans="1:36" x14ac:dyDescent="0.2">
      <c r="B225">
        <f t="shared" si="31"/>
        <v>2200</v>
      </c>
      <c r="C225">
        <v>5700000</v>
      </c>
      <c r="D225">
        <v>557.70299999999997</v>
      </c>
      <c r="E225">
        <v>-557222</v>
      </c>
      <c r="F225" s="2">
        <v>2521720</v>
      </c>
      <c r="G225">
        <v>9084.6200000000008</v>
      </c>
      <c r="I225">
        <f t="shared" si="27"/>
        <v>1421.5320312499534</v>
      </c>
      <c r="J225">
        <f t="shared" si="28"/>
        <v>0.43435340572556763</v>
      </c>
      <c r="K225" s="2">
        <f t="shared" si="29"/>
        <v>0.99926691155783276</v>
      </c>
      <c r="L225">
        <f t="shared" si="30"/>
        <v>689</v>
      </c>
      <c r="M225">
        <f t="shared" si="32"/>
        <v>-3.1599999999999993</v>
      </c>
      <c r="O225">
        <v>2200</v>
      </c>
      <c r="P225">
        <v>5700000</v>
      </c>
      <c r="Q225">
        <v>557.70299999999997</v>
      </c>
      <c r="R225">
        <v>-557222</v>
      </c>
      <c r="S225" s="2">
        <v>2521720</v>
      </c>
      <c r="T225">
        <v>9084.6200000000008</v>
      </c>
      <c r="U225">
        <v>42416.800000000003</v>
      </c>
      <c r="V225">
        <f t="shared" si="38"/>
        <v>4.2416800000000006</v>
      </c>
      <c r="X225">
        <v>5700000</v>
      </c>
      <c r="Y225">
        <v>38.187899999999999</v>
      </c>
      <c r="Z225">
        <v>99.356300000000005</v>
      </c>
      <c r="AA225">
        <v>61.168399999999998</v>
      </c>
      <c r="AC225">
        <f t="shared" si="33"/>
        <v>119773.2294798455</v>
      </c>
      <c r="AD225">
        <f t="shared" si="34"/>
        <v>3.6200299896076538</v>
      </c>
      <c r="AE225">
        <f t="shared" si="35"/>
        <v>3620.029989607654</v>
      </c>
      <c r="AF225">
        <f t="shared" si="36"/>
        <v>32.785199451255885</v>
      </c>
      <c r="AG225">
        <f t="shared" si="37"/>
        <v>1.8368044424903803E-2</v>
      </c>
      <c r="AI225">
        <v>3559.4751129270526</v>
      </c>
      <c r="AJ225">
        <v>33.231485280379346</v>
      </c>
    </row>
    <row r="226" spans="1:36" x14ac:dyDescent="0.2">
      <c r="B226">
        <f t="shared" si="31"/>
        <v>2240</v>
      </c>
      <c r="C226">
        <v>5800000</v>
      </c>
      <c r="D226">
        <v>557.67100000000005</v>
      </c>
      <c r="E226">
        <v>-557175</v>
      </c>
      <c r="F226" s="2">
        <v>2521720</v>
      </c>
      <c r="G226">
        <v>9589.4</v>
      </c>
      <c r="I226">
        <f t="shared" si="27"/>
        <v>1468.5320312499534</v>
      </c>
      <c r="J226">
        <f t="shared" si="28"/>
        <v>0.44225074037512341</v>
      </c>
      <c r="K226" s="2">
        <f t="shared" si="29"/>
        <v>0.99926691155783276</v>
      </c>
      <c r="L226">
        <f t="shared" si="30"/>
        <v>736</v>
      </c>
      <c r="M226">
        <f t="shared" si="32"/>
        <v>-2.8349999999999995</v>
      </c>
      <c r="O226">
        <v>2240</v>
      </c>
      <c r="P226">
        <v>5800000</v>
      </c>
      <c r="Q226">
        <v>557.67100000000005</v>
      </c>
      <c r="R226">
        <v>-557175</v>
      </c>
      <c r="S226" s="2">
        <v>2521720</v>
      </c>
      <c r="T226">
        <v>9589.4</v>
      </c>
      <c r="U226">
        <v>44152.2</v>
      </c>
      <c r="V226">
        <f t="shared" si="38"/>
        <v>4.4152199999999997</v>
      </c>
      <c r="X226">
        <v>5800000</v>
      </c>
      <c r="Y226">
        <v>38.145000000000003</v>
      </c>
      <c r="Z226">
        <v>99.125600000000006</v>
      </c>
      <c r="AA226">
        <v>60.980600000000003</v>
      </c>
      <c r="AC226">
        <f t="shared" si="33"/>
        <v>118673.42515550948</v>
      </c>
      <c r="AD226">
        <f t="shared" si="34"/>
        <v>3.8030575532327076</v>
      </c>
      <c r="AE226">
        <f t="shared" si="35"/>
        <v>3803.0575532327075</v>
      </c>
      <c r="AF226">
        <f t="shared" si="36"/>
        <v>31.904078852074914</v>
      </c>
      <c r="AG226">
        <f t="shared" si="37"/>
        <v>1.8875329477216211E-2</v>
      </c>
      <c r="AI226">
        <v>3659.8743824757817</v>
      </c>
      <c r="AJ226">
        <v>33.128441518589355</v>
      </c>
    </row>
    <row r="227" spans="1:36" x14ac:dyDescent="0.2">
      <c r="B227">
        <f t="shared" si="31"/>
        <v>2280</v>
      </c>
      <c r="C227">
        <v>5900000</v>
      </c>
      <c r="D227">
        <v>557.69299999999998</v>
      </c>
      <c r="E227">
        <v>-557135</v>
      </c>
      <c r="F227" s="2">
        <v>2521720</v>
      </c>
      <c r="G227">
        <v>10025.200000000001</v>
      </c>
      <c r="I227">
        <f t="shared" si="27"/>
        <v>1508.5320312499534</v>
      </c>
      <c r="J227">
        <f t="shared" si="28"/>
        <v>0.45014807502467918</v>
      </c>
      <c r="K227" s="2">
        <f t="shared" si="29"/>
        <v>0.99926691155783276</v>
      </c>
      <c r="L227">
        <f t="shared" si="30"/>
        <v>776</v>
      </c>
      <c r="M227">
        <f t="shared" si="32"/>
        <v>-3.0099999999999993</v>
      </c>
      <c r="O227">
        <v>2280</v>
      </c>
      <c r="P227">
        <v>5900000</v>
      </c>
      <c r="Q227">
        <v>557.69299999999998</v>
      </c>
      <c r="R227">
        <v>-557135</v>
      </c>
      <c r="S227" s="2">
        <v>2521720</v>
      </c>
      <c r="T227">
        <v>10025.200000000001</v>
      </c>
      <c r="U227">
        <v>45573.2</v>
      </c>
      <c r="V227">
        <f t="shared" si="38"/>
        <v>4.5573199999999998</v>
      </c>
      <c r="X227">
        <v>5900000</v>
      </c>
      <c r="Y227">
        <v>38.118600000000001</v>
      </c>
      <c r="Z227">
        <v>99.965500000000006</v>
      </c>
      <c r="AA227">
        <v>61.846899999999998</v>
      </c>
      <c r="AC227">
        <f t="shared" si="33"/>
        <v>123803.29565226781</v>
      </c>
      <c r="AD227">
        <f t="shared" si="34"/>
        <v>3.7628018186228456</v>
      </c>
      <c r="AE227">
        <f t="shared" si="35"/>
        <v>3762.8018186228455</v>
      </c>
      <c r="AF227">
        <f t="shared" si="36"/>
        <v>32.699273965699859</v>
      </c>
      <c r="AG227">
        <f t="shared" si="37"/>
        <v>1.841631103588667E-2</v>
      </c>
      <c r="AI227">
        <v>3880.3349470620387</v>
      </c>
      <c r="AJ227">
        <v>31.879993037794037</v>
      </c>
    </row>
    <row r="228" spans="1:36" x14ac:dyDescent="0.2">
      <c r="B228">
        <f t="shared" si="31"/>
        <v>2320</v>
      </c>
      <c r="C228">
        <v>6000000</v>
      </c>
      <c r="D228">
        <v>557.69000000000005</v>
      </c>
      <c r="E228">
        <v>-557100</v>
      </c>
      <c r="F228" s="2">
        <v>2521720</v>
      </c>
      <c r="G228">
        <v>10570.8</v>
      </c>
      <c r="I228">
        <f t="shared" si="27"/>
        <v>1543.5320312499534</v>
      </c>
      <c r="J228">
        <f t="shared" si="28"/>
        <v>0.45804540967423496</v>
      </c>
      <c r="K228" s="2">
        <f t="shared" si="29"/>
        <v>0.99926691155783276</v>
      </c>
      <c r="L228">
        <f t="shared" si="30"/>
        <v>811</v>
      </c>
      <c r="M228">
        <f t="shared" si="32"/>
        <v>-3.1349999999999993</v>
      </c>
      <c r="O228">
        <v>2320</v>
      </c>
      <c r="P228">
        <v>6000000</v>
      </c>
      <c r="Q228">
        <v>557.69000000000005</v>
      </c>
      <c r="R228">
        <v>-557100</v>
      </c>
      <c r="S228" s="2">
        <v>2521720</v>
      </c>
      <c r="T228">
        <v>10570.8</v>
      </c>
      <c r="U228">
        <v>48007.9</v>
      </c>
      <c r="V228">
        <f t="shared" si="38"/>
        <v>4.8007900000000001</v>
      </c>
      <c r="X228">
        <v>6000000</v>
      </c>
      <c r="Y228">
        <v>37.9572</v>
      </c>
      <c r="Z228">
        <v>100.154</v>
      </c>
      <c r="AA228">
        <v>62.196800000000003</v>
      </c>
      <c r="AC228">
        <f t="shared" si="33"/>
        <v>125916.46440113317</v>
      </c>
      <c r="AD228">
        <f t="shared" si="34"/>
        <v>3.8973033888225181</v>
      </c>
      <c r="AE228">
        <f t="shared" si="35"/>
        <v>3897.3033888225182</v>
      </c>
      <c r="AF228">
        <f t="shared" si="36"/>
        <v>32.68400640619069</v>
      </c>
      <c r="AG228">
        <f t="shared" si="37"/>
        <v>1.8424913779417726E-2</v>
      </c>
      <c r="AI228">
        <v>3937.8086385177348</v>
      </c>
      <c r="AJ228">
        <v>32.269110777284332</v>
      </c>
    </row>
    <row r="229" spans="1:36" x14ac:dyDescent="0.2">
      <c r="B229">
        <f t="shared" si="31"/>
        <v>2360</v>
      </c>
      <c r="C229">
        <v>6100000</v>
      </c>
      <c r="D229">
        <v>557.697</v>
      </c>
      <c r="E229">
        <v>-557056</v>
      </c>
      <c r="F229" s="2">
        <v>2521720</v>
      </c>
      <c r="G229">
        <v>10971.3</v>
      </c>
      <c r="I229">
        <f t="shared" si="27"/>
        <v>1587.5320312499534</v>
      </c>
      <c r="J229">
        <f t="shared" si="28"/>
        <v>0.46594274432379074</v>
      </c>
      <c r="K229" s="2">
        <f t="shared" si="29"/>
        <v>0.99926691155783276</v>
      </c>
      <c r="L229">
        <f t="shared" si="30"/>
        <v>855</v>
      </c>
      <c r="M229">
        <f t="shared" si="32"/>
        <v>-2.9099999999999993</v>
      </c>
      <c r="O229">
        <v>2360</v>
      </c>
      <c r="P229">
        <v>6100000</v>
      </c>
      <c r="Q229">
        <v>557.697</v>
      </c>
      <c r="R229">
        <v>-557056</v>
      </c>
      <c r="S229" s="2">
        <v>2521720</v>
      </c>
      <c r="T229">
        <v>10971.3</v>
      </c>
      <c r="U229">
        <v>49893.599999999999</v>
      </c>
      <c r="V229">
        <f t="shared" si="38"/>
        <v>4.9893600000000005</v>
      </c>
      <c r="X229">
        <v>6100000</v>
      </c>
      <c r="Y229">
        <v>37.870899999999999</v>
      </c>
      <c r="Z229">
        <v>100.503</v>
      </c>
      <c r="AA229">
        <v>62.632100000000001</v>
      </c>
      <c r="AC229">
        <f t="shared" si="33"/>
        <v>128578.78514245217</v>
      </c>
      <c r="AD229">
        <f t="shared" si="34"/>
        <v>3.9665190968018202</v>
      </c>
      <c r="AE229">
        <f t="shared" si="35"/>
        <v>3966.5190968018201</v>
      </c>
      <c r="AF229">
        <f t="shared" si="36"/>
        <v>32.809383225756221</v>
      </c>
      <c r="AG229">
        <f t="shared" si="37"/>
        <v>1.835450535160494E-2</v>
      </c>
      <c r="AI229">
        <v>4125.3272865112958</v>
      </c>
      <c r="AJ229">
        <v>31.533394877600792</v>
      </c>
    </row>
    <row r="230" spans="1:36" x14ac:dyDescent="0.2">
      <c r="B230">
        <f t="shared" si="31"/>
        <v>2400</v>
      </c>
      <c r="C230">
        <v>6200000</v>
      </c>
      <c r="D230">
        <v>557.71100000000001</v>
      </c>
      <c r="E230">
        <v>-557012</v>
      </c>
      <c r="F230" s="2">
        <v>2521720</v>
      </c>
      <c r="G230">
        <v>11551.7</v>
      </c>
      <c r="I230">
        <f t="shared" si="27"/>
        <v>1631.5320312499534</v>
      </c>
      <c r="J230">
        <f t="shared" si="28"/>
        <v>0.47384007897334651</v>
      </c>
      <c r="K230" s="2">
        <f t="shared" si="29"/>
        <v>0.99926691155783276</v>
      </c>
      <c r="L230">
        <f t="shared" si="30"/>
        <v>899</v>
      </c>
      <c r="M230">
        <f t="shared" si="32"/>
        <v>-2.9099999999999993</v>
      </c>
      <c r="O230">
        <v>2400</v>
      </c>
      <c r="P230">
        <v>6200000</v>
      </c>
      <c r="Q230">
        <v>557.71100000000001</v>
      </c>
      <c r="R230">
        <v>-557012</v>
      </c>
      <c r="S230" s="2">
        <v>2521720</v>
      </c>
      <c r="T230">
        <v>11551.7</v>
      </c>
      <c r="U230">
        <v>51444.9</v>
      </c>
      <c r="V230">
        <f t="shared" si="38"/>
        <v>5.1444900000000002</v>
      </c>
      <c r="X230">
        <v>6200000</v>
      </c>
      <c r="Y230">
        <v>37.626899999999999</v>
      </c>
      <c r="Z230">
        <v>100.02</v>
      </c>
      <c r="AA230">
        <v>62.393099999999997</v>
      </c>
      <c r="AC230">
        <f t="shared" si="33"/>
        <v>127112.45012200453</v>
      </c>
      <c r="AD230">
        <f t="shared" si="34"/>
        <v>4.1370261312640713</v>
      </c>
      <c r="AE230">
        <f t="shared" si="35"/>
        <v>4137.0261312640714</v>
      </c>
      <c r="AF230">
        <f t="shared" si="36"/>
        <v>31.894632276446305</v>
      </c>
      <c r="AG230">
        <f t="shared" si="37"/>
        <v>1.8880919986173205E-2</v>
      </c>
      <c r="AI230">
        <v>4256.4061338705214</v>
      </c>
      <c r="AJ230">
        <v>31.381517381871173</v>
      </c>
    </row>
    <row r="231" spans="1:36" x14ac:dyDescent="0.2">
      <c r="B231">
        <f t="shared" si="31"/>
        <v>2440</v>
      </c>
      <c r="C231">
        <v>6300000</v>
      </c>
      <c r="D231">
        <v>557.70600000000002</v>
      </c>
      <c r="E231">
        <v>-556962</v>
      </c>
      <c r="F231" s="2">
        <v>2521720</v>
      </c>
      <c r="G231">
        <v>12077.4</v>
      </c>
      <c r="I231">
        <f t="shared" si="27"/>
        <v>1681.5320312499534</v>
      </c>
      <c r="J231">
        <f t="shared" si="28"/>
        <v>0.48173741362290229</v>
      </c>
      <c r="K231" s="2">
        <f t="shared" si="29"/>
        <v>0.99926691155783276</v>
      </c>
      <c r="L231">
        <f t="shared" si="30"/>
        <v>949</v>
      </c>
      <c r="M231">
        <f t="shared" si="32"/>
        <v>-2.7599999999999993</v>
      </c>
      <c r="O231">
        <v>2440</v>
      </c>
      <c r="P231">
        <v>6300000</v>
      </c>
      <c r="Q231">
        <v>557.70600000000002</v>
      </c>
      <c r="R231">
        <v>-556962</v>
      </c>
      <c r="S231" s="2">
        <v>2521720</v>
      </c>
      <c r="T231">
        <v>12077.4</v>
      </c>
      <c r="U231">
        <v>53761.2</v>
      </c>
      <c r="V231">
        <f t="shared" si="38"/>
        <v>5.3761200000000002</v>
      </c>
      <c r="X231">
        <v>6300000</v>
      </c>
      <c r="Y231">
        <v>37.881999999999998</v>
      </c>
      <c r="Z231">
        <v>100.902</v>
      </c>
      <c r="AA231">
        <v>63.02</v>
      </c>
      <c r="AC231">
        <f t="shared" si="33"/>
        <v>130982.59616818668</v>
      </c>
      <c r="AD231">
        <f t="shared" si="34"/>
        <v>4.1955546888134103</v>
      </c>
      <c r="AE231">
        <f t="shared" si="35"/>
        <v>4195.5546888134104</v>
      </c>
      <c r="AF231">
        <f t="shared" si="36"/>
        <v>32.326934185443449</v>
      </c>
      <c r="AG231">
        <f t="shared" si="37"/>
        <v>1.8628429053787775E-2</v>
      </c>
      <c r="AI231">
        <v>4326.9194182499559</v>
      </c>
      <c r="AJ231">
        <v>31.438489077401975</v>
      </c>
    </row>
    <row r="232" spans="1:36" x14ac:dyDescent="0.2">
      <c r="B232">
        <f t="shared" si="31"/>
        <v>2480</v>
      </c>
      <c r="C232">
        <v>6400000</v>
      </c>
      <c r="D232">
        <v>557.79600000000005</v>
      </c>
      <c r="E232">
        <v>-556927</v>
      </c>
      <c r="F232" s="2">
        <v>2521720</v>
      </c>
      <c r="G232">
        <v>12632.9</v>
      </c>
      <c r="I232">
        <f t="shared" si="27"/>
        <v>1716.5320312499534</v>
      </c>
      <c r="J232">
        <f t="shared" si="28"/>
        <v>0.48963474827245806</v>
      </c>
      <c r="K232" s="2">
        <f t="shared" si="29"/>
        <v>0.99926691155783276</v>
      </c>
      <c r="L232">
        <f t="shared" si="30"/>
        <v>984</v>
      </c>
      <c r="M232">
        <f t="shared" si="32"/>
        <v>-3.1349999999999993</v>
      </c>
      <c r="O232">
        <v>2480</v>
      </c>
      <c r="P232">
        <v>6400000</v>
      </c>
      <c r="Q232">
        <v>557.79600000000005</v>
      </c>
      <c r="R232">
        <v>-556927</v>
      </c>
      <c r="S232" s="2">
        <v>2521720</v>
      </c>
      <c r="T232">
        <v>12632.9</v>
      </c>
      <c r="U232">
        <v>55741.9</v>
      </c>
      <c r="V232">
        <f t="shared" si="38"/>
        <v>5.5741900000000006</v>
      </c>
      <c r="X232">
        <v>6400000</v>
      </c>
      <c r="Y232">
        <v>37.5762</v>
      </c>
      <c r="Z232">
        <v>101.35299999999999</v>
      </c>
      <c r="AA232">
        <v>63.776800000000001</v>
      </c>
      <c r="AC232">
        <f t="shared" si="33"/>
        <v>135758.35654691956</v>
      </c>
      <c r="AD232">
        <f t="shared" si="34"/>
        <v>4.1970990895500426</v>
      </c>
      <c r="AE232">
        <f t="shared" si="35"/>
        <v>4197.0990895500427</v>
      </c>
      <c r="AF232">
        <f t="shared" si="36"/>
        <v>32.965194480868931</v>
      </c>
      <c r="AG232">
        <f t="shared" si="37"/>
        <v>1.8267752078619817E-2</v>
      </c>
      <c r="AI232">
        <v>4372.3768443075651</v>
      </c>
      <c r="AJ232">
        <v>31.70404615860744</v>
      </c>
    </row>
    <row r="233" spans="1:36" x14ac:dyDescent="0.2">
      <c r="B233">
        <f t="shared" si="31"/>
        <v>2520</v>
      </c>
      <c r="C233">
        <v>6500000</v>
      </c>
      <c r="D233">
        <v>557.74699999999996</v>
      </c>
      <c r="E233">
        <v>-556888</v>
      </c>
      <c r="F233" s="2">
        <v>2521720</v>
      </c>
      <c r="G233">
        <v>13237.8</v>
      </c>
      <c r="I233">
        <f t="shared" si="27"/>
        <v>1755.5320312499534</v>
      </c>
      <c r="J233">
        <f t="shared" si="28"/>
        <v>0.49753208292201384</v>
      </c>
      <c r="K233" s="2">
        <f t="shared" si="29"/>
        <v>0.99926691155783276</v>
      </c>
      <c r="L233">
        <f t="shared" si="30"/>
        <v>1023</v>
      </c>
      <c r="M233">
        <f t="shared" si="32"/>
        <v>-3.0349999999999993</v>
      </c>
      <c r="O233">
        <v>2520</v>
      </c>
      <c r="P233">
        <v>6500000</v>
      </c>
      <c r="Q233">
        <v>557.74699999999996</v>
      </c>
      <c r="R233">
        <v>-556888</v>
      </c>
      <c r="S233" s="2">
        <v>2521720</v>
      </c>
      <c r="T233">
        <v>13237.8</v>
      </c>
      <c r="U233">
        <v>57466.6</v>
      </c>
      <c r="V233">
        <f t="shared" si="38"/>
        <v>5.7466600000000003</v>
      </c>
      <c r="X233">
        <v>6500000</v>
      </c>
      <c r="Y233">
        <v>37.131900000000002</v>
      </c>
      <c r="Z233">
        <v>101.289</v>
      </c>
      <c r="AA233">
        <v>64.1571</v>
      </c>
      <c r="AC233">
        <f t="shared" si="33"/>
        <v>138201.44136204649</v>
      </c>
      <c r="AD233">
        <f t="shared" si="34"/>
        <v>4.2504700180758537</v>
      </c>
      <c r="AE233">
        <f t="shared" si="35"/>
        <v>4250.4700180758537</v>
      </c>
      <c r="AF233">
        <f t="shared" si="36"/>
        <v>33.025757138184282</v>
      </c>
      <c r="AG233">
        <f t="shared" si="37"/>
        <v>1.8234252661651719E-2</v>
      </c>
      <c r="AI233">
        <v>4526.7594777555523</v>
      </c>
      <c r="AJ233">
        <v>31.03205600658471</v>
      </c>
    </row>
    <row r="234" spans="1:36" x14ac:dyDescent="0.2">
      <c r="B234">
        <f t="shared" si="31"/>
        <v>2560</v>
      </c>
      <c r="C234">
        <v>6600000</v>
      </c>
      <c r="D234">
        <v>557.74300000000005</v>
      </c>
      <c r="E234">
        <v>-556834</v>
      </c>
      <c r="F234" s="2">
        <v>2521720</v>
      </c>
      <c r="G234">
        <v>13776.3</v>
      </c>
      <c r="I234">
        <f t="shared" si="27"/>
        <v>1809.5320312499534</v>
      </c>
      <c r="J234">
        <f t="shared" si="28"/>
        <v>0.50542941757156956</v>
      </c>
      <c r="K234" s="2">
        <f t="shared" si="29"/>
        <v>0.99926691155783276</v>
      </c>
      <c r="L234">
        <f t="shared" si="30"/>
        <v>1077</v>
      </c>
      <c r="M234">
        <f t="shared" si="32"/>
        <v>-2.6599999999999993</v>
      </c>
      <c r="O234">
        <v>2560</v>
      </c>
      <c r="P234">
        <v>6600000</v>
      </c>
      <c r="Q234">
        <v>557.74300000000005</v>
      </c>
      <c r="R234">
        <v>-556834</v>
      </c>
      <c r="S234" s="2">
        <v>2521720</v>
      </c>
      <c r="T234">
        <v>13776.3</v>
      </c>
      <c r="U234">
        <v>59609.9</v>
      </c>
      <c r="V234">
        <f t="shared" si="38"/>
        <v>5.9609900000000007</v>
      </c>
      <c r="X234">
        <v>6600000</v>
      </c>
      <c r="Y234">
        <v>36.053699999999999</v>
      </c>
      <c r="Z234">
        <v>101.435</v>
      </c>
      <c r="AA234">
        <v>65.381299999999996</v>
      </c>
      <c r="AC234">
        <f t="shared" si="33"/>
        <v>146264.54092160761</v>
      </c>
      <c r="AD234">
        <f t="shared" si="34"/>
        <v>4.1659434227898196</v>
      </c>
      <c r="AE234">
        <f t="shared" si="35"/>
        <v>4165.9434227898191</v>
      </c>
      <c r="AF234">
        <f t="shared" si="36"/>
        <v>34.406447868356288</v>
      </c>
      <c r="AG234">
        <f t="shared" si="37"/>
        <v>1.7502533313060925E-2</v>
      </c>
      <c r="AI234">
        <v>4791.5148767285482</v>
      </c>
      <c r="AJ234">
        <v>30.114938449376737</v>
      </c>
    </row>
    <row r="235" spans="1:36" x14ac:dyDescent="0.2">
      <c r="F235" s="2"/>
      <c r="K235" s="2"/>
      <c r="S235" s="2"/>
    </row>
    <row r="236" spans="1:36" x14ac:dyDescent="0.2">
      <c r="A236" t="s">
        <v>31</v>
      </c>
      <c r="B236" t="s">
        <v>0</v>
      </c>
    </row>
    <row r="238" spans="1:36" x14ac:dyDescent="0.2">
      <c r="B238" t="s">
        <v>1</v>
      </c>
      <c r="AD238" t="s">
        <v>2</v>
      </c>
    </row>
    <row r="239" spans="1:36" x14ac:dyDescent="0.2">
      <c r="D239" t="s">
        <v>3</v>
      </c>
      <c r="F239" t="s">
        <v>32</v>
      </c>
      <c r="X239" t="s">
        <v>5</v>
      </c>
      <c r="Y239" t="s">
        <v>6</v>
      </c>
      <c r="Z239" t="s">
        <v>7</v>
      </c>
      <c r="AA239" t="s">
        <v>8</v>
      </c>
      <c r="AC239">
        <f>(4/3)*3.14*((3.413*6.5)^3)</f>
        <v>45710.641842597375</v>
      </c>
      <c r="AD239" t="s">
        <v>9</v>
      </c>
    </row>
    <row r="240" spans="1:36" x14ac:dyDescent="0.2">
      <c r="B240">
        <v>2277</v>
      </c>
      <c r="C240" t="s">
        <v>10</v>
      </c>
      <c r="D240" t="s">
        <v>11</v>
      </c>
      <c r="E240" t="s">
        <v>12</v>
      </c>
      <c r="F240" t="s">
        <v>13</v>
      </c>
      <c r="G240" t="s">
        <v>14</v>
      </c>
      <c r="I240" t="s">
        <v>15</v>
      </c>
      <c r="J240" t="s">
        <v>16</v>
      </c>
      <c r="K240" t="s">
        <v>17</v>
      </c>
      <c r="L240" t="s">
        <v>18</v>
      </c>
      <c r="M240" t="s">
        <v>19</v>
      </c>
      <c r="X240">
        <v>0</v>
      </c>
      <c r="Y240">
        <v>46.305</v>
      </c>
      <c r="Z240">
        <v>90.894999999999996</v>
      </c>
      <c r="AA240">
        <v>44.59</v>
      </c>
      <c r="AC240">
        <f>(1/6)*3.14*(AA240)^3</f>
        <v>46397.097696343335</v>
      </c>
    </row>
    <row r="241" spans="2:36" x14ac:dyDescent="0.2">
      <c r="B241" t="s">
        <v>20</v>
      </c>
      <c r="C241">
        <v>100000</v>
      </c>
      <c r="D241">
        <v>520.53</v>
      </c>
      <c r="E241">
        <v>-581660</v>
      </c>
      <c r="F241" s="2">
        <v>2523570</v>
      </c>
      <c r="G241">
        <v>-3.6522400000000002E-3</v>
      </c>
      <c r="X241">
        <v>100000</v>
      </c>
      <c r="Y241">
        <v>46.658000000000001</v>
      </c>
      <c r="Z241">
        <v>90.715400000000002</v>
      </c>
      <c r="AA241">
        <v>44.057400000000001</v>
      </c>
      <c r="AC241">
        <f>(1/6)*3.14*(AA241)^3</f>
        <v>44754.322815659856</v>
      </c>
    </row>
    <row r="242" spans="2:36" x14ac:dyDescent="0.2">
      <c r="B242">
        <v>0</v>
      </c>
      <c r="C242">
        <v>200000</v>
      </c>
      <c r="D242">
        <v>520.53399999999999</v>
      </c>
      <c r="E242">
        <v>-570876</v>
      </c>
      <c r="F242" s="2">
        <v>2522130</v>
      </c>
      <c r="G242">
        <v>-1.3956E-2</v>
      </c>
      <c r="I242">
        <f>E242-(128000-$B$240)/128000*E$241</f>
        <v>436.81390624993946</v>
      </c>
      <c r="J242">
        <f>B242/$B$240</f>
        <v>0</v>
      </c>
      <c r="K242" s="2">
        <f>F242/$F$241</f>
        <v>0.99942937980717794</v>
      </c>
      <c r="L242">
        <f>E242-$E$242</f>
        <v>0</v>
      </c>
      <c r="O242" t="s">
        <v>21</v>
      </c>
      <c r="P242" t="s">
        <v>10</v>
      </c>
      <c r="Q242" t="s">
        <v>11</v>
      </c>
      <c r="R242" t="s">
        <v>12</v>
      </c>
      <c r="S242" t="s">
        <v>13</v>
      </c>
      <c r="T242" t="s">
        <v>14</v>
      </c>
      <c r="U242" t="s">
        <v>22</v>
      </c>
      <c r="V242" t="s">
        <v>23</v>
      </c>
      <c r="X242">
        <v>200000</v>
      </c>
      <c r="Y242">
        <v>46.730800000000002</v>
      </c>
      <c r="Z242">
        <v>90.966700000000003</v>
      </c>
      <c r="AA242">
        <v>44.235900000000001</v>
      </c>
      <c r="AC242">
        <f>(1/6)*3.14*(AA242)^3</f>
        <v>45300.500524548203</v>
      </c>
      <c r="AD242" t="s">
        <v>24</v>
      </c>
      <c r="AE242" t="s">
        <v>45</v>
      </c>
      <c r="AF242" t="s">
        <v>25</v>
      </c>
      <c r="AG242" t="s">
        <v>26</v>
      </c>
    </row>
    <row r="243" spans="2:36" x14ac:dyDescent="0.2">
      <c r="B243">
        <f>B242+(C243-C242)/5500</f>
        <v>18.181818181818183</v>
      </c>
      <c r="C243">
        <v>300000</v>
      </c>
      <c r="D243">
        <v>557.68499999999995</v>
      </c>
      <c r="E243">
        <v>-570880</v>
      </c>
      <c r="F243" s="2">
        <v>2521730</v>
      </c>
      <c r="G243">
        <v>311.00900000000001</v>
      </c>
      <c r="I243">
        <f t="shared" ref="I243:I299" si="39">E243-(128000-$B$240)/128000*E$241</f>
        <v>432.81390624993946</v>
      </c>
      <c r="J243">
        <f t="shared" ref="J243:J299" si="40">B243/$B$240</f>
        <v>7.9849882221423724E-3</v>
      </c>
      <c r="K243">
        <f t="shared" ref="K243:K299" si="41">F243/$F$241</f>
        <v>0.99927087419806071</v>
      </c>
      <c r="L243">
        <f t="shared" ref="L243:L299" si="42">E243-$E$242</f>
        <v>-4</v>
      </c>
      <c r="M243">
        <f>((L243-L242)-(B243-B242)*$B$14)/(B243-B242)</f>
        <v>-4.2299999999999995</v>
      </c>
      <c r="O243">
        <v>18.181818181818183</v>
      </c>
      <c r="P243">
        <v>300000</v>
      </c>
      <c r="Q243">
        <v>557.68499999999995</v>
      </c>
      <c r="R243">
        <v>-570880</v>
      </c>
      <c r="S243" s="2">
        <v>2521730</v>
      </c>
      <c r="T243">
        <v>311.00900000000001</v>
      </c>
      <c r="U243">
        <v>103.15600000000001</v>
      </c>
      <c r="V243">
        <f>U243*10^-4</f>
        <v>1.0315600000000001E-2</v>
      </c>
      <c r="X243">
        <v>300000</v>
      </c>
      <c r="Y243">
        <v>46.457799999999999</v>
      </c>
      <c r="Z243">
        <v>91.001000000000005</v>
      </c>
      <c r="AA243">
        <v>44.543199999999999</v>
      </c>
      <c r="AC243">
        <f>(1/6)*3.14*(AA243)^3</f>
        <v>46251.160986382878</v>
      </c>
      <c r="AD243">
        <f>V243*$AC$239/AC243</f>
        <v>1.0195045636374937E-2</v>
      </c>
      <c r="AE243">
        <f>AD243*1000</f>
        <v>10.195045636374937</v>
      </c>
      <c r="AF243">
        <f>AC243/O243*0.6022</f>
        <v>1531.8847030299871</v>
      </c>
      <c r="AG243">
        <f>O243/AC243</f>
        <v>3.9311052509949357E-4</v>
      </c>
      <c r="AI243">
        <v>7.797809625134736</v>
      </c>
      <c r="AJ243">
        <v>1501.8941634004618</v>
      </c>
    </row>
    <row r="244" spans="2:36" x14ac:dyDescent="0.2">
      <c r="B244">
        <f t="shared" ref="B244:B305" si="43">B243+(C244-C243)/5500</f>
        <v>36.363636363636367</v>
      </c>
      <c r="C244">
        <v>400000</v>
      </c>
      <c r="D244">
        <v>557.72799999999995</v>
      </c>
      <c r="E244">
        <v>-570882</v>
      </c>
      <c r="F244" s="2">
        <v>2521730</v>
      </c>
      <c r="G244">
        <v>325.71100000000001</v>
      </c>
      <c r="I244">
        <f t="shared" si="39"/>
        <v>430.81390624993946</v>
      </c>
      <c r="J244">
        <f t="shared" si="40"/>
        <v>1.5969976444284745E-2</v>
      </c>
      <c r="K244">
        <f t="shared" si="41"/>
        <v>0.99927087419806071</v>
      </c>
      <c r="L244">
        <f t="shared" si="42"/>
        <v>-6</v>
      </c>
      <c r="M244">
        <f t="shared" ref="M244:M299" si="44">((L244-L243)-(B244-B243)*$B$14)/(B244-B243)</f>
        <v>-4.1199999999999992</v>
      </c>
      <c r="O244">
        <v>36.363636363636367</v>
      </c>
      <c r="P244">
        <v>400000</v>
      </c>
      <c r="Q244">
        <v>557.72799999999995</v>
      </c>
      <c r="R244">
        <v>-570882</v>
      </c>
      <c r="S244" s="2">
        <v>2521730</v>
      </c>
      <c r="T244">
        <v>325.71100000000001</v>
      </c>
      <c r="U244">
        <v>168.45699999999999</v>
      </c>
      <c r="V244">
        <f>U244*10^-4</f>
        <v>1.6845700000000002E-2</v>
      </c>
      <c r="X244">
        <v>400000</v>
      </c>
      <c r="Y244">
        <v>47.148499999999999</v>
      </c>
      <c r="Z244">
        <v>91.034199999999998</v>
      </c>
      <c r="AA244">
        <v>43.8857</v>
      </c>
      <c r="AC244">
        <f t="shared" ref="AC244:AC299" si="45">(1/6)*3.14*(AA244)^3</f>
        <v>44233.11124415727</v>
      </c>
      <c r="AD244">
        <f t="shared" ref="AD244:AD299" si="46">V244*$AC$239/AC244</f>
        <v>1.7408401480905444E-2</v>
      </c>
      <c r="AE244">
        <f t="shared" ref="AE244:AE299" si="47">AD244*1000</f>
        <v>17.408401480905443</v>
      </c>
      <c r="AF244">
        <f t="shared" ref="AF244:AF299" si="48">AC244/O244*0.6022</f>
        <v>732.52243875886643</v>
      </c>
      <c r="AG244">
        <f t="shared" ref="AG244:AG299" si="49">O244/AC244</f>
        <v>8.2209085774945624E-4</v>
      </c>
      <c r="AI244">
        <v>12.931103722276589</v>
      </c>
      <c r="AJ244">
        <v>770.22683503264705</v>
      </c>
    </row>
    <row r="245" spans="2:36" x14ac:dyDescent="0.2">
      <c r="B245">
        <f t="shared" si="43"/>
        <v>54.545454545454547</v>
      </c>
      <c r="C245">
        <v>500000</v>
      </c>
      <c r="D245">
        <v>557.71400000000006</v>
      </c>
      <c r="E245">
        <v>-570882</v>
      </c>
      <c r="F245" s="2">
        <v>2521730</v>
      </c>
      <c r="G245">
        <v>346.13400000000001</v>
      </c>
      <c r="I245">
        <f t="shared" si="39"/>
        <v>430.81390624993946</v>
      </c>
      <c r="J245">
        <f t="shared" si="40"/>
        <v>2.3954964666427117E-2</v>
      </c>
      <c r="K245">
        <f t="shared" si="41"/>
        <v>0.99927087419806071</v>
      </c>
      <c r="L245">
        <f t="shared" si="42"/>
        <v>-6</v>
      </c>
      <c r="M245">
        <f t="shared" si="44"/>
        <v>-4.01</v>
      </c>
      <c r="O245">
        <v>54.545454545454547</v>
      </c>
      <c r="P245">
        <v>500000</v>
      </c>
      <c r="Q245">
        <v>557.71400000000006</v>
      </c>
      <c r="R245">
        <v>-570882</v>
      </c>
      <c r="S245" s="2">
        <v>2521730</v>
      </c>
      <c r="T245">
        <v>346.13400000000001</v>
      </c>
      <c r="U245">
        <v>240.101</v>
      </c>
      <c r="V245">
        <f t="shared" ref="V245:V305" si="50">U245*10^-4</f>
        <v>2.4010099999999999E-2</v>
      </c>
      <c r="X245">
        <v>500000</v>
      </c>
      <c r="Y245">
        <v>46.922400000000003</v>
      </c>
      <c r="Z245">
        <v>90.959800000000001</v>
      </c>
      <c r="AA245">
        <v>44.037399999999998</v>
      </c>
      <c r="AC245">
        <f t="shared" si="45"/>
        <v>44693.401368384926</v>
      </c>
      <c r="AD245">
        <f t="shared" si="46"/>
        <v>2.4556579899987323E-2</v>
      </c>
      <c r="AE245">
        <f t="shared" si="47"/>
        <v>24.556579899987323</v>
      </c>
      <c r="AF245">
        <f t="shared" si="48"/>
        <v>493.43004890742571</v>
      </c>
      <c r="AG245">
        <f t="shared" si="49"/>
        <v>1.2204364151178419E-3</v>
      </c>
      <c r="AI245">
        <v>22.61917249154514</v>
      </c>
      <c r="AJ245">
        <v>506.70057960898396</v>
      </c>
    </row>
    <row r="246" spans="2:36" x14ac:dyDescent="0.2">
      <c r="B246">
        <f t="shared" si="43"/>
        <v>72.727272727272734</v>
      </c>
      <c r="C246">
        <v>600000</v>
      </c>
      <c r="D246">
        <v>557.73599999999999</v>
      </c>
      <c r="E246">
        <v>-570886</v>
      </c>
      <c r="F246" s="2">
        <v>2521730</v>
      </c>
      <c r="G246">
        <v>273.10599999999999</v>
      </c>
      <c r="I246">
        <f t="shared" si="39"/>
        <v>426.81390624993946</v>
      </c>
      <c r="J246">
        <f t="shared" si="40"/>
        <v>3.1939952888569489E-2</v>
      </c>
      <c r="K246">
        <f t="shared" si="41"/>
        <v>0.99927087419806071</v>
      </c>
      <c r="L246">
        <f t="shared" si="42"/>
        <v>-10</v>
      </c>
      <c r="M246">
        <f t="shared" si="44"/>
        <v>-4.2299999999999995</v>
      </c>
      <c r="O246">
        <v>72.727272727272734</v>
      </c>
      <c r="P246">
        <v>600000</v>
      </c>
      <c r="Q246">
        <v>557.73599999999999</v>
      </c>
      <c r="R246">
        <v>-570886</v>
      </c>
      <c r="S246" s="2">
        <v>2521730</v>
      </c>
      <c r="T246">
        <v>273.10599999999999</v>
      </c>
      <c r="U246">
        <v>308.96899999999999</v>
      </c>
      <c r="V246">
        <f t="shared" si="50"/>
        <v>3.0896900000000001E-2</v>
      </c>
      <c r="X246">
        <v>600000</v>
      </c>
      <c r="Y246">
        <v>46.643500000000003</v>
      </c>
      <c r="Z246">
        <v>90.854200000000006</v>
      </c>
      <c r="AA246">
        <v>44.210700000000003</v>
      </c>
      <c r="AC246">
        <f t="shared" si="45"/>
        <v>45223.125197253503</v>
      </c>
      <c r="AD246">
        <f t="shared" si="46"/>
        <v>3.1229976340341907E-2</v>
      </c>
      <c r="AE246">
        <f t="shared" si="47"/>
        <v>31.229976340341906</v>
      </c>
      <c r="AF246">
        <f t="shared" si="48"/>
        <v>374.45878241455824</v>
      </c>
      <c r="AG246">
        <f t="shared" si="49"/>
        <v>1.60818767853951E-3</v>
      </c>
      <c r="AI246">
        <v>30.687359313873774</v>
      </c>
      <c r="AJ246">
        <v>365.34561470371619</v>
      </c>
    </row>
    <row r="247" spans="2:36" x14ac:dyDescent="0.2">
      <c r="B247">
        <f t="shared" si="43"/>
        <v>90.909090909090921</v>
      </c>
      <c r="C247">
        <v>700000</v>
      </c>
      <c r="D247">
        <v>557.72400000000005</v>
      </c>
      <c r="E247">
        <v>-570886</v>
      </c>
      <c r="F247" s="2">
        <v>2521730</v>
      </c>
      <c r="G247">
        <v>296.87200000000001</v>
      </c>
      <c r="I247">
        <f t="shared" si="39"/>
        <v>426.81390624993946</v>
      </c>
      <c r="J247">
        <f t="shared" si="40"/>
        <v>3.9924941110711869E-2</v>
      </c>
      <c r="K247">
        <f t="shared" si="41"/>
        <v>0.99927087419806071</v>
      </c>
      <c r="L247">
        <f t="shared" si="42"/>
        <v>-10</v>
      </c>
      <c r="M247">
        <f t="shared" si="44"/>
        <v>-4.01</v>
      </c>
      <c r="O247">
        <v>90.909090909090921</v>
      </c>
      <c r="P247">
        <v>700000</v>
      </c>
      <c r="Q247">
        <v>557.72400000000005</v>
      </c>
      <c r="R247">
        <v>-570886</v>
      </c>
      <c r="S247" s="2">
        <v>2521730</v>
      </c>
      <c r="T247">
        <v>296.87200000000001</v>
      </c>
      <c r="U247">
        <v>378.18099999999998</v>
      </c>
      <c r="V247">
        <f t="shared" si="50"/>
        <v>3.78181E-2</v>
      </c>
      <c r="X247">
        <v>700000</v>
      </c>
      <c r="Y247">
        <v>46.933599999999998</v>
      </c>
      <c r="Z247">
        <v>90.956100000000006</v>
      </c>
      <c r="AA247">
        <v>44.022500000000001</v>
      </c>
      <c r="AC247">
        <f t="shared" si="45"/>
        <v>44648.050844377758</v>
      </c>
      <c r="AD247">
        <f t="shared" si="46"/>
        <v>3.8718143156863352E-2</v>
      </c>
      <c r="AE247">
        <f t="shared" si="47"/>
        <v>38.718143156863356</v>
      </c>
      <c r="AF247">
        <f t="shared" si="48"/>
        <v>295.75761840332706</v>
      </c>
      <c r="AG247">
        <f t="shared" si="49"/>
        <v>2.0361267555879994E-3</v>
      </c>
      <c r="AI247">
        <v>40.41330688144491</v>
      </c>
      <c r="AJ247">
        <v>291.64905050511959</v>
      </c>
    </row>
    <row r="248" spans="2:36" x14ac:dyDescent="0.2">
      <c r="B248">
        <f t="shared" si="43"/>
        <v>109.09090909090911</v>
      </c>
      <c r="C248">
        <v>800000</v>
      </c>
      <c r="D248">
        <v>557.755</v>
      </c>
      <c r="E248">
        <v>-570887</v>
      </c>
      <c r="F248" s="2">
        <v>2521730</v>
      </c>
      <c r="G248">
        <v>114.66200000000001</v>
      </c>
      <c r="I248">
        <f t="shared" si="39"/>
        <v>425.81390624993946</v>
      </c>
      <c r="J248">
        <f t="shared" si="40"/>
        <v>4.7909929332854241E-2</v>
      </c>
      <c r="K248">
        <f t="shared" si="41"/>
        <v>0.99927087419806071</v>
      </c>
      <c r="L248">
        <f t="shared" si="42"/>
        <v>-11</v>
      </c>
      <c r="M248">
        <f t="shared" si="44"/>
        <v>-4.0649999999999995</v>
      </c>
      <c r="O248">
        <v>109.09090909090911</v>
      </c>
      <c r="P248">
        <v>800000</v>
      </c>
      <c r="Q248">
        <v>557.755</v>
      </c>
      <c r="R248">
        <v>-570887</v>
      </c>
      <c r="S248" s="2">
        <v>2521730</v>
      </c>
      <c r="T248">
        <v>114.66200000000001</v>
      </c>
      <c r="U248">
        <v>500.83100000000002</v>
      </c>
      <c r="V248">
        <f t="shared" si="50"/>
        <v>5.0083100000000005E-2</v>
      </c>
      <c r="X248">
        <v>800000</v>
      </c>
      <c r="Y248">
        <v>47.037399999999998</v>
      </c>
      <c r="Z248">
        <v>90.4726</v>
      </c>
      <c r="AA248">
        <v>43.435200000000002</v>
      </c>
      <c r="AC248">
        <f t="shared" si="45"/>
        <v>42884.847935038961</v>
      </c>
      <c r="AD248">
        <f t="shared" si="46"/>
        <v>5.3383205414061802E-2</v>
      </c>
      <c r="AE248">
        <f t="shared" si="47"/>
        <v>53.383205414061798</v>
      </c>
      <c r="AF248">
        <f t="shared" si="48"/>
        <v>236.73150807607087</v>
      </c>
      <c r="AG248">
        <f t="shared" si="49"/>
        <v>2.5438100947951978E-3</v>
      </c>
      <c r="AI248">
        <v>48.070244686901979</v>
      </c>
      <c r="AJ248">
        <v>250.68922670632338</v>
      </c>
    </row>
    <row r="249" spans="2:36" x14ac:dyDescent="0.2">
      <c r="B249">
        <f t="shared" si="43"/>
        <v>127.27272727272729</v>
      </c>
      <c r="C249">
        <v>900000</v>
      </c>
      <c r="D249">
        <v>557.77599999999995</v>
      </c>
      <c r="E249">
        <v>-570890</v>
      </c>
      <c r="F249" s="2">
        <v>2521730</v>
      </c>
      <c r="G249">
        <v>129.94200000000001</v>
      </c>
      <c r="I249">
        <f t="shared" si="39"/>
        <v>422.81390624993946</v>
      </c>
      <c r="J249">
        <f t="shared" si="40"/>
        <v>5.5894917554996613E-2</v>
      </c>
      <c r="K249">
        <f t="shared" si="41"/>
        <v>0.99927087419806071</v>
      </c>
      <c r="L249">
        <f t="shared" si="42"/>
        <v>-14</v>
      </c>
      <c r="M249">
        <f t="shared" si="44"/>
        <v>-4.1749999999999998</v>
      </c>
      <c r="O249">
        <v>127.27272727272729</v>
      </c>
      <c r="P249">
        <v>900000</v>
      </c>
      <c r="Q249">
        <v>557.77599999999995</v>
      </c>
      <c r="R249">
        <v>-570890</v>
      </c>
      <c r="S249" s="2">
        <v>2521730</v>
      </c>
      <c r="T249">
        <v>129.94200000000001</v>
      </c>
      <c r="U249">
        <v>665.01300000000003</v>
      </c>
      <c r="V249">
        <f t="shared" si="50"/>
        <v>6.6501300000000013E-2</v>
      </c>
      <c r="X249">
        <v>900000</v>
      </c>
      <c r="Y249">
        <v>46.784300000000002</v>
      </c>
      <c r="Z249">
        <v>91.036299999999997</v>
      </c>
      <c r="AA249">
        <v>44.252000000000002</v>
      </c>
      <c r="AC249">
        <f t="shared" si="45"/>
        <v>45349.980937894194</v>
      </c>
      <c r="AD249">
        <f t="shared" si="46"/>
        <v>6.7030173850129826E-2</v>
      </c>
      <c r="AE249">
        <f t="shared" si="47"/>
        <v>67.030173850129827</v>
      </c>
      <c r="AF249">
        <f t="shared" si="48"/>
        <v>214.57667409199902</v>
      </c>
      <c r="AG249">
        <f t="shared" si="49"/>
        <v>2.8064560257924807E-3</v>
      </c>
      <c r="AI249">
        <v>66.031967981360083</v>
      </c>
      <c r="AJ249">
        <v>210.93744056707354</v>
      </c>
    </row>
    <row r="250" spans="2:36" x14ac:dyDescent="0.2">
      <c r="B250">
        <f t="shared" si="43"/>
        <v>145.45454545454547</v>
      </c>
      <c r="C250">
        <v>1000000</v>
      </c>
      <c r="D250">
        <v>557.73</v>
      </c>
      <c r="E250">
        <v>-570884</v>
      </c>
      <c r="F250" s="2">
        <v>2521730</v>
      </c>
      <c r="G250">
        <v>181.15700000000001</v>
      </c>
      <c r="I250">
        <f t="shared" si="39"/>
        <v>428.81390624993946</v>
      </c>
      <c r="J250">
        <f t="shared" si="40"/>
        <v>6.3879905777138979E-2</v>
      </c>
      <c r="K250">
        <f t="shared" si="41"/>
        <v>0.99927087419806071</v>
      </c>
      <c r="L250">
        <f t="shared" si="42"/>
        <v>-8</v>
      </c>
      <c r="M250">
        <f t="shared" si="44"/>
        <v>-3.6799999999999993</v>
      </c>
      <c r="O250">
        <v>145.45454545454547</v>
      </c>
      <c r="P250">
        <v>1000000</v>
      </c>
      <c r="Q250">
        <v>557.73</v>
      </c>
      <c r="R250">
        <v>-570884</v>
      </c>
      <c r="S250" s="2">
        <v>2521730</v>
      </c>
      <c r="T250">
        <v>181.15700000000001</v>
      </c>
      <c r="U250">
        <v>821.21</v>
      </c>
      <c r="V250">
        <f t="shared" si="50"/>
        <v>8.2121000000000013E-2</v>
      </c>
      <c r="X250">
        <v>1000000</v>
      </c>
      <c r="Y250">
        <v>46.972900000000003</v>
      </c>
      <c r="Z250">
        <v>90.587599999999995</v>
      </c>
      <c r="AA250">
        <v>43.614699999999999</v>
      </c>
      <c r="AC250">
        <f t="shared" si="45"/>
        <v>43418.725022628387</v>
      </c>
      <c r="AD250">
        <f t="shared" si="46"/>
        <v>8.6455869369715083E-2</v>
      </c>
      <c r="AE250">
        <f t="shared" si="47"/>
        <v>86.455869369715089</v>
      </c>
      <c r="AF250">
        <f t="shared" si="48"/>
        <v>179.7589489343093</v>
      </c>
      <c r="AG250">
        <f t="shared" si="49"/>
        <v>3.3500418397532268E-3</v>
      </c>
      <c r="AI250">
        <v>72.745955106688129</v>
      </c>
      <c r="AJ250">
        <v>189.20938581711727</v>
      </c>
    </row>
    <row r="251" spans="2:36" x14ac:dyDescent="0.2">
      <c r="B251">
        <f t="shared" si="43"/>
        <v>163.63636363636365</v>
      </c>
      <c r="C251">
        <v>1100000</v>
      </c>
      <c r="D251">
        <v>557.755</v>
      </c>
      <c r="E251">
        <v>-570875</v>
      </c>
      <c r="F251" s="2">
        <v>2521730</v>
      </c>
      <c r="G251">
        <v>271.62799999999999</v>
      </c>
      <c r="I251">
        <f t="shared" si="39"/>
        <v>437.81390624993946</v>
      </c>
      <c r="J251">
        <f t="shared" si="40"/>
        <v>7.1864893999281365E-2</v>
      </c>
      <c r="K251">
        <f t="shared" si="41"/>
        <v>0.99927087419806071</v>
      </c>
      <c r="L251">
        <f t="shared" si="42"/>
        <v>1</v>
      </c>
      <c r="M251">
        <f t="shared" si="44"/>
        <v>-3.5149999999999997</v>
      </c>
      <c r="O251">
        <v>163.63636363636365</v>
      </c>
      <c r="P251">
        <v>1100000</v>
      </c>
      <c r="Q251">
        <v>557.755</v>
      </c>
      <c r="R251">
        <v>-570875</v>
      </c>
      <c r="S251" s="2">
        <v>2521730</v>
      </c>
      <c r="T251">
        <v>271.62799999999999</v>
      </c>
      <c r="U251">
        <v>917.84100000000001</v>
      </c>
      <c r="V251">
        <f t="shared" si="50"/>
        <v>9.1784100000000007E-2</v>
      </c>
      <c r="X251">
        <v>1100000</v>
      </c>
      <c r="Y251">
        <v>46.640799999999999</v>
      </c>
      <c r="Z251">
        <v>90.891499999999994</v>
      </c>
      <c r="AA251">
        <v>44.250700000000002</v>
      </c>
      <c r="AC251">
        <f t="shared" si="45"/>
        <v>45345.984288479209</v>
      </c>
      <c r="AD251">
        <f t="shared" si="46"/>
        <v>9.2522197671450049E-2</v>
      </c>
      <c r="AE251">
        <f t="shared" si="47"/>
        <v>92.522197671450044</v>
      </c>
      <c r="AF251">
        <f t="shared" si="48"/>
        <v>166.87826062430216</v>
      </c>
      <c r="AG251">
        <f t="shared" si="49"/>
        <v>3.6086186286166423E-3</v>
      </c>
      <c r="AI251">
        <v>90.549770936630978</v>
      </c>
      <c r="AJ251">
        <v>163.72710328324771</v>
      </c>
    </row>
    <row r="252" spans="2:36" x14ac:dyDescent="0.2">
      <c r="B252">
        <f t="shared" si="43"/>
        <v>181.81818181818184</v>
      </c>
      <c r="C252">
        <v>1200000</v>
      </c>
      <c r="D252">
        <v>557.76400000000001</v>
      </c>
      <c r="E252">
        <v>-570880</v>
      </c>
      <c r="F252" s="2">
        <v>2521730</v>
      </c>
      <c r="G252">
        <v>194.041</v>
      </c>
      <c r="I252">
        <f t="shared" si="39"/>
        <v>432.81390624993946</v>
      </c>
      <c r="J252">
        <f t="shared" si="40"/>
        <v>7.9849882221423737E-2</v>
      </c>
      <c r="K252">
        <f t="shared" si="41"/>
        <v>0.99927087419806071</v>
      </c>
      <c r="L252">
        <f t="shared" si="42"/>
        <v>-4</v>
      </c>
      <c r="M252">
        <f t="shared" si="44"/>
        <v>-4.2849999999999993</v>
      </c>
      <c r="O252">
        <v>181.81818181818184</v>
      </c>
      <c r="P252">
        <v>1200000</v>
      </c>
      <c r="Q252">
        <v>557.76400000000001</v>
      </c>
      <c r="R252">
        <v>-570880</v>
      </c>
      <c r="S252" s="2">
        <v>2521730</v>
      </c>
      <c r="T252">
        <v>194.041</v>
      </c>
      <c r="U252">
        <v>1031.27</v>
      </c>
      <c r="V252">
        <f t="shared" si="50"/>
        <v>0.103127</v>
      </c>
      <c r="X252">
        <v>1200000</v>
      </c>
      <c r="Y252">
        <v>46.830199999999998</v>
      </c>
      <c r="Z252">
        <v>90.825299999999999</v>
      </c>
      <c r="AA252">
        <v>43.995100000000001</v>
      </c>
      <c r="AC252">
        <f t="shared" si="45"/>
        <v>44564.734677215893</v>
      </c>
      <c r="AD252">
        <f t="shared" si="46"/>
        <v>0.10577873727837121</v>
      </c>
      <c r="AE252">
        <f t="shared" si="47"/>
        <v>105.77873727837121</v>
      </c>
      <c r="AF252">
        <f t="shared" si="48"/>
        <v>147.60285772440673</v>
      </c>
      <c r="AG252">
        <f t="shared" si="49"/>
        <v>4.0798668080287703E-3</v>
      </c>
      <c r="AI252">
        <v>102.82583037093282</v>
      </c>
      <c r="AJ252">
        <v>147.3936056825344</v>
      </c>
    </row>
    <row r="253" spans="2:36" x14ac:dyDescent="0.2">
      <c r="B253">
        <f t="shared" si="43"/>
        <v>200.00000000000003</v>
      </c>
      <c r="C253">
        <v>1300000</v>
      </c>
      <c r="D253">
        <v>557.74199999999996</v>
      </c>
      <c r="E253">
        <v>-570887</v>
      </c>
      <c r="F253" s="2">
        <v>2521730</v>
      </c>
      <c r="G253">
        <v>236.107</v>
      </c>
      <c r="I253">
        <f t="shared" si="39"/>
        <v>425.81390624993946</v>
      </c>
      <c r="J253">
        <f t="shared" si="40"/>
        <v>8.783487044356611E-2</v>
      </c>
      <c r="K253">
        <f t="shared" si="41"/>
        <v>0.99927087419806071</v>
      </c>
      <c r="L253">
        <f t="shared" si="42"/>
        <v>-11</v>
      </c>
      <c r="M253">
        <f t="shared" si="44"/>
        <v>-4.3949999999999996</v>
      </c>
      <c r="O253">
        <v>200.00000000000003</v>
      </c>
      <c r="P253">
        <v>1300000</v>
      </c>
      <c r="Q253">
        <v>557.74199999999996</v>
      </c>
      <c r="R253">
        <v>-570887</v>
      </c>
      <c r="S253" s="2">
        <v>2521730</v>
      </c>
      <c r="T253">
        <v>236.107</v>
      </c>
      <c r="U253">
        <v>1255.2</v>
      </c>
      <c r="V253">
        <f t="shared" si="50"/>
        <v>0.12552000000000002</v>
      </c>
      <c r="X253">
        <v>1300000</v>
      </c>
      <c r="Y253">
        <v>47.090899999999998</v>
      </c>
      <c r="Z253">
        <v>90.894199999999998</v>
      </c>
      <c r="AA253">
        <v>43.8033</v>
      </c>
      <c r="AC253">
        <f t="shared" si="45"/>
        <v>43984.421866520548</v>
      </c>
      <c r="AD253">
        <f t="shared" si="46"/>
        <v>0.13044617891067678</v>
      </c>
      <c r="AE253">
        <f t="shared" si="47"/>
        <v>130.44617891067679</v>
      </c>
      <c r="AF253">
        <f t="shared" si="48"/>
        <v>132.43709424009333</v>
      </c>
      <c r="AG253">
        <f t="shared" si="49"/>
        <v>4.5470644267404424E-3</v>
      </c>
      <c r="AI253">
        <v>136.04336376695989</v>
      </c>
      <c r="AJ253">
        <v>127.65498958675886</v>
      </c>
    </row>
    <row r="254" spans="2:36" x14ac:dyDescent="0.2">
      <c r="B254">
        <f t="shared" si="43"/>
        <v>218.18181818181822</v>
      </c>
      <c r="C254">
        <v>1400000</v>
      </c>
      <c r="D254">
        <v>557.73599999999999</v>
      </c>
      <c r="E254">
        <v>-570893</v>
      </c>
      <c r="F254" s="2">
        <v>2521730</v>
      </c>
      <c r="G254">
        <v>296.57400000000001</v>
      </c>
      <c r="I254">
        <f t="shared" si="39"/>
        <v>419.81390624993946</v>
      </c>
      <c r="J254">
        <f t="shared" si="40"/>
        <v>9.5819858665708482E-2</v>
      </c>
      <c r="K254">
        <f t="shared" si="41"/>
        <v>0.99927087419806071</v>
      </c>
      <c r="L254">
        <f t="shared" si="42"/>
        <v>-17</v>
      </c>
      <c r="M254">
        <f t="shared" si="44"/>
        <v>-4.339999999999999</v>
      </c>
      <c r="O254">
        <v>218.18181818181822</v>
      </c>
      <c r="P254">
        <v>1400000</v>
      </c>
      <c r="Q254">
        <v>557.73599999999999</v>
      </c>
      <c r="R254">
        <v>-570893</v>
      </c>
      <c r="S254" s="2">
        <v>2521730</v>
      </c>
      <c r="T254">
        <v>296.57400000000001</v>
      </c>
      <c r="U254">
        <v>1434.88</v>
      </c>
      <c r="V254">
        <f t="shared" si="50"/>
        <v>0.143488</v>
      </c>
      <c r="X254">
        <v>1400000</v>
      </c>
      <c r="Y254">
        <v>46.999899999999997</v>
      </c>
      <c r="Z254">
        <v>90.965199999999996</v>
      </c>
      <c r="AA254">
        <v>43.965299999999999</v>
      </c>
      <c r="AC254">
        <f t="shared" si="45"/>
        <v>44474.23847933799</v>
      </c>
      <c r="AD254">
        <f t="shared" si="46"/>
        <v>0.1474770294213758</v>
      </c>
      <c r="AE254">
        <f t="shared" si="47"/>
        <v>147.47702942137582</v>
      </c>
      <c r="AF254">
        <f t="shared" si="48"/>
        <v>122.75260438951277</v>
      </c>
      <c r="AG254">
        <f t="shared" si="49"/>
        <v>4.9058022271293517E-3</v>
      </c>
      <c r="AI254">
        <v>139.20111156968426</v>
      </c>
      <c r="AJ254">
        <v>124.60796715895191</v>
      </c>
    </row>
    <row r="255" spans="2:36" x14ac:dyDescent="0.2">
      <c r="B255">
        <f t="shared" si="43"/>
        <v>236.3636363636364</v>
      </c>
      <c r="C255">
        <v>1500000</v>
      </c>
      <c r="D255">
        <v>557.73900000000003</v>
      </c>
      <c r="E255">
        <v>-570882</v>
      </c>
      <c r="F255" s="2">
        <v>2521730</v>
      </c>
      <c r="G255">
        <v>274.279</v>
      </c>
      <c r="I255">
        <f t="shared" si="39"/>
        <v>430.81390624993946</v>
      </c>
      <c r="J255">
        <f t="shared" si="40"/>
        <v>0.10380484688785085</v>
      </c>
      <c r="K255">
        <f t="shared" si="41"/>
        <v>0.99927087419806071</v>
      </c>
      <c r="L255">
        <f t="shared" si="42"/>
        <v>-6</v>
      </c>
      <c r="M255">
        <f t="shared" si="44"/>
        <v>-3.4049999999999998</v>
      </c>
      <c r="O255">
        <v>236.3636363636364</v>
      </c>
      <c r="P255">
        <v>1500000</v>
      </c>
      <c r="Q255">
        <v>557.73900000000003</v>
      </c>
      <c r="R255">
        <v>-570882</v>
      </c>
      <c r="S255" s="2">
        <v>2521730</v>
      </c>
      <c r="T255">
        <v>274.279</v>
      </c>
      <c r="U255">
        <v>1656.29</v>
      </c>
      <c r="V255">
        <f t="shared" si="50"/>
        <v>0.165629</v>
      </c>
      <c r="X255">
        <v>1500000</v>
      </c>
      <c r="Y255">
        <v>46.638800000000003</v>
      </c>
      <c r="Z255">
        <v>91.073400000000007</v>
      </c>
      <c r="AA255">
        <v>44.434600000000003</v>
      </c>
      <c r="AC255">
        <f t="shared" si="45"/>
        <v>45913.692651226665</v>
      </c>
      <c r="AD255">
        <f t="shared" si="46"/>
        <v>0.16489651475561043</v>
      </c>
      <c r="AE255">
        <f t="shared" si="47"/>
        <v>164.89651475561044</v>
      </c>
      <c r="AF255">
        <f t="shared" si="48"/>
        <v>116.9774934077906</v>
      </c>
      <c r="AG255">
        <f t="shared" si="49"/>
        <v>5.1479988368420097E-3</v>
      </c>
      <c r="AI255">
        <v>164.68037149187052</v>
      </c>
      <c r="AJ255">
        <v>113.35958699328692</v>
      </c>
    </row>
    <row r="256" spans="2:36" x14ac:dyDescent="0.2">
      <c r="B256">
        <f t="shared" si="43"/>
        <v>254.54545454545459</v>
      </c>
      <c r="C256">
        <v>1600000</v>
      </c>
      <c r="D256">
        <v>557.72500000000002</v>
      </c>
      <c r="E256">
        <v>-570888</v>
      </c>
      <c r="F256" s="2">
        <v>2521730</v>
      </c>
      <c r="G256">
        <v>307.38799999999998</v>
      </c>
      <c r="I256">
        <f t="shared" si="39"/>
        <v>424.81390624993946</v>
      </c>
      <c r="J256">
        <f t="shared" si="40"/>
        <v>0.11178983510999323</v>
      </c>
      <c r="K256">
        <f t="shared" si="41"/>
        <v>0.99927087419806071</v>
      </c>
      <c r="L256">
        <f t="shared" si="42"/>
        <v>-12</v>
      </c>
      <c r="M256">
        <f t="shared" si="44"/>
        <v>-4.339999999999999</v>
      </c>
      <c r="O256">
        <v>254.54545454545459</v>
      </c>
      <c r="P256">
        <v>1600000</v>
      </c>
      <c r="Q256">
        <v>557.72500000000002</v>
      </c>
      <c r="R256">
        <v>-570888</v>
      </c>
      <c r="S256" s="2">
        <v>2521730</v>
      </c>
      <c r="T256">
        <v>307.38799999999998</v>
      </c>
      <c r="U256">
        <v>1898.85</v>
      </c>
      <c r="V256">
        <f t="shared" si="50"/>
        <v>0.189885</v>
      </c>
      <c r="X256">
        <v>1600000</v>
      </c>
      <c r="Y256">
        <v>46.825800000000001</v>
      </c>
      <c r="Z256">
        <v>91.214100000000002</v>
      </c>
      <c r="AA256">
        <v>44.388300000000001</v>
      </c>
      <c r="AC256">
        <f t="shared" si="45"/>
        <v>45770.318589649942</v>
      </c>
      <c r="AD256">
        <f t="shared" si="46"/>
        <v>0.18963742210534582</v>
      </c>
      <c r="AE256">
        <f t="shared" si="47"/>
        <v>189.63742210534582</v>
      </c>
      <c r="AF256">
        <f t="shared" si="48"/>
        <v>108.28276585769966</v>
      </c>
      <c r="AG256">
        <f t="shared" si="49"/>
        <v>5.561365146429526E-3</v>
      </c>
      <c r="AI256">
        <v>190.70226870950162</v>
      </c>
      <c r="AJ256">
        <v>103.83623373615868</v>
      </c>
    </row>
    <row r="257" spans="2:36" x14ac:dyDescent="0.2">
      <c r="B257">
        <f t="shared" si="43"/>
        <v>272.72727272727275</v>
      </c>
      <c r="C257">
        <v>1700000</v>
      </c>
      <c r="D257">
        <v>557.71799999999996</v>
      </c>
      <c r="E257">
        <v>-570884</v>
      </c>
      <c r="F257" s="2">
        <v>2521730</v>
      </c>
      <c r="G257">
        <v>370.94</v>
      </c>
      <c r="I257">
        <f t="shared" si="39"/>
        <v>428.81390624993946</v>
      </c>
      <c r="J257">
        <f t="shared" si="40"/>
        <v>0.1197748233321356</v>
      </c>
      <c r="K257">
        <f t="shared" si="41"/>
        <v>0.99927087419806071</v>
      </c>
      <c r="L257">
        <f t="shared" si="42"/>
        <v>-8</v>
      </c>
      <c r="M257">
        <f t="shared" si="44"/>
        <v>-3.7899999999999991</v>
      </c>
      <c r="O257">
        <v>272.72727272727275</v>
      </c>
      <c r="P257">
        <v>1700000</v>
      </c>
      <c r="Q257">
        <v>557.71799999999996</v>
      </c>
      <c r="R257">
        <v>-570884</v>
      </c>
      <c r="S257" s="2">
        <v>2521730</v>
      </c>
      <c r="T257">
        <v>370.94</v>
      </c>
      <c r="U257">
        <v>2230.12</v>
      </c>
      <c r="V257">
        <f t="shared" si="50"/>
        <v>0.22301199999999999</v>
      </c>
      <c r="X257">
        <v>1700000</v>
      </c>
      <c r="Y257">
        <v>47.046399999999998</v>
      </c>
      <c r="Z257">
        <v>91.1374</v>
      </c>
      <c r="AA257">
        <v>44.091000000000001</v>
      </c>
      <c r="AC257">
        <f t="shared" si="45"/>
        <v>44856.795432515493</v>
      </c>
      <c r="AD257">
        <f t="shared" si="46"/>
        <v>0.22725702004142612</v>
      </c>
      <c r="AE257">
        <f t="shared" si="47"/>
        <v>227.25702004142613</v>
      </c>
      <c r="AF257">
        <f t="shared" si="48"/>
        <v>99.046794768023034</v>
      </c>
      <c r="AG257">
        <f t="shared" si="49"/>
        <v>6.0799544438606959E-3</v>
      </c>
      <c r="AI257">
        <v>229.41310094765782</v>
      </c>
      <c r="AJ257">
        <v>96.442328072449456</v>
      </c>
    </row>
    <row r="258" spans="2:36" x14ac:dyDescent="0.2">
      <c r="B258">
        <f t="shared" si="43"/>
        <v>290.90909090909093</v>
      </c>
      <c r="C258">
        <v>1800000</v>
      </c>
      <c r="D258">
        <v>557.755</v>
      </c>
      <c r="E258">
        <v>-570881</v>
      </c>
      <c r="F258" s="2">
        <v>2521730</v>
      </c>
      <c r="G258">
        <v>308.185</v>
      </c>
      <c r="I258">
        <f t="shared" si="39"/>
        <v>431.81390624993946</v>
      </c>
      <c r="J258">
        <f t="shared" si="40"/>
        <v>0.12775981155427796</v>
      </c>
      <c r="K258">
        <f t="shared" si="41"/>
        <v>0.99927087419806071</v>
      </c>
      <c r="L258">
        <f t="shared" si="42"/>
        <v>-5</v>
      </c>
      <c r="M258">
        <f t="shared" si="44"/>
        <v>-3.8449999999999998</v>
      </c>
      <c r="O258">
        <v>290.90909090909093</v>
      </c>
      <c r="P258">
        <v>1800000</v>
      </c>
      <c r="Q258">
        <v>557.755</v>
      </c>
      <c r="R258">
        <v>-570881</v>
      </c>
      <c r="S258" s="2">
        <v>2521730</v>
      </c>
      <c r="T258">
        <v>308.185</v>
      </c>
      <c r="U258">
        <v>2552.41</v>
      </c>
      <c r="V258">
        <f t="shared" si="50"/>
        <v>0.255241</v>
      </c>
      <c r="X258">
        <v>1800000</v>
      </c>
      <c r="Y258">
        <v>47.093499999999999</v>
      </c>
      <c r="Z258">
        <v>91.364599999999996</v>
      </c>
      <c r="AA258">
        <v>44.271099999999997</v>
      </c>
      <c r="AC258">
        <f t="shared" si="45"/>
        <v>45408.72801495537</v>
      </c>
      <c r="AD258">
        <f t="shared" si="46"/>
        <v>0.25693804791677477</v>
      </c>
      <c r="AE258">
        <f t="shared" si="47"/>
        <v>256.93804791677479</v>
      </c>
      <c r="AF258">
        <f t="shared" si="48"/>
        <v>93.998905036458538</v>
      </c>
      <c r="AG258">
        <f t="shared" si="49"/>
        <v>6.40645760465433E-3</v>
      </c>
      <c r="AI258">
        <v>258.71465955012224</v>
      </c>
      <c r="AJ258">
        <v>92.658124598256606</v>
      </c>
    </row>
    <row r="259" spans="2:36" x14ac:dyDescent="0.2">
      <c r="B259">
        <f t="shared" si="43"/>
        <v>309.09090909090912</v>
      </c>
      <c r="C259">
        <v>1900000</v>
      </c>
      <c r="D259">
        <v>557.76499999999999</v>
      </c>
      <c r="E259">
        <v>-570870</v>
      </c>
      <c r="F259" s="2">
        <v>2521730</v>
      </c>
      <c r="G259">
        <v>334.22500000000002</v>
      </c>
      <c r="I259">
        <f t="shared" si="39"/>
        <v>442.81390624993946</v>
      </c>
      <c r="J259">
        <f t="shared" si="40"/>
        <v>0.13574479977642034</v>
      </c>
      <c r="K259">
        <f t="shared" si="41"/>
        <v>0.99927087419806071</v>
      </c>
      <c r="L259">
        <f t="shared" si="42"/>
        <v>6</v>
      </c>
      <c r="M259">
        <f t="shared" si="44"/>
        <v>-3.4049999999999998</v>
      </c>
      <c r="O259">
        <v>309.09090909090912</v>
      </c>
      <c r="P259">
        <v>1900000</v>
      </c>
      <c r="Q259">
        <v>557.76499999999999</v>
      </c>
      <c r="R259">
        <v>-570870</v>
      </c>
      <c r="S259" s="2">
        <v>2521730</v>
      </c>
      <c r="T259">
        <v>334.22500000000002</v>
      </c>
      <c r="U259">
        <v>2944.43</v>
      </c>
      <c r="V259">
        <f t="shared" si="50"/>
        <v>0.29444300000000001</v>
      </c>
      <c r="X259">
        <v>1900000</v>
      </c>
      <c r="Y259">
        <v>46.613799999999998</v>
      </c>
      <c r="Z259">
        <v>90.798599999999993</v>
      </c>
      <c r="AA259">
        <v>44.184800000000003</v>
      </c>
      <c r="AC259">
        <f t="shared" si="45"/>
        <v>45143.692419325249</v>
      </c>
      <c r="AD259">
        <f t="shared" si="46"/>
        <v>0.2981408430449578</v>
      </c>
      <c r="AE259">
        <f t="shared" si="47"/>
        <v>298.14084304495782</v>
      </c>
      <c r="AF259">
        <f t="shared" si="48"/>
        <v>87.953190389439499</v>
      </c>
      <c r="AG259">
        <f t="shared" si="49"/>
        <v>6.84682383133092E-3</v>
      </c>
      <c r="AI259">
        <v>299.24896675530999</v>
      </c>
      <c r="AJ259">
        <v>87.91736489165379</v>
      </c>
    </row>
    <row r="260" spans="2:36" x14ac:dyDescent="0.2">
      <c r="B260">
        <f t="shared" si="43"/>
        <v>327.27272727272731</v>
      </c>
      <c r="C260">
        <v>2000000</v>
      </c>
      <c r="D260">
        <v>557.83100000000002</v>
      </c>
      <c r="E260">
        <v>-570868</v>
      </c>
      <c r="F260" s="2">
        <v>2521730</v>
      </c>
      <c r="G260">
        <v>437.928</v>
      </c>
      <c r="I260">
        <f t="shared" si="39"/>
        <v>444.81390624993946</v>
      </c>
      <c r="J260">
        <f t="shared" si="40"/>
        <v>0.14372978799856273</v>
      </c>
      <c r="K260">
        <f t="shared" si="41"/>
        <v>0.99927087419806071</v>
      </c>
      <c r="L260">
        <f t="shared" si="42"/>
        <v>8</v>
      </c>
      <c r="M260">
        <f t="shared" si="44"/>
        <v>-3.8999999999999995</v>
      </c>
      <c r="O260">
        <v>327.27272727272731</v>
      </c>
      <c r="P260">
        <v>2000000</v>
      </c>
      <c r="Q260">
        <v>557.83100000000002</v>
      </c>
      <c r="R260">
        <v>-570868</v>
      </c>
      <c r="S260" s="2">
        <v>2521730</v>
      </c>
      <c r="T260">
        <v>437.928</v>
      </c>
      <c r="U260">
        <v>3252.26</v>
      </c>
      <c r="V260">
        <f t="shared" si="50"/>
        <v>0.32522600000000002</v>
      </c>
      <c r="X260">
        <v>2000000</v>
      </c>
      <c r="Y260">
        <v>46.692999999999998</v>
      </c>
      <c r="Z260">
        <v>90.932599999999994</v>
      </c>
      <c r="AA260">
        <v>44.239600000000003</v>
      </c>
      <c r="AC260">
        <f t="shared" si="45"/>
        <v>45311.868612806931</v>
      </c>
      <c r="AD260">
        <f t="shared" si="46"/>
        <v>0.32808819541153889</v>
      </c>
      <c r="AE260">
        <f t="shared" si="47"/>
        <v>328.08819541153889</v>
      </c>
      <c r="AF260">
        <f t="shared" si="48"/>
        <v>83.376355573598772</v>
      </c>
      <c r="AG260">
        <f t="shared" si="49"/>
        <v>7.2226711740646923E-3</v>
      </c>
      <c r="AI260">
        <v>331.9908954169797</v>
      </c>
      <c r="AJ260">
        <v>80.31951403108414</v>
      </c>
    </row>
    <row r="261" spans="2:36" x14ac:dyDescent="0.2">
      <c r="B261">
        <f t="shared" si="43"/>
        <v>345.4545454545455</v>
      </c>
      <c r="C261">
        <v>2100000</v>
      </c>
      <c r="D261">
        <v>557.72699999999998</v>
      </c>
      <c r="E261">
        <v>-570877</v>
      </c>
      <c r="F261" s="2">
        <v>2521730</v>
      </c>
      <c r="G261">
        <v>524.00300000000004</v>
      </c>
      <c r="I261">
        <f t="shared" si="39"/>
        <v>435.81390624993946</v>
      </c>
      <c r="J261">
        <f t="shared" si="40"/>
        <v>0.15171477622070509</v>
      </c>
      <c r="K261">
        <f t="shared" si="41"/>
        <v>0.99927087419806071</v>
      </c>
      <c r="L261">
        <f t="shared" si="42"/>
        <v>-1</v>
      </c>
      <c r="M261">
        <f t="shared" si="44"/>
        <v>-4.504999999999999</v>
      </c>
      <c r="O261">
        <v>345.4545454545455</v>
      </c>
      <c r="P261">
        <v>2100000</v>
      </c>
      <c r="Q261">
        <v>557.72699999999998</v>
      </c>
      <c r="R261">
        <v>-570877</v>
      </c>
      <c r="S261" s="2">
        <v>2521730</v>
      </c>
      <c r="T261">
        <v>524.00300000000004</v>
      </c>
      <c r="U261">
        <v>3621.91</v>
      </c>
      <c r="V261">
        <f t="shared" si="50"/>
        <v>0.36219099999999999</v>
      </c>
      <c r="X261">
        <v>2100000</v>
      </c>
      <c r="Y261">
        <v>46.706899999999997</v>
      </c>
      <c r="Z261">
        <v>91.092799999999997</v>
      </c>
      <c r="AA261">
        <v>44.385899999999999</v>
      </c>
      <c r="AC261">
        <f t="shared" si="45"/>
        <v>45762.894820860463</v>
      </c>
      <c r="AD261">
        <f t="shared" si="46"/>
        <v>0.36177744315390953</v>
      </c>
      <c r="AE261">
        <f t="shared" si="47"/>
        <v>361.77744315390953</v>
      </c>
      <c r="AF261">
        <f t="shared" si="48"/>
        <v>79.774359966406266</v>
      </c>
      <c r="AG261">
        <f t="shared" si="49"/>
        <v>7.5487913692268045E-3</v>
      </c>
      <c r="AI261">
        <v>383.92481458658881</v>
      </c>
      <c r="AJ261">
        <v>74.077822846258513</v>
      </c>
    </row>
    <row r="262" spans="2:36" x14ac:dyDescent="0.2">
      <c r="B262">
        <f t="shared" si="43"/>
        <v>363.63636363636368</v>
      </c>
      <c r="C262">
        <v>2200000</v>
      </c>
      <c r="D262">
        <v>557.74599999999998</v>
      </c>
      <c r="E262">
        <v>-570866</v>
      </c>
      <c r="F262" s="2">
        <v>2521730</v>
      </c>
      <c r="G262">
        <v>463.71899999999999</v>
      </c>
      <c r="I262">
        <f t="shared" si="39"/>
        <v>446.81390624993946</v>
      </c>
      <c r="J262">
        <f t="shared" si="40"/>
        <v>0.15969976444284747</v>
      </c>
      <c r="K262">
        <f t="shared" si="41"/>
        <v>0.99927087419806071</v>
      </c>
      <c r="L262">
        <f t="shared" si="42"/>
        <v>10</v>
      </c>
      <c r="M262">
        <f t="shared" si="44"/>
        <v>-3.4049999999999998</v>
      </c>
      <c r="O262">
        <v>363.63636363636368</v>
      </c>
      <c r="P262">
        <v>2200000</v>
      </c>
      <c r="Q262">
        <v>557.74599999999998</v>
      </c>
      <c r="R262">
        <v>-570866</v>
      </c>
      <c r="S262" s="2">
        <v>2521730</v>
      </c>
      <c r="T262">
        <v>463.71899999999999</v>
      </c>
      <c r="U262">
        <v>4133.91</v>
      </c>
      <c r="V262">
        <f t="shared" si="50"/>
        <v>0.41339100000000001</v>
      </c>
      <c r="X262">
        <v>2200000</v>
      </c>
      <c r="Y262">
        <v>46.786099999999998</v>
      </c>
      <c r="Z262">
        <v>91.264700000000005</v>
      </c>
      <c r="AA262">
        <v>44.4786</v>
      </c>
      <c r="AC262">
        <f t="shared" si="45"/>
        <v>46050.221634079891</v>
      </c>
      <c r="AD262">
        <f t="shared" si="46"/>
        <v>0.41034260577735726</v>
      </c>
      <c r="AE262">
        <f t="shared" si="47"/>
        <v>410.34260577735728</v>
      </c>
      <c r="AF262">
        <f t="shared" si="48"/>
        <v>76.261469537117989</v>
      </c>
      <c r="AG262">
        <f t="shared" si="49"/>
        <v>7.8965171226722444E-3</v>
      </c>
      <c r="AI262">
        <v>406.62593715598115</v>
      </c>
      <c r="AJ262">
        <v>74.412540761918294</v>
      </c>
    </row>
    <row r="263" spans="2:36" x14ac:dyDescent="0.2">
      <c r="B263">
        <f t="shared" si="43"/>
        <v>381.81818181818187</v>
      </c>
      <c r="C263">
        <v>2300000</v>
      </c>
      <c r="D263">
        <v>557.76199999999994</v>
      </c>
      <c r="E263">
        <v>-570867</v>
      </c>
      <c r="F263" s="2">
        <v>2521730</v>
      </c>
      <c r="G263">
        <v>556.10799999999995</v>
      </c>
      <c r="I263">
        <f t="shared" si="39"/>
        <v>445.81390624993946</v>
      </c>
      <c r="J263">
        <f t="shared" si="40"/>
        <v>0.16768475266498983</v>
      </c>
      <c r="K263">
        <f t="shared" si="41"/>
        <v>0.99927087419806071</v>
      </c>
      <c r="L263">
        <f t="shared" si="42"/>
        <v>9</v>
      </c>
      <c r="M263">
        <f t="shared" si="44"/>
        <v>-4.0649999999999995</v>
      </c>
      <c r="O263">
        <v>381.81818181818187</v>
      </c>
      <c r="P263">
        <v>2300000</v>
      </c>
      <c r="Q263">
        <v>557.76199999999994</v>
      </c>
      <c r="R263">
        <v>-570867</v>
      </c>
      <c r="S263" s="2">
        <v>2521730</v>
      </c>
      <c r="T263">
        <v>556.10799999999995</v>
      </c>
      <c r="U263">
        <v>4467.41</v>
      </c>
      <c r="V263">
        <f t="shared" si="50"/>
        <v>0.446741</v>
      </c>
      <c r="X263">
        <v>2300000</v>
      </c>
      <c r="Y263">
        <v>46.612099999999998</v>
      </c>
      <c r="Z263">
        <v>91.134100000000004</v>
      </c>
      <c r="AA263">
        <v>44.521999999999998</v>
      </c>
      <c r="AC263">
        <f t="shared" si="45"/>
        <v>46185.153738565779</v>
      </c>
      <c r="AD263">
        <f t="shared" si="46"/>
        <v>0.4421511285422417</v>
      </c>
      <c r="AE263">
        <f t="shared" si="47"/>
        <v>442.15112854224168</v>
      </c>
      <c r="AF263">
        <f t="shared" si="48"/>
        <v>72.842784617858896</v>
      </c>
      <c r="AG263">
        <f t="shared" si="49"/>
        <v>8.2671194293189934E-3</v>
      </c>
      <c r="AI263">
        <v>445.66630414481568</v>
      </c>
      <c r="AJ263">
        <v>71.953116618848327</v>
      </c>
    </row>
    <row r="264" spans="2:36" x14ac:dyDescent="0.2">
      <c r="B264">
        <f t="shared" si="43"/>
        <v>400.00000000000006</v>
      </c>
      <c r="C264">
        <v>2400000</v>
      </c>
      <c r="D264">
        <v>557.76599999999996</v>
      </c>
      <c r="E264">
        <v>-570870</v>
      </c>
      <c r="F264" s="2">
        <v>2521730</v>
      </c>
      <c r="G264">
        <v>556.01300000000003</v>
      </c>
      <c r="I264">
        <f t="shared" si="39"/>
        <v>442.81390624993946</v>
      </c>
      <c r="J264">
        <f t="shared" si="40"/>
        <v>0.17566974088713222</v>
      </c>
      <c r="K264">
        <f t="shared" si="41"/>
        <v>0.99927087419806071</v>
      </c>
      <c r="L264">
        <f t="shared" si="42"/>
        <v>6</v>
      </c>
      <c r="M264">
        <f t="shared" si="44"/>
        <v>-4.1749999999999998</v>
      </c>
      <c r="O264">
        <v>400.00000000000006</v>
      </c>
      <c r="P264">
        <v>2400000</v>
      </c>
      <c r="Q264">
        <v>557.76599999999996</v>
      </c>
      <c r="R264">
        <v>-570870</v>
      </c>
      <c r="S264" s="2">
        <v>2521730</v>
      </c>
      <c r="T264">
        <v>556.01300000000003</v>
      </c>
      <c r="U264">
        <v>5024.83</v>
      </c>
      <c r="V264">
        <f t="shared" si="50"/>
        <v>0.50248300000000001</v>
      </c>
      <c r="X264">
        <v>2400000</v>
      </c>
      <c r="Y264">
        <v>46.535800000000002</v>
      </c>
      <c r="Z264">
        <v>91.041499999999999</v>
      </c>
      <c r="AA264">
        <v>44.505699999999997</v>
      </c>
      <c r="AC264">
        <f t="shared" si="45"/>
        <v>46134.445610594092</v>
      </c>
      <c r="AD264">
        <f t="shared" si="46"/>
        <v>0.49786705228596934</v>
      </c>
      <c r="AE264">
        <f t="shared" si="47"/>
        <v>497.86705228596935</v>
      </c>
      <c r="AF264">
        <f t="shared" si="48"/>
        <v>69.455407866749397</v>
      </c>
      <c r="AG264">
        <f t="shared" si="49"/>
        <v>8.67031118952356E-3</v>
      </c>
      <c r="AI264">
        <v>491.3363014719144</v>
      </c>
      <c r="AJ264">
        <v>69.719326071850105</v>
      </c>
    </row>
    <row r="265" spans="2:36" x14ac:dyDescent="0.2">
      <c r="B265">
        <f t="shared" si="43"/>
        <v>418.18181818181824</v>
      </c>
      <c r="C265">
        <v>2500000</v>
      </c>
      <c r="D265">
        <v>557.74599999999998</v>
      </c>
      <c r="E265">
        <v>-570863</v>
      </c>
      <c r="F265" s="2">
        <v>2521730</v>
      </c>
      <c r="G265">
        <v>569.42499999999995</v>
      </c>
      <c r="I265">
        <f t="shared" si="39"/>
        <v>449.81390624993946</v>
      </c>
      <c r="J265">
        <f t="shared" si="40"/>
        <v>0.18365472910927458</v>
      </c>
      <c r="K265">
        <f t="shared" si="41"/>
        <v>0.99927087419806071</v>
      </c>
      <c r="L265">
        <f t="shared" si="42"/>
        <v>13</v>
      </c>
      <c r="M265">
        <f t="shared" si="44"/>
        <v>-3.6249999999999996</v>
      </c>
      <c r="O265">
        <v>418.18181818181824</v>
      </c>
      <c r="P265">
        <v>2500000</v>
      </c>
      <c r="Q265">
        <v>557.74599999999998</v>
      </c>
      <c r="R265">
        <v>-570863</v>
      </c>
      <c r="S265" s="2">
        <v>2521730</v>
      </c>
      <c r="T265">
        <v>569.42499999999995</v>
      </c>
      <c r="U265">
        <v>5644.66</v>
      </c>
      <c r="V265">
        <f t="shared" si="50"/>
        <v>0.56446600000000002</v>
      </c>
      <c r="X265">
        <v>2500000</v>
      </c>
      <c r="Y265">
        <v>46.758699999999997</v>
      </c>
      <c r="Z265">
        <v>90.801199999999994</v>
      </c>
      <c r="AA265">
        <v>44.042499999999997</v>
      </c>
      <c r="AC265">
        <f t="shared" si="45"/>
        <v>44708.931082590665</v>
      </c>
      <c r="AD265">
        <f t="shared" si="46"/>
        <v>0.57711295111617467</v>
      </c>
      <c r="AE265">
        <f t="shared" si="47"/>
        <v>577.11295111617471</v>
      </c>
      <c r="AF265">
        <f t="shared" si="48"/>
        <v>64.382804625499347</v>
      </c>
      <c r="AG265">
        <f t="shared" si="49"/>
        <v>9.3534291260355187E-3</v>
      </c>
      <c r="AI265">
        <v>535.58754227348447</v>
      </c>
      <c r="AJ265">
        <v>66.755866484464093</v>
      </c>
    </row>
    <row r="266" spans="2:36" x14ac:dyDescent="0.2">
      <c r="B266">
        <f t="shared" si="43"/>
        <v>436.36363636363643</v>
      </c>
      <c r="C266">
        <v>2600000</v>
      </c>
      <c r="D266">
        <v>557.74</v>
      </c>
      <c r="E266">
        <v>-570859</v>
      </c>
      <c r="F266" s="2">
        <v>2521730</v>
      </c>
      <c r="G266">
        <v>645.34</v>
      </c>
      <c r="I266">
        <f t="shared" si="39"/>
        <v>453.81390624993946</v>
      </c>
      <c r="J266">
        <f t="shared" si="40"/>
        <v>0.19163971733141696</v>
      </c>
      <c r="K266">
        <f t="shared" si="41"/>
        <v>0.99927087419806071</v>
      </c>
      <c r="L266">
        <f t="shared" si="42"/>
        <v>17</v>
      </c>
      <c r="M266">
        <f t="shared" si="44"/>
        <v>-3.7899999999999996</v>
      </c>
      <c r="O266">
        <v>436.36363636363643</v>
      </c>
      <c r="P266">
        <v>2600000</v>
      </c>
      <c r="Q266">
        <v>557.74</v>
      </c>
      <c r="R266">
        <v>-570859</v>
      </c>
      <c r="S266" s="2">
        <v>2521730</v>
      </c>
      <c r="T266">
        <v>645.34</v>
      </c>
      <c r="U266">
        <v>6176.52</v>
      </c>
      <c r="V266">
        <f t="shared" si="50"/>
        <v>0.61765200000000009</v>
      </c>
      <c r="X266">
        <v>2600000</v>
      </c>
      <c r="Y266">
        <v>46.629800000000003</v>
      </c>
      <c r="Z266">
        <v>90.994600000000005</v>
      </c>
      <c r="AA266">
        <v>44.364800000000002</v>
      </c>
      <c r="AC266">
        <f t="shared" si="45"/>
        <v>45697.662069135557</v>
      </c>
      <c r="AD266">
        <f t="shared" si="46"/>
        <v>0.61782743529964645</v>
      </c>
      <c r="AE266">
        <f t="shared" si="47"/>
        <v>617.82743529964648</v>
      </c>
      <c r="AF266">
        <f t="shared" si="48"/>
        <v>63.06467772465993</v>
      </c>
      <c r="AG266">
        <f t="shared" si="49"/>
        <v>9.5489269386137537E-3</v>
      </c>
      <c r="AI266">
        <v>583.62597600780236</v>
      </c>
      <c r="AJ266">
        <v>63.21618892175875</v>
      </c>
    </row>
    <row r="267" spans="2:36" x14ac:dyDescent="0.2">
      <c r="B267">
        <f t="shared" si="43"/>
        <v>454.54545454545462</v>
      </c>
      <c r="C267">
        <v>2700000</v>
      </c>
      <c r="D267">
        <v>557.77300000000002</v>
      </c>
      <c r="E267">
        <v>-570854</v>
      </c>
      <c r="F267" s="2">
        <v>2521730</v>
      </c>
      <c r="G267">
        <v>797.03599999999994</v>
      </c>
      <c r="I267">
        <f t="shared" si="39"/>
        <v>458.81390624993946</v>
      </c>
      <c r="J267">
        <f t="shared" si="40"/>
        <v>0.19962470555355935</v>
      </c>
      <c r="K267">
        <f t="shared" si="41"/>
        <v>0.99927087419806071</v>
      </c>
      <c r="L267">
        <f t="shared" si="42"/>
        <v>22</v>
      </c>
      <c r="M267">
        <f t="shared" si="44"/>
        <v>-3.7349999999999994</v>
      </c>
      <c r="O267">
        <v>454.54545454545462</v>
      </c>
      <c r="P267">
        <v>2700000</v>
      </c>
      <c r="Q267">
        <v>557.77300000000002</v>
      </c>
      <c r="R267">
        <v>-570854</v>
      </c>
      <c r="S267" s="2">
        <v>2521730</v>
      </c>
      <c r="T267">
        <v>797.03599999999994</v>
      </c>
      <c r="U267">
        <v>6537.01</v>
      </c>
      <c r="V267">
        <f t="shared" si="50"/>
        <v>0.65370100000000009</v>
      </c>
      <c r="X267">
        <v>2700000</v>
      </c>
      <c r="Y267">
        <v>46.7622</v>
      </c>
      <c r="Z267">
        <v>91.229500000000002</v>
      </c>
      <c r="AA267">
        <v>44.467300000000002</v>
      </c>
      <c r="AC267">
        <f t="shared" si="45"/>
        <v>46015.13271623043</v>
      </c>
      <c r="AD267">
        <f t="shared" si="46"/>
        <v>0.64937533631426669</v>
      </c>
      <c r="AE267">
        <f t="shared" si="47"/>
        <v>649.37533631426675</v>
      </c>
      <c r="AF267">
        <f t="shared" si="48"/>
        <v>60.962688427770708</v>
      </c>
      <c r="AG267">
        <f t="shared" si="49"/>
        <v>9.8781732815719468E-3</v>
      </c>
      <c r="AI267">
        <v>641.02744804520103</v>
      </c>
      <c r="AJ267">
        <v>61.010821627301105</v>
      </c>
    </row>
    <row r="268" spans="2:36" x14ac:dyDescent="0.2">
      <c r="B268">
        <f t="shared" si="43"/>
        <v>472.7272727272728</v>
      </c>
      <c r="C268">
        <v>2800000</v>
      </c>
      <c r="D268">
        <v>557.77300000000002</v>
      </c>
      <c r="E268">
        <v>-570840</v>
      </c>
      <c r="F268" s="2">
        <v>2521730</v>
      </c>
      <c r="G268">
        <v>904.51499999999999</v>
      </c>
      <c r="I268">
        <f t="shared" si="39"/>
        <v>472.81390624993946</v>
      </c>
      <c r="J268">
        <f t="shared" si="40"/>
        <v>0.20760969377570171</v>
      </c>
      <c r="K268">
        <f t="shared" si="41"/>
        <v>0.99927087419806071</v>
      </c>
      <c r="L268">
        <f t="shared" si="42"/>
        <v>36</v>
      </c>
      <c r="M268">
        <f t="shared" si="44"/>
        <v>-3.2399999999999998</v>
      </c>
      <c r="O268">
        <v>472.7272727272728</v>
      </c>
      <c r="P268">
        <v>2800000</v>
      </c>
      <c r="Q268">
        <v>557.77300000000002</v>
      </c>
      <c r="R268">
        <v>-570840</v>
      </c>
      <c r="S268" s="2">
        <v>2521730</v>
      </c>
      <c r="T268">
        <v>904.51499999999999</v>
      </c>
      <c r="U268">
        <v>7180.25</v>
      </c>
      <c r="V268">
        <f t="shared" si="50"/>
        <v>0.71802500000000002</v>
      </c>
      <c r="X268">
        <v>2800000</v>
      </c>
      <c r="Y268">
        <v>46.546900000000001</v>
      </c>
      <c r="Z268">
        <v>90.778700000000001</v>
      </c>
      <c r="AA268">
        <v>44.2318</v>
      </c>
      <c r="AC268">
        <f t="shared" si="45"/>
        <v>45287.905674790942</v>
      </c>
      <c r="AD268">
        <f t="shared" si="46"/>
        <v>0.72472734430951335</v>
      </c>
      <c r="AE268">
        <f t="shared" si="47"/>
        <v>724.72734430951334</v>
      </c>
      <c r="AF268">
        <f t="shared" si="48"/>
        <v>57.691566302105784</v>
      </c>
      <c r="AG268">
        <f t="shared" si="49"/>
        <v>1.0438267473039975E-2</v>
      </c>
      <c r="AI268">
        <v>728.13727521662838</v>
      </c>
      <c r="AJ268">
        <v>54.297472788303004</v>
      </c>
    </row>
    <row r="269" spans="2:36" x14ac:dyDescent="0.2">
      <c r="B269">
        <f t="shared" si="43"/>
        <v>490.90909090909099</v>
      </c>
      <c r="C269">
        <v>2900000</v>
      </c>
      <c r="D269">
        <v>557.71100000000001</v>
      </c>
      <c r="E269">
        <v>-570836</v>
      </c>
      <c r="F269" s="2">
        <v>2521730</v>
      </c>
      <c r="G269">
        <v>891.07399999999996</v>
      </c>
      <c r="I269">
        <f t="shared" si="39"/>
        <v>476.81390624993946</v>
      </c>
      <c r="J269">
        <f t="shared" si="40"/>
        <v>0.2155946819978441</v>
      </c>
      <c r="K269">
        <f t="shared" si="41"/>
        <v>0.99927087419806071</v>
      </c>
      <c r="L269">
        <f t="shared" si="42"/>
        <v>40</v>
      </c>
      <c r="M269">
        <f t="shared" si="44"/>
        <v>-3.7899999999999996</v>
      </c>
      <c r="O269">
        <v>490.90909090909099</v>
      </c>
      <c r="P269">
        <v>2900000</v>
      </c>
      <c r="Q269">
        <v>557.71100000000001</v>
      </c>
      <c r="R269">
        <v>-570836</v>
      </c>
      <c r="S269" s="2">
        <v>2521730</v>
      </c>
      <c r="T269">
        <v>891.07399999999996</v>
      </c>
      <c r="U269">
        <v>7861.71</v>
      </c>
      <c r="V269">
        <f t="shared" si="50"/>
        <v>0.78617100000000006</v>
      </c>
      <c r="X269">
        <v>2900000</v>
      </c>
      <c r="Y269">
        <v>46.521599999999999</v>
      </c>
      <c r="Z269">
        <v>91.037400000000005</v>
      </c>
      <c r="AA269">
        <v>44.515799999999999</v>
      </c>
      <c r="AC269">
        <f t="shared" si="45"/>
        <v>46165.861607996121</v>
      </c>
      <c r="AD269">
        <f t="shared" si="46"/>
        <v>0.77841893893760428</v>
      </c>
      <c r="AE269">
        <f t="shared" si="47"/>
        <v>778.41893893760425</v>
      </c>
      <c r="AF269">
        <f t="shared" si="48"/>
        <v>56.631833419201456</v>
      </c>
      <c r="AG269">
        <f t="shared" si="49"/>
        <v>1.0633595341022801E-2</v>
      </c>
      <c r="AI269">
        <v>776.32152567023081</v>
      </c>
      <c r="AJ269">
        <v>55.011022335176328</v>
      </c>
    </row>
    <row r="270" spans="2:36" x14ac:dyDescent="0.2">
      <c r="B270">
        <f t="shared" si="43"/>
        <v>509.09090909090918</v>
      </c>
      <c r="C270">
        <v>3000000</v>
      </c>
      <c r="D270">
        <v>557.71900000000005</v>
      </c>
      <c r="E270">
        <v>-570831</v>
      </c>
      <c r="F270" s="2">
        <v>2521730</v>
      </c>
      <c r="G270">
        <v>1050.01</v>
      </c>
      <c r="I270">
        <f t="shared" si="39"/>
        <v>481.81390624993946</v>
      </c>
      <c r="J270">
        <f t="shared" si="40"/>
        <v>0.22357967021998645</v>
      </c>
      <c r="K270">
        <f t="shared" si="41"/>
        <v>0.99927087419806071</v>
      </c>
      <c r="L270">
        <f t="shared" si="42"/>
        <v>45</v>
      </c>
      <c r="M270">
        <f t="shared" si="44"/>
        <v>-3.7349999999999994</v>
      </c>
      <c r="O270">
        <v>509.09090909090918</v>
      </c>
      <c r="P270">
        <v>3000000</v>
      </c>
      <c r="Q270">
        <v>557.71900000000005</v>
      </c>
      <c r="R270">
        <v>-570831</v>
      </c>
      <c r="S270" s="2">
        <v>2521730</v>
      </c>
      <c r="T270">
        <v>1050.01</v>
      </c>
      <c r="U270">
        <v>8342.14</v>
      </c>
      <c r="V270">
        <f t="shared" si="50"/>
        <v>0.83421400000000001</v>
      </c>
      <c r="X270">
        <v>3000000</v>
      </c>
      <c r="Y270">
        <v>46.599899999999998</v>
      </c>
      <c r="Z270">
        <v>91.104799999999997</v>
      </c>
      <c r="AA270">
        <v>44.504899999999999</v>
      </c>
      <c r="AC270">
        <f t="shared" si="45"/>
        <v>46131.957824103556</v>
      </c>
      <c r="AD270">
        <f t="shared" si="46"/>
        <v>0.82659525354366481</v>
      </c>
      <c r="AE270">
        <f t="shared" si="47"/>
        <v>826.59525354366485</v>
      </c>
      <c r="AF270">
        <f t="shared" si="48"/>
        <v>54.569163396147623</v>
      </c>
      <c r="AG270">
        <f t="shared" si="49"/>
        <v>1.1035536602023718E-2</v>
      </c>
      <c r="AI270">
        <v>891.92266859444806</v>
      </c>
      <c r="AJ270">
        <v>51.481675425325655</v>
      </c>
    </row>
    <row r="271" spans="2:36" x14ac:dyDescent="0.2">
      <c r="B271">
        <f t="shared" si="43"/>
        <v>527.27272727272737</v>
      </c>
      <c r="C271">
        <v>3100000</v>
      </c>
      <c r="D271">
        <v>557.74800000000005</v>
      </c>
      <c r="E271">
        <v>-570837</v>
      </c>
      <c r="F271" s="2">
        <v>2521730</v>
      </c>
      <c r="G271">
        <v>1085.5899999999999</v>
      </c>
      <c r="I271">
        <f t="shared" si="39"/>
        <v>475.81390624993946</v>
      </c>
      <c r="J271">
        <f t="shared" si="40"/>
        <v>0.23156465844212884</v>
      </c>
      <c r="K271">
        <f t="shared" si="41"/>
        <v>0.99927087419806071</v>
      </c>
      <c r="L271">
        <f t="shared" si="42"/>
        <v>39</v>
      </c>
      <c r="M271">
        <f t="shared" si="44"/>
        <v>-4.339999999999999</v>
      </c>
      <c r="O271">
        <v>527.27272727272737</v>
      </c>
      <c r="P271">
        <v>3100000</v>
      </c>
      <c r="Q271">
        <v>557.74800000000005</v>
      </c>
      <c r="R271">
        <v>-570837</v>
      </c>
      <c r="S271" s="2">
        <v>2521730</v>
      </c>
      <c r="T271">
        <v>1085.5899999999999</v>
      </c>
      <c r="U271">
        <v>9014.5</v>
      </c>
      <c r="V271">
        <f t="shared" si="50"/>
        <v>0.90145000000000008</v>
      </c>
      <c r="X271">
        <v>3100000</v>
      </c>
      <c r="Y271">
        <v>45.936</v>
      </c>
      <c r="Z271">
        <v>91.257400000000004</v>
      </c>
      <c r="AA271">
        <v>45.321399999999997</v>
      </c>
      <c r="AC271">
        <f t="shared" si="45"/>
        <v>48717.876325521996</v>
      </c>
      <c r="AD271">
        <f t="shared" si="46"/>
        <v>0.8458057123360847</v>
      </c>
      <c r="AE271">
        <f t="shared" si="47"/>
        <v>845.80571233608475</v>
      </c>
      <c r="AF271">
        <f t="shared" si="48"/>
        <v>55.640854544055642</v>
      </c>
      <c r="AG271">
        <f t="shared" si="49"/>
        <v>1.0822982589585976E-2</v>
      </c>
      <c r="AI271">
        <v>911.5112535341483</v>
      </c>
      <c r="AJ271">
        <v>51.328765705995153</v>
      </c>
    </row>
    <row r="272" spans="2:36" x14ac:dyDescent="0.2">
      <c r="B272">
        <f t="shared" si="43"/>
        <v>545.4545454545455</v>
      </c>
      <c r="C272">
        <v>3200000</v>
      </c>
      <c r="D272">
        <v>557.74800000000005</v>
      </c>
      <c r="E272">
        <v>-570816</v>
      </c>
      <c r="F272" s="2">
        <v>2521730</v>
      </c>
      <c r="G272">
        <v>1075.0899999999999</v>
      </c>
      <c r="I272">
        <f t="shared" si="39"/>
        <v>496.81390624993946</v>
      </c>
      <c r="J272">
        <f t="shared" si="40"/>
        <v>0.2395496466642712</v>
      </c>
      <c r="K272">
        <f t="shared" si="41"/>
        <v>0.99927087419806071</v>
      </c>
      <c r="L272">
        <f t="shared" si="42"/>
        <v>60</v>
      </c>
      <c r="M272">
        <f t="shared" si="44"/>
        <v>-2.8549999999999964</v>
      </c>
      <c r="O272">
        <v>545.4545454545455</v>
      </c>
      <c r="P272">
        <v>3200000</v>
      </c>
      <c r="Q272">
        <v>557.74800000000005</v>
      </c>
      <c r="R272">
        <v>-570816</v>
      </c>
      <c r="S272" s="2">
        <v>2521730</v>
      </c>
      <c r="T272">
        <v>1075.0899999999999</v>
      </c>
      <c r="U272">
        <v>10033.6</v>
      </c>
      <c r="V272">
        <f t="shared" si="50"/>
        <v>1.00336</v>
      </c>
      <c r="X272">
        <v>3200000</v>
      </c>
      <c r="Y272">
        <v>46.608199999999997</v>
      </c>
      <c r="Z272">
        <v>90.871499999999997</v>
      </c>
      <c r="AA272">
        <v>44.263300000000001</v>
      </c>
      <c r="AC272">
        <f t="shared" si="45"/>
        <v>45384.730937034241</v>
      </c>
      <c r="AD272">
        <f t="shared" si="46"/>
        <v>1.0105651978595953</v>
      </c>
      <c r="AE272">
        <f t="shared" si="47"/>
        <v>1010.5651978595953</v>
      </c>
      <c r="AF272">
        <f t="shared" si="48"/>
        <v>50.106255778850368</v>
      </c>
      <c r="AG272">
        <f t="shared" si="49"/>
        <v>1.2018459384749838E-2</v>
      </c>
      <c r="AI272">
        <v>993.29216339828588</v>
      </c>
      <c r="AJ272">
        <v>50.139883833350062</v>
      </c>
    </row>
    <row r="273" spans="2:36" x14ac:dyDescent="0.2">
      <c r="B273">
        <f t="shared" si="43"/>
        <v>563.63636363636363</v>
      </c>
      <c r="C273">
        <v>3300000</v>
      </c>
      <c r="D273">
        <v>557.74199999999996</v>
      </c>
      <c r="E273">
        <v>-570822</v>
      </c>
      <c r="F273" s="2">
        <v>2521730</v>
      </c>
      <c r="G273">
        <v>1199.23</v>
      </c>
      <c r="I273">
        <f t="shared" si="39"/>
        <v>490.81390624993946</v>
      </c>
      <c r="J273">
        <f t="shared" si="40"/>
        <v>0.24753463488641353</v>
      </c>
      <c r="K273">
        <f t="shared" si="41"/>
        <v>0.99927087419806071</v>
      </c>
      <c r="L273">
        <f t="shared" si="42"/>
        <v>54</v>
      </c>
      <c r="M273">
        <f t="shared" si="44"/>
        <v>-4.3400000000000007</v>
      </c>
      <c r="O273">
        <v>563.63636363636363</v>
      </c>
      <c r="P273">
        <v>3300000</v>
      </c>
      <c r="Q273">
        <v>557.74199999999996</v>
      </c>
      <c r="R273">
        <v>-570822</v>
      </c>
      <c r="S273" s="2">
        <v>2521730</v>
      </c>
      <c r="T273">
        <v>1199.23</v>
      </c>
      <c r="U273">
        <v>10791.1</v>
      </c>
      <c r="V273">
        <f t="shared" si="50"/>
        <v>1.07911</v>
      </c>
      <c r="X273">
        <v>3300000</v>
      </c>
      <c r="Y273">
        <v>46.233699999999999</v>
      </c>
      <c r="Z273">
        <v>91.322999999999993</v>
      </c>
      <c r="AA273">
        <v>45.089300000000001</v>
      </c>
      <c r="AC273">
        <f t="shared" si="45"/>
        <v>47973.22079539566</v>
      </c>
      <c r="AD273">
        <f t="shared" si="46"/>
        <v>1.0282155315179404</v>
      </c>
      <c r="AE273">
        <f t="shared" si="47"/>
        <v>1028.2155315179405</v>
      </c>
      <c r="AF273">
        <f t="shared" si="48"/>
        <v>51.2555176117516</v>
      </c>
      <c r="AG273">
        <f t="shared" si="49"/>
        <v>1.1748978998934755E-2</v>
      </c>
      <c r="AI273">
        <v>1087.9215199196494</v>
      </c>
      <c r="AJ273">
        <v>46.345705182095493</v>
      </c>
    </row>
    <row r="274" spans="2:36" x14ac:dyDescent="0.2">
      <c r="B274">
        <f t="shared" si="43"/>
        <v>581.81818181818176</v>
      </c>
      <c r="C274">
        <v>3400000</v>
      </c>
      <c r="D274">
        <v>557.74</v>
      </c>
      <c r="E274">
        <v>-570824</v>
      </c>
      <c r="F274" s="2">
        <v>2521730</v>
      </c>
      <c r="G274">
        <v>1302.28</v>
      </c>
      <c r="I274">
        <f t="shared" si="39"/>
        <v>488.81390624993946</v>
      </c>
      <c r="J274">
        <f t="shared" si="40"/>
        <v>0.25551962310855586</v>
      </c>
      <c r="K274">
        <f t="shared" si="41"/>
        <v>0.99927087419806071</v>
      </c>
      <c r="L274">
        <f t="shared" si="42"/>
        <v>52</v>
      </c>
      <c r="M274">
        <f t="shared" si="44"/>
        <v>-4.12</v>
      </c>
      <c r="O274">
        <v>581.81818181818176</v>
      </c>
      <c r="P274">
        <v>3400000</v>
      </c>
      <c r="Q274">
        <v>557.74</v>
      </c>
      <c r="R274">
        <v>-570824</v>
      </c>
      <c r="S274" s="2">
        <v>2521730</v>
      </c>
      <c r="T274">
        <v>1302.28</v>
      </c>
      <c r="U274">
        <v>11786.9</v>
      </c>
      <c r="V274">
        <f t="shared" si="50"/>
        <v>1.17869</v>
      </c>
      <c r="X274">
        <v>3400000</v>
      </c>
      <c r="Y274">
        <v>46.016399999999997</v>
      </c>
      <c r="Z274">
        <v>91.377499999999998</v>
      </c>
      <c r="AA274">
        <v>45.3611</v>
      </c>
      <c r="AC274">
        <f t="shared" si="45"/>
        <v>48846.014096430292</v>
      </c>
      <c r="AD274">
        <f t="shared" si="46"/>
        <v>1.1030311772642387</v>
      </c>
      <c r="AE274">
        <f t="shared" si="47"/>
        <v>1103.0311772642387</v>
      </c>
      <c r="AF274">
        <f t="shared" si="48"/>
        <v>50.557151027745867</v>
      </c>
      <c r="AG274">
        <f t="shared" si="49"/>
        <v>1.1911272446295706E-2</v>
      </c>
      <c r="AI274">
        <v>1165.6212806879837</v>
      </c>
      <c r="AJ274">
        <v>46.109224970127222</v>
      </c>
    </row>
    <row r="275" spans="2:36" x14ac:dyDescent="0.2">
      <c r="B275">
        <f t="shared" si="43"/>
        <v>599.99999999999989</v>
      </c>
      <c r="C275">
        <v>3500000</v>
      </c>
      <c r="D275">
        <v>557.80799999999999</v>
      </c>
      <c r="E275">
        <v>-570808</v>
      </c>
      <c r="F275" s="2">
        <v>2521730</v>
      </c>
      <c r="G275">
        <v>1357.34</v>
      </c>
      <c r="I275">
        <f t="shared" si="39"/>
        <v>504.81390624993946</v>
      </c>
      <c r="J275">
        <f t="shared" si="40"/>
        <v>0.26350461133069825</v>
      </c>
      <c r="K275">
        <f t="shared" si="41"/>
        <v>0.99927087419806071</v>
      </c>
      <c r="L275">
        <f t="shared" si="42"/>
        <v>68</v>
      </c>
      <c r="M275">
        <f t="shared" si="44"/>
        <v>-3.1299999999999972</v>
      </c>
      <c r="O275">
        <v>599.99999999999989</v>
      </c>
      <c r="P275">
        <v>3500000</v>
      </c>
      <c r="Q275">
        <v>557.80799999999999</v>
      </c>
      <c r="R275">
        <v>-570808</v>
      </c>
      <c r="S275" s="2">
        <v>2521730</v>
      </c>
      <c r="T275">
        <v>1357.34</v>
      </c>
      <c r="U275">
        <v>12532.7</v>
      </c>
      <c r="V275">
        <f t="shared" si="50"/>
        <v>1.2532700000000001</v>
      </c>
      <c r="X275">
        <v>3500000</v>
      </c>
      <c r="Y275">
        <v>46.600200000000001</v>
      </c>
      <c r="Z275">
        <v>91.210599999999999</v>
      </c>
      <c r="AA275">
        <v>44.610399999999998</v>
      </c>
      <c r="AC275">
        <f t="shared" si="45"/>
        <v>46460.80708531486</v>
      </c>
      <c r="AD275">
        <f t="shared" si="46"/>
        <v>1.2330344584173034</v>
      </c>
      <c r="AE275">
        <f t="shared" si="47"/>
        <v>1233.0344584173033</v>
      </c>
      <c r="AF275">
        <f t="shared" si="48"/>
        <v>46.631163377961016</v>
      </c>
      <c r="AG275">
        <f t="shared" si="49"/>
        <v>1.2914110572772322E-2</v>
      </c>
      <c r="AI275">
        <v>1201.4228062183217</v>
      </c>
      <c r="AJ275">
        <v>46.300484123057522</v>
      </c>
    </row>
    <row r="276" spans="2:36" x14ac:dyDescent="0.2">
      <c r="B276">
        <f t="shared" si="43"/>
        <v>618.18181818181802</v>
      </c>
      <c r="C276">
        <v>3600000</v>
      </c>
      <c r="D276">
        <v>557.75</v>
      </c>
      <c r="E276">
        <v>-570798</v>
      </c>
      <c r="F276" s="2">
        <v>2521730</v>
      </c>
      <c r="G276">
        <v>1529.61</v>
      </c>
      <c r="I276">
        <f t="shared" si="39"/>
        <v>514.81390624993946</v>
      </c>
      <c r="J276">
        <f t="shared" si="40"/>
        <v>0.27148959955284058</v>
      </c>
      <c r="K276">
        <f t="shared" si="41"/>
        <v>0.99927087419806071</v>
      </c>
      <c r="L276">
        <f t="shared" si="42"/>
        <v>78</v>
      </c>
      <c r="M276">
        <f t="shared" si="44"/>
        <v>-3.4599999999999982</v>
      </c>
      <c r="O276">
        <v>618.18181818181802</v>
      </c>
      <c r="P276">
        <v>3600000</v>
      </c>
      <c r="Q276">
        <v>557.75</v>
      </c>
      <c r="R276">
        <v>-570798</v>
      </c>
      <c r="S276" s="2">
        <v>2521730</v>
      </c>
      <c r="T276">
        <v>1529.61</v>
      </c>
      <c r="U276">
        <v>13722.8</v>
      </c>
      <c r="V276">
        <f t="shared" si="50"/>
        <v>1.3722799999999999</v>
      </c>
      <c r="X276">
        <v>3600000</v>
      </c>
      <c r="Y276">
        <v>46.099400000000003</v>
      </c>
      <c r="Z276">
        <v>90.917500000000004</v>
      </c>
      <c r="AA276">
        <v>44.818100000000001</v>
      </c>
      <c r="AC276">
        <f t="shared" si="45"/>
        <v>47112.778914893526</v>
      </c>
      <c r="AD276">
        <f t="shared" si="46"/>
        <v>1.331439177066452</v>
      </c>
      <c r="AE276">
        <f t="shared" si="47"/>
        <v>1331.439177066452</v>
      </c>
      <c r="AF276">
        <f t="shared" si="48"/>
        <v>45.894775012946731</v>
      </c>
      <c r="AG276">
        <f t="shared" si="49"/>
        <v>1.3121319362174056E-2</v>
      </c>
      <c r="AI276">
        <v>1281.5925707384861</v>
      </c>
      <c r="AJ276">
        <v>45.172969614097418</v>
      </c>
    </row>
    <row r="277" spans="2:36" x14ac:dyDescent="0.2">
      <c r="B277">
        <f t="shared" si="43"/>
        <v>636.36363636363615</v>
      </c>
      <c r="C277">
        <v>3700000</v>
      </c>
      <c r="D277">
        <v>557.71600000000001</v>
      </c>
      <c r="E277">
        <v>-570792</v>
      </c>
      <c r="F277" s="2">
        <v>2521730</v>
      </c>
      <c r="G277">
        <v>1492.88</v>
      </c>
      <c r="I277">
        <f t="shared" si="39"/>
        <v>520.81390624993946</v>
      </c>
      <c r="J277">
        <f t="shared" si="40"/>
        <v>0.27947458777498296</v>
      </c>
      <c r="K277">
        <f t="shared" si="41"/>
        <v>0.99927087419806071</v>
      </c>
      <c r="L277">
        <f t="shared" si="42"/>
        <v>84</v>
      </c>
      <c r="M277">
        <f t="shared" si="44"/>
        <v>-3.6799999999999984</v>
      </c>
      <c r="O277">
        <v>636.36363636363615</v>
      </c>
      <c r="P277">
        <v>3700000</v>
      </c>
      <c r="Q277">
        <v>557.71600000000001</v>
      </c>
      <c r="R277">
        <v>-570792</v>
      </c>
      <c r="S277" s="2">
        <v>2521730</v>
      </c>
      <c r="T277">
        <v>1492.88</v>
      </c>
      <c r="U277">
        <v>14577.5</v>
      </c>
      <c r="V277">
        <f t="shared" si="50"/>
        <v>1.4577500000000001</v>
      </c>
      <c r="X277">
        <v>3700000</v>
      </c>
      <c r="Y277">
        <v>46.3048</v>
      </c>
      <c r="Z277">
        <v>91.230199999999996</v>
      </c>
      <c r="AA277">
        <v>44.925400000000003</v>
      </c>
      <c r="AC277">
        <f t="shared" si="45"/>
        <v>47451.970911286451</v>
      </c>
      <c r="AD277">
        <f t="shared" si="46"/>
        <v>1.404255436947452</v>
      </c>
      <c r="AE277">
        <f t="shared" si="47"/>
        <v>1404.2554369474519</v>
      </c>
      <c r="AF277">
        <f t="shared" si="48"/>
        <v>44.90447795864911</v>
      </c>
      <c r="AG277">
        <f t="shared" si="49"/>
        <v>1.3410689253631761E-2</v>
      </c>
      <c r="AI277">
        <v>1386.4464796659461</v>
      </c>
      <c r="AJ277">
        <v>43.510708301318466</v>
      </c>
    </row>
    <row r="278" spans="2:36" x14ac:dyDescent="0.2">
      <c r="B278">
        <f t="shared" si="43"/>
        <v>654.54545454545428</v>
      </c>
      <c r="C278">
        <v>3800000</v>
      </c>
      <c r="D278">
        <v>557.77200000000005</v>
      </c>
      <c r="E278">
        <v>-570788</v>
      </c>
      <c r="F278" s="2">
        <v>2521730</v>
      </c>
      <c r="G278">
        <v>1701.94</v>
      </c>
      <c r="I278">
        <f t="shared" si="39"/>
        <v>524.81390624993946</v>
      </c>
      <c r="J278">
        <f t="shared" si="40"/>
        <v>0.28745957599712529</v>
      </c>
      <c r="K278">
        <f t="shared" si="41"/>
        <v>0.99927087419806071</v>
      </c>
      <c r="L278">
        <f t="shared" si="42"/>
        <v>88</v>
      </c>
      <c r="M278">
        <f t="shared" si="44"/>
        <v>-3.7899999999999987</v>
      </c>
      <c r="O278">
        <v>654.54545454545428</v>
      </c>
      <c r="P278">
        <v>3800000</v>
      </c>
      <c r="Q278">
        <v>557.77200000000005</v>
      </c>
      <c r="R278">
        <v>-570788</v>
      </c>
      <c r="S278" s="2">
        <v>2521730</v>
      </c>
      <c r="T278">
        <v>1701.94</v>
      </c>
      <c r="U278">
        <v>15618</v>
      </c>
      <c r="V278">
        <f t="shared" si="50"/>
        <v>1.5618000000000001</v>
      </c>
      <c r="X278">
        <v>3800000</v>
      </c>
      <c r="Y278">
        <v>46.3568</v>
      </c>
      <c r="Z278">
        <v>91.253100000000003</v>
      </c>
      <c r="AA278">
        <v>44.896299999999997</v>
      </c>
      <c r="AC278">
        <f t="shared" si="45"/>
        <v>47359.820939599311</v>
      </c>
      <c r="AD278">
        <f t="shared" si="46"/>
        <v>1.5074144921455142</v>
      </c>
      <c r="AE278">
        <f t="shared" si="47"/>
        <v>1507.4144921455143</v>
      </c>
      <c r="AF278">
        <f t="shared" si="48"/>
        <v>43.572350815013031</v>
      </c>
      <c r="AG278">
        <f t="shared" si="49"/>
        <v>1.3820691074407429E-2</v>
      </c>
      <c r="AI278">
        <v>1588.6780238608869</v>
      </c>
      <c r="AJ278">
        <v>40.714054560793052</v>
      </c>
    </row>
    <row r="279" spans="2:36" x14ac:dyDescent="0.2">
      <c r="B279">
        <f t="shared" si="43"/>
        <v>672.72727272727241</v>
      </c>
      <c r="C279">
        <v>3900000</v>
      </c>
      <c r="D279">
        <v>557.77200000000005</v>
      </c>
      <c r="E279">
        <v>-570775</v>
      </c>
      <c r="F279" s="2">
        <v>2521730</v>
      </c>
      <c r="G279">
        <v>1733.46</v>
      </c>
      <c r="I279">
        <f t="shared" si="39"/>
        <v>537.81390624993946</v>
      </c>
      <c r="J279">
        <f t="shared" si="40"/>
        <v>0.29544456421926762</v>
      </c>
      <c r="K279">
        <f t="shared" si="41"/>
        <v>0.99927087419806071</v>
      </c>
      <c r="L279">
        <f t="shared" si="42"/>
        <v>101</v>
      </c>
      <c r="M279">
        <f t="shared" si="44"/>
        <v>-3.2949999999999977</v>
      </c>
      <c r="O279">
        <v>672.72727272727241</v>
      </c>
      <c r="P279">
        <v>3900000</v>
      </c>
      <c r="Q279">
        <v>557.77200000000005</v>
      </c>
      <c r="R279">
        <v>-570775</v>
      </c>
      <c r="S279" s="2">
        <v>2521730</v>
      </c>
      <c r="T279">
        <v>1733.46</v>
      </c>
      <c r="U279">
        <v>16972.5</v>
      </c>
      <c r="V279">
        <f t="shared" si="50"/>
        <v>1.6972500000000001</v>
      </c>
      <c r="X279">
        <v>3900000</v>
      </c>
      <c r="Y279">
        <v>46.348100000000002</v>
      </c>
      <c r="Z279">
        <v>91.239800000000002</v>
      </c>
      <c r="AA279">
        <v>44.8917</v>
      </c>
      <c r="AC279">
        <f t="shared" si="45"/>
        <v>47345.265206320197</v>
      </c>
      <c r="AD279">
        <f t="shared" si="46"/>
        <v>1.6386514370394063</v>
      </c>
      <c r="AE279">
        <f t="shared" si="47"/>
        <v>1638.6514370394063</v>
      </c>
      <c r="AF279">
        <f t="shared" si="48"/>
        <v>42.381689970230589</v>
      </c>
      <c r="AG279">
        <f t="shared" si="49"/>
        <v>1.4208966193254504E-2</v>
      </c>
      <c r="AI279">
        <v>1650.0300869439084</v>
      </c>
      <c r="AJ279">
        <v>41.457804391040867</v>
      </c>
    </row>
    <row r="280" spans="2:36" x14ac:dyDescent="0.2">
      <c r="B280">
        <f t="shared" si="43"/>
        <v>690.90909090909054</v>
      </c>
      <c r="C280">
        <v>4000000</v>
      </c>
      <c r="D280">
        <v>557.74900000000002</v>
      </c>
      <c r="E280">
        <v>-570762</v>
      </c>
      <c r="F280" s="2">
        <v>2521730</v>
      </c>
      <c r="G280">
        <v>1911.28</v>
      </c>
      <c r="I280">
        <f t="shared" si="39"/>
        <v>550.81390624993946</v>
      </c>
      <c r="J280">
        <f t="shared" si="40"/>
        <v>0.30342955244141001</v>
      </c>
      <c r="K280">
        <f t="shared" si="41"/>
        <v>0.99927087419806071</v>
      </c>
      <c r="L280">
        <f t="shared" si="42"/>
        <v>114</v>
      </c>
      <c r="M280">
        <f t="shared" si="44"/>
        <v>-3.2949999999999977</v>
      </c>
      <c r="O280">
        <v>690.90909090909054</v>
      </c>
      <c r="P280">
        <v>4000000</v>
      </c>
      <c r="Q280">
        <v>557.74900000000002</v>
      </c>
      <c r="R280">
        <v>-570762</v>
      </c>
      <c r="S280" s="2">
        <v>2521730</v>
      </c>
      <c r="T280">
        <v>1911.28</v>
      </c>
      <c r="U280">
        <v>17858.599999999999</v>
      </c>
      <c r="V280">
        <f t="shared" si="50"/>
        <v>1.78586</v>
      </c>
      <c r="X280">
        <v>4000000</v>
      </c>
      <c r="Y280">
        <v>45.908499999999997</v>
      </c>
      <c r="Z280">
        <v>91.427899999999994</v>
      </c>
      <c r="AA280">
        <v>45.519399999999997</v>
      </c>
      <c r="AC280">
        <f t="shared" si="45"/>
        <v>49359.185480264307</v>
      </c>
      <c r="AD280">
        <f t="shared" si="46"/>
        <v>1.6538523893118309</v>
      </c>
      <c r="AE280">
        <f t="shared" si="47"/>
        <v>1653.8523893118308</v>
      </c>
      <c r="AF280">
        <f t="shared" si="48"/>
        <v>43.021725849785128</v>
      </c>
      <c r="AG280">
        <f t="shared" si="49"/>
        <v>1.3997578853592357E-2</v>
      </c>
      <c r="AI280">
        <v>1687.4554401634919</v>
      </c>
      <c r="AJ280">
        <v>40.85793881032081</v>
      </c>
    </row>
    <row r="281" spans="2:36" x14ac:dyDescent="0.2">
      <c r="B281">
        <f t="shared" si="43"/>
        <v>709.09090909090867</v>
      </c>
      <c r="C281">
        <v>4100000</v>
      </c>
      <c r="D281">
        <v>557.75599999999997</v>
      </c>
      <c r="E281">
        <v>-570776</v>
      </c>
      <c r="F281" s="2">
        <v>2521730</v>
      </c>
      <c r="G281">
        <v>2083.0500000000002</v>
      </c>
      <c r="I281">
        <f t="shared" si="39"/>
        <v>536.81390624993946</v>
      </c>
      <c r="J281">
        <f t="shared" si="40"/>
        <v>0.31141454066355234</v>
      </c>
      <c r="K281">
        <f t="shared" si="41"/>
        <v>0.99927087419806071</v>
      </c>
      <c r="L281">
        <f t="shared" si="42"/>
        <v>100</v>
      </c>
      <c r="M281">
        <f t="shared" si="44"/>
        <v>-4.780000000000002</v>
      </c>
      <c r="O281">
        <v>709.09090909090867</v>
      </c>
      <c r="P281">
        <v>4100000</v>
      </c>
      <c r="Q281">
        <v>557.75599999999997</v>
      </c>
      <c r="R281">
        <v>-570776</v>
      </c>
      <c r="S281" s="2">
        <v>2521730</v>
      </c>
      <c r="T281">
        <v>2083.0500000000002</v>
      </c>
      <c r="U281">
        <v>19216.099999999999</v>
      </c>
      <c r="V281">
        <f t="shared" si="50"/>
        <v>1.92161</v>
      </c>
      <c r="X281">
        <v>4100000</v>
      </c>
      <c r="Y281">
        <v>46.3508</v>
      </c>
      <c r="Z281">
        <v>91.316299999999998</v>
      </c>
      <c r="AA281">
        <v>44.965499999999999</v>
      </c>
      <c r="AC281">
        <f t="shared" si="45"/>
        <v>47579.149944672528</v>
      </c>
      <c r="AD281">
        <f t="shared" si="46"/>
        <v>1.8461453509214876</v>
      </c>
      <c r="AE281">
        <f t="shared" si="47"/>
        <v>1846.1453509214875</v>
      </c>
      <c r="AF281">
        <f t="shared" si="48"/>
        <v>40.4068980850641</v>
      </c>
      <c r="AG281">
        <f t="shared" si="49"/>
        <v>1.4903395918495304E-2</v>
      </c>
      <c r="AI281">
        <v>1904.0231826409015</v>
      </c>
      <c r="AJ281">
        <v>37.992627962759478</v>
      </c>
    </row>
    <row r="282" spans="2:36" x14ac:dyDescent="0.2">
      <c r="B282">
        <f t="shared" si="43"/>
        <v>727.2727272727268</v>
      </c>
      <c r="C282">
        <v>4200000</v>
      </c>
      <c r="D282">
        <v>557.75400000000002</v>
      </c>
      <c r="E282">
        <v>-570746</v>
      </c>
      <c r="F282" s="2">
        <v>2521730</v>
      </c>
      <c r="G282">
        <v>2328.58</v>
      </c>
      <c r="I282">
        <f t="shared" si="39"/>
        <v>566.81390624993946</v>
      </c>
      <c r="J282">
        <f t="shared" si="40"/>
        <v>0.31939952888569467</v>
      </c>
      <c r="K282">
        <f t="shared" si="41"/>
        <v>0.99927087419806071</v>
      </c>
      <c r="L282">
        <f t="shared" si="42"/>
        <v>130</v>
      </c>
      <c r="M282">
        <f t="shared" si="44"/>
        <v>-2.359999999999995</v>
      </c>
      <c r="O282">
        <v>727.2727272727268</v>
      </c>
      <c r="P282">
        <v>4200000</v>
      </c>
      <c r="Q282">
        <v>557.75400000000002</v>
      </c>
      <c r="R282">
        <v>-570746</v>
      </c>
      <c r="S282" s="2">
        <v>2521730</v>
      </c>
      <c r="T282">
        <v>2328.58</v>
      </c>
      <c r="U282">
        <v>20684.400000000001</v>
      </c>
      <c r="V282">
        <f t="shared" si="50"/>
        <v>2.0684400000000003</v>
      </c>
      <c r="X282">
        <v>4200000</v>
      </c>
      <c r="Y282">
        <v>45.849899999999998</v>
      </c>
      <c r="Z282">
        <v>91.290400000000005</v>
      </c>
      <c r="AA282">
        <v>45.4405</v>
      </c>
      <c r="AC282">
        <f t="shared" si="45"/>
        <v>49102.963300437928</v>
      </c>
      <c r="AD282">
        <f t="shared" si="46"/>
        <v>1.9255400012092321</v>
      </c>
      <c r="AE282">
        <f t="shared" si="47"/>
        <v>1925.5400012092321</v>
      </c>
      <c r="AF282">
        <f t="shared" si="48"/>
        <v>40.658481186845137</v>
      </c>
      <c r="AG282">
        <f t="shared" si="49"/>
        <v>1.4811177949136943E-2</v>
      </c>
      <c r="AI282">
        <v>1965.9685832398384</v>
      </c>
      <c r="AJ282">
        <v>38.702461470568394</v>
      </c>
    </row>
    <row r="283" spans="2:36" x14ac:dyDescent="0.2">
      <c r="B283">
        <f t="shared" si="43"/>
        <v>745.45454545454493</v>
      </c>
      <c r="C283">
        <v>4300000</v>
      </c>
      <c r="D283">
        <v>557.75400000000002</v>
      </c>
      <c r="E283">
        <v>-570738</v>
      </c>
      <c r="F283" s="2">
        <v>2521730</v>
      </c>
      <c r="G283">
        <v>2396.1</v>
      </c>
      <c r="I283">
        <f t="shared" si="39"/>
        <v>574.81390624993946</v>
      </c>
      <c r="J283">
        <f t="shared" si="40"/>
        <v>0.32738451710783706</v>
      </c>
      <c r="K283">
        <f t="shared" si="41"/>
        <v>0.99927087419806071</v>
      </c>
      <c r="L283">
        <f t="shared" si="42"/>
        <v>138</v>
      </c>
      <c r="M283">
        <f t="shared" si="44"/>
        <v>-3.5699999999999981</v>
      </c>
      <c r="O283">
        <v>745.45454545454493</v>
      </c>
      <c r="P283">
        <v>4300000</v>
      </c>
      <c r="Q283">
        <v>557.75400000000002</v>
      </c>
      <c r="R283">
        <v>-570738</v>
      </c>
      <c r="S283" s="2">
        <v>2521730</v>
      </c>
      <c r="T283">
        <v>2396.1</v>
      </c>
      <c r="U283">
        <v>21941.8</v>
      </c>
      <c r="V283">
        <f t="shared" si="50"/>
        <v>2.1941800000000002</v>
      </c>
      <c r="X283">
        <v>4300000</v>
      </c>
      <c r="Y283">
        <v>45.984400000000001</v>
      </c>
      <c r="Z283">
        <v>91.475399999999993</v>
      </c>
      <c r="AA283">
        <v>45.491</v>
      </c>
      <c r="AC283">
        <f t="shared" si="45"/>
        <v>49266.856070020163</v>
      </c>
      <c r="AD283">
        <f t="shared" si="46"/>
        <v>2.0357981839889154</v>
      </c>
      <c r="AE283">
        <f t="shared" si="47"/>
        <v>2035.7981839889155</v>
      </c>
      <c r="AF283">
        <f t="shared" si="48"/>
        <v>39.799208290125335</v>
      </c>
      <c r="AG283">
        <f t="shared" si="49"/>
        <v>1.5130954254419503E-2</v>
      </c>
      <c r="AI283">
        <v>1984.9695111904832</v>
      </c>
      <c r="AJ283">
        <v>38.468406389164201</v>
      </c>
    </row>
    <row r="284" spans="2:36" x14ac:dyDescent="0.2">
      <c r="B284">
        <f t="shared" si="43"/>
        <v>763.63636363636306</v>
      </c>
      <c r="C284">
        <v>4400000</v>
      </c>
      <c r="D284">
        <v>557.75</v>
      </c>
      <c r="E284">
        <v>-570723</v>
      </c>
      <c r="F284" s="2">
        <v>2521730</v>
      </c>
      <c r="G284">
        <v>2576.77</v>
      </c>
      <c r="I284">
        <f t="shared" si="39"/>
        <v>589.81390624993946</v>
      </c>
      <c r="J284">
        <f t="shared" si="40"/>
        <v>0.33536950532997939</v>
      </c>
      <c r="K284">
        <f t="shared" si="41"/>
        <v>0.99927087419806071</v>
      </c>
      <c r="L284">
        <f t="shared" si="42"/>
        <v>153</v>
      </c>
      <c r="M284">
        <f t="shared" si="44"/>
        <v>-3.1849999999999974</v>
      </c>
      <c r="O284">
        <v>763.63636363636306</v>
      </c>
      <c r="P284">
        <v>4400000</v>
      </c>
      <c r="Q284">
        <v>557.75</v>
      </c>
      <c r="R284">
        <v>-570723</v>
      </c>
      <c r="S284" s="2">
        <v>2521730</v>
      </c>
      <c r="T284">
        <v>2576.77</v>
      </c>
      <c r="U284">
        <v>23396.6</v>
      </c>
      <c r="V284">
        <f t="shared" si="50"/>
        <v>2.3396599999999999</v>
      </c>
      <c r="X284">
        <v>4400000</v>
      </c>
      <c r="Y284">
        <v>46.068800000000003</v>
      </c>
      <c r="Z284">
        <v>91.543700000000001</v>
      </c>
      <c r="AA284">
        <v>45.474899999999998</v>
      </c>
      <c r="AC284">
        <f t="shared" si="45"/>
        <v>49214.565571405416</v>
      </c>
      <c r="AD284">
        <f t="shared" si="46"/>
        <v>2.1730834977763123</v>
      </c>
      <c r="AE284">
        <f t="shared" si="47"/>
        <v>2173.0834977763125</v>
      </c>
      <c r="AF284">
        <f t="shared" si="48"/>
        <v>38.810372054536188</v>
      </c>
      <c r="AG284">
        <f t="shared" si="49"/>
        <v>1.5516470678348325E-2</v>
      </c>
      <c r="AI284">
        <v>2135.5949530272796</v>
      </c>
      <c r="AJ284">
        <v>38.198874890974444</v>
      </c>
    </row>
    <row r="285" spans="2:36" x14ac:dyDescent="0.2">
      <c r="B285">
        <f t="shared" si="43"/>
        <v>781.81818181818119</v>
      </c>
      <c r="C285">
        <v>4500000</v>
      </c>
      <c r="D285">
        <v>557.74900000000002</v>
      </c>
      <c r="E285">
        <v>-570711</v>
      </c>
      <c r="F285" s="2">
        <v>2521730</v>
      </c>
      <c r="G285">
        <v>2786.13</v>
      </c>
      <c r="I285">
        <f t="shared" si="39"/>
        <v>601.81390624993946</v>
      </c>
      <c r="J285">
        <f t="shared" si="40"/>
        <v>0.34335449355212172</v>
      </c>
      <c r="K285">
        <f t="shared" si="41"/>
        <v>0.99927087419806071</v>
      </c>
      <c r="L285">
        <f t="shared" si="42"/>
        <v>165</v>
      </c>
      <c r="M285">
        <f t="shared" si="44"/>
        <v>-3.3499999999999979</v>
      </c>
      <c r="O285">
        <v>781.81818181818119</v>
      </c>
      <c r="P285">
        <v>4500000</v>
      </c>
      <c r="Q285">
        <v>557.74900000000002</v>
      </c>
      <c r="R285">
        <v>-570711</v>
      </c>
      <c r="S285" s="2">
        <v>2521730</v>
      </c>
      <c r="T285">
        <v>2786.13</v>
      </c>
      <c r="U285">
        <v>24684.9</v>
      </c>
      <c r="V285">
        <f t="shared" si="50"/>
        <v>2.4684900000000001</v>
      </c>
      <c r="X285">
        <v>4500000</v>
      </c>
      <c r="Y285">
        <v>45.5989</v>
      </c>
      <c r="Z285">
        <v>91.505799999999994</v>
      </c>
      <c r="AA285">
        <v>45.9069</v>
      </c>
      <c r="AC285">
        <f t="shared" si="45"/>
        <v>50630.509513821344</v>
      </c>
      <c r="AD285">
        <f t="shared" si="46"/>
        <v>2.2286218994345823</v>
      </c>
      <c r="AE285">
        <f t="shared" si="47"/>
        <v>2228.6218994345822</v>
      </c>
      <c r="AF285">
        <f t="shared" si="48"/>
        <v>38.998444316448328</v>
      </c>
      <c r="AG285">
        <f t="shared" si="49"/>
        <v>1.5441641597637033E-2</v>
      </c>
      <c r="AI285">
        <v>2278.4474694094524</v>
      </c>
      <c r="AJ285">
        <v>37.613725260561665</v>
      </c>
    </row>
    <row r="286" spans="2:36" x14ac:dyDescent="0.2">
      <c r="B286">
        <f t="shared" si="43"/>
        <v>799.99999999999932</v>
      </c>
      <c r="C286">
        <v>4600000</v>
      </c>
      <c r="D286">
        <v>557.76900000000001</v>
      </c>
      <c r="E286">
        <v>-570703</v>
      </c>
      <c r="F286" s="2">
        <v>2521730</v>
      </c>
      <c r="G286">
        <v>2962.46</v>
      </c>
      <c r="I286">
        <f t="shared" si="39"/>
        <v>609.81390624993946</v>
      </c>
      <c r="J286">
        <f t="shared" si="40"/>
        <v>0.35133948177426411</v>
      </c>
      <c r="K286">
        <f t="shared" si="41"/>
        <v>0.99927087419806071</v>
      </c>
      <c r="L286">
        <f t="shared" si="42"/>
        <v>173</v>
      </c>
      <c r="M286">
        <f t="shared" si="44"/>
        <v>-3.5699999999999981</v>
      </c>
      <c r="O286">
        <v>799.99999999999932</v>
      </c>
      <c r="P286">
        <v>4600000</v>
      </c>
      <c r="Q286">
        <v>557.76900000000001</v>
      </c>
      <c r="R286">
        <v>-570703</v>
      </c>
      <c r="S286" s="2">
        <v>2521730</v>
      </c>
      <c r="T286">
        <v>2962.46</v>
      </c>
      <c r="U286">
        <v>26011.599999999999</v>
      </c>
      <c r="V286">
        <f t="shared" si="50"/>
        <v>2.6011600000000001</v>
      </c>
      <c r="X286">
        <v>4600000</v>
      </c>
      <c r="Y286">
        <v>45.5578</v>
      </c>
      <c r="Z286">
        <v>92.001599999999996</v>
      </c>
      <c r="AA286">
        <v>46.443800000000003</v>
      </c>
      <c r="AC286">
        <f t="shared" si="45"/>
        <v>52427.800272518281</v>
      </c>
      <c r="AD286">
        <f t="shared" si="46"/>
        <v>2.2678939897773325</v>
      </c>
      <c r="AE286">
        <f t="shared" si="47"/>
        <v>2267.8939897773325</v>
      </c>
      <c r="AF286">
        <f t="shared" si="48"/>
        <v>39.465026655138168</v>
      </c>
      <c r="AG286">
        <f t="shared" si="49"/>
        <v>1.5259080027039492E-2</v>
      </c>
      <c r="AI286">
        <v>2376.5435575099655</v>
      </c>
      <c r="AJ286">
        <v>37.520199509149386</v>
      </c>
    </row>
    <row r="287" spans="2:36" x14ac:dyDescent="0.2">
      <c r="B287">
        <f t="shared" si="43"/>
        <v>818.18181818181745</v>
      </c>
      <c r="C287">
        <v>4700000</v>
      </c>
      <c r="D287">
        <v>557.76</v>
      </c>
      <c r="E287">
        <v>-570684</v>
      </c>
      <c r="F287" s="2">
        <v>2521730</v>
      </c>
      <c r="G287">
        <v>3153.65</v>
      </c>
      <c r="I287">
        <f t="shared" si="39"/>
        <v>628.81390624993946</v>
      </c>
      <c r="J287">
        <f t="shared" si="40"/>
        <v>0.35932446999640644</v>
      </c>
      <c r="K287">
        <f t="shared" si="41"/>
        <v>0.99927087419806071</v>
      </c>
      <c r="L287">
        <f t="shared" si="42"/>
        <v>192</v>
      </c>
      <c r="M287">
        <f t="shared" si="44"/>
        <v>-2.9649999999999967</v>
      </c>
      <c r="O287">
        <v>818.18181818181745</v>
      </c>
      <c r="P287">
        <v>4700000</v>
      </c>
      <c r="Q287">
        <v>557.76</v>
      </c>
      <c r="R287">
        <v>-570684</v>
      </c>
      <c r="S287" s="2">
        <v>2521730</v>
      </c>
      <c r="T287">
        <v>3153.65</v>
      </c>
      <c r="U287">
        <v>27704.9</v>
      </c>
      <c r="V287">
        <f t="shared" si="50"/>
        <v>2.7704900000000001</v>
      </c>
      <c r="X287">
        <v>4700000</v>
      </c>
      <c r="Y287">
        <v>46.032899999999998</v>
      </c>
      <c r="Z287">
        <v>92.164900000000003</v>
      </c>
      <c r="AA287">
        <v>46.131999999999998</v>
      </c>
      <c r="AC287">
        <f t="shared" si="45"/>
        <v>51378.952738263244</v>
      </c>
      <c r="AD287">
        <f t="shared" si="46"/>
        <v>2.4648395766966429</v>
      </c>
      <c r="AE287">
        <f t="shared" si="47"/>
        <v>2464.8395766966428</v>
      </c>
      <c r="AF287">
        <f t="shared" si="48"/>
        <v>37.816050969867078</v>
      </c>
      <c r="AG287">
        <f t="shared" si="49"/>
        <v>1.592445494850455E-2</v>
      </c>
      <c r="AI287">
        <v>2279.8871079371652</v>
      </c>
      <c r="AJ287">
        <v>39.505233294054484</v>
      </c>
    </row>
    <row r="288" spans="2:36" x14ac:dyDescent="0.2">
      <c r="B288">
        <f t="shared" si="43"/>
        <v>836.36363636363558</v>
      </c>
      <c r="C288">
        <v>4800000</v>
      </c>
      <c r="D288">
        <v>557.75199999999995</v>
      </c>
      <c r="E288">
        <v>-570680</v>
      </c>
      <c r="F288" s="2">
        <v>2521730</v>
      </c>
      <c r="G288">
        <v>3317.94</v>
      </c>
      <c r="I288">
        <f t="shared" si="39"/>
        <v>632.81390624993946</v>
      </c>
      <c r="J288">
        <f t="shared" si="40"/>
        <v>0.36730945821854877</v>
      </c>
      <c r="K288">
        <f t="shared" si="41"/>
        <v>0.99927087419806071</v>
      </c>
      <c r="L288">
        <f t="shared" si="42"/>
        <v>196</v>
      </c>
      <c r="M288">
        <f t="shared" si="44"/>
        <v>-3.7899999999999987</v>
      </c>
      <c r="O288">
        <v>836.36363636363558</v>
      </c>
      <c r="P288">
        <v>4800000</v>
      </c>
      <c r="Q288">
        <v>557.75199999999995</v>
      </c>
      <c r="R288">
        <v>-570680</v>
      </c>
      <c r="S288" s="2">
        <v>2521730</v>
      </c>
      <c r="T288">
        <v>3317.94</v>
      </c>
      <c r="U288">
        <v>29608.3</v>
      </c>
      <c r="V288">
        <f t="shared" si="50"/>
        <v>2.9608300000000001</v>
      </c>
      <c r="X288">
        <v>4800000</v>
      </c>
      <c r="Y288">
        <v>45.526899999999998</v>
      </c>
      <c r="Z288">
        <v>91.644599999999997</v>
      </c>
      <c r="AA288">
        <v>46.117699999999999</v>
      </c>
      <c r="AC288">
        <f t="shared" si="45"/>
        <v>51331.188195249</v>
      </c>
      <c r="AD288">
        <f t="shared" si="46"/>
        <v>2.6366317329732922</v>
      </c>
      <c r="AE288">
        <f t="shared" si="47"/>
        <v>2636.6317329732924</v>
      </c>
      <c r="AF288">
        <f t="shared" si="48"/>
        <v>36.959571395974862</v>
      </c>
      <c r="AG288">
        <f t="shared" si="49"/>
        <v>1.6293478989466405E-2</v>
      </c>
      <c r="AI288">
        <v>2668.936509847344</v>
      </c>
      <c r="AJ288">
        <v>35.927564935595299</v>
      </c>
    </row>
    <row r="289" spans="2:36" x14ac:dyDescent="0.2">
      <c r="B289">
        <f t="shared" si="43"/>
        <v>854.54545454545371</v>
      </c>
      <c r="C289">
        <v>4900000</v>
      </c>
      <c r="D289">
        <v>557.73299999999995</v>
      </c>
      <c r="E289">
        <v>-570651</v>
      </c>
      <c r="F289" s="2">
        <v>2521730</v>
      </c>
      <c r="G289">
        <v>3390.51</v>
      </c>
      <c r="I289">
        <f t="shared" si="39"/>
        <v>661.81390624993946</v>
      </c>
      <c r="J289">
        <f t="shared" si="40"/>
        <v>0.37529444644069115</v>
      </c>
      <c r="K289">
        <f t="shared" si="41"/>
        <v>0.99927087419806071</v>
      </c>
      <c r="L289">
        <f t="shared" si="42"/>
        <v>225</v>
      </c>
      <c r="M289">
        <f t="shared" si="44"/>
        <v>-2.4149999999999952</v>
      </c>
      <c r="O289">
        <v>854.54545454545371</v>
      </c>
      <c r="P289">
        <v>4900000</v>
      </c>
      <c r="Q289">
        <v>557.73299999999995</v>
      </c>
      <c r="R289">
        <v>-570651</v>
      </c>
      <c r="S289" s="2">
        <v>2521730</v>
      </c>
      <c r="T289">
        <v>3390.51</v>
      </c>
      <c r="U289">
        <v>31547</v>
      </c>
      <c r="V289">
        <f t="shared" si="50"/>
        <v>3.1547000000000001</v>
      </c>
      <c r="X289">
        <v>4900000</v>
      </c>
      <c r="Y289">
        <v>45.698700000000002</v>
      </c>
      <c r="Z289">
        <v>91.697599999999994</v>
      </c>
      <c r="AA289">
        <v>45.998899999999999</v>
      </c>
      <c r="AC289">
        <f t="shared" si="45"/>
        <v>50935.519088718829</v>
      </c>
      <c r="AD289">
        <f t="shared" si="46"/>
        <v>2.8310963429992806</v>
      </c>
      <c r="AE289">
        <f t="shared" si="47"/>
        <v>2831.0963429992808</v>
      </c>
      <c r="AF289">
        <f t="shared" si="48"/>
        <v>35.894368675265063</v>
      </c>
      <c r="AG289">
        <f t="shared" si="49"/>
        <v>1.6777004923755022E-2</v>
      </c>
      <c r="AI289">
        <v>2601.4279849154314</v>
      </c>
      <c r="AJ289">
        <v>37.881156010101598</v>
      </c>
    </row>
    <row r="290" spans="2:36" x14ac:dyDescent="0.2">
      <c r="B290">
        <f t="shared" si="43"/>
        <v>872.72727272727184</v>
      </c>
      <c r="C290">
        <v>5000000</v>
      </c>
      <c r="D290">
        <v>557.76900000000001</v>
      </c>
      <c r="E290">
        <v>-570636</v>
      </c>
      <c r="F290" s="2">
        <v>2521730</v>
      </c>
      <c r="G290">
        <v>3605.99</v>
      </c>
      <c r="I290">
        <f t="shared" si="39"/>
        <v>676.81390624993946</v>
      </c>
      <c r="J290">
        <f t="shared" si="40"/>
        <v>0.38327943466283348</v>
      </c>
      <c r="K290">
        <f t="shared" si="41"/>
        <v>0.99927087419806071</v>
      </c>
      <c r="L290">
        <f t="shared" si="42"/>
        <v>240</v>
      </c>
      <c r="M290">
        <f t="shared" si="44"/>
        <v>-3.1849999999999974</v>
      </c>
      <c r="O290">
        <v>872.72727272727184</v>
      </c>
      <c r="P290">
        <v>5000000</v>
      </c>
      <c r="Q290">
        <v>557.76900000000001</v>
      </c>
      <c r="R290">
        <v>-570636</v>
      </c>
      <c r="S290" s="2">
        <v>2521730</v>
      </c>
      <c r="T290">
        <v>3605.99</v>
      </c>
      <c r="U290">
        <v>32346.5</v>
      </c>
      <c r="V290">
        <f t="shared" si="50"/>
        <v>3.2346500000000002</v>
      </c>
      <c r="X290">
        <v>5000000</v>
      </c>
      <c r="Y290">
        <v>45.671500000000002</v>
      </c>
      <c r="Z290">
        <v>91.382900000000006</v>
      </c>
      <c r="AA290">
        <v>45.711399999999998</v>
      </c>
      <c r="AC290">
        <f t="shared" si="45"/>
        <v>49986.412122628702</v>
      </c>
      <c r="AD290">
        <f t="shared" si="46"/>
        <v>2.957962401330716</v>
      </c>
      <c r="AE290">
        <f t="shared" si="47"/>
        <v>2957.9624013307161</v>
      </c>
      <c r="AF290">
        <f t="shared" si="48"/>
        <v>34.491665748199729</v>
      </c>
      <c r="AG290">
        <f t="shared" si="49"/>
        <v>1.7459290148415969E-2</v>
      </c>
      <c r="AI290">
        <v>2771.4829144697401</v>
      </c>
      <c r="AJ290">
        <v>36.531452290733803</v>
      </c>
    </row>
    <row r="291" spans="2:36" x14ac:dyDescent="0.2">
      <c r="B291">
        <f t="shared" si="43"/>
        <v>890.90909090908997</v>
      </c>
      <c r="C291">
        <v>5100000</v>
      </c>
      <c r="D291">
        <v>557.74900000000002</v>
      </c>
      <c r="E291">
        <v>-570630</v>
      </c>
      <c r="F291" s="2">
        <v>2521730</v>
      </c>
      <c r="G291">
        <v>3890.7</v>
      </c>
      <c r="I291">
        <f t="shared" si="39"/>
        <v>682.81390624993946</v>
      </c>
      <c r="J291">
        <f t="shared" si="40"/>
        <v>0.39126442288497582</v>
      </c>
      <c r="K291">
        <f t="shared" si="41"/>
        <v>0.99927087419806071</v>
      </c>
      <c r="L291">
        <f t="shared" si="42"/>
        <v>246</v>
      </c>
      <c r="M291">
        <f t="shared" si="44"/>
        <v>-3.6799999999999984</v>
      </c>
      <c r="O291">
        <v>890.90909090908997</v>
      </c>
      <c r="P291">
        <v>5100000</v>
      </c>
      <c r="Q291">
        <v>557.74900000000002</v>
      </c>
      <c r="R291">
        <v>-570630</v>
      </c>
      <c r="S291" s="2">
        <v>2521730</v>
      </c>
      <c r="T291">
        <v>3890.7</v>
      </c>
      <c r="U291">
        <v>34110.199999999997</v>
      </c>
      <c r="V291">
        <f t="shared" si="50"/>
        <v>3.4110199999999997</v>
      </c>
      <c r="X291">
        <v>5100000</v>
      </c>
      <c r="Y291">
        <v>45.4405</v>
      </c>
      <c r="Z291">
        <v>91.6023</v>
      </c>
      <c r="AA291">
        <v>46.161799999999999</v>
      </c>
      <c r="AC291">
        <f t="shared" si="45"/>
        <v>51478.585230782002</v>
      </c>
      <c r="AD291">
        <f t="shared" si="46"/>
        <v>3.0288305873002708</v>
      </c>
      <c r="AE291">
        <f t="shared" si="47"/>
        <v>3028.830587300271</v>
      </c>
      <c r="AF291">
        <f t="shared" si="48"/>
        <v>34.796371865892496</v>
      </c>
      <c r="AG291">
        <f t="shared" si="49"/>
        <v>1.7306402009983061E-2</v>
      </c>
      <c r="AI291">
        <v>2776.1310117862417</v>
      </c>
      <c r="AJ291">
        <v>37.486274298790491</v>
      </c>
    </row>
    <row r="292" spans="2:36" x14ac:dyDescent="0.2">
      <c r="B292">
        <f t="shared" si="43"/>
        <v>909.0909090909081</v>
      </c>
      <c r="C292">
        <v>5200000</v>
      </c>
      <c r="D292">
        <v>557.80700000000002</v>
      </c>
      <c r="E292">
        <v>-570618</v>
      </c>
      <c r="F292" s="2">
        <v>2521730</v>
      </c>
      <c r="G292">
        <v>4131.1499999999996</v>
      </c>
      <c r="I292">
        <f t="shared" si="39"/>
        <v>694.81390624993946</v>
      </c>
      <c r="J292">
        <f t="shared" si="40"/>
        <v>0.3992494111071182</v>
      </c>
      <c r="K292">
        <f t="shared" si="41"/>
        <v>0.99927087419806071</v>
      </c>
      <c r="L292">
        <f t="shared" si="42"/>
        <v>258</v>
      </c>
      <c r="M292">
        <f t="shared" si="44"/>
        <v>-3.3499999999999979</v>
      </c>
      <c r="O292">
        <v>909.0909090909081</v>
      </c>
      <c r="P292">
        <v>5200000</v>
      </c>
      <c r="Q292">
        <v>557.80700000000002</v>
      </c>
      <c r="R292">
        <v>-570618</v>
      </c>
      <c r="S292" s="2">
        <v>2521730</v>
      </c>
      <c r="T292">
        <v>4131.1499999999996</v>
      </c>
      <c r="U292">
        <v>35644.1</v>
      </c>
      <c r="V292">
        <f t="shared" si="50"/>
        <v>3.5644100000000001</v>
      </c>
      <c r="X292">
        <v>5200000</v>
      </c>
      <c r="Y292">
        <v>45.086399999999998</v>
      </c>
      <c r="Z292">
        <v>92.273300000000006</v>
      </c>
      <c r="AA292">
        <v>47.186900000000001</v>
      </c>
      <c r="AC292">
        <f t="shared" si="45"/>
        <v>54984.81118386428</v>
      </c>
      <c r="AD292">
        <f t="shared" si="46"/>
        <v>2.9632086640316775</v>
      </c>
      <c r="AE292">
        <f t="shared" si="47"/>
        <v>2963.2086640316775</v>
      </c>
      <c r="AF292">
        <f t="shared" si="48"/>
        <v>36.423038624415412</v>
      </c>
      <c r="AG292">
        <f t="shared" si="49"/>
        <v>1.6533491513701658E-2</v>
      </c>
      <c r="AI292">
        <v>3084.1629515500936</v>
      </c>
      <c r="AJ292">
        <v>35.178688233990258</v>
      </c>
    </row>
    <row r="293" spans="2:36" x14ac:dyDescent="0.2">
      <c r="B293">
        <f t="shared" si="43"/>
        <v>927.27272727272623</v>
      </c>
      <c r="C293">
        <v>5300000</v>
      </c>
      <c r="D293">
        <v>557.70399999999995</v>
      </c>
      <c r="E293">
        <v>-570602</v>
      </c>
      <c r="F293" s="2">
        <v>2521730</v>
      </c>
      <c r="G293">
        <v>4337.8599999999997</v>
      </c>
      <c r="I293">
        <f t="shared" si="39"/>
        <v>710.81390624993946</v>
      </c>
      <c r="J293">
        <f t="shared" si="40"/>
        <v>0.40723439932926053</v>
      </c>
      <c r="K293">
        <f t="shared" si="41"/>
        <v>0.99927087419806071</v>
      </c>
      <c r="L293">
        <f t="shared" si="42"/>
        <v>274</v>
      </c>
      <c r="M293">
        <f t="shared" si="44"/>
        <v>-3.1299999999999972</v>
      </c>
      <c r="O293">
        <v>927.27272727272623</v>
      </c>
      <c r="P293">
        <v>5300000</v>
      </c>
      <c r="Q293">
        <v>557.70399999999995</v>
      </c>
      <c r="R293">
        <v>-570602</v>
      </c>
      <c r="S293" s="2">
        <v>2521730</v>
      </c>
      <c r="T293">
        <v>4337.8599999999997</v>
      </c>
      <c r="U293">
        <v>37602.1</v>
      </c>
      <c r="V293">
        <f t="shared" si="50"/>
        <v>3.7602099999999998</v>
      </c>
      <c r="X293">
        <v>5300000</v>
      </c>
      <c r="Y293">
        <v>44.796999999999997</v>
      </c>
      <c r="Z293">
        <v>92.262600000000006</v>
      </c>
      <c r="AA293">
        <v>47.465600000000002</v>
      </c>
      <c r="AC293">
        <f t="shared" si="45"/>
        <v>55964.847261101706</v>
      </c>
      <c r="AD293">
        <f t="shared" si="46"/>
        <v>3.0712424133143155</v>
      </c>
      <c r="AE293">
        <f t="shared" si="47"/>
        <v>3071.2424133143154</v>
      </c>
      <c r="AF293">
        <f t="shared" si="48"/>
        <v>36.345327571273558</v>
      </c>
      <c r="AG293">
        <f t="shared" si="49"/>
        <v>1.6568842276055418E-2</v>
      </c>
      <c r="AI293">
        <v>3216.6139467077169</v>
      </c>
      <c r="AJ293">
        <v>34.244152323144824</v>
      </c>
    </row>
    <row r="294" spans="2:36" x14ac:dyDescent="0.2">
      <c r="B294">
        <f t="shared" si="43"/>
        <v>945.45454545454436</v>
      </c>
      <c r="C294">
        <v>5400000</v>
      </c>
      <c r="D294">
        <v>557.76800000000003</v>
      </c>
      <c r="E294">
        <v>-570586</v>
      </c>
      <c r="F294" s="2">
        <v>2521730</v>
      </c>
      <c r="G294">
        <v>4620.59</v>
      </c>
      <c r="I294">
        <f t="shared" si="39"/>
        <v>726.81390624993946</v>
      </c>
      <c r="J294">
        <f t="shared" si="40"/>
        <v>0.41521938755140286</v>
      </c>
      <c r="K294">
        <f t="shared" si="41"/>
        <v>0.99927087419806071</v>
      </c>
      <c r="L294">
        <f t="shared" si="42"/>
        <v>290</v>
      </c>
      <c r="M294">
        <f t="shared" si="44"/>
        <v>-3.1299999999999972</v>
      </c>
      <c r="O294">
        <v>945.45454545454436</v>
      </c>
      <c r="P294">
        <v>5400000</v>
      </c>
      <c r="Q294">
        <v>557.76800000000003</v>
      </c>
      <c r="R294">
        <v>-570586</v>
      </c>
      <c r="S294" s="2">
        <v>2521730</v>
      </c>
      <c r="T294">
        <v>4620.59</v>
      </c>
      <c r="U294">
        <v>38730.300000000003</v>
      </c>
      <c r="V294">
        <f t="shared" si="50"/>
        <v>3.8730300000000004</v>
      </c>
      <c r="X294">
        <v>5400000</v>
      </c>
      <c r="Y294">
        <v>44.674799999999998</v>
      </c>
      <c r="Z294">
        <v>92.603300000000004</v>
      </c>
      <c r="AA294">
        <v>47.9285</v>
      </c>
      <c r="AC294">
        <f t="shared" si="45"/>
        <v>57618.229547868119</v>
      </c>
      <c r="AD294">
        <f t="shared" si="46"/>
        <v>3.0726158815510738</v>
      </c>
      <c r="AE294">
        <f t="shared" si="47"/>
        <v>3072.6158815510739</v>
      </c>
      <c r="AF294">
        <f t="shared" si="48"/>
        <v>36.699488093364273</v>
      </c>
      <c r="AG294">
        <f t="shared" si="49"/>
        <v>1.6408948224781516E-2</v>
      </c>
      <c r="AI294">
        <v>3379.0330376352817</v>
      </c>
      <c r="AJ294">
        <v>33.260357229643994</v>
      </c>
    </row>
    <row r="295" spans="2:36" x14ac:dyDescent="0.2">
      <c r="B295">
        <f t="shared" si="43"/>
        <v>963.63636363636249</v>
      </c>
      <c r="C295">
        <v>5500000</v>
      </c>
      <c r="D295">
        <v>557.73400000000004</v>
      </c>
      <c r="E295">
        <v>-570560</v>
      </c>
      <c r="F295" s="2">
        <v>2521730</v>
      </c>
      <c r="G295">
        <v>4629.8500000000004</v>
      </c>
      <c r="I295">
        <f t="shared" si="39"/>
        <v>752.81390624993946</v>
      </c>
      <c r="J295">
        <f t="shared" si="40"/>
        <v>0.42320437577354525</v>
      </c>
      <c r="K295">
        <f t="shared" si="41"/>
        <v>0.99927087419806071</v>
      </c>
      <c r="L295">
        <f t="shared" si="42"/>
        <v>316</v>
      </c>
      <c r="M295">
        <f t="shared" si="44"/>
        <v>-2.5799999999999956</v>
      </c>
      <c r="O295">
        <v>963.63636363636249</v>
      </c>
      <c r="P295">
        <v>5500000</v>
      </c>
      <c r="Q295">
        <v>557.73400000000004</v>
      </c>
      <c r="R295">
        <v>-570560</v>
      </c>
      <c r="S295" s="2">
        <v>2521730</v>
      </c>
      <c r="T295">
        <v>4629.8500000000004</v>
      </c>
      <c r="U295">
        <v>41249.800000000003</v>
      </c>
      <c r="V295">
        <f t="shared" si="50"/>
        <v>4.1249800000000008</v>
      </c>
      <c r="X295">
        <v>5500000</v>
      </c>
      <c r="Y295">
        <v>45.0261</v>
      </c>
      <c r="Z295">
        <v>92.874499999999998</v>
      </c>
      <c r="AA295">
        <v>47.848399999999998</v>
      </c>
      <c r="AC295">
        <f t="shared" si="45"/>
        <v>57329.830494346563</v>
      </c>
      <c r="AD295">
        <f t="shared" si="46"/>
        <v>3.2889593735406435</v>
      </c>
      <c r="AE295">
        <f t="shared" si="47"/>
        <v>3288.9593735406434</v>
      </c>
      <c r="AF295">
        <f t="shared" si="48"/>
        <v>35.826817279306688</v>
      </c>
      <c r="AG295">
        <f t="shared" si="49"/>
        <v>1.6808637934685487E-2</v>
      </c>
      <c r="AI295">
        <v>3460.283178848631</v>
      </c>
      <c r="AJ295">
        <v>32.992088318006545</v>
      </c>
    </row>
    <row r="296" spans="2:36" x14ac:dyDescent="0.2">
      <c r="B296">
        <f t="shared" si="43"/>
        <v>981.81818181818062</v>
      </c>
      <c r="C296">
        <v>5600000</v>
      </c>
      <c r="D296">
        <v>557.745</v>
      </c>
      <c r="E296">
        <v>-570538</v>
      </c>
      <c r="F296" s="2">
        <v>2521730</v>
      </c>
      <c r="G296">
        <v>4907.7299999999996</v>
      </c>
      <c r="I296">
        <f t="shared" si="39"/>
        <v>774.81390624993946</v>
      </c>
      <c r="J296">
        <f t="shared" si="40"/>
        <v>0.43118936399568758</v>
      </c>
      <c r="K296">
        <f t="shared" si="41"/>
        <v>0.99927087419806071</v>
      </c>
      <c r="L296">
        <f t="shared" si="42"/>
        <v>338</v>
      </c>
      <c r="M296">
        <f t="shared" si="44"/>
        <v>-2.7999999999999963</v>
      </c>
      <c r="O296">
        <v>981.81818181818062</v>
      </c>
      <c r="P296">
        <v>5600000</v>
      </c>
      <c r="Q296">
        <v>557.745</v>
      </c>
      <c r="R296">
        <v>-570538</v>
      </c>
      <c r="S296" s="2">
        <v>2521730</v>
      </c>
      <c r="T296">
        <v>4907.7299999999996</v>
      </c>
      <c r="U296">
        <v>43160.4</v>
      </c>
      <c r="V296">
        <f t="shared" si="50"/>
        <v>4.3160400000000001</v>
      </c>
      <c r="X296">
        <v>5600000</v>
      </c>
      <c r="Y296">
        <v>44.5105</v>
      </c>
      <c r="Z296">
        <v>93.506299999999996</v>
      </c>
      <c r="AA296">
        <v>48.995800000000003</v>
      </c>
      <c r="AC296">
        <f t="shared" si="45"/>
        <v>61553.812496339771</v>
      </c>
      <c r="AD296">
        <f t="shared" si="46"/>
        <v>3.2051460440416353</v>
      </c>
      <c r="AE296">
        <f t="shared" si="47"/>
        <v>3205.1460440416354</v>
      </c>
      <c r="AF296">
        <f t="shared" si="48"/>
        <v>37.754144883171698</v>
      </c>
      <c r="AG296">
        <f t="shared" si="49"/>
        <v>1.5950566536826024E-2</v>
      </c>
      <c r="AI296">
        <v>3518.4948738713824</v>
      </c>
      <c r="AJ296">
        <v>33.461780652956008</v>
      </c>
    </row>
    <row r="297" spans="2:36" x14ac:dyDescent="0.2">
      <c r="B297">
        <f t="shared" si="43"/>
        <v>999.99999999999875</v>
      </c>
      <c r="C297">
        <v>5700000</v>
      </c>
      <c r="D297">
        <v>557.76099999999997</v>
      </c>
      <c r="E297">
        <v>-570532</v>
      </c>
      <c r="F297" s="2">
        <v>2521730</v>
      </c>
      <c r="G297">
        <v>5206.75</v>
      </c>
      <c r="I297">
        <f t="shared" si="39"/>
        <v>780.81390624993946</v>
      </c>
      <c r="J297">
        <f t="shared" si="40"/>
        <v>0.43917435221782991</v>
      </c>
      <c r="K297">
        <f t="shared" si="41"/>
        <v>0.99927087419806071</v>
      </c>
      <c r="L297">
        <f t="shared" si="42"/>
        <v>344</v>
      </c>
      <c r="M297">
        <f t="shared" si="44"/>
        <v>-3.6799999999999984</v>
      </c>
      <c r="O297">
        <v>999.99999999999875</v>
      </c>
      <c r="P297">
        <v>5700000</v>
      </c>
      <c r="Q297">
        <v>557.76099999999997</v>
      </c>
      <c r="R297">
        <v>-570532</v>
      </c>
      <c r="S297" s="2">
        <v>2521730</v>
      </c>
      <c r="T297">
        <v>5206.75</v>
      </c>
      <c r="U297">
        <v>44407.199999999997</v>
      </c>
      <c r="V297">
        <f t="shared" si="50"/>
        <v>4.4407199999999998</v>
      </c>
      <c r="X297">
        <v>5700000</v>
      </c>
      <c r="Y297">
        <v>44.759399999999999</v>
      </c>
      <c r="Z297">
        <v>92.986999999999995</v>
      </c>
      <c r="AA297">
        <v>48.227600000000002</v>
      </c>
      <c r="AC297">
        <f t="shared" si="45"/>
        <v>58703.682878775777</v>
      </c>
      <c r="AD297">
        <f t="shared" si="46"/>
        <v>3.4578437244292397</v>
      </c>
      <c r="AE297">
        <f t="shared" si="47"/>
        <v>3457.8437244292395</v>
      </c>
      <c r="AF297">
        <f t="shared" si="48"/>
        <v>35.351357829598818</v>
      </c>
      <c r="AG297">
        <f t="shared" si="49"/>
        <v>1.7034706358458256E-2</v>
      </c>
      <c r="AI297">
        <v>3670.4080073530154</v>
      </c>
      <c r="AJ297">
        <v>31.939710275248299</v>
      </c>
    </row>
    <row r="298" spans="2:36" x14ac:dyDescent="0.2">
      <c r="B298">
        <f t="shared" si="43"/>
        <v>1018.1818181818169</v>
      </c>
      <c r="C298">
        <v>5800000</v>
      </c>
      <c r="D298">
        <v>557.72299999999996</v>
      </c>
      <c r="E298">
        <v>-570507</v>
      </c>
      <c r="F298" s="2">
        <v>2521730</v>
      </c>
      <c r="G298">
        <v>5541.16</v>
      </c>
      <c r="I298">
        <f t="shared" si="39"/>
        <v>805.81390624993946</v>
      </c>
      <c r="J298">
        <f t="shared" si="40"/>
        <v>0.4471593404399723</v>
      </c>
      <c r="K298">
        <f t="shared" si="41"/>
        <v>0.99927087419806071</v>
      </c>
      <c r="L298">
        <f t="shared" si="42"/>
        <v>369</v>
      </c>
      <c r="M298">
        <f t="shared" si="44"/>
        <v>-2.6349999999999958</v>
      </c>
      <c r="O298">
        <v>1018.1818181818169</v>
      </c>
      <c r="P298">
        <v>5800000</v>
      </c>
      <c r="Q298">
        <v>557.72299999999996</v>
      </c>
      <c r="R298">
        <v>-570507</v>
      </c>
      <c r="S298" s="2">
        <v>2521730</v>
      </c>
      <c r="T298">
        <v>5541.16</v>
      </c>
      <c r="U298">
        <v>45931.1</v>
      </c>
      <c r="V298">
        <f t="shared" si="50"/>
        <v>4.5931100000000002</v>
      </c>
      <c r="X298">
        <v>5800000</v>
      </c>
      <c r="Y298">
        <v>44.8476</v>
      </c>
      <c r="Z298">
        <v>93.1614</v>
      </c>
      <c r="AA298">
        <v>48.313800000000001</v>
      </c>
      <c r="AC298">
        <f t="shared" si="45"/>
        <v>59019.019367370995</v>
      </c>
      <c r="AD298">
        <f t="shared" si="46"/>
        <v>3.5573957074204916</v>
      </c>
      <c r="AE298">
        <f t="shared" si="47"/>
        <v>3557.3957074204918</v>
      </c>
      <c r="AF298">
        <f t="shared" si="48"/>
        <v>34.90658822261959</v>
      </c>
      <c r="AG298">
        <f t="shared" si="49"/>
        <v>1.725175763839825E-2</v>
      </c>
      <c r="AI298">
        <v>3762.8546104845091</v>
      </c>
      <c r="AJ298">
        <v>32.326400604715246</v>
      </c>
    </row>
    <row r="299" spans="2:36" x14ac:dyDescent="0.2">
      <c r="B299">
        <f t="shared" si="43"/>
        <v>1036.3636363636351</v>
      </c>
      <c r="C299">
        <v>5900000</v>
      </c>
      <c r="D299">
        <v>557.76800000000003</v>
      </c>
      <c r="E299">
        <v>-570491</v>
      </c>
      <c r="F299" s="2">
        <v>2521730</v>
      </c>
      <c r="G299">
        <v>5820.49</v>
      </c>
      <c r="I299">
        <f t="shared" si="39"/>
        <v>821.81390624993946</v>
      </c>
      <c r="J299">
        <f t="shared" si="40"/>
        <v>0.45514432866211468</v>
      </c>
      <c r="K299">
        <f t="shared" si="41"/>
        <v>0.99927087419806071</v>
      </c>
      <c r="L299">
        <f t="shared" si="42"/>
        <v>385</v>
      </c>
      <c r="M299">
        <f t="shared" si="44"/>
        <v>-3.1300000000000026</v>
      </c>
      <c r="O299">
        <v>1036.3636363636351</v>
      </c>
      <c r="P299">
        <v>5900000</v>
      </c>
      <c r="Q299">
        <v>557.76800000000003</v>
      </c>
      <c r="R299">
        <v>-570491</v>
      </c>
      <c r="S299" s="2">
        <v>2521730</v>
      </c>
      <c r="T299">
        <v>5820.49</v>
      </c>
      <c r="U299">
        <v>47886.2</v>
      </c>
      <c r="V299">
        <f t="shared" si="50"/>
        <v>4.7886199999999999</v>
      </c>
      <c r="X299">
        <v>5900000</v>
      </c>
      <c r="Y299">
        <v>44.5122</v>
      </c>
      <c r="Z299">
        <v>92.573899999999995</v>
      </c>
      <c r="AA299">
        <v>48.061700000000002</v>
      </c>
      <c r="AC299">
        <f t="shared" si="45"/>
        <v>58099.953186153609</v>
      </c>
      <c r="AD299">
        <f t="shared" si="46"/>
        <v>3.7674882979503801</v>
      </c>
      <c r="AE299">
        <f t="shared" si="47"/>
        <v>3767.48829795038</v>
      </c>
      <c r="AF299">
        <f t="shared" si="48"/>
        <v>33.760149990852561</v>
      </c>
      <c r="AG299">
        <f t="shared" si="49"/>
        <v>1.7837598475219107E-2</v>
      </c>
      <c r="AI299">
        <v>3799.548168451433</v>
      </c>
      <c r="AJ299">
        <v>32.954698836219848</v>
      </c>
    </row>
    <row r="300" spans="2:36" x14ac:dyDescent="0.2">
      <c r="B300">
        <f>B299+(C300-C299)/5500</f>
        <v>1054.5454545454534</v>
      </c>
      <c r="C300">
        <v>6000000</v>
      </c>
      <c r="D300">
        <v>557.74199999999996</v>
      </c>
      <c r="E300">
        <v>-570466</v>
      </c>
      <c r="F300" s="2">
        <v>2521730</v>
      </c>
      <c r="G300">
        <v>5952.5</v>
      </c>
      <c r="I300">
        <f t="shared" ref="I300:I305" si="51">E300-(128000-$B$240)/128000*E$241</f>
        <v>846.81390624993946</v>
      </c>
      <c r="J300">
        <f t="shared" ref="J300:J305" si="52">B300/$B$240</f>
        <v>0.46312931688425707</v>
      </c>
      <c r="K300">
        <f t="shared" ref="K300:K305" si="53">F300/$F$241</f>
        <v>0.99927087419806071</v>
      </c>
      <c r="L300">
        <f t="shared" ref="L300:L305" si="54">E300-$E$242</f>
        <v>410</v>
      </c>
      <c r="M300">
        <f t="shared" ref="M300:M305" si="55">((L300-L299)-(B300-B299)*$B$14)/(B300-B299)</f>
        <v>-2.6350000000000042</v>
      </c>
      <c r="O300">
        <v>1054.5454545454534</v>
      </c>
      <c r="P300">
        <v>6000000</v>
      </c>
      <c r="Q300">
        <v>557.74199999999996</v>
      </c>
      <c r="R300">
        <v>-570466</v>
      </c>
      <c r="S300" s="2">
        <v>2521730</v>
      </c>
      <c r="T300">
        <v>5952.5</v>
      </c>
      <c r="U300">
        <v>49702.1</v>
      </c>
      <c r="V300">
        <f t="shared" si="50"/>
        <v>4.9702099999999998</v>
      </c>
      <c r="X300">
        <v>6000000</v>
      </c>
      <c r="Y300">
        <v>44.253300000000003</v>
      </c>
      <c r="Z300">
        <v>93.246499999999997</v>
      </c>
      <c r="AA300">
        <v>48.993200000000002</v>
      </c>
      <c r="AC300">
        <f t="shared" ref="AC300:AC305" si="56">(1/6)*3.14*(AA300)^3</f>
        <v>61544.013814411985</v>
      </c>
      <c r="AD300">
        <f t="shared" ref="AD300:AD305" si="57">V300*$AC$239/AC300</f>
        <v>3.6915286331112456</v>
      </c>
      <c r="AE300">
        <f t="shared" ref="AE300:AE305" si="58">AD300*1000</f>
        <v>3691.5286331112457</v>
      </c>
      <c r="AF300">
        <f t="shared" ref="AF300:AF305" si="59">AC300/O300*0.6022</f>
        <v>35.144815199088647</v>
      </c>
      <c r="AG300">
        <f t="shared" ref="AG300:AG305" si="60">O300/AC300</f>
        <v>1.7134817656278809E-2</v>
      </c>
      <c r="AI300">
        <v>3923.8299604285603</v>
      </c>
      <c r="AJ300">
        <v>32.567407705068526</v>
      </c>
    </row>
    <row r="301" spans="2:36" x14ac:dyDescent="0.2">
      <c r="B301">
        <f t="shared" si="43"/>
        <v>1072.7272727272716</v>
      </c>
      <c r="C301">
        <v>6100000</v>
      </c>
      <c r="D301">
        <v>557.74300000000005</v>
      </c>
      <c r="E301">
        <v>-570451</v>
      </c>
      <c r="F301" s="2">
        <v>2521730</v>
      </c>
      <c r="G301">
        <v>6228.73</v>
      </c>
      <c r="I301">
        <f t="shared" si="51"/>
        <v>861.81390624993946</v>
      </c>
      <c r="J301">
        <f t="shared" si="52"/>
        <v>0.47111430510639946</v>
      </c>
      <c r="K301">
        <f t="shared" si="53"/>
        <v>0.99927087419806071</v>
      </c>
      <c r="L301">
        <f t="shared" si="54"/>
        <v>425</v>
      </c>
      <c r="M301">
        <f t="shared" si="55"/>
        <v>-3.1850000000000023</v>
      </c>
      <c r="O301">
        <v>1072.7272727272716</v>
      </c>
      <c r="P301">
        <v>6100000</v>
      </c>
      <c r="Q301">
        <v>557.74300000000005</v>
      </c>
      <c r="R301">
        <v>-570451</v>
      </c>
      <c r="S301" s="2">
        <v>2521730</v>
      </c>
      <c r="T301">
        <v>6228.73</v>
      </c>
      <c r="U301">
        <v>51443.6</v>
      </c>
      <c r="V301">
        <f t="shared" si="50"/>
        <v>5.1443599999999998</v>
      </c>
      <c r="X301">
        <v>6100000</v>
      </c>
      <c r="Y301">
        <v>44.293799999999997</v>
      </c>
      <c r="Z301">
        <v>93.588700000000003</v>
      </c>
      <c r="AA301">
        <v>49.294899999999998</v>
      </c>
      <c r="AC301">
        <f t="shared" si="56"/>
        <v>62687.99324303391</v>
      </c>
      <c r="AD301">
        <f t="shared" si="57"/>
        <v>3.751148909133649</v>
      </c>
      <c r="AE301">
        <f t="shared" si="58"/>
        <v>3751.1489091336489</v>
      </c>
      <c r="AF301">
        <f t="shared" si="59"/>
        <v>35.191339393263192</v>
      </c>
      <c r="AG301">
        <f t="shared" si="60"/>
        <v>1.7112164821873228E-2</v>
      </c>
      <c r="AI301">
        <v>4043.63401678122</v>
      </c>
      <c r="AJ301">
        <v>32.425349078413376</v>
      </c>
    </row>
    <row r="302" spans="2:36" x14ac:dyDescent="0.2">
      <c r="B302">
        <f t="shared" si="43"/>
        <v>1090.9090909090899</v>
      </c>
      <c r="C302">
        <v>6200000</v>
      </c>
      <c r="D302">
        <v>557.77800000000002</v>
      </c>
      <c r="E302">
        <v>-570433</v>
      </c>
      <c r="F302" s="2">
        <v>2521730</v>
      </c>
      <c r="G302">
        <v>6472.12</v>
      </c>
      <c r="I302">
        <f t="shared" si="51"/>
        <v>879.81390624993946</v>
      </c>
      <c r="J302">
        <f t="shared" si="52"/>
        <v>0.4790992933285419</v>
      </c>
      <c r="K302">
        <f t="shared" si="53"/>
        <v>0.99927087419806071</v>
      </c>
      <c r="L302">
        <f t="shared" si="54"/>
        <v>443</v>
      </c>
      <c r="M302">
        <f t="shared" si="55"/>
        <v>-3.0200000000000027</v>
      </c>
      <c r="O302">
        <v>1090.9090909090899</v>
      </c>
      <c r="P302">
        <v>6200000</v>
      </c>
      <c r="Q302">
        <v>557.77800000000002</v>
      </c>
      <c r="R302">
        <v>-570433</v>
      </c>
      <c r="S302" s="2">
        <v>2521730</v>
      </c>
      <c r="T302">
        <v>6472.12</v>
      </c>
      <c r="U302">
        <v>53155.1</v>
      </c>
      <c r="V302">
        <f t="shared" si="50"/>
        <v>5.3155099999999997</v>
      </c>
      <c r="X302">
        <v>6200000</v>
      </c>
      <c r="Y302">
        <v>44.535400000000003</v>
      </c>
      <c r="Z302">
        <v>93.194599999999994</v>
      </c>
      <c r="AA302">
        <v>48.659199999999998</v>
      </c>
      <c r="AC302">
        <f t="shared" si="56"/>
        <v>60293.888169859689</v>
      </c>
      <c r="AD302">
        <f t="shared" si="57"/>
        <v>4.0298508057107805</v>
      </c>
      <c r="AE302">
        <f t="shared" si="58"/>
        <v>4029.8508057107806</v>
      </c>
      <c r="AF302">
        <f t="shared" si="59"/>
        <v>33.283231167898741</v>
      </c>
      <c r="AG302">
        <f t="shared" si="60"/>
        <v>1.8093195247846437E-2</v>
      </c>
      <c r="AI302">
        <v>4258.8872435130615</v>
      </c>
      <c r="AJ302">
        <v>31.337902548117409</v>
      </c>
    </row>
    <row r="303" spans="2:36" x14ac:dyDescent="0.2">
      <c r="B303">
        <f t="shared" si="43"/>
        <v>1109.0909090909081</v>
      </c>
      <c r="C303">
        <v>6300000</v>
      </c>
      <c r="D303">
        <v>557.75900000000001</v>
      </c>
      <c r="E303">
        <v>-570416</v>
      </c>
      <c r="F303" s="2">
        <v>2521730</v>
      </c>
      <c r="G303">
        <v>6736.32</v>
      </c>
      <c r="I303">
        <f t="shared" si="51"/>
        <v>896.81390624993946</v>
      </c>
      <c r="J303">
        <f t="shared" si="52"/>
        <v>0.48708428155068428</v>
      </c>
      <c r="K303">
        <f t="shared" si="53"/>
        <v>0.99927087419806071</v>
      </c>
      <c r="L303">
        <f t="shared" si="54"/>
        <v>460</v>
      </c>
      <c r="M303">
        <f t="shared" si="55"/>
        <v>-3.0750000000000028</v>
      </c>
      <c r="O303">
        <v>1109.0909090909081</v>
      </c>
      <c r="P303">
        <v>6300000</v>
      </c>
      <c r="Q303">
        <v>557.75900000000001</v>
      </c>
      <c r="R303">
        <v>-570416</v>
      </c>
      <c r="S303" s="2">
        <v>2521730</v>
      </c>
      <c r="T303">
        <v>6736.32</v>
      </c>
      <c r="U303">
        <v>55143</v>
      </c>
      <c r="V303">
        <f t="shared" si="50"/>
        <v>5.5143000000000004</v>
      </c>
      <c r="X303">
        <v>6300000</v>
      </c>
      <c r="Y303">
        <v>44.865600000000001</v>
      </c>
      <c r="Z303">
        <v>93.391800000000003</v>
      </c>
      <c r="AA303">
        <v>48.526200000000003</v>
      </c>
      <c r="AC303">
        <f t="shared" si="56"/>
        <v>59800.835146552483</v>
      </c>
      <c r="AD303">
        <f t="shared" si="57"/>
        <v>4.2150279623171132</v>
      </c>
      <c r="AE303">
        <f t="shared" si="58"/>
        <v>4215.0279623171136</v>
      </c>
      <c r="AF303">
        <f t="shared" si="59"/>
        <v>32.469892801458464</v>
      </c>
      <c r="AG303">
        <f t="shared" si="60"/>
        <v>1.8546411707677415E-2</v>
      </c>
      <c r="AI303">
        <v>4311.9904549619487</v>
      </c>
      <c r="AJ303">
        <v>31.345357462794343</v>
      </c>
    </row>
    <row r="304" spans="2:36" x14ac:dyDescent="0.2">
      <c r="B304">
        <f t="shared" si="43"/>
        <v>1127.2727272727263</v>
      </c>
      <c r="C304">
        <v>6400000</v>
      </c>
      <c r="D304">
        <v>557.798</v>
      </c>
      <c r="E304">
        <v>-570386</v>
      </c>
      <c r="F304" s="2">
        <v>2521730</v>
      </c>
      <c r="G304">
        <v>6997.68</v>
      </c>
      <c r="I304">
        <f t="shared" si="51"/>
        <v>926.81390624993946</v>
      </c>
      <c r="J304">
        <f t="shared" si="52"/>
        <v>0.49506926977282667</v>
      </c>
      <c r="K304">
        <f t="shared" si="53"/>
        <v>0.99927087419806071</v>
      </c>
      <c r="L304">
        <f t="shared" si="54"/>
        <v>490</v>
      </c>
      <c r="M304">
        <f t="shared" si="55"/>
        <v>-2.3600000000000052</v>
      </c>
      <c r="O304">
        <v>1127.2727272727263</v>
      </c>
      <c r="P304">
        <v>6400000</v>
      </c>
      <c r="Q304">
        <v>557.798</v>
      </c>
      <c r="R304">
        <v>-570386</v>
      </c>
      <c r="S304" s="2">
        <v>2521730</v>
      </c>
      <c r="T304">
        <v>6997.68</v>
      </c>
      <c r="U304">
        <v>57223.3</v>
      </c>
      <c r="V304">
        <f t="shared" si="50"/>
        <v>5.7223300000000004</v>
      </c>
      <c r="X304">
        <v>6400000</v>
      </c>
      <c r="Y304">
        <v>44.834400000000002</v>
      </c>
      <c r="Z304">
        <v>93.408600000000007</v>
      </c>
      <c r="AA304">
        <v>48.574199999999998</v>
      </c>
      <c r="AC304">
        <f t="shared" si="56"/>
        <v>59978.467868915803</v>
      </c>
      <c r="AD304">
        <f t="shared" si="57"/>
        <v>4.361088010897844</v>
      </c>
      <c r="AE304">
        <f t="shared" si="58"/>
        <v>4361.0880108978445</v>
      </c>
      <c r="AF304">
        <f t="shared" si="59"/>
        <v>32.041077972360675</v>
      </c>
      <c r="AG304">
        <f t="shared" si="60"/>
        <v>1.8794623592860098E-2</v>
      </c>
      <c r="AI304">
        <v>4403.0843651479436</v>
      </c>
      <c r="AJ304">
        <v>31.277436182868634</v>
      </c>
    </row>
    <row r="305" spans="1:36" x14ac:dyDescent="0.2">
      <c r="B305">
        <f t="shared" si="43"/>
        <v>1145.4545454545446</v>
      </c>
      <c r="C305">
        <v>6500000</v>
      </c>
      <c r="D305">
        <v>557.77800000000002</v>
      </c>
      <c r="E305">
        <v>-570364</v>
      </c>
      <c r="F305" s="2">
        <v>2521730</v>
      </c>
      <c r="G305">
        <v>7280.11</v>
      </c>
      <c r="I305">
        <f t="shared" si="51"/>
        <v>948.81390624993946</v>
      </c>
      <c r="J305">
        <f t="shared" si="52"/>
        <v>0.50305425799496906</v>
      </c>
      <c r="K305">
        <f t="shared" si="53"/>
        <v>0.99927087419806071</v>
      </c>
      <c r="L305">
        <f t="shared" si="54"/>
        <v>512</v>
      </c>
      <c r="M305">
        <f t="shared" si="55"/>
        <v>-2.8000000000000034</v>
      </c>
      <c r="O305">
        <v>1145.4545454545446</v>
      </c>
      <c r="P305">
        <v>6500000</v>
      </c>
      <c r="Q305">
        <v>557.77800000000002</v>
      </c>
      <c r="R305">
        <v>-570364</v>
      </c>
      <c r="S305" s="2">
        <v>2521730</v>
      </c>
      <c r="T305">
        <v>7280.11</v>
      </c>
      <c r="U305">
        <v>59023.5</v>
      </c>
      <c r="V305">
        <f t="shared" si="50"/>
        <v>5.9023500000000002</v>
      </c>
      <c r="X305">
        <v>6500000</v>
      </c>
      <c r="Y305">
        <v>44.319200000000002</v>
      </c>
      <c r="Z305">
        <v>93.670900000000003</v>
      </c>
      <c r="AA305">
        <v>49.351700000000001</v>
      </c>
      <c r="AC305">
        <f t="shared" si="56"/>
        <v>62904.939562820822</v>
      </c>
      <c r="AD305">
        <f t="shared" si="57"/>
        <v>4.2890146426452755</v>
      </c>
      <c r="AE305">
        <f t="shared" si="58"/>
        <v>4289.0146426452757</v>
      </c>
      <c r="AF305">
        <f t="shared" si="59"/>
        <v>33.071023861272856</v>
      </c>
      <c r="AG305">
        <f t="shared" si="60"/>
        <v>1.8209294109735558E-2</v>
      </c>
      <c r="AI305">
        <v>4579.8888509924036</v>
      </c>
      <c r="AJ305">
        <v>30.514402080057319</v>
      </c>
    </row>
    <row r="306" spans="1:36" x14ac:dyDescent="0.2">
      <c r="F306" s="2"/>
      <c r="S306" s="2"/>
    </row>
    <row r="307" spans="1:36" x14ac:dyDescent="0.2">
      <c r="F307" s="2"/>
      <c r="S307" s="2"/>
    </row>
    <row r="308" spans="1:36" x14ac:dyDescent="0.2">
      <c r="F308" s="2"/>
      <c r="S308" s="2"/>
    </row>
    <row r="309" spans="1:36" x14ac:dyDescent="0.2">
      <c r="F309" s="2"/>
      <c r="S309" s="2"/>
    </row>
    <row r="310" spans="1:36" x14ac:dyDescent="0.2">
      <c r="A310" t="s">
        <v>31</v>
      </c>
      <c r="B310" t="s">
        <v>0</v>
      </c>
    </row>
    <row r="312" spans="1:36" x14ac:dyDescent="0.2">
      <c r="B312" t="s">
        <v>1</v>
      </c>
      <c r="AD312" t="s">
        <v>2</v>
      </c>
    </row>
    <row r="313" spans="1:36" x14ac:dyDescent="0.2">
      <c r="D313" t="s">
        <v>3</v>
      </c>
      <c r="F313" t="s">
        <v>33</v>
      </c>
      <c r="X313" t="s">
        <v>5</v>
      </c>
      <c r="Y313" t="s">
        <v>6</v>
      </c>
      <c r="Z313" t="s">
        <v>7</v>
      </c>
      <c r="AA313" t="s">
        <v>8</v>
      </c>
      <c r="AC313">
        <f>(4/3)*3.14*((3.413*4.5)^3)</f>
        <v>15167.527493515468</v>
      </c>
      <c r="AD313" t="s">
        <v>9</v>
      </c>
    </row>
    <row r="314" spans="1:36" x14ac:dyDescent="0.2">
      <c r="B314">
        <v>749</v>
      </c>
      <c r="C314" t="s">
        <v>10</v>
      </c>
      <c r="D314" t="s">
        <v>11</v>
      </c>
      <c r="E314" t="s">
        <v>12</v>
      </c>
      <c r="F314" t="s">
        <v>13</v>
      </c>
      <c r="G314" t="s">
        <v>14</v>
      </c>
      <c r="I314" t="s">
        <v>15</v>
      </c>
      <c r="J314" t="s">
        <v>16</v>
      </c>
      <c r="K314" t="s">
        <v>17</v>
      </c>
      <c r="L314" t="s">
        <v>18</v>
      </c>
      <c r="M314" t="s">
        <v>19</v>
      </c>
      <c r="X314">
        <v>0</v>
      </c>
      <c r="Y314">
        <v>53.164999999999999</v>
      </c>
      <c r="Z314">
        <v>84.034999999999997</v>
      </c>
      <c r="AA314">
        <v>30.87</v>
      </c>
      <c r="AC314">
        <f t="shared" ref="AC314:AC320" si="61">(1/6)*3.14*(AA314)^3</f>
        <v>15395.30460657</v>
      </c>
    </row>
    <row r="315" spans="1:36" x14ac:dyDescent="0.2">
      <c r="B315" t="s">
        <v>20</v>
      </c>
      <c r="C315">
        <v>100000</v>
      </c>
      <c r="D315">
        <v>520.53</v>
      </c>
      <c r="E315">
        <v>-581660</v>
      </c>
      <c r="F315" s="2">
        <v>2523570</v>
      </c>
      <c r="G315">
        <v>-3.6522400000000002E-3</v>
      </c>
      <c r="X315">
        <v>100000</v>
      </c>
      <c r="Y315">
        <v>53.4998</v>
      </c>
      <c r="Z315">
        <v>84.081800000000001</v>
      </c>
      <c r="AA315">
        <v>30.582000000000001</v>
      </c>
      <c r="AC315">
        <f t="shared" si="61"/>
        <v>14968.423068955919</v>
      </c>
    </row>
    <row r="316" spans="1:36" x14ac:dyDescent="0.2">
      <c r="B316">
        <v>0</v>
      </c>
      <c r="C316">
        <v>200000</v>
      </c>
      <c r="D316">
        <v>520.51199999999994</v>
      </c>
      <c r="E316">
        <v>-578018</v>
      </c>
      <c r="F316" s="2">
        <v>2522900</v>
      </c>
      <c r="G316">
        <v>4.9862499999999997E-2</v>
      </c>
      <c r="I316">
        <f>E316-(128000-$B$314)/128000*E$315</f>
        <v>238.38015624997206</v>
      </c>
      <c r="J316">
        <f>B316/$B$314</f>
        <v>0</v>
      </c>
      <c r="K316">
        <f>F316/$F$315</f>
        <v>0.99973450310472867</v>
      </c>
      <c r="L316">
        <f>E316-$E$316</f>
        <v>0</v>
      </c>
      <c r="O316" t="s">
        <v>21</v>
      </c>
      <c r="P316" t="s">
        <v>10</v>
      </c>
      <c r="Q316" t="s">
        <v>11</v>
      </c>
      <c r="R316" t="s">
        <v>12</v>
      </c>
      <c r="S316" t="s">
        <v>13</v>
      </c>
      <c r="T316" t="s">
        <v>14</v>
      </c>
      <c r="U316" t="s">
        <v>22</v>
      </c>
      <c r="V316" t="s">
        <v>23</v>
      </c>
      <c r="X316">
        <v>200000</v>
      </c>
      <c r="Y316">
        <v>53.234000000000002</v>
      </c>
      <c r="Z316">
        <v>84.151200000000003</v>
      </c>
      <c r="AA316">
        <v>30.917200000000001</v>
      </c>
      <c r="AC316">
        <f t="shared" si="61"/>
        <v>15466.030553988874</v>
      </c>
      <c r="AD316" t="s">
        <v>24</v>
      </c>
      <c r="AE316" t="s">
        <v>45</v>
      </c>
      <c r="AF316" t="s">
        <v>25</v>
      </c>
      <c r="AG316" t="s">
        <v>26</v>
      </c>
    </row>
    <row r="317" spans="1:36" x14ac:dyDescent="0.2">
      <c r="B317">
        <f>B316+(C317-C316)/17500</f>
        <v>5.7142857142857144</v>
      </c>
      <c r="C317">
        <v>300000</v>
      </c>
      <c r="D317">
        <v>557.82100000000003</v>
      </c>
      <c r="E317">
        <v>-578022</v>
      </c>
      <c r="F317" s="2">
        <v>2522380</v>
      </c>
      <c r="G317">
        <v>472.64600000000002</v>
      </c>
      <c r="I317">
        <f>E317-(128000-$B$314)/128000*E$315</f>
        <v>234.38015624997206</v>
      </c>
      <c r="J317">
        <f>B317/$B$314</f>
        <v>7.6292199122639714E-3</v>
      </c>
      <c r="K317">
        <f>F317/$F$315</f>
        <v>0.99952844581287625</v>
      </c>
      <c r="L317">
        <f>E317-$E$316</f>
        <v>-4</v>
      </c>
      <c r="M317">
        <f>((L317-L316)-(B317-B316)*$B$14)/(B317-B316)</f>
        <v>-4.71</v>
      </c>
      <c r="O317">
        <v>5.7142857142857144</v>
      </c>
      <c r="P317">
        <v>300000</v>
      </c>
      <c r="Q317">
        <v>557.82100000000003</v>
      </c>
      <c r="R317">
        <v>-578022</v>
      </c>
      <c r="S317" s="2">
        <v>2522380</v>
      </c>
      <c r="T317">
        <v>472.64600000000002</v>
      </c>
      <c r="U317">
        <v>50.203899999999997</v>
      </c>
      <c r="V317">
        <f>U317*10^-4</f>
        <v>5.0203899999999996E-3</v>
      </c>
      <c r="X317">
        <v>300000</v>
      </c>
      <c r="Y317">
        <v>53.147599999999997</v>
      </c>
      <c r="Z317">
        <v>84.5214</v>
      </c>
      <c r="AA317">
        <v>31.373799999999999</v>
      </c>
      <c r="AC317">
        <f t="shared" si="61"/>
        <v>16161.429378733777</v>
      </c>
      <c r="AD317">
        <f>V317*$AC$313/AC317</f>
        <v>4.7116440983474509E-3</v>
      </c>
      <c r="AE317">
        <f t="shared" ref="AE317:AE379" si="62">AD317*1000</f>
        <v>4.7116440983474508</v>
      </c>
      <c r="AF317">
        <f>AC317/O317*0.6022</f>
        <v>1703.1722350778589</v>
      </c>
      <c r="AG317">
        <f>O317/AC317</f>
        <v>3.5357551491113344E-4</v>
      </c>
      <c r="AI317">
        <v>6.2152757978643711</v>
      </c>
      <c r="AJ317">
        <v>1462.9472195755006</v>
      </c>
    </row>
    <row r="318" spans="1:36" x14ac:dyDescent="0.2">
      <c r="B318">
        <f t="shared" ref="B318:B381" si="63">B317+(C318-C317)/17500</f>
        <v>11.428571428571429</v>
      </c>
      <c r="C318">
        <v>400000</v>
      </c>
      <c r="D318">
        <v>557.78099999999995</v>
      </c>
      <c r="E318">
        <v>-578017</v>
      </c>
      <c r="F318" s="2">
        <v>2522380</v>
      </c>
      <c r="G318">
        <v>517.82000000000005</v>
      </c>
      <c r="I318">
        <f>E318-(128000-$B$314)/128000*E$315</f>
        <v>239.38015624997206</v>
      </c>
      <c r="J318">
        <f>B318/$B$314</f>
        <v>1.5258439824527943E-2</v>
      </c>
      <c r="K318">
        <f>F318/$F$315</f>
        <v>0.99952844581287625</v>
      </c>
      <c r="L318">
        <f>E318-$E$316</f>
        <v>1</v>
      </c>
      <c r="M318">
        <f>((L318-L317)-(B318-B317)*$B$14)/(B318-B317)</f>
        <v>-3.1349999999999998</v>
      </c>
      <c r="O318">
        <v>11.428571428571429</v>
      </c>
      <c r="P318">
        <v>400000</v>
      </c>
      <c r="Q318">
        <v>557.78099999999995</v>
      </c>
      <c r="R318">
        <v>-578017</v>
      </c>
      <c r="S318" s="2">
        <v>2522380</v>
      </c>
      <c r="T318">
        <v>517.82000000000005</v>
      </c>
      <c r="U318">
        <v>168.90100000000001</v>
      </c>
      <c r="V318">
        <f>U318*10^-4</f>
        <v>1.6890100000000002E-2</v>
      </c>
      <c r="X318">
        <v>400000</v>
      </c>
      <c r="Y318">
        <v>52.798099999999998</v>
      </c>
      <c r="Z318">
        <v>84.165999999999997</v>
      </c>
      <c r="AA318">
        <v>31.367899999999999</v>
      </c>
      <c r="AC318">
        <f t="shared" si="61"/>
        <v>16152.313380388987</v>
      </c>
      <c r="AD318">
        <f>V318*$AC$313/AC318</f>
        <v>1.5860332206609044E-2</v>
      </c>
      <c r="AE318">
        <f t="shared" si="62"/>
        <v>15.860332206609044</v>
      </c>
      <c r="AF318">
        <f>AC318/O318*0.6022</f>
        <v>851.10577279614665</v>
      </c>
      <c r="AG318">
        <f>O318/AC318</f>
        <v>7.0755012978185555E-4</v>
      </c>
      <c r="AI318">
        <v>15.021156997803594</v>
      </c>
      <c r="AJ318">
        <v>758.74346353640829</v>
      </c>
    </row>
    <row r="319" spans="1:36" x14ac:dyDescent="0.2">
      <c r="B319">
        <f t="shared" si="63"/>
        <v>17.142857142857142</v>
      </c>
      <c r="C319">
        <v>500000</v>
      </c>
      <c r="D319">
        <v>557.78499999999997</v>
      </c>
      <c r="E319">
        <v>-578016</v>
      </c>
      <c r="F319" s="2">
        <v>2522380</v>
      </c>
      <c r="G319">
        <v>451.62700000000001</v>
      </c>
      <c r="I319">
        <f>E319-(128000-$B$314)/128000*E$315</f>
        <v>240.38015624997206</v>
      </c>
      <c r="J319">
        <f>B319/$B$314</f>
        <v>2.2887659736791913E-2</v>
      </c>
      <c r="K319">
        <f>F319/$F$315</f>
        <v>0.99952844581287625</v>
      </c>
      <c r="L319">
        <f>E319-$E$316</f>
        <v>2</v>
      </c>
      <c r="M319">
        <f>((L319-L318)-(B319-B318)*$B$14)/(B319-B318)</f>
        <v>-3.835</v>
      </c>
      <c r="O319">
        <v>17.142857142857142</v>
      </c>
      <c r="P319">
        <v>500000</v>
      </c>
      <c r="Q319">
        <v>557.78499999999997</v>
      </c>
      <c r="R319">
        <v>-578016</v>
      </c>
      <c r="S319" s="2">
        <v>2522380</v>
      </c>
      <c r="T319">
        <v>451.62700000000001</v>
      </c>
      <c r="U319">
        <v>262.44900000000001</v>
      </c>
      <c r="V319">
        <f t="shared" ref="V319:V382" si="64">U319*10^-4</f>
        <v>2.6244900000000002E-2</v>
      </c>
      <c r="X319">
        <v>500000</v>
      </c>
      <c r="Y319">
        <v>53.3827</v>
      </c>
      <c r="Z319">
        <v>84.283500000000004</v>
      </c>
      <c r="AA319">
        <v>30.9008</v>
      </c>
      <c r="AC319">
        <f t="shared" si="61"/>
        <v>15441.431782408587</v>
      </c>
      <c r="AD319">
        <f>V319*$AC$313/AC319</f>
        <v>2.5779360873002692E-2</v>
      </c>
      <c r="AE319">
        <f t="shared" si="62"/>
        <v>25.779360873002691</v>
      </c>
      <c r="AF319">
        <f>AC319/O319*0.6022</f>
        <v>542.43176279637635</v>
      </c>
      <c r="AG319">
        <f>O319/AC319</f>
        <v>1.1101857252892105E-3</v>
      </c>
      <c r="AI319">
        <v>31.183566434519932</v>
      </c>
      <c r="AJ319">
        <v>510.77099162357922</v>
      </c>
    </row>
    <row r="320" spans="1:36" x14ac:dyDescent="0.2">
      <c r="B320">
        <f t="shared" si="63"/>
        <v>22.857142857142858</v>
      </c>
      <c r="C320">
        <v>600000</v>
      </c>
      <c r="D320">
        <v>557.76599999999996</v>
      </c>
      <c r="E320">
        <v>-578031</v>
      </c>
      <c r="F320" s="2">
        <v>2522380</v>
      </c>
      <c r="G320">
        <v>457.51499999999999</v>
      </c>
      <c r="I320">
        <f>E320-(128000-$B$314)/128000*E$315</f>
        <v>225.38015624997206</v>
      </c>
      <c r="J320">
        <f>B320/$B$314</f>
        <v>3.0516879649055886E-2</v>
      </c>
      <c r="K320">
        <f>F320/$F$315</f>
        <v>0.99952844581287625</v>
      </c>
      <c r="L320">
        <f>E320-$E$316</f>
        <v>-13</v>
      </c>
      <c r="M320">
        <f>((L320-L319)-(B320-B319)*$B$14)/(B320-B319)</f>
        <v>-6.6349999999999998</v>
      </c>
      <c r="O320">
        <v>22.857142857142858</v>
      </c>
      <c r="P320">
        <v>600000</v>
      </c>
      <c r="Q320">
        <v>557.76599999999996</v>
      </c>
      <c r="R320">
        <v>-578031</v>
      </c>
      <c r="S320" s="2">
        <v>2522380</v>
      </c>
      <c r="T320">
        <v>457.51499999999999</v>
      </c>
      <c r="U320">
        <v>313.572</v>
      </c>
      <c r="V320">
        <f t="shared" si="64"/>
        <v>3.1357200000000002E-2</v>
      </c>
      <c r="X320">
        <v>600000</v>
      </c>
      <c r="Y320">
        <v>53.259099999999997</v>
      </c>
      <c r="Z320">
        <v>84.213099999999997</v>
      </c>
      <c r="AA320">
        <v>30.954000000000001</v>
      </c>
      <c r="AC320">
        <f t="shared" si="61"/>
        <v>15521.322848114161</v>
      </c>
      <c r="AD320">
        <f>V320*$AC$313/AC320</f>
        <v>3.0642439292953044E-2</v>
      </c>
      <c r="AE320">
        <f t="shared" si="62"/>
        <v>30.642439292953043</v>
      </c>
      <c r="AF320">
        <f>AC320/O320*0.6022</f>
        <v>408.92865208712772</v>
      </c>
      <c r="AG320">
        <f>O320/AC320</f>
        <v>1.4726285304941002E-3</v>
      </c>
      <c r="AI320">
        <v>29.52247998044939</v>
      </c>
      <c r="AJ320">
        <v>369.22821416322273</v>
      </c>
    </row>
    <row r="321" spans="2:36" x14ac:dyDescent="0.2">
      <c r="B321">
        <f t="shared" si="63"/>
        <v>28.571428571428573</v>
      </c>
      <c r="C321">
        <v>700000</v>
      </c>
      <c r="D321">
        <v>557.79399999999998</v>
      </c>
      <c r="E321">
        <v>-578011</v>
      </c>
      <c r="F321" s="2">
        <v>2522380</v>
      </c>
      <c r="G321">
        <v>390.25400000000002</v>
      </c>
      <c r="I321">
        <f t="shared" ref="I321:I379" si="65">E321-(128000-$B$314)/128000*E$315</f>
        <v>245.38015624997206</v>
      </c>
      <c r="J321">
        <f t="shared" ref="J321:J379" si="66">B321/$B$314</f>
        <v>3.8146099561319854E-2</v>
      </c>
      <c r="K321">
        <f t="shared" ref="K321:K379" si="67">F321/$F$315</f>
        <v>0.99952844581287625</v>
      </c>
      <c r="L321">
        <f t="shared" ref="L321:L379" si="68">E321-$E$316</f>
        <v>7</v>
      </c>
      <c r="M321">
        <f t="shared" ref="M321:M379" si="69">((L321-L320)-(B321-B320)*$B$14)/(B321-B320)</f>
        <v>-0.51000000000000056</v>
      </c>
      <c r="O321">
        <v>28.571428571428573</v>
      </c>
      <c r="P321">
        <v>700000</v>
      </c>
      <c r="Q321">
        <v>557.79399999999998</v>
      </c>
      <c r="R321">
        <v>-578011</v>
      </c>
      <c r="S321" s="2">
        <v>2522380</v>
      </c>
      <c r="T321">
        <v>390.25400000000002</v>
      </c>
      <c r="U321">
        <v>399.04300000000001</v>
      </c>
      <c r="V321">
        <f t="shared" si="64"/>
        <v>3.9904300000000004E-2</v>
      </c>
      <c r="X321">
        <v>700000</v>
      </c>
      <c r="Y321">
        <v>53.306800000000003</v>
      </c>
      <c r="Z321">
        <v>84.096299999999999</v>
      </c>
      <c r="AA321">
        <v>30.7895</v>
      </c>
      <c r="AC321">
        <f t="shared" ref="AC321:AC379" si="70">(1/6)*3.14*(AA321)^3</f>
        <v>15275.178946909844</v>
      </c>
      <c r="AD321">
        <f t="shared" ref="AD321:AD379" si="71">V321*$AC$313/AC321</f>
        <v>3.9623075412935235E-2</v>
      </c>
      <c r="AE321">
        <f t="shared" si="62"/>
        <v>39.623075412935236</v>
      </c>
      <c r="AF321">
        <f t="shared" ref="AF321:AF379" si="72">AC321/O321*0.6022</f>
        <v>321.95494666401879</v>
      </c>
      <c r="AG321">
        <f t="shared" ref="AG321:AG379" si="73">O321/AC321</f>
        <v>1.8704480432426324E-3</v>
      </c>
      <c r="AI321">
        <v>35.027016558223146</v>
      </c>
      <c r="AJ321">
        <v>308.33933832681203</v>
      </c>
    </row>
    <row r="322" spans="2:36" x14ac:dyDescent="0.2">
      <c r="B322">
        <f t="shared" si="63"/>
        <v>34.285714285714285</v>
      </c>
      <c r="C322">
        <v>800000</v>
      </c>
      <c r="D322">
        <v>557.75300000000004</v>
      </c>
      <c r="E322">
        <v>-578024</v>
      </c>
      <c r="F322" s="2">
        <v>2522380</v>
      </c>
      <c r="G322">
        <v>392.44600000000003</v>
      </c>
      <c r="I322">
        <f t="shared" si="65"/>
        <v>232.38015624997206</v>
      </c>
      <c r="J322">
        <f t="shared" si="66"/>
        <v>4.5775319473583827E-2</v>
      </c>
      <c r="K322">
        <f t="shared" si="67"/>
        <v>0.99952844581287625</v>
      </c>
      <c r="L322">
        <f t="shared" si="68"/>
        <v>-6</v>
      </c>
      <c r="M322">
        <f t="shared" si="69"/>
        <v>-6.285000000000001</v>
      </c>
      <c r="O322">
        <v>34.285714285714285</v>
      </c>
      <c r="P322">
        <v>800000</v>
      </c>
      <c r="Q322">
        <v>557.75300000000004</v>
      </c>
      <c r="R322">
        <v>-578024</v>
      </c>
      <c r="S322" s="2">
        <v>2522380</v>
      </c>
      <c r="T322">
        <v>392.44600000000003</v>
      </c>
      <c r="U322">
        <v>600.42499999999995</v>
      </c>
      <c r="V322">
        <f t="shared" si="64"/>
        <v>6.0042499999999999E-2</v>
      </c>
      <c r="X322">
        <v>800000</v>
      </c>
      <c r="Y322">
        <v>53.289700000000003</v>
      </c>
      <c r="Z322">
        <v>84.234700000000004</v>
      </c>
      <c r="AA322">
        <v>30.945</v>
      </c>
      <c r="AC322">
        <f t="shared" si="70"/>
        <v>15507.78812301375</v>
      </c>
      <c r="AD322">
        <f t="shared" si="71"/>
        <v>5.8725091051374238E-2</v>
      </c>
      <c r="AE322">
        <f t="shared" si="62"/>
        <v>58.725091051374235</v>
      </c>
      <c r="AF322">
        <f t="shared" si="72"/>
        <v>272.38137522396732</v>
      </c>
      <c r="AG322">
        <f t="shared" si="73"/>
        <v>2.2108706937280023E-3</v>
      </c>
      <c r="AI322">
        <v>56.087897501394082</v>
      </c>
      <c r="AJ322">
        <v>263.04975052362431</v>
      </c>
    </row>
    <row r="323" spans="2:36" x14ac:dyDescent="0.2">
      <c r="B323">
        <f t="shared" si="63"/>
        <v>40</v>
      </c>
      <c r="C323">
        <v>900000</v>
      </c>
      <c r="D323">
        <v>557.80200000000002</v>
      </c>
      <c r="E323">
        <v>-578024</v>
      </c>
      <c r="F323" s="2">
        <v>2522380</v>
      </c>
      <c r="G323">
        <v>403.82</v>
      </c>
      <c r="I323">
        <f t="shared" si="65"/>
        <v>232.38015624997206</v>
      </c>
      <c r="J323">
        <f t="shared" si="66"/>
        <v>5.3404539385847799E-2</v>
      </c>
      <c r="K323">
        <f t="shared" si="67"/>
        <v>0.99952844581287625</v>
      </c>
      <c r="L323">
        <f t="shared" si="68"/>
        <v>-6</v>
      </c>
      <c r="M323">
        <f t="shared" si="69"/>
        <v>-4.01</v>
      </c>
      <c r="O323">
        <v>40</v>
      </c>
      <c r="P323">
        <v>900000</v>
      </c>
      <c r="Q323">
        <v>557.80200000000002</v>
      </c>
      <c r="R323">
        <v>-578024</v>
      </c>
      <c r="S323" s="2">
        <v>2522380</v>
      </c>
      <c r="T323">
        <v>403.82</v>
      </c>
      <c r="U323">
        <v>643.52800000000002</v>
      </c>
      <c r="V323">
        <f t="shared" si="64"/>
        <v>6.4352800000000002E-2</v>
      </c>
      <c r="X323">
        <v>900000</v>
      </c>
      <c r="Y323">
        <v>52.779200000000003</v>
      </c>
      <c r="Z323">
        <v>84.381600000000006</v>
      </c>
      <c r="AA323">
        <v>31.602399999999999</v>
      </c>
      <c r="AC323">
        <f t="shared" si="70"/>
        <v>16517.282433185686</v>
      </c>
      <c r="AD323">
        <f t="shared" si="71"/>
        <v>5.9094034822800283E-2</v>
      </c>
      <c r="AE323">
        <f t="shared" si="62"/>
        <v>59.094034822800282</v>
      </c>
      <c r="AF323">
        <f t="shared" si="72"/>
        <v>248.66768703161051</v>
      </c>
      <c r="AG323">
        <f t="shared" si="73"/>
        <v>2.4217058806014014E-3</v>
      </c>
      <c r="AI323">
        <v>59.622157253681969</v>
      </c>
      <c r="AJ323">
        <v>228.11749590137759</v>
      </c>
    </row>
    <row r="324" spans="2:36" x14ac:dyDescent="0.2">
      <c r="B324">
        <f t="shared" si="63"/>
        <v>45.714285714285715</v>
      </c>
      <c r="C324">
        <v>1000000</v>
      </c>
      <c r="D324">
        <v>557.79999999999995</v>
      </c>
      <c r="E324">
        <v>-578013</v>
      </c>
      <c r="F324" s="2">
        <v>2522380</v>
      </c>
      <c r="G324">
        <v>370.43299999999999</v>
      </c>
      <c r="I324">
        <f t="shared" si="65"/>
        <v>243.38015624997206</v>
      </c>
      <c r="J324">
        <f t="shared" si="66"/>
        <v>6.1033759298111771E-2</v>
      </c>
      <c r="K324">
        <f t="shared" si="67"/>
        <v>0.99952844581287625</v>
      </c>
      <c r="L324">
        <f t="shared" si="68"/>
        <v>5</v>
      </c>
      <c r="M324">
        <f t="shared" si="69"/>
        <v>-2.0850000000000004</v>
      </c>
      <c r="O324">
        <v>45.714285714285715</v>
      </c>
      <c r="P324">
        <v>1000000</v>
      </c>
      <c r="Q324">
        <v>557.79999999999995</v>
      </c>
      <c r="R324">
        <v>-578013</v>
      </c>
      <c r="S324" s="2">
        <v>2522380</v>
      </c>
      <c r="T324">
        <v>370.43299999999999</v>
      </c>
      <c r="U324">
        <v>814.07500000000005</v>
      </c>
      <c r="V324">
        <f t="shared" si="64"/>
        <v>8.1407500000000008E-2</v>
      </c>
      <c r="X324">
        <v>1000000</v>
      </c>
      <c r="Y324">
        <v>53.5565</v>
      </c>
      <c r="Z324">
        <v>84.349400000000003</v>
      </c>
      <c r="AA324">
        <v>30.792899999999999</v>
      </c>
      <c r="AC324">
        <f t="shared" si="70"/>
        <v>15280.239894025319</v>
      </c>
      <c r="AD324">
        <f t="shared" si="71"/>
        <v>8.080700977156495E-2</v>
      </c>
      <c r="AE324">
        <f t="shared" si="62"/>
        <v>80.80700977156495</v>
      </c>
      <c r="AF324">
        <f t="shared" si="72"/>
        <v>201.28851015398226</v>
      </c>
      <c r="AG324">
        <f t="shared" si="73"/>
        <v>2.991725655574316E-3</v>
      </c>
      <c r="AI324">
        <v>76.351762325942005</v>
      </c>
      <c r="AJ324">
        <v>195.33942941818083</v>
      </c>
    </row>
    <row r="325" spans="2:36" x14ac:dyDescent="0.2">
      <c r="B325">
        <f t="shared" si="63"/>
        <v>51.428571428571431</v>
      </c>
      <c r="C325">
        <v>1100000</v>
      </c>
      <c r="D325">
        <v>557.75300000000004</v>
      </c>
      <c r="E325">
        <v>-578032</v>
      </c>
      <c r="F325" s="2">
        <v>2522380</v>
      </c>
      <c r="G325">
        <v>410.97800000000001</v>
      </c>
      <c r="I325">
        <f t="shared" si="65"/>
        <v>224.38015624997206</v>
      </c>
      <c r="J325">
        <f t="shared" si="66"/>
        <v>6.8662979210375744E-2</v>
      </c>
      <c r="K325">
        <f t="shared" si="67"/>
        <v>0.99952844581287625</v>
      </c>
      <c r="L325">
        <f t="shared" si="68"/>
        <v>-14</v>
      </c>
      <c r="M325">
        <f t="shared" si="69"/>
        <v>-7.3349999999999991</v>
      </c>
      <c r="O325">
        <v>51.428571428571431</v>
      </c>
      <c r="P325">
        <v>1100000</v>
      </c>
      <c r="Q325">
        <v>557.75300000000004</v>
      </c>
      <c r="R325">
        <v>-578032</v>
      </c>
      <c r="S325" s="2">
        <v>2522380</v>
      </c>
      <c r="T325">
        <v>410.97800000000001</v>
      </c>
      <c r="U325">
        <v>909.15</v>
      </c>
      <c r="V325">
        <f t="shared" si="64"/>
        <v>9.0914999999999996E-2</v>
      </c>
      <c r="X325">
        <v>1100000</v>
      </c>
      <c r="Y325">
        <v>53.446199999999997</v>
      </c>
      <c r="Z325">
        <v>84.042500000000004</v>
      </c>
      <c r="AA325">
        <v>30.596299999999999</v>
      </c>
      <c r="AC325">
        <f t="shared" si="70"/>
        <v>14989.430382428469</v>
      </c>
      <c r="AD325">
        <f t="shared" si="71"/>
        <v>9.1995207749152055E-2</v>
      </c>
      <c r="AE325">
        <f t="shared" si="62"/>
        <v>91.995207749152058</v>
      </c>
      <c r="AF325">
        <f t="shared" si="72"/>
        <v>175.51790231691376</v>
      </c>
      <c r="AG325">
        <f t="shared" si="73"/>
        <v>3.4309890447110762E-3</v>
      </c>
      <c r="AI325">
        <v>98.097898587299156</v>
      </c>
      <c r="AJ325">
        <v>168.08242249681683</v>
      </c>
    </row>
    <row r="326" spans="2:36" x14ac:dyDescent="0.2">
      <c r="B326">
        <f t="shared" si="63"/>
        <v>57.142857142857146</v>
      </c>
      <c r="C326">
        <v>1200000</v>
      </c>
      <c r="D326">
        <v>557.78099999999995</v>
      </c>
      <c r="E326">
        <v>-578028</v>
      </c>
      <c r="F326" s="2">
        <v>2522380</v>
      </c>
      <c r="G326">
        <v>413.31799999999998</v>
      </c>
      <c r="I326">
        <f t="shared" si="65"/>
        <v>228.38015624997206</v>
      </c>
      <c r="J326">
        <f t="shared" si="66"/>
        <v>7.6292199122639709E-2</v>
      </c>
      <c r="K326">
        <f t="shared" si="67"/>
        <v>0.99952844581287625</v>
      </c>
      <c r="L326">
        <f t="shared" si="68"/>
        <v>-10</v>
      </c>
      <c r="M326">
        <f t="shared" si="69"/>
        <v>-3.31</v>
      </c>
      <c r="O326">
        <v>57.142857142857146</v>
      </c>
      <c r="P326">
        <v>1200000</v>
      </c>
      <c r="Q326">
        <v>557.78099999999995</v>
      </c>
      <c r="R326">
        <v>-578028</v>
      </c>
      <c r="S326" s="2">
        <v>2522380</v>
      </c>
      <c r="T326">
        <v>413.31799999999998</v>
      </c>
      <c r="U326">
        <v>1167.8399999999999</v>
      </c>
      <c r="V326">
        <f t="shared" si="64"/>
        <v>0.116784</v>
      </c>
      <c r="X326">
        <v>1200000</v>
      </c>
      <c r="Y326">
        <v>53.072699999999998</v>
      </c>
      <c r="Z326">
        <v>84.114999999999995</v>
      </c>
      <c r="AA326">
        <v>31.042300000000001</v>
      </c>
      <c r="AC326">
        <f t="shared" si="70"/>
        <v>15654.531428687147</v>
      </c>
      <c r="AD326">
        <f t="shared" si="71"/>
        <v>0.11315091345095986</v>
      </c>
      <c r="AE326">
        <f t="shared" si="62"/>
        <v>113.15091345095986</v>
      </c>
      <c r="AF326">
        <f t="shared" si="72"/>
        <v>164.97527946121946</v>
      </c>
      <c r="AG326">
        <f t="shared" si="73"/>
        <v>3.6502438545137203E-3</v>
      </c>
      <c r="AI326">
        <v>113.69106356339319</v>
      </c>
      <c r="AJ326">
        <v>160.81440472509831</v>
      </c>
    </row>
    <row r="327" spans="2:36" x14ac:dyDescent="0.2">
      <c r="B327">
        <f t="shared" si="63"/>
        <v>62.857142857142861</v>
      </c>
      <c r="C327">
        <v>1300000</v>
      </c>
      <c r="D327">
        <v>557.72199999999998</v>
      </c>
      <c r="E327">
        <v>-578023</v>
      </c>
      <c r="F327" s="2">
        <v>2522380</v>
      </c>
      <c r="G327">
        <v>437.93</v>
      </c>
      <c r="I327">
        <f t="shared" si="65"/>
        <v>233.38015624997206</v>
      </c>
      <c r="J327">
        <f t="shared" si="66"/>
        <v>8.3921419034903688E-2</v>
      </c>
      <c r="K327">
        <f t="shared" si="67"/>
        <v>0.99952844581287625</v>
      </c>
      <c r="L327">
        <f t="shared" si="68"/>
        <v>-5</v>
      </c>
      <c r="M327">
        <f t="shared" si="69"/>
        <v>-3.1350000000000002</v>
      </c>
      <c r="O327">
        <v>62.857142857142861</v>
      </c>
      <c r="P327">
        <v>1300000</v>
      </c>
      <c r="Q327">
        <v>557.72199999999998</v>
      </c>
      <c r="R327">
        <v>-578023</v>
      </c>
      <c r="S327" s="2">
        <v>2522380</v>
      </c>
      <c r="T327">
        <v>437.93</v>
      </c>
      <c r="U327">
        <v>1347.85</v>
      </c>
      <c r="V327">
        <f t="shared" si="64"/>
        <v>0.13478499999999999</v>
      </c>
      <c r="X327">
        <v>1300000</v>
      </c>
      <c r="Y327">
        <v>53.814700000000002</v>
      </c>
      <c r="Z327">
        <v>84.109700000000004</v>
      </c>
      <c r="AA327">
        <v>30.295000000000002</v>
      </c>
      <c r="AC327">
        <f t="shared" si="70"/>
        <v>14550.947312709586</v>
      </c>
      <c r="AD327">
        <f t="shared" si="71"/>
        <v>0.14049636420769879</v>
      </c>
      <c r="AE327">
        <f t="shared" si="62"/>
        <v>140.49636420769878</v>
      </c>
      <c r="AF327">
        <f t="shared" si="72"/>
        <v>139.40468932271813</v>
      </c>
      <c r="AG327">
        <f t="shared" si="73"/>
        <v>4.3197972961004421E-3</v>
      </c>
      <c r="AI327">
        <v>121.40204678956174</v>
      </c>
      <c r="AJ327">
        <v>150.69322513040095</v>
      </c>
    </row>
    <row r="328" spans="2:36" x14ac:dyDescent="0.2">
      <c r="B328">
        <f t="shared" si="63"/>
        <v>68.571428571428569</v>
      </c>
      <c r="C328">
        <v>1400000</v>
      </c>
      <c r="D328">
        <v>557.73500000000001</v>
      </c>
      <c r="E328">
        <v>-578021</v>
      </c>
      <c r="F328" s="2">
        <v>2522380</v>
      </c>
      <c r="G328">
        <v>423.01</v>
      </c>
      <c r="I328">
        <f t="shared" si="65"/>
        <v>235.38015624997206</v>
      </c>
      <c r="J328">
        <f t="shared" si="66"/>
        <v>9.1550638947167653E-2</v>
      </c>
      <c r="K328">
        <f t="shared" si="67"/>
        <v>0.99952844581287625</v>
      </c>
      <c r="L328">
        <f t="shared" si="68"/>
        <v>-3</v>
      </c>
      <c r="M328">
        <f t="shared" si="69"/>
        <v>-3.6599999999999997</v>
      </c>
      <c r="O328">
        <v>68.571428571428569</v>
      </c>
      <c r="P328">
        <v>1400000</v>
      </c>
      <c r="Q328">
        <v>557.73500000000001</v>
      </c>
      <c r="R328">
        <v>-578021</v>
      </c>
      <c r="S328" s="2">
        <v>2522380</v>
      </c>
      <c r="T328">
        <v>423.01</v>
      </c>
      <c r="U328">
        <v>1625.1</v>
      </c>
      <c r="V328">
        <f t="shared" si="64"/>
        <v>0.16250999999999999</v>
      </c>
      <c r="X328">
        <v>1400000</v>
      </c>
      <c r="Y328">
        <v>54.408799999999999</v>
      </c>
      <c r="Z328">
        <v>84.106399999999994</v>
      </c>
      <c r="AA328">
        <v>29.697600000000001</v>
      </c>
      <c r="AC328">
        <f t="shared" si="70"/>
        <v>13707.001423455808</v>
      </c>
      <c r="AD328">
        <f t="shared" si="71"/>
        <v>0.17982597483015034</v>
      </c>
      <c r="AE328">
        <f t="shared" si="62"/>
        <v>179.82597483015033</v>
      </c>
      <c r="AF328">
        <f t="shared" si="72"/>
        <v>120.37602875090752</v>
      </c>
      <c r="AG328">
        <f t="shared" si="73"/>
        <v>5.0026571423628227E-3</v>
      </c>
      <c r="AI328">
        <v>156.39616385712034</v>
      </c>
      <c r="AJ328">
        <v>129.09801232159094</v>
      </c>
    </row>
    <row r="329" spans="2:36" x14ac:dyDescent="0.2">
      <c r="B329">
        <f t="shared" si="63"/>
        <v>74.285714285714278</v>
      </c>
      <c r="C329">
        <v>1500000</v>
      </c>
      <c r="D329">
        <v>557.80100000000004</v>
      </c>
      <c r="E329">
        <v>-578015</v>
      </c>
      <c r="F329" s="2">
        <v>2522380</v>
      </c>
      <c r="G329">
        <v>458.60300000000001</v>
      </c>
      <c r="I329">
        <f t="shared" si="65"/>
        <v>241.38015624997206</v>
      </c>
      <c r="J329">
        <f t="shared" si="66"/>
        <v>9.9179858859431619E-2</v>
      </c>
      <c r="K329">
        <f t="shared" si="67"/>
        <v>0.99952844581287625</v>
      </c>
      <c r="L329">
        <f t="shared" si="68"/>
        <v>3</v>
      </c>
      <c r="M329">
        <f t="shared" si="69"/>
        <v>-2.9599999999999991</v>
      </c>
      <c r="O329">
        <v>74.285714285714278</v>
      </c>
      <c r="P329">
        <v>1500000</v>
      </c>
      <c r="Q329">
        <v>557.80100000000004</v>
      </c>
      <c r="R329">
        <v>-578015</v>
      </c>
      <c r="S329" s="2">
        <v>2522380</v>
      </c>
      <c r="T329">
        <v>458.60300000000001</v>
      </c>
      <c r="U329">
        <v>1856.56</v>
      </c>
      <c r="V329">
        <f t="shared" si="64"/>
        <v>0.18565600000000002</v>
      </c>
      <c r="X329">
        <v>1500000</v>
      </c>
      <c r="Y329">
        <v>53.834699999999998</v>
      </c>
      <c r="Z329">
        <v>84.663700000000006</v>
      </c>
      <c r="AA329">
        <v>30.829000000000001</v>
      </c>
      <c r="AC329">
        <f t="shared" si="70"/>
        <v>15334.044206026245</v>
      </c>
      <c r="AD329">
        <f t="shared" si="71"/>
        <v>0.1836399091134385</v>
      </c>
      <c r="AE329">
        <f t="shared" si="62"/>
        <v>183.63990911343851</v>
      </c>
      <c r="AF329">
        <f t="shared" si="72"/>
        <v>124.30601912708275</v>
      </c>
      <c r="AG329">
        <f t="shared" si="73"/>
        <v>4.8444958999479181E-3</v>
      </c>
      <c r="AI329">
        <v>198.10174781336161</v>
      </c>
      <c r="AJ329">
        <v>118.41981219509292</v>
      </c>
    </row>
    <row r="330" spans="2:36" x14ac:dyDescent="0.2">
      <c r="B330">
        <f t="shared" si="63"/>
        <v>79.999999999999986</v>
      </c>
      <c r="C330">
        <v>1600000</v>
      </c>
      <c r="D330">
        <v>557.75699999999995</v>
      </c>
      <c r="E330">
        <v>-578029</v>
      </c>
      <c r="F330" s="2">
        <v>2522380</v>
      </c>
      <c r="G330">
        <v>361.31</v>
      </c>
      <c r="I330">
        <f t="shared" si="65"/>
        <v>227.38015624997206</v>
      </c>
      <c r="J330">
        <f t="shared" si="66"/>
        <v>0.10680907877169557</v>
      </c>
      <c r="K330">
        <f t="shared" si="67"/>
        <v>0.99952844581287625</v>
      </c>
      <c r="L330">
        <f t="shared" si="68"/>
        <v>-11</v>
      </c>
      <c r="M330">
        <f t="shared" si="69"/>
        <v>-6.4600000000000026</v>
      </c>
      <c r="O330">
        <v>79.999999999999986</v>
      </c>
      <c r="P330">
        <v>1600000</v>
      </c>
      <c r="Q330">
        <v>557.75699999999995</v>
      </c>
      <c r="R330">
        <v>-578029</v>
      </c>
      <c r="S330" s="2">
        <v>2522380</v>
      </c>
      <c r="T330">
        <v>361.31</v>
      </c>
      <c r="U330">
        <v>2299.61</v>
      </c>
      <c r="V330">
        <f t="shared" si="64"/>
        <v>0.22996100000000003</v>
      </c>
      <c r="X330">
        <v>1600000</v>
      </c>
      <c r="Y330">
        <v>54.081299999999999</v>
      </c>
      <c r="Z330">
        <v>84.204300000000003</v>
      </c>
      <c r="AA330">
        <v>30.123000000000001</v>
      </c>
      <c r="AC330">
        <f t="shared" si="70"/>
        <v>14304.512549753732</v>
      </c>
      <c r="AD330">
        <f t="shared" si="71"/>
        <v>0.24383492816023011</v>
      </c>
      <c r="AE330">
        <f t="shared" si="62"/>
        <v>243.83492816023011</v>
      </c>
      <c r="AF330">
        <f t="shared" si="72"/>
        <v>107.67721821827124</v>
      </c>
      <c r="AG330">
        <f t="shared" si="73"/>
        <v>5.5926407643563693E-3</v>
      </c>
      <c r="AI330">
        <v>220.72885287445339</v>
      </c>
      <c r="AJ330">
        <v>115.12849588970337</v>
      </c>
    </row>
    <row r="331" spans="2:36" x14ac:dyDescent="0.2">
      <c r="B331">
        <f t="shared" si="63"/>
        <v>85.714285714285694</v>
      </c>
      <c r="C331">
        <v>1700000</v>
      </c>
      <c r="D331">
        <v>557.74900000000002</v>
      </c>
      <c r="E331">
        <v>-578023</v>
      </c>
      <c r="F331" s="2">
        <v>2522380</v>
      </c>
      <c r="G331">
        <v>504.04599999999999</v>
      </c>
      <c r="I331">
        <f t="shared" si="65"/>
        <v>233.38015624997206</v>
      </c>
      <c r="J331">
        <f t="shared" si="66"/>
        <v>0.11443829868395954</v>
      </c>
      <c r="K331">
        <f t="shared" si="67"/>
        <v>0.99952844581287625</v>
      </c>
      <c r="L331">
        <f t="shared" si="68"/>
        <v>-5</v>
      </c>
      <c r="M331">
        <f t="shared" si="69"/>
        <v>-2.9599999999999991</v>
      </c>
      <c r="O331">
        <v>85.714285714285694</v>
      </c>
      <c r="P331">
        <v>1700000</v>
      </c>
      <c r="Q331">
        <v>557.74900000000002</v>
      </c>
      <c r="R331">
        <v>-578023</v>
      </c>
      <c r="S331" s="2">
        <v>2522380</v>
      </c>
      <c r="T331">
        <v>504.04599999999999</v>
      </c>
      <c r="U331">
        <v>2576.7399999999998</v>
      </c>
      <c r="V331">
        <f t="shared" si="64"/>
        <v>0.25767400000000001</v>
      </c>
      <c r="X331">
        <v>1700000</v>
      </c>
      <c r="Y331">
        <v>53.967500000000001</v>
      </c>
      <c r="Z331">
        <v>84.232600000000005</v>
      </c>
      <c r="AA331">
        <v>30.2651</v>
      </c>
      <c r="AC331">
        <f t="shared" si="70"/>
        <v>14507.906144337569</v>
      </c>
      <c r="AD331">
        <f t="shared" si="71"/>
        <v>0.2693894929069075</v>
      </c>
      <c r="AE331">
        <f t="shared" si="62"/>
        <v>269.38949290690749</v>
      </c>
      <c r="AF331">
        <f t="shared" si="72"/>
        <v>101.927712601401</v>
      </c>
      <c r="AG331">
        <f t="shared" si="73"/>
        <v>5.9081086451431139E-3</v>
      </c>
      <c r="AI331">
        <v>265.06553040829783</v>
      </c>
      <c r="AJ331">
        <v>105.19410258774148</v>
      </c>
    </row>
    <row r="332" spans="2:36" x14ac:dyDescent="0.2">
      <c r="B332">
        <f t="shared" si="63"/>
        <v>91.428571428571402</v>
      </c>
      <c r="C332">
        <v>1800000</v>
      </c>
      <c r="D332">
        <v>557.76599999999996</v>
      </c>
      <c r="E332">
        <v>-578013</v>
      </c>
      <c r="F332" s="2">
        <v>2522380</v>
      </c>
      <c r="G332">
        <v>510.54399999999998</v>
      </c>
      <c r="I332">
        <f t="shared" si="65"/>
        <v>243.38015624997206</v>
      </c>
      <c r="J332">
        <f t="shared" si="66"/>
        <v>0.1220675185962235</v>
      </c>
      <c r="K332">
        <f t="shared" si="67"/>
        <v>0.99952844581287625</v>
      </c>
      <c r="L332">
        <f t="shared" si="68"/>
        <v>5</v>
      </c>
      <c r="M332">
        <f t="shared" si="69"/>
        <v>-2.259999999999998</v>
      </c>
      <c r="O332">
        <v>91.428571428571402</v>
      </c>
      <c r="P332">
        <v>1800000</v>
      </c>
      <c r="Q332">
        <v>557.76599999999996</v>
      </c>
      <c r="R332">
        <v>-578013</v>
      </c>
      <c r="S332" s="2">
        <v>2522380</v>
      </c>
      <c r="T332">
        <v>510.54399999999998</v>
      </c>
      <c r="U332">
        <v>2823.2</v>
      </c>
      <c r="V332">
        <f t="shared" si="64"/>
        <v>0.28232000000000002</v>
      </c>
      <c r="X332">
        <v>1800000</v>
      </c>
      <c r="Y332">
        <v>53.3795</v>
      </c>
      <c r="Z332">
        <v>84.357100000000003</v>
      </c>
      <c r="AA332">
        <v>30.977599999999999</v>
      </c>
      <c r="AC332">
        <f t="shared" si="70"/>
        <v>15556.851300110568</v>
      </c>
      <c r="AD332">
        <f t="shared" si="71"/>
        <v>0.27525469514122392</v>
      </c>
      <c r="AE332">
        <f t="shared" si="62"/>
        <v>275.25469514122392</v>
      </c>
      <c r="AF332">
        <f t="shared" si="72"/>
        <v>102.46617339138453</v>
      </c>
      <c r="AG332">
        <f t="shared" si="73"/>
        <v>5.8770614737393284E-3</v>
      </c>
      <c r="AI332">
        <v>301.92740074269835</v>
      </c>
      <c r="AJ332">
        <v>96.013559290452477</v>
      </c>
    </row>
    <row r="333" spans="2:36" x14ac:dyDescent="0.2">
      <c r="B333">
        <f t="shared" si="63"/>
        <v>97.14285714285711</v>
      </c>
      <c r="C333">
        <v>1900000</v>
      </c>
      <c r="D333">
        <v>557.83500000000004</v>
      </c>
      <c r="E333">
        <v>-578008</v>
      </c>
      <c r="F333" s="2">
        <v>2522380</v>
      </c>
      <c r="G333">
        <v>447.46199999999999</v>
      </c>
      <c r="I333">
        <f t="shared" si="65"/>
        <v>248.38015624997206</v>
      </c>
      <c r="J333">
        <f t="shared" si="66"/>
        <v>0.12969673850848745</v>
      </c>
      <c r="K333">
        <f t="shared" si="67"/>
        <v>0.99952844581287625</v>
      </c>
      <c r="L333">
        <f t="shared" si="68"/>
        <v>10</v>
      </c>
      <c r="M333">
        <f t="shared" si="69"/>
        <v>-3.1349999999999989</v>
      </c>
      <c r="O333">
        <v>97.14285714285711</v>
      </c>
      <c r="P333">
        <v>1900000</v>
      </c>
      <c r="Q333">
        <v>557.83500000000004</v>
      </c>
      <c r="R333">
        <v>-578008</v>
      </c>
      <c r="S333" s="2">
        <v>2522380</v>
      </c>
      <c r="T333">
        <v>447.46199999999999</v>
      </c>
      <c r="U333">
        <v>3249.21</v>
      </c>
      <c r="V333">
        <f t="shared" si="64"/>
        <v>0.32492100000000002</v>
      </c>
      <c r="X333">
        <v>1900000</v>
      </c>
      <c r="Y333">
        <v>53.810099999999998</v>
      </c>
      <c r="Z333">
        <v>84.448599999999999</v>
      </c>
      <c r="AA333">
        <v>30.638500000000001</v>
      </c>
      <c r="AC333">
        <f t="shared" si="70"/>
        <v>15051.538560319368</v>
      </c>
      <c r="AD333">
        <f t="shared" si="71"/>
        <v>0.3274248795875902</v>
      </c>
      <c r="AE333">
        <f t="shared" si="62"/>
        <v>327.42487958759023</v>
      </c>
      <c r="AF333">
        <f t="shared" si="72"/>
        <v>93.30625830466218</v>
      </c>
      <c r="AG333">
        <f t="shared" si="73"/>
        <v>6.4540150997557492E-3</v>
      </c>
      <c r="AI333">
        <v>340.97935647295242</v>
      </c>
      <c r="AJ333">
        <v>90.097672200706612</v>
      </c>
    </row>
    <row r="334" spans="2:36" x14ac:dyDescent="0.2">
      <c r="B334">
        <f t="shared" si="63"/>
        <v>102.85714285714282</v>
      </c>
      <c r="C334">
        <v>2000000</v>
      </c>
      <c r="D334">
        <v>557.78700000000003</v>
      </c>
      <c r="E334">
        <v>-578024</v>
      </c>
      <c r="F334" s="2">
        <v>2522380</v>
      </c>
      <c r="G334">
        <v>504.60399999999998</v>
      </c>
      <c r="I334">
        <f t="shared" si="65"/>
        <v>232.38015624997206</v>
      </c>
      <c r="J334">
        <f t="shared" si="66"/>
        <v>0.13732595842075143</v>
      </c>
      <c r="K334">
        <f t="shared" si="67"/>
        <v>0.99952844581287625</v>
      </c>
      <c r="L334">
        <f t="shared" si="68"/>
        <v>-6</v>
      </c>
      <c r="M334">
        <f t="shared" si="69"/>
        <v>-6.8100000000000032</v>
      </c>
      <c r="O334">
        <v>102.85714285714282</v>
      </c>
      <c r="P334">
        <v>2000000</v>
      </c>
      <c r="Q334">
        <v>557.78700000000003</v>
      </c>
      <c r="R334">
        <v>-578024</v>
      </c>
      <c r="S334" s="2">
        <v>2522380</v>
      </c>
      <c r="T334">
        <v>504.60399999999998</v>
      </c>
      <c r="U334">
        <v>3636.57</v>
      </c>
      <c r="V334">
        <f t="shared" si="64"/>
        <v>0.36365700000000001</v>
      </c>
      <c r="X334">
        <v>2000000</v>
      </c>
      <c r="Y334">
        <v>53.886000000000003</v>
      </c>
      <c r="Z334">
        <v>84.404700000000005</v>
      </c>
      <c r="AA334">
        <v>30.518699999999999</v>
      </c>
      <c r="AC334">
        <f t="shared" si="70"/>
        <v>14875.668374744499</v>
      </c>
      <c r="AD334">
        <f t="shared" si="71"/>
        <v>0.37079191379890469</v>
      </c>
      <c r="AE334">
        <f t="shared" si="62"/>
        <v>370.79191379890472</v>
      </c>
      <c r="AF334">
        <f t="shared" si="72"/>
        <v>87.09290620402497</v>
      </c>
      <c r="AG334">
        <f t="shared" si="73"/>
        <v>6.9144552208336976E-3</v>
      </c>
      <c r="AI334">
        <v>348.15476903474769</v>
      </c>
      <c r="AJ334">
        <v>91.076632751684841</v>
      </c>
    </row>
    <row r="335" spans="2:36" x14ac:dyDescent="0.2">
      <c r="B335">
        <f t="shared" si="63"/>
        <v>108.57142857142853</v>
      </c>
      <c r="C335">
        <v>2100000</v>
      </c>
      <c r="D335">
        <v>557.77</v>
      </c>
      <c r="E335">
        <v>-578021</v>
      </c>
      <c r="F335" s="2">
        <v>2522380</v>
      </c>
      <c r="G335">
        <v>547.54999999999995</v>
      </c>
      <c r="I335">
        <f t="shared" si="65"/>
        <v>235.38015624997206</v>
      </c>
      <c r="J335">
        <f t="shared" si="66"/>
        <v>0.14495517833301538</v>
      </c>
      <c r="K335">
        <f t="shared" si="67"/>
        <v>0.99952844581287625</v>
      </c>
      <c r="L335">
        <f t="shared" si="68"/>
        <v>-3</v>
      </c>
      <c r="M335">
        <f t="shared" si="69"/>
        <v>-3.4849999999999994</v>
      </c>
      <c r="O335">
        <v>108.57142857142853</v>
      </c>
      <c r="P335">
        <v>2100000</v>
      </c>
      <c r="Q335">
        <v>557.77</v>
      </c>
      <c r="R335">
        <v>-578021</v>
      </c>
      <c r="S335" s="2">
        <v>2522380</v>
      </c>
      <c r="T335">
        <v>547.54999999999995</v>
      </c>
      <c r="U335">
        <v>4172.42</v>
      </c>
      <c r="V335">
        <f t="shared" si="64"/>
        <v>0.417242</v>
      </c>
      <c r="X335">
        <v>2100000</v>
      </c>
      <c r="Y335">
        <v>53.896799999999999</v>
      </c>
      <c r="Z335">
        <v>84.345799999999997</v>
      </c>
      <c r="AA335">
        <v>30.449000000000002</v>
      </c>
      <c r="AC335">
        <f t="shared" si="70"/>
        <v>14773.979778630981</v>
      </c>
      <c r="AD335">
        <f t="shared" si="71"/>
        <v>0.42835644838250952</v>
      </c>
      <c r="AE335">
        <f t="shared" si="62"/>
        <v>428.35644838250954</v>
      </c>
      <c r="AF335">
        <f t="shared" si="72"/>
        <v>81.945045209001378</v>
      </c>
      <c r="AG335">
        <f t="shared" si="73"/>
        <v>7.3488274790023582E-3</v>
      </c>
      <c r="AI335">
        <v>429.94088886794543</v>
      </c>
      <c r="AJ335">
        <v>82.79733299459258</v>
      </c>
    </row>
    <row r="336" spans="2:36" x14ac:dyDescent="0.2">
      <c r="B336">
        <f t="shared" si="63"/>
        <v>114.28571428571423</v>
      </c>
      <c r="C336">
        <v>2200000</v>
      </c>
      <c r="D336">
        <v>557.79300000000001</v>
      </c>
      <c r="E336">
        <v>-578019</v>
      </c>
      <c r="F336" s="2">
        <v>2522380</v>
      </c>
      <c r="G336">
        <v>510.31799999999998</v>
      </c>
      <c r="I336">
        <f t="shared" si="65"/>
        <v>237.38015624997206</v>
      </c>
      <c r="J336">
        <f t="shared" si="66"/>
        <v>0.15258439824527936</v>
      </c>
      <c r="K336">
        <f t="shared" si="67"/>
        <v>0.99952844581287625</v>
      </c>
      <c r="L336">
        <f t="shared" si="68"/>
        <v>-1</v>
      </c>
      <c r="M336">
        <f t="shared" si="69"/>
        <v>-3.6599999999999997</v>
      </c>
      <c r="O336">
        <v>114.28571428571423</v>
      </c>
      <c r="P336">
        <v>2200000</v>
      </c>
      <c r="Q336">
        <v>557.79300000000001</v>
      </c>
      <c r="R336">
        <v>-578019</v>
      </c>
      <c r="S336" s="2">
        <v>2522380</v>
      </c>
      <c r="T336">
        <v>510.31799999999998</v>
      </c>
      <c r="U336">
        <v>4613.99</v>
      </c>
      <c r="V336">
        <f t="shared" si="64"/>
        <v>0.461399</v>
      </c>
      <c r="X336">
        <v>2200000</v>
      </c>
      <c r="Y336">
        <v>54.021900000000002</v>
      </c>
      <c r="Z336">
        <v>84.267399999999995</v>
      </c>
      <c r="AA336">
        <v>30.2455</v>
      </c>
      <c r="AC336">
        <f t="shared" si="70"/>
        <v>14479.737972196268</v>
      </c>
      <c r="AD336">
        <f t="shared" si="71"/>
        <v>0.48331551519913685</v>
      </c>
      <c r="AE336">
        <f t="shared" si="62"/>
        <v>483.31551519913683</v>
      </c>
      <c r="AF336">
        <f t="shared" si="72"/>
        <v>76.297359309995215</v>
      </c>
      <c r="AG336">
        <f t="shared" si="73"/>
        <v>7.8928026532775388E-3</v>
      </c>
      <c r="AI336">
        <v>484.35664623248516</v>
      </c>
      <c r="AJ336">
        <v>78.195760447221105</v>
      </c>
    </row>
    <row r="337" spans="2:36" x14ac:dyDescent="0.2">
      <c r="B337">
        <f t="shared" si="63"/>
        <v>119.99999999999994</v>
      </c>
      <c r="C337">
        <v>2300000</v>
      </c>
      <c r="D337">
        <v>557.78200000000004</v>
      </c>
      <c r="E337">
        <v>-578008</v>
      </c>
      <c r="F337" s="2">
        <v>2522380</v>
      </c>
      <c r="G337">
        <v>543.91999999999996</v>
      </c>
      <c r="I337">
        <f t="shared" si="65"/>
        <v>248.38015624997206</v>
      </c>
      <c r="J337">
        <f t="shared" si="66"/>
        <v>0.16021361815754331</v>
      </c>
      <c r="K337">
        <f t="shared" si="67"/>
        <v>0.99952844581287625</v>
      </c>
      <c r="L337">
        <f t="shared" si="68"/>
        <v>10</v>
      </c>
      <c r="M337">
        <f t="shared" si="69"/>
        <v>-2.0849999999999977</v>
      </c>
      <c r="O337">
        <v>119.99999999999994</v>
      </c>
      <c r="P337">
        <v>2300000</v>
      </c>
      <c r="Q337">
        <v>557.78200000000004</v>
      </c>
      <c r="R337">
        <v>-578008</v>
      </c>
      <c r="S337" s="2">
        <v>2522380</v>
      </c>
      <c r="T337">
        <v>543.91999999999996</v>
      </c>
      <c r="U337">
        <v>4995.58</v>
      </c>
      <c r="V337">
        <f t="shared" si="64"/>
        <v>0.499558</v>
      </c>
      <c r="X337">
        <v>2300000</v>
      </c>
      <c r="Y337">
        <v>53.270699999999998</v>
      </c>
      <c r="Z337">
        <v>84.298100000000005</v>
      </c>
      <c r="AA337">
        <v>31.0274</v>
      </c>
      <c r="AC337">
        <f t="shared" si="70"/>
        <v>15632.00018158793</v>
      </c>
      <c r="AD337">
        <f t="shared" si="71"/>
        <v>0.48471466297257343</v>
      </c>
      <c r="AE337">
        <f t="shared" si="62"/>
        <v>484.71466297257342</v>
      </c>
      <c r="AF337">
        <f t="shared" si="72"/>
        <v>78.44658757793546</v>
      </c>
      <c r="AG337">
        <f t="shared" si="73"/>
        <v>7.676560811542295E-3</v>
      </c>
      <c r="AI337">
        <v>511.1815067516855</v>
      </c>
      <c r="AJ337">
        <v>77.308334609514688</v>
      </c>
    </row>
    <row r="338" spans="2:36" x14ac:dyDescent="0.2">
      <c r="B338">
        <f t="shared" si="63"/>
        <v>125.71428571428565</v>
      </c>
      <c r="C338">
        <v>2400000</v>
      </c>
      <c r="D338">
        <v>557.77599999999995</v>
      </c>
      <c r="E338">
        <v>-578015</v>
      </c>
      <c r="F338" s="2">
        <v>2522380</v>
      </c>
      <c r="G338">
        <v>536.548</v>
      </c>
      <c r="I338">
        <f t="shared" si="65"/>
        <v>241.38015624997206</v>
      </c>
      <c r="J338">
        <f t="shared" si="66"/>
        <v>0.16784283806980727</v>
      </c>
      <c r="K338">
        <f t="shared" si="67"/>
        <v>0.99952844581287625</v>
      </c>
      <c r="L338">
        <f t="shared" si="68"/>
        <v>3</v>
      </c>
      <c r="M338">
        <f t="shared" si="69"/>
        <v>-5.2350000000000012</v>
      </c>
      <c r="O338">
        <v>125.71428571428565</v>
      </c>
      <c r="P338">
        <v>2400000</v>
      </c>
      <c r="Q338">
        <v>557.77599999999995</v>
      </c>
      <c r="R338">
        <v>-578015</v>
      </c>
      <c r="S338" s="2">
        <v>2522380</v>
      </c>
      <c r="T338">
        <v>536.548</v>
      </c>
      <c r="U338">
        <v>5768.8</v>
      </c>
      <c r="V338">
        <f t="shared" si="64"/>
        <v>0.57688000000000006</v>
      </c>
      <c r="X338">
        <v>2400000</v>
      </c>
      <c r="Y338">
        <v>53.546999999999997</v>
      </c>
      <c r="Z338">
        <v>84.387200000000007</v>
      </c>
      <c r="AA338">
        <v>30.840199999999999</v>
      </c>
      <c r="AC338">
        <f t="shared" si="70"/>
        <v>15350.762590855156</v>
      </c>
      <c r="AD338">
        <f t="shared" si="71"/>
        <v>0.56999404483473093</v>
      </c>
      <c r="AE338">
        <f t="shared" si="62"/>
        <v>569.99404483473097</v>
      </c>
      <c r="AF338">
        <f t="shared" si="72"/>
        <v>73.533641619875979</v>
      </c>
      <c r="AG338">
        <f t="shared" si="73"/>
        <v>8.1894488935147034E-3</v>
      </c>
      <c r="AI338">
        <v>555.09506262479408</v>
      </c>
      <c r="AJ338">
        <v>72.117941382165895</v>
      </c>
    </row>
    <row r="339" spans="2:36" x14ac:dyDescent="0.2">
      <c r="B339">
        <f t="shared" si="63"/>
        <v>131.42857142857136</v>
      </c>
      <c r="C339">
        <v>2500000</v>
      </c>
      <c r="D339">
        <v>557.75800000000004</v>
      </c>
      <c r="E339">
        <v>-578012</v>
      </c>
      <c r="F339" s="2">
        <v>2522380</v>
      </c>
      <c r="G339">
        <v>599.36099999999999</v>
      </c>
      <c r="I339">
        <f t="shared" si="65"/>
        <v>244.38015624997206</v>
      </c>
      <c r="J339">
        <f t="shared" si="66"/>
        <v>0.17547205798207124</v>
      </c>
      <c r="K339">
        <f t="shared" si="67"/>
        <v>0.99952844581287625</v>
      </c>
      <c r="L339">
        <f t="shared" si="68"/>
        <v>6</v>
      </c>
      <c r="M339">
        <f t="shared" si="69"/>
        <v>-3.4849999999999994</v>
      </c>
      <c r="O339">
        <v>131.42857142857136</v>
      </c>
      <c r="P339">
        <v>2500000</v>
      </c>
      <c r="Q339">
        <v>557.75800000000004</v>
      </c>
      <c r="R339">
        <v>-578012</v>
      </c>
      <c r="S339" s="2">
        <v>2522380</v>
      </c>
      <c r="T339">
        <v>599.36099999999999</v>
      </c>
      <c r="U339">
        <v>5864.71</v>
      </c>
      <c r="V339">
        <f t="shared" si="64"/>
        <v>0.58647100000000008</v>
      </c>
      <c r="X339">
        <v>2500000</v>
      </c>
      <c r="Y339">
        <v>53.763500000000001</v>
      </c>
      <c r="Z339">
        <v>84.213200000000001</v>
      </c>
      <c r="AA339">
        <v>30.4497</v>
      </c>
      <c r="AC339">
        <f t="shared" si="70"/>
        <v>14774.99873067507</v>
      </c>
      <c r="AD339">
        <f t="shared" si="71"/>
        <v>0.60205182949907998</v>
      </c>
      <c r="AE339">
        <f t="shared" si="62"/>
        <v>602.05182949907999</v>
      </c>
      <c r="AF339">
        <f t="shared" si="72"/>
        <v>67.698401792704047</v>
      </c>
      <c r="AG339">
        <f t="shared" si="73"/>
        <v>8.8953355478607471E-3</v>
      </c>
      <c r="AI339">
        <v>616.78852114779897</v>
      </c>
      <c r="AJ339">
        <v>66.889919884665233</v>
      </c>
    </row>
    <row r="340" spans="2:36" x14ac:dyDescent="0.2">
      <c r="B340">
        <f t="shared" si="63"/>
        <v>137.14285714285708</v>
      </c>
      <c r="C340">
        <v>2600000</v>
      </c>
      <c r="D340">
        <v>557.77200000000005</v>
      </c>
      <c r="E340">
        <v>-577996</v>
      </c>
      <c r="F340" s="2">
        <v>2522380</v>
      </c>
      <c r="G340">
        <v>619.07000000000005</v>
      </c>
      <c r="I340">
        <f t="shared" si="65"/>
        <v>260.38015624997206</v>
      </c>
      <c r="J340">
        <f t="shared" si="66"/>
        <v>0.18310127789433522</v>
      </c>
      <c r="K340">
        <f t="shared" si="67"/>
        <v>0.99952844581287625</v>
      </c>
      <c r="L340">
        <f t="shared" si="68"/>
        <v>22</v>
      </c>
      <c r="M340">
        <f t="shared" si="69"/>
        <v>-1.210000000000004</v>
      </c>
      <c r="O340">
        <v>137.14285714285708</v>
      </c>
      <c r="P340">
        <v>2600000</v>
      </c>
      <c r="Q340">
        <v>557.77200000000005</v>
      </c>
      <c r="R340">
        <v>-577996</v>
      </c>
      <c r="S340" s="2">
        <v>2522380</v>
      </c>
      <c r="T340">
        <v>619.07000000000005</v>
      </c>
      <c r="U340">
        <v>6469.23</v>
      </c>
      <c r="V340">
        <f t="shared" si="64"/>
        <v>0.64692300000000003</v>
      </c>
      <c r="X340">
        <v>2600000</v>
      </c>
      <c r="Y340">
        <v>53.5182</v>
      </c>
      <c r="Z340">
        <v>84.431899999999999</v>
      </c>
      <c r="AA340">
        <v>30.913699999999999</v>
      </c>
      <c r="AC340">
        <f t="shared" si="70"/>
        <v>15460.778625040643</v>
      </c>
      <c r="AD340">
        <f t="shared" si="71"/>
        <v>0.63465253766685459</v>
      </c>
      <c r="AE340">
        <f t="shared" si="62"/>
        <v>634.65253766685464</v>
      </c>
      <c r="AF340">
        <f t="shared" si="72"/>
        <v>67.888923141662858</v>
      </c>
      <c r="AG340">
        <f t="shared" si="73"/>
        <v>8.8703719566062007E-3</v>
      </c>
      <c r="AI340">
        <v>688.83562592460373</v>
      </c>
      <c r="AJ340">
        <v>66.159906575747073</v>
      </c>
    </row>
    <row r="341" spans="2:36" x14ac:dyDescent="0.2">
      <c r="B341">
        <f t="shared" si="63"/>
        <v>142.8571428571428</v>
      </c>
      <c r="C341">
        <v>2700000</v>
      </c>
      <c r="D341">
        <v>557.78599999999994</v>
      </c>
      <c r="E341">
        <v>-578003</v>
      </c>
      <c r="F341" s="2">
        <v>2522380</v>
      </c>
      <c r="G341">
        <v>592.94600000000003</v>
      </c>
      <c r="I341">
        <f t="shared" si="65"/>
        <v>253.38015624997206</v>
      </c>
      <c r="J341">
        <f t="shared" si="66"/>
        <v>0.1907304978065992</v>
      </c>
      <c r="K341">
        <f t="shared" si="67"/>
        <v>0.99952844581287625</v>
      </c>
      <c r="L341">
        <f t="shared" si="68"/>
        <v>15</v>
      </c>
      <c r="M341">
        <f t="shared" si="69"/>
        <v>-5.2349999999999985</v>
      </c>
      <c r="O341">
        <v>142.8571428571428</v>
      </c>
      <c r="P341">
        <v>2700000</v>
      </c>
      <c r="Q341">
        <v>557.78599999999994</v>
      </c>
      <c r="R341">
        <v>-578003</v>
      </c>
      <c r="S341" s="2">
        <v>2522380</v>
      </c>
      <c r="T341">
        <v>592.94600000000003</v>
      </c>
      <c r="U341">
        <v>7605.19</v>
      </c>
      <c r="V341">
        <f t="shared" si="64"/>
        <v>0.76051899999999995</v>
      </c>
      <c r="X341">
        <v>2700000</v>
      </c>
      <c r="Y341">
        <v>53.9285</v>
      </c>
      <c r="Z341">
        <v>84.362700000000004</v>
      </c>
      <c r="AA341">
        <v>30.434200000000001</v>
      </c>
      <c r="AC341">
        <f t="shared" si="70"/>
        <v>14752.447185885472</v>
      </c>
      <c r="AD341">
        <f t="shared" si="71"/>
        <v>0.78191724372870708</v>
      </c>
      <c r="AE341">
        <f t="shared" si="62"/>
        <v>781.91724372870704</v>
      </c>
      <c r="AF341">
        <f t="shared" si="72"/>
        <v>62.18746586738164</v>
      </c>
      <c r="AG341">
        <f t="shared" si="73"/>
        <v>9.6836234054660832E-3</v>
      </c>
      <c r="AI341">
        <v>689.83181399200521</v>
      </c>
      <c r="AJ341">
        <v>68.451166946699658</v>
      </c>
    </row>
    <row r="342" spans="2:36" x14ac:dyDescent="0.2">
      <c r="B342">
        <f t="shared" si="63"/>
        <v>148.57142857142853</v>
      </c>
      <c r="C342">
        <v>2800000</v>
      </c>
      <c r="D342">
        <v>557.78899999999999</v>
      </c>
      <c r="E342">
        <v>-578005</v>
      </c>
      <c r="F342" s="2">
        <v>2522380</v>
      </c>
      <c r="G342">
        <v>681.98800000000006</v>
      </c>
      <c r="I342">
        <f t="shared" si="65"/>
        <v>251.38015624997206</v>
      </c>
      <c r="J342">
        <f t="shared" si="66"/>
        <v>0.19835971771886318</v>
      </c>
      <c r="K342">
        <f t="shared" si="67"/>
        <v>0.99952844581287625</v>
      </c>
      <c r="L342">
        <f t="shared" si="68"/>
        <v>13</v>
      </c>
      <c r="M342">
        <f t="shared" si="69"/>
        <v>-4.3599999999999994</v>
      </c>
      <c r="O342">
        <v>148.57142857142853</v>
      </c>
      <c r="P342">
        <v>2800000</v>
      </c>
      <c r="Q342">
        <v>557.78899999999999</v>
      </c>
      <c r="R342">
        <v>-578005</v>
      </c>
      <c r="S342" s="2">
        <v>2522380</v>
      </c>
      <c r="T342">
        <v>681.98800000000006</v>
      </c>
      <c r="U342">
        <v>8077.73</v>
      </c>
      <c r="V342">
        <f t="shared" si="64"/>
        <v>0.80777299999999996</v>
      </c>
      <c r="X342">
        <v>2800000</v>
      </c>
      <c r="Y342">
        <v>53.019300000000001</v>
      </c>
      <c r="Z342">
        <v>84.092100000000002</v>
      </c>
      <c r="AA342">
        <v>31.072800000000001</v>
      </c>
      <c r="AC342">
        <f t="shared" si="70"/>
        <v>15700.719934462972</v>
      </c>
      <c r="AD342">
        <f t="shared" si="71"/>
        <v>0.78034123512556841</v>
      </c>
      <c r="AE342">
        <f t="shared" si="62"/>
        <v>780.34123512556846</v>
      </c>
      <c r="AF342">
        <f t="shared" si="72"/>
        <v>63.639245011283876</v>
      </c>
      <c r="AG342">
        <f t="shared" si="73"/>
        <v>9.4627143972752011E-3</v>
      </c>
      <c r="AI342">
        <v>753.43517190831392</v>
      </c>
      <c r="AJ342">
        <v>62.573090614751521</v>
      </c>
    </row>
    <row r="343" spans="2:36" x14ac:dyDescent="0.2">
      <c r="B343">
        <f t="shared" si="63"/>
        <v>154.28571428571425</v>
      </c>
      <c r="C343">
        <v>2900000</v>
      </c>
      <c r="D343">
        <v>557.755</v>
      </c>
      <c r="E343">
        <v>-578005</v>
      </c>
      <c r="F343" s="2">
        <v>2522380</v>
      </c>
      <c r="G343">
        <v>664.45</v>
      </c>
      <c r="I343">
        <f t="shared" si="65"/>
        <v>251.38015624997206</v>
      </c>
      <c r="J343">
        <f t="shared" si="66"/>
        <v>0.20598893763112716</v>
      </c>
      <c r="K343">
        <f t="shared" si="67"/>
        <v>0.99952844581287625</v>
      </c>
      <c r="L343">
        <f t="shared" si="68"/>
        <v>13</v>
      </c>
      <c r="M343">
        <f t="shared" si="69"/>
        <v>-4.01</v>
      </c>
      <c r="O343">
        <v>154.28571428571425</v>
      </c>
      <c r="P343">
        <v>2900000</v>
      </c>
      <c r="Q343">
        <v>557.755</v>
      </c>
      <c r="R343">
        <v>-578005</v>
      </c>
      <c r="S343" s="2">
        <v>2522380</v>
      </c>
      <c r="T343">
        <v>664.45</v>
      </c>
      <c r="U343">
        <v>8461.1299999999992</v>
      </c>
      <c r="V343">
        <f t="shared" si="64"/>
        <v>0.846113</v>
      </c>
      <c r="X343">
        <v>2900000</v>
      </c>
      <c r="Y343">
        <v>53.229500000000002</v>
      </c>
      <c r="Z343">
        <v>84.5548</v>
      </c>
      <c r="AA343">
        <v>31.325299999999999</v>
      </c>
      <c r="AC343">
        <f t="shared" si="70"/>
        <v>16086.594492961025</v>
      </c>
      <c r="AD343">
        <f t="shared" si="71"/>
        <v>0.79777246798484003</v>
      </c>
      <c r="AE343">
        <f t="shared" si="62"/>
        <v>797.77246798483998</v>
      </c>
      <c r="AF343">
        <f t="shared" si="72"/>
        <v>62.788361505211036</v>
      </c>
      <c r="AG343">
        <f t="shared" si="73"/>
        <v>9.59094943017459E-3</v>
      </c>
      <c r="AI343">
        <v>797.88991105790137</v>
      </c>
      <c r="AJ343">
        <v>62.779342147142494</v>
      </c>
    </row>
    <row r="344" spans="2:36" x14ac:dyDescent="0.2">
      <c r="B344">
        <f t="shared" si="63"/>
        <v>159.99999999999997</v>
      </c>
      <c r="C344">
        <v>3000000</v>
      </c>
      <c r="D344">
        <v>557.77700000000004</v>
      </c>
      <c r="E344">
        <v>-578007</v>
      </c>
      <c r="F344" s="2">
        <v>2522380</v>
      </c>
      <c r="G344">
        <v>698.89599999999996</v>
      </c>
      <c r="I344">
        <f t="shared" si="65"/>
        <v>249.38015624997206</v>
      </c>
      <c r="J344">
        <f t="shared" si="66"/>
        <v>0.21361815754339114</v>
      </c>
      <c r="K344">
        <f t="shared" si="67"/>
        <v>0.99952844581287625</v>
      </c>
      <c r="L344">
        <f t="shared" si="68"/>
        <v>11</v>
      </c>
      <c r="M344">
        <f t="shared" si="69"/>
        <v>-4.3599999999999994</v>
      </c>
      <c r="O344">
        <v>159.99999999999997</v>
      </c>
      <c r="P344">
        <v>3000000</v>
      </c>
      <c r="Q344">
        <v>557.77700000000004</v>
      </c>
      <c r="R344">
        <v>-578007</v>
      </c>
      <c r="S344" s="2">
        <v>2522380</v>
      </c>
      <c r="T344">
        <v>698.89599999999996</v>
      </c>
      <c r="U344">
        <v>9464.99</v>
      </c>
      <c r="V344">
        <f t="shared" si="64"/>
        <v>0.94649899999999998</v>
      </c>
      <c r="X344">
        <v>3000000</v>
      </c>
      <c r="Y344">
        <v>53.970300000000002</v>
      </c>
      <c r="Z344">
        <v>84.192700000000002</v>
      </c>
      <c r="AA344">
        <v>30.2224</v>
      </c>
      <c r="AC344">
        <f t="shared" si="70"/>
        <v>14446.586605717272</v>
      </c>
      <c r="AD344">
        <f t="shared" si="71"/>
        <v>0.99373298322272585</v>
      </c>
      <c r="AE344">
        <f t="shared" si="62"/>
        <v>993.73298322272581</v>
      </c>
      <c r="AF344">
        <f t="shared" si="72"/>
        <v>54.373340337268388</v>
      </c>
      <c r="AG344">
        <f t="shared" si="73"/>
        <v>1.1075280574352394E-2</v>
      </c>
      <c r="AI344">
        <v>835.12955167017651</v>
      </c>
      <c r="AJ344">
        <v>61.496577610073892</v>
      </c>
    </row>
    <row r="345" spans="2:36" x14ac:dyDescent="0.2">
      <c r="B345">
        <f t="shared" si="63"/>
        <v>165.71428571428569</v>
      </c>
      <c r="C345">
        <v>3100000</v>
      </c>
      <c r="D345">
        <v>557.76900000000001</v>
      </c>
      <c r="E345">
        <v>-578009</v>
      </c>
      <c r="F345" s="2">
        <v>2522380</v>
      </c>
      <c r="G345">
        <v>712.13</v>
      </c>
      <c r="I345">
        <f t="shared" si="65"/>
        <v>247.38015624997206</v>
      </c>
      <c r="J345">
        <f t="shared" si="66"/>
        <v>0.22124737745565512</v>
      </c>
      <c r="K345">
        <f t="shared" si="67"/>
        <v>0.99952844581287625</v>
      </c>
      <c r="L345">
        <f t="shared" si="68"/>
        <v>9</v>
      </c>
      <c r="M345">
        <f t="shared" si="69"/>
        <v>-4.3599999999999994</v>
      </c>
      <c r="O345">
        <v>165.71428571428569</v>
      </c>
      <c r="P345">
        <v>3100000</v>
      </c>
      <c r="Q345">
        <v>557.76900000000001</v>
      </c>
      <c r="R345">
        <v>-578009</v>
      </c>
      <c r="S345" s="2">
        <v>2522380</v>
      </c>
      <c r="T345">
        <v>712.13</v>
      </c>
      <c r="U345">
        <v>9658.9699999999993</v>
      </c>
      <c r="V345">
        <f t="shared" si="64"/>
        <v>0.96589700000000001</v>
      </c>
      <c r="X345">
        <v>3100000</v>
      </c>
      <c r="Y345">
        <v>54.080500000000001</v>
      </c>
      <c r="Z345">
        <v>83.978099999999998</v>
      </c>
      <c r="AA345">
        <v>29.897600000000001</v>
      </c>
      <c r="AC345">
        <f t="shared" si="70"/>
        <v>13985.802117371113</v>
      </c>
      <c r="AD345">
        <f t="shared" si="71"/>
        <v>1.0475101235135948</v>
      </c>
      <c r="AE345">
        <f t="shared" si="62"/>
        <v>1047.5101235135949</v>
      </c>
      <c r="AF345">
        <f t="shared" si="72"/>
        <v>50.823922625488095</v>
      </c>
      <c r="AG345">
        <f t="shared" si="73"/>
        <v>1.1848750920654004E-2</v>
      </c>
      <c r="AI345">
        <v>977.70585958836386</v>
      </c>
      <c r="AJ345">
        <v>56.287048515509881</v>
      </c>
    </row>
    <row r="346" spans="2:36" x14ac:dyDescent="0.2">
      <c r="B346">
        <f t="shared" si="63"/>
        <v>171.42857142857142</v>
      </c>
      <c r="C346">
        <v>3200000</v>
      </c>
      <c r="D346">
        <v>557.74099999999999</v>
      </c>
      <c r="E346">
        <v>-577991</v>
      </c>
      <c r="F346" s="2">
        <v>2522380</v>
      </c>
      <c r="G346">
        <v>750.57299999999998</v>
      </c>
      <c r="I346">
        <f t="shared" si="65"/>
        <v>265.38015624997206</v>
      </c>
      <c r="J346">
        <f t="shared" si="66"/>
        <v>0.22887659736791913</v>
      </c>
      <c r="K346">
        <f t="shared" si="67"/>
        <v>0.99952844581287625</v>
      </c>
      <c r="L346">
        <f t="shared" si="68"/>
        <v>27</v>
      </c>
      <c r="M346">
        <f t="shared" si="69"/>
        <v>-0.86000000000000443</v>
      </c>
      <c r="O346">
        <v>171.42857142857142</v>
      </c>
      <c r="P346">
        <v>3200000</v>
      </c>
      <c r="Q346">
        <v>557.74099999999999</v>
      </c>
      <c r="R346">
        <v>-577991</v>
      </c>
      <c r="S346" s="2">
        <v>2522380</v>
      </c>
      <c r="T346">
        <v>750.57299999999998</v>
      </c>
      <c r="U346">
        <v>11093.4</v>
      </c>
      <c r="V346">
        <f t="shared" si="64"/>
        <v>1.10934</v>
      </c>
      <c r="X346">
        <v>3200000</v>
      </c>
      <c r="Y346">
        <v>53.552799999999998</v>
      </c>
      <c r="Z346">
        <v>84.0608</v>
      </c>
      <c r="AA346">
        <v>30.507999999999999</v>
      </c>
      <c r="AC346">
        <f t="shared" si="70"/>
        <v>14860.02742157461</v>
      </c>
      <c r="AD346">
        <f t="shared" si="71"/>
        <v>1.1322956864283851</v>
      </c>
      <c r="AE346">
        <f t="shared" si="62"/>
        <v>1132.2956864283851</v>
      </c>
      <c r="AF346">
        <f t="shared" si="72"/>
        <v>52.200799660754676</v>
      </c>
      <c r="AG346">
        <f t="shared" si="73"/>
        <v>1.1536221742073095E-2</v>
      </c>
      <c r="AI346">
        <v>997.40912966264659</v>
      </c>
      <c r="AJ346">
        <v>56.996361849830727</v>
      </c>
    </row>
    <row r="347" spans="2:36" x14ac:dyDescent="0.2">
      <c r="B347">
        <f t="shared" si="63"/>
        <v>177.14285714285714</v>
      </c>
      <c r="C347">
        <v>3300000</v>
      </c>
      <c r="D347">
        <v>557.74699999999996</v>
      </c>
      <c r="E347">
        <v>-578005</v>
      </c>
      <c r="F347" s="2">
        <v>2522380</v>
      </c>
      <c r="G347">
        <v>830.59100000000001</v>
      </c>
      <c r="I347">
        <f t="shared" si="65"/>
        <v>251.38015624997206</v>
      </c>
      <c r="J347">
        <f t="shared" si="66"/>
        <v>0.23650581728018311</v>
      </c>
      <c r="K347">
        <f t="shared" si="67"/>
        <v>0.99952844581287625</v>
      </c>
      <c r="L347">
        <f t="shared" si="68"/>
        <v>13</v>
      </c>
      <c r="M347">
        <f t="shared" si="69"/>
        <v>-6.4599999999999964</v>
      </c>
      <c r="O347">
        <v>177.14285714285714</v>
      </c>
      <c r="P347">
        <v>3300000</v>
      </c>
      <c r="Q347">
        <v>557.74699999999996</v>
      </c>
      <c r="R347">
        <v>-578005</v>
      </c>
      <c r="S347" s="2">
        <v>2522380</v>
      </c>
      <c r="T347">
        <v>830.59100000000001</v>
      </c>
      <c r="U347">
        <v>11812</v>
      </c>
      <c r="V347">
        <f t="shared" si="64"/>
        <v>1.1812</v>
      </c>
      <c r="X347">
        <v>3300000</v>
      </c>
      <c r="Y347">
        <v>53.484999999999999</v>
      </c>
      <c r="Z347">
        <v>84.569699999999997</v>
      </c>
      <c r="AA347">
        <v>31.084700000000002</v>
      </c>
      <c r="AC347">
        <f t="shared" si="70"/>
        <v>15718.765633294739</v>
      </c>
      <c r="AD347">
        <f t="shared" si="71"/>
        <v>1.1397767415904405</v>
      </c>
      <c r="AE347">
        <f t="shared" si="62"/>
        <v>1139.7767415904405</v>
      </c>
      <c r="AF347">
        <f t="shared" si="72"/>
        <v>53.436197298863419</v>
      </c>
      <c r="AG347">
        <f t="shared" si="73"/>
        <v>1.1269514494677724E-2</v>
      </c>
      <c r="AI347">
        <v>1042.6737840551743</v>
      </c>
      <c r="AJ347">
        <v>56.919691747292184</v>
      </c>
    </row>
    <row r="348" spans="2:36" x14ac:dyDescent="0.2">
      <c r="B348">
        <f t="shared" si="63"/>
        <v>182.85714285714286</v>
      </c>
      <c r="C348">
        <v>3400000</v>
      </c>
      <c r="D348">
        <v>557.78300000000002</v>
      </c>
      <c r="E348">
        <v>-577993</v>
      </c>
      <c r="F348" s="2">
        <v>2522380</v>
      </c>
      <c r="G348">
        <v>803.12900000000002</v>
      </c>
      <c r="I348">
        <f t="shared" si="65"/>
        <v>263.38015624997206</v>
      </c>
      <c r="J348">
        <f t="shared" si="66"/>
        <v>0.24413503719244709</v>
      </c>
      <c r="K348">
        <f t="shared" si="67"/>
        <v>0.99952844581287625</v>
      </c>
      <c r="L348">
        <f t="shared" si="68"/>
        <v>25</v>
      </c>
      <c r="M348">
        <f t="shared" si="69"/>
        <v>-1.910000000000003</v>
      </c>
      <c r="O348">
        <v>182.85714285714286</v>
      </c>
      <c r="P348">
        <v>3400000</v>
      </c>
      <c r="Q348">
        <v>557.78300000000002</v>
      </c>
      <c r="R348">
        <v>-577993</v>
      </c>
      <c r="S348" s="2">
        <v>2522380</v>
      </c>
      <c r="T348">
        <v>803.12900000000002</v>
      </c>
      <c r="U348">
        <v>12580.4</v>
      </c>
      <c r="V348">
        <f t="shared" si="64"/>
        <v>1.25804</v>
      </c>
      <c r="X348">
        <v>3400000</v>
      </c>
      <c r="Y348">
        <v>53.2483</v>
      </c>
      <c r="Z348">
        <v>84.218900000000005</v>
      </c>
      <c r="AA348">
        <v>30.970600000000001</v>
      </c>
      <c r="AC348">
        <f t="shared" si="70"/>
        <v>15546.307550435491</v>
      </c>
      <c r="AD348">
        <f t="shared" si="71"/>
        <v>1.227388318804209</v>
      </c>
      <c r="AE348">
        <f t="shared" si="62"/>
        <v>1227.3883188042089</v>
      </c>
      <c r="AF348">
        <f t="shared" si="72"/>
        <v>51.198363162582631</v>
      </c>
      <c r="AG348">
        <f t="shared" si="73"/>
        <v>1.1762094778063269E-2</v>
      </c>
      <c r="AI348">
        <v>1214.1001509804564</v>
      </c>
      <c r="AJ348">
        <v>52.349526723288811</v>
      </c>
    </row>
    <row r="349" spans="2:36" x14ac:dyDescent="0.2">
      <c r="B349">
        <f t="shared" si="63"/>
        <v>188.57142857142858</v>
      </c>
      <c r="C349">
        <v>3500000</v>
      </c>
      <c r="D349">
        <v>557.755</v>
      </c>
      <c r="E349">
        <v>-577991</v>
      </c>
      <c r="F349" s="2">
        <v>2522380</v>
      </c>
      <c r="G349">
        <v>882.95</v>
      </c>
      <c r="I349">
        <f t="shared" si="65"/>
        <v>265.38015624997206</v>
      </c>
      <c r="J349">
        <f t="shared" si="66"/>
        <v>0.25176425710471106</v>
      </c>
      <c r="K349">
        <f t="shared" si="67"/>
        <v>0.99952844581287625</v>
      </c>
      <c r="L349">
        <f t="shared" si="68"/>
        <v>27</v>
      </c>
      <c r="M349">
        <f t="shared" si="69"/>
        <v>-3.6600000000000006</v>
      </c>
      <c r="O349">
        <v>188.57142857142858</v>
      </c>
      <c r="P349">
        <v>3500000</v>
      </c>
      <c r="Q349">
        <v>557.755</v>
      </c>
      <c r="R349">
        <v>-577991</v>
      </c>
      <c r="S349" s="2">
        <v>2522380</v>
      </c>
      <c r="T349">
        <v>882.95</v>
      </c>
      <c r="U349">
        <v>13263.1</v>
      </c>
      <c r="V349">
        <f t="shared" si="64"/>
        <v>1.3263100000000001</v>
      </c>
      <c r="X349">
        <v>3500000</v>
      </c>
      <c r="Y349">
        <v>53.012999999999998</v>
      </c>
      <c r="Z349">
        <v>84.5822</v>
      </c>
      <c r="AA349">
        <v>31.569199999999999</v>
      </c>
      <c r="AC349">
        <f t="shared" si="70"/>
        <v>16465.280254610199</v>
      </c>
      <c r="AD349">
        <f t="shared" si="71"/>
        <v>1.2217735185097673</v>
      </c>
      <c r="AE349">
        <f t="shared" si="62"/>
        <v>1221.7735185097674</v>
      </c>
      <c r="AF349">
        <f t="shared" si="72"/>
        <v>52.581623019154414</v>
      </c>
      <c r="AG349">
        <f t="shared" si="73"/>
        <v>1.1452670446871349E-2</v>
      </c>
      <c r="AI349">
        <v>1225.4571713457553</v>
      </c>
      <c r="AJ349">
        <v>52.999457750581321</v>
      </c>
    </row>
    <row r="350" spans="2:36" x14ac:dyDescent="0.2">
      <c r="B350">
        <f t="shared" si="63"/>
        <v>194.28571428571431</v>
      </c>
      <c r="C350">
        <v>3600000</v>
      </c>
      <c r="D350">
        <v>557.82100000000003</v>
      </c>
      <c r="E350">
        <v>-577994</v>
      </c>
      <c r="F350" s="2">
        <v>2522380</v>
      </c>
      <c r="G350">
        <v>910.21600000000001</v>
      </c>
      <c r="I350">
        <f t="shared" si="65"/>
        <v>262.38015624997206</v>
      </c>
      <c r="J350">
        <f t="shared" si="66"/>
        <v>0.25939347701697502</v>
      </c>
      <c r="K350">
        <f t="shared" si="67"/>
        <v>0.99952844581287625</v>
      </c>
      <c r="L350">
        <f t="shared" si="68"/>
        <v>24</v>
      </c>
      <c r="M350">
        <f t="shared" si="69"/>
        <v>-4.5349999999999993</v>
      </c>
      <c r="O350">
        <v>194.28571428571431</v>
      </c>
      <c r="P350">
        <v>3600000</v>
      </c>
      <c r="Q350">
        <v>557.82100000000003</v>
      </c>
      <c r="R350">
        <v>-577994</v>
      </c>
      <c r="S350" s="2">
        <v>2522380</v>
      </c>
      <c r="T350">
        <v>910.21600000000001</v>
      </c>
      <c r="U350">
        <v>14502.1</v>
      </c>
      <c r="V350">
        <f t="shared" si="64"/>
        <v>1.45021</v>
      </c>
      <c r="X350">
        <v>3600000</v>
      </c>
      <c r="Y350">
        <v>53.109499999999997</v>
      </c>
      <c r="Z350">
        <v>84.087800000000001</v>
      </c>
      <c r="AA350">
        <v>30.978300000000001</v>
      </c>
      <c r="AC350">
        <f t="shared" si="70"/>
        <v>15557.905937202051</v>
      </c>
      <c r="AD350">
        <f t="shared" si="71"/>
        <v>1.4138213802780495</v>
      </c>
      <c r="AE350">
        <f t="shared" si="62"/>
        <v>1413.8213802780494</v>
      </c>
      <c r="AF350">
        <f t="shared" si="72"/>
        <v>48.222644623295231</v>
      </c>
      <c r="AG350">
        <f t="shared" si="73"/>
        <v>1.2487909045724365E-2</v>
      </c>
      <c r="AI350">
        <v>1300.4197570091394</v>
      </c>
      <c r="AJ350">
        <v>52.462912746910142</v>
      </c>
    </row>
    <row r="351" spans="2:36" x14ac:dyDescent="0.2">
      <c r="B351">
        <f t="shared" si="63"/>
        <v>200.00000000000003</v>
      </c>
      <c r="C351">
        <v>3700000</v>
      </c>
      <c r="D351">
        <v>557.72799999999995</v>
      </c>
      <c r="E351">
        <v>-577991</v>
      </c>
      <c r="F351" s="2">
        <v>2522380</v>
      </c>
      <c r="G351">
        <v>939.3</v>
      </c>
      <c r="I351">
        <f t="shared" si="65"/>
        <v>265.38015624997206</v>
      </c>
      <c r="J351">
        <f t="shared" si="66"/>
        <v>0.26702269692923902</v>
      </c>
      <c r="K351">
        <f t="shared" si="67"/>
        <v>0.99952844581287625</v>
      </c>
      <c r="L351">
        <f t="shared" si="68"/>
        <v>27</v>
      </c>
      <c r="M351">
        <f t="shared" si="69"/>
        <v>-3.4850000000000008</v>
      </c>
      <c r="O351">
        <v>200.00000000000003</v>
      </c>
      <c r="P351">
        <v>3700000</v>
      </c>
      <c r="Q351">
        <v>557.72799999999995</v>
      </c>
      <c r="R351">
        <v>-577991</v>
      </c>
      <c r="S351" s="2">
        <v>2522380</v>
      </c>
      <c r="T351">
        <v>939.3</v>
      </c>
      <c r="U351">
        <v>15680.8</v>
      </c>
      <c r="V351">
        <f t="shared" si="64"/>
        <v>1.5680799999999999</v>
      </c>
      <c r="X351">
        <v>3700000</v>
      </c>
      <c r="Y351">
        <v>53.094799999999999</v>
      </c>
      <c r="Z351">
        <v>84.490799999999993</v>
      </c>
      <c r="AA351">
        <v>31.396000000000001</v>
      </c>
      <c r="AC351">
        <f t="shared" si="70"/>
        <v>16195.760986601175</v>
      </c>
      <c r="AD351">
        <f t="shared" si="71"/>
        <v>1.4685260255265717</v>
      </c>
      <c r="AE351">
        <f t="shared" si="62"/>
        <v>1468.5260255265716</v>
      </c>
      <c r="AF351">
        <f t="shared" si="72"/>
        <v>48.765436330656129</v>
      </c>
      <c r="AG351">
        <f t="shared" si="73"/>
        <v>1.2348910320759915E-2</v>
      </c>
      <c r="AI351">
        <v>1382.5009262709991</v>
      </c>
      <c r="AJ351">
        <v>50.043416059071802</v>
      </c>
    </row>
    <row r="352" spans="2:36" x14ac:dyDescent="0.2">
      <c r="B352">
        <f t="shared" si="63"/>
        <v>205.71428571428575</v>
      </c>
      <c r="C352">
        <v>3800000</v>
      </c>
      <c r="D352">
        <v>557.77</v>
      </c>
      <c r="E352">
        <v>-577983</v>
      </c>
      <c r="F352" s="2">
        <v>2522380</v>
      </c>
      <c r="G352">
        <v>1058.19</v>
      </c>
      <c r="I352">
        <f t="shared" si="65"/>
        <v>273.38015624997206</v>
      </c>
      <c r="J352">
        <f t="shared" si="66"/>
        <v>0.27465191684150303</v>
      </c>
      <c r="K352">
        <f t="shared" si="67"/>
        <v>0.99952844581287625</v>
      </c>
      <c r="L352">
        <f t="shared" si="68"/>
        <v>35</v>
      </c>
      <c r="M352">
        <f t="shared" si="69"/>
        <v>-2.6100000000000021</v>
      </c>
      <c r="O352">
        <v>205.71428571428575</v>
      </c>
      <c r="P352">
        <v>3800000</v>
      </c>
      <c r="Q352">
        <v>557.77</v>
      </c>
      <c r="R352">
        <v>-577983</v>
      </c>
      <c r="S352" s="2">
        <v>2522380</v>
      </c>
      <c r="T352">
        <v>1058.19</v>
      </c>
      <c r="U352">
        <v>16426.400000000001</v>
      </c>
      <c r="V352">
        <f t="shared" si="64"/>
        <v>1.6426400000000003</v>
      </c>
      <c r="X352">
        <v>3800000</v>
      </c>
      <c r="Y352">
        <v>52.943199999999997</v>
      </c>
      <c r="Z352">
        <v>84.655199999999994</v>
      </c>
      <c r="AA352">
        <v>31.712</v>
      </c>
      <c r="AC352">
        <f t="shared" si="70"/>
        <v>16689.729431906984</v>
      </c>
      <c r="AD352">
        <f t="shared" si="71"/>
        <v>1.4928215261726663</v>
      </c>
      <c r="AE352">
        <f t="shared" si="62"/>
        <v>1492.8215261726664</v>
      </c>
      <c r="AF352">
        <f t="shared" si="72"/>
        <v>48.856864893931032</v>
      </c>
      <c r="AG352">
        <f t="shared" si="73"/>
        <v>1.2325801119400211E-2</v>
      </c>
      <c r="AI352">
        <v>1450.0681926407817</v>
      </c>
      <c r="AJ352">
        <v>50.02758399200372</v>
      </c>
    </row>
    <row r="353" spans="2:36" x14ac:dyDescent="0.2">
      <c r="B353">
        <f t="shared" si="63"/>
        <v>211.42857142857147</v>
      </c>
      <c r="C353">
        <v>3900000</v>
      </c>
      <c r="D353">
        <v>557.774</v>
      </c>
      <c r="E353">
        <v>-577987</v>
      </c>
      <c r="F353" s="2">
        <v>2522380</v>
      </c>
      <c r="G353">
        <v>1095.05</v>
      </c>
      <c r="I353">
        <f t="shared" si="65"/>
        <v>269.38015624997206</v>
      </c>
      <c r="J353">
        <f t="shared" si="66"/>
        <v>0.28228113675376698</v>
      </c>
      <c r="K353">
        <f t="shared" si="67"/>
        <v>0.99952844581287625</v>
      </c>
      <c r="L353">
        <f t="shared" si="68"/>
        <v>31</v>
      </c>
      <c r="M353">
        <f t="shared" si="69"/>
        <v>-4.7099999999999991</v>
      </c>
      <c r="O353">
        <v>211.42857142857147</v>
      </c>
      <c r="P353">
        <v>3900000</v>
      </c>
      <c r="Q353">
        <v>557.774</v>
      </c>
      <c r="R353">
        <v>-577987</v>
      </c>
      <c r="S353" s="2">
        <v>2522380</v>
      </c>
      <c r="T353">
        <v>1095.05</v>
      </c>
      <c r="U353">
        <v>17333.2</v>
      </c>
      <c r="V353">
        <f t="shared" si="64"/>
        <v>1.7333200000000002</v>
      </c>
      <c r="X353">
        <v>3900000</v>
      </c>
      <c r="Y353">
        <v>52.867199999999997</v>
      </c>
      <c r="Z353">
        <v>84.675299999999993</v>
      </c>
      <c r="AA353">
        <v>31.8081</v>
      </c>
      <c r="AC353">
        <f t="shared" si="70"/>
        <v>16841.919295002979</v>
      </c>
      <c r="AD353">
        <f t="shared" si="71"/>
        <v>1.5609965998863662</v>
      </c>
      <c r="AE353">
        <f t="shared" si="62"/>
        <v>1560.9965998863661</v>
      </c>
      <c r="AF353">
        <f t="shared" si="72"/>
        <v>47.969882835240227</v>
      </c>
      <c r="AG353">
        <f t="shared" si="73"/>
        <v>1.2553710044870161E-2</v>
      </c>
      <c r="AI353">
        <v>1463.4709803488099</v>
      </c>
      <c r="AJ353">
        <v>50.566168081104756</v>
      </c>
    </row>
    <row r="354" spans="2:36" x14ac:dyDescent="0.2">
      <c r="B354">
        <f t="shared" si="63"/>
        <v>217.1428571428572</v>
      </c>
      <c r="C354">
        <v>4000000</v>
      </c>
      <c r="D354">
        <v>557.76800000000003</v>
      </c>
      <c r="E354">
        <v>-577967</v>
      </c>
      <c r="F354" s="2">
        <v>2522380</v>
      </c>
      <c r="G354">
        <v>1062.45</v>
      </c>
      <c r="I354">
        <f t="shared" si="65"/>
        <v>289.38015624997206</v>
      </c>
      <c r="J354">
        <f t="shared" si="66"/>
        <v>0.28991035666603099</v>
      </c>
      <c r="K354">
        <f t="shared" si="67"/>
        <v>0.99952844581287625</v>
      </c>
      <c r="L354">
        <f t="shared" si="68"/>
        <v>51</v>
      </c>
      <c r="M354">
        <f t="shared" si="69"/>
        <v>-0.51000000000000489</v>
      </c>
      <c r="O354">
        <v>217.1428571428572</v>
      </c>
      <c r="P354">
        <v>4000000</v>
      </c>
      <c r="Q354">
        <v>557.76800000000003</v>
      </c>
      <c r="R354">
        <v>-577967</v>
      </c>
      <c r="S354" s="2">
        <v>2522380</v>
      </c>
      <c r="T354">
        <v>1062.45</v>
      </c>
      <c r="U354">
        <v>19128.7</v>
      </c>
      <c r="V354">
        <f t="shared" si="64"/>
        <v>1.9128700000000001</v>
      </c>
      <c r="X354">
        <v>4000000</v>
      </c>
      <c r="Y354">
        <v>52.7485</v>
      </c>
      <c r="Z354">
        <v>84.484300000000005</v>
      </c>
      <c r="AA354">
        <v>31.735800000000001</v>
      </c>
      <c r="AC354">
        <f t="shared" si="70"/>
        <v>16727.334793959781</v>
      </c>
      <c r="AD354">
        <f t="shared" si="71"/>
        <v>1.734496778709641</v>
      </c>
      <c r="AE354">
        <f t="shared" si="62"/>
        <v>1734.4967787096409</v>
      </c>
      <c r="AF354">
        <f t="shared" si="72"/>
        <v>46.389741506880284</v>
      </c>
      <c r="AG354">
        <f t="shared" si="73"/>
        <v>1.298131829233592E-2</v>
      </c>
      <c r="AI354">
        <v>1477.7346141463413</v>
      </c>
      <c r="AJ354">
        <v>50.564077482059574</v>
      </c>
    </row>
    <row r="355" spans="2:36" x14ac:dyDescent="0.2">
      <c r="B355">
        <f t="shared" si="63"/>
        <v>222.85714285714292</v>
      </c>
      <c r="C355">
        <v>4100000</v>
      </c>
      <c r="D355">
        <v>557.779</v>
      </c>
      <c r="E355">
        <v>-577974</v>
      </c>
      <c r="F355" s="2">
        <v>2522380</v>
      </c>
      <c r="G355">
        <v>1205.8</v>
      </c>
      <c r="I355">
        <f t="shared" si="65"/>
        <v>282.38015624997206</v>
      </c>
      <c r="J355">
        <f t="shared" si="66"/>
        <v>0.29753957657829494</v>
      </c>
      <c r="K355">
        <f t="shared" si="67"/>
        <v>0.99952844581287625</v>
      </c>
      <c r="L355">
        <f t="shared" si="68"/>
        <v>44</v>
      </c>
      <c r="M355">
        <f t="shared" si="69"/>
        <v>-5.2349999999999985</v>
      </c>
      <c r="O355">
        <v>222.85714285714292</v>
      </c>
      <c r="P355">
        <v>4100000</v>
      </c>
      <c r="Q355">
        <v>557.779</v>
      </c>
      <c r="R355">
        <v>-577974</v>
      </c>
      <c r="S355" s="2">
        <v>2522380</v>
      </c>
      <c r="T355">
        <v>1205.8</v>
      </c>
      <c r="U355">
        <v>20246.599999999999</v>
      </c>
      <c r="V355">
        <f t="shared" si="64"/>
        <v>2.0246599999999999</v>
      </c>
      <c r="X355">
        <v>4100000</v>
      </c>
      <c r="Y355">
        <v>52.492800000000003</v>
      </c>
      <c r="Z355">
        <v>84.864500000000007</v>
      </c>
      <c r="AA355">
        <v>32.371699999999997</v>
      </c>
      <c r="AC355">
        <f t="shared" si="70"/>
        <v>17753.12940125107</v>
      </c>
      <c r="AD355">
        <f t="shared" si="71"/>
        <v>1.7297843958066879</v>
      </c>
      <c r="AE355">
        <f t="shared" si="62"/>
        <v>1729.7843958066878</v>
      </c>
      <c r="AF355">
        <f t="shared" si="72"/>
        <v>47.972142101303675</v>
      </c>
      <c r="AG355">
        <f t="shared" si="73"/>
        <v>1.2553118823177061E-2</v>
      </c>
      <c r="AI355">
        <v>1686.4322703430507</v>
      </c>
      <c r="AJ355">
        <v>46.761666092809271</v>
      </c>
    </row>
    <row r="356" spans="2:36" x14ac:dyDescent="0.2">
      <c r="B356">
        <f t="shared" si="63"/>
        <v>228.57142857142864</v>
      </c>
      <c r="C356">
        <v>4200000</v>
      </c>
      <c r="D356">
        <v>557.78899999999999</v>
      </c>
      <c r="E356">
        <v>-577961</v>
      </c>
      <c r="F356" s="2">
        <v>2522380</v>
      </c>
      <c r="G356">
        <v>1227.6300000000001</v>
      </c>
      <c r="I356">
        <f t="shared" si="65"/>
        <v>295.38015624997206</v>
      </c>
      <c r="J356">
        <f t="shared" si="66"/>
        <v>0.30516879649055895</v>
      </c>
      <c r="K356">
        <f t="shared" si="67"/>
        <v>0.99952844581287625</v>
      </c>
      <c r="L356">
        <f t="shared" si="68"/>
        <v>57</v>
      </c>
      <c r="M356">
        <f t="shared" si="69"/>
        <v>-1.7350000000000032</v>
      </c>
      <c r="O356">
        <v>228.57142857142864</v>
      </c>
      <c r="P356">
        <v>4200000</v>
      </c>
      <c r="Q356">
        <v>557.78899999999999</v>
      </c>
      <c r="R356">
        <v>-577961</v>
      </c>
      <c r="S356" s="2">
        <v>2522380</v>
      </c>
      <c r="T356">
        <v>1227.6300000000001</v>
      </c>
      <c r="U356">
        <v>21608.799999999999</v>
      </c>
      <c r="V356">
        <f t="shared" si="64"/>
        <v>2.1608800000000001</v>
      </c>
      <c r="X356">
        <v>4200000</v>
      </c>
      <c r="Y356">
        <v>52.738199999999999</v>
      </c>
      <c r="Z356">
        <v>85.052800000000005</v>
      </c>
      <c r="AA356">
        <v>32.314599999999999</v>
      </c>
      <c r="AC356">
        <f t="shared" si="70"/>
        <v>17659.351501232111</v>
      </c>
      <c r="AD356">
        <f t="shared" si="71"/>
        <v>1.855968879032786</v>
      </c>
      <c r="AE356">
        <f t="shared" si="62"/>
        <v>1855.9688790327859</v>
      </c>
      <c r="AF356">
        <f t="shared" si="72"/>
        <v>46.525768948933631</v>
      </c>
      <c r="AG356">
        <f t="shared" si="73"/>
        <v>1.2943364797709642E-2</v>
      </c>
      <c r="AI356">
        <v>1649.6487843107438</v>
      </c>
      <c r="AJ356">
        <v>51.054546065531497</v>
      </c>
    </row>
    <row r="357" spans="2:36" x14ac:dyDescent="0.2">
      <c r="B357">
        <f t="shared" si="63"/>
        <v>234.28571428571436</v>
      </c>
      <c r="C357">
        <v>4300000</v>
      </c>
      <c r="D357">
        <v>557.78899999999999</v>
      </c>
      <c r="E357">
        <v>-577978</v>
      </c>
      <c r="F357" s="2">
        <v>2522380</v>
      </c>
      <c r="G357">
        <v>1268.74</v>
      </c>
      <c r="I357">
        <f t="shared" si="65"/>
        <v>278.38015624997206</v>
      </c>
      <c r="J357">
        <f t="shared" si="66"/>
        <v>0.3127980164028229</v>
      </c>
      <c r="K357">
        <f t="shared" si="67"/>
        <v>0.99952844581287625</v>
      </c>
      <c r="L357">
        <f t="shared" si="68"/>
        <v>40</v>
      </c>
      <c r="M357">
        <f t="shared" si="69"/>
        <v>-6.9849999999999959</v>
      </c>
      <c r="O357">
        <v>234.28571428571436</v>
      </c>
      <c r="P357">
        <v>4300000</v>
      </c>
      <c r="Q357">
        <v>557.78899999999999</v>
      </c>
      <c r="R357">
        <v>-577978</v>
      </c>
      <c r="S357" s="2">
        <v>2522380</v>
      </c>
      <c r="T357">
        <v>1268.74</v>
      </c>
      <c r="U357">
        <v>22296.2</v>
      </c>
      <c r="V357">
        <f t="shared" si="64"/>
        <v>2.2296200000000002</v>
      </c>
      <c r="X357">
        <v>4300000</v>
      </c>
      <c r="Y357">
        <v>52.549700000000001</v>
      </c>
      <c r="Z357">
        <v>84.677599999999998</v>
      </c>
      <c r="AA357">
        <v>32.127899999999997</v>
      </c>
      <c r="AC357">
        <f t="shared" si="70"/>
        <v>17355.03188012433</v>
      </c>
      <c r="AD357">
        <f t="shared" si="71"/>
        <v>1.9485889097571449</v>
      </c>
      <c r="AE357">
        <f t="shared" si="62"/>
        <v>1948.5889097571448</v>
      </c>
      <c r="AF357">
        <f t="shared" si="72"/>
        <v>44.608781333826876</v>
      </c>
      <c r="AG357">
        <f t="shared" si="73"/>
        <v>1.3499584207276948E-2</v>
      </c>
      <c r="AI357">
        <v>1725.828884095464</v>
      </c>
      <c r="AJ357">
        <v>49.653014062583765</v>
      </c>
    </row>
    <row r="358" spans="2:36" x14ac:dyDescent="0.2">
      <c r="B358">
        <f t="shared" si="63"/>
        <v>240.00000000000009</v>
      </c>
      <c r="C358">
        <v>4400000</v>
      </c>
      <c r="D358">
        <v>557.76700000000005</v>
      </c>
      <c r="E358">
        <v>-577959</v>
      </c>
      <c r="F358" s="2">
        <v>2522380</v>
      </c>
      <c r="G358">
        <v>1359.69</v>
      </c>
      <c r="I358">
        <f t="shared" si="65"/>
        <v>297.38015624997206</v>
      </c>
      <c r="J358">
        <f t="shared" si="66"/>
        <v>0.32042723631508691</v>
      </c>
      <c r="K358">
        <f t="shared" si="67"/>
        <v>0.99952844581287625</v>
      </c>
      <c r="L358">
        <f t="shared" si="68"/>
        <v>59</v>
      </c>
      <c r="M358">
        <f t="shared" si="69"/>
        <v>-0.68500000000000472</v>
      </c>
      <c r="O358">
        <v>240.00000000000009</v>
      </c>
      <c r="P358">
        <v>4400000</v>
      </c>
      <c r="Q358">
        <v>557.76700000000005</v>
      </c>
      <c r="R358">
        <v>-577959</v>
      </c>
      <c r="S358" s="2">
        <v>2522380</v>
      </c>
      <c r="T358">
        <v>1359.69</v>
      </c>
      <c r="U358">
        <v>23141.200000000001</v>
      </c>
      <c r="V358">
        <f t="shared" si="64"/>
        <v>2.3141200000000004</v>
      </c>
      <c r="X358">
        <v>4400000</v>
      </c>
      <c r="Y358">
        <v>52.423000000000002</v>
      </c>
      <c r="Z358">
        <v>84.727800000000002</v>
      </c>
      <c r="AA358">
        <v>32.3048</v>
      </c>
      <c r="AC358">
        <f t="shared" si="70"/>
        <v>17643.289798545982</v>
      </c>
      <c r="AD358">
        <f t="shared" si="71"/>
        <v>1.989395352231115</v>
      </c>
      <c r="AE358">
        <f t="shared" si="62"/>
        <v>1989.3953522311149</v>
      </c>
      <c r="AF358">
        <f t="shared" si="72"/>
        <v>44.269954652851609</v>
      </c>
      <c r="AG358">
        <f t="shared" si="73"/>
        <v>1.3602905282425217E-2</v>
      </c>
      <c r="AI358">
        <v>1869.2780322662086</v>
      </c>
      <c r="AJ358">
        <v>45.940338197747828</v>
      </c>
    </row>
    <row r="359" spans="2:36" x14ac:dyDescent="0.2">
      <c r="B359">
        <f t="shared" si="63"/>
        <v>245.71428571428581</v>
      </c>
      <c r="C359">
        <v>4500000</v>
      </c>
      <c r="D359">
        <v>557.80200000000002</v>
      </c>
      <c r="E359">
        <v>-577941</v>
      </c>
      <c r="F359" s="2">
        <v>2522380</v>
      </c>
      <c r="G359">
        <v>1412.14</v>
      </c>
      <c r="I359">
        <f t="shared" si="65"/>
        <v>315.38015624997206</v>
      </c>
      <c r="J359">
        <f t="shared" si="66"/>
        <v>0.32805645622735086</v>
      </c>
      <c r="K359">
        <f t="shared" si="67"/>
        <v>0.99952844581287625</v>
      </c>
      <c r="L359">
        <f t="shared" si="68"/>
        <v>77</v>
      </c>
      <c r="M359">
        <f t="shared" si="69"/>
        <v>-0.86000000000000443</v>
      </c>
      <c r="O359">
        <v>245.71428571428581</v>
      </c>
      <c r="P359">
        <v>4500000</v>
      </c>
      <c r="Q359">
        <v>557.80200000000002</v>
      </c>
      <c r="R359">
        <v>-577941</v>
      </c>
      <c r="S359" s="2">
        <v>2522380</v>
      </c>
      <c r="T359">
        <v>1412.14</v>
      </c>
      <c r="U359">
        <v>24827</v>
      </c>
      <c r="V359">
        <f t="shared" si="64"/>
        <v>2.4826999999999999</v>
      </c>
      <c r="X359">
        <v>4500000</v>
      </c>
      <c r="Y359">
        <v>52.472000000000001</v>
      </c>
      <c r="Z359">
        <v>84.626099999999994</v>
      </c>
      <c r="AA359">
        <v>32.1541</v>
      </c>
      <c r="AC359">
        <f t="shared" si="70"/>
        <v>17397.525109478385</v>
      </c>
      <c r="AD359">
        <f t="shared" si="71"/>
        <v>2.1644699617438792</v>
      </c>
      <c r="AE359">
        <f t="shared" si="62"/>
        <v>2164.4699617438791</v>
      </c>
      <c r="AF359">
        <f t="shared" si="72"/>
        <v>42.63809729447393</v>
      </c>
      <c r="AG359">
        <f t="shared" si="73"/>
        <v>1.412351953327072E-2</v>
      </c>
      <c r="AI359">
        <v>1948.2889581555373</v>
      </c>
      <c r="AJ359">
        <v>47.389229334149441</v>
      </c>
    </row>
    <row r="360" spans="2:36" x14ac:dyDescent="0.2">
      <c r="B360">
        <f t="shared" si="63"/>
        <v>251.42857142857153</v>
      </c>
      <c r="C360">
        <v>4600000</v>
      </c>
      <c r="D360">
        <v>557.77300000000002</v>
      </c>
      <c r="E360">
        <v>-577943</v>
      </c>
      <c r="F360" s="2">
        <v>2522380</v>
      </c>
      <c r="G360">
        <v>1436.92</v>
      </c>
      <c r="I360">
        <f t="shared" si="65"/>
        <v>313.38015624997206</v>
      </c>
      <c r="J360">
        <f t="shared" si="66"/>
        <v>0.33568567613961486</v>
      </c>
      <c r="K360">
        <f t="shared" si="67"/>
        <v>0.99952844581287625</v>
      </c>
      <c r="L360">
        <f t="shared" si="68"/>
        <v>75</v>
      </c>
      <c r="M360">
        <f t="shared" si="69"/>
        <v>-4.3599999999999994</v>
      </c>
      <c r="O360">
        <v>251.42857142857153</v>
      </c>
      <c r="P360">
        <v>4600000</v>
      </c>
      <c r="Q360">
        <v>557.77300000000002</v>
      </c>
      <c r="R360">
        <v>-577943</v>
      </c>
      <c r="S360" s="2">
        <v>2522380</v>
      </c>
      <c r="T360">
        <v>1436.92</v>
      </c>
      <c r="U360">
        <v>26457</v>
      </c>
      <c r="V360">
        <f t="shared" si="64"/>
        <v>2.6457000000000002</v>
      </c>
      <c r="X360">
        <v>4600000</v>
      </c>
      <c r="Y360">
        <v>52.500799999999998</v>
      </c>
      <c r="Z360">
        <v>84.540599999999998</v>
      </c>
      <c r="AA360">
        <v>32.0398</v>
      </c>
      <c r="AC360">
        <f t="shared" si="70"/>
        <v>17212.651945829704</v>
      </c>
      <c r="AD360">
        <f t="shared" si="71"/>
        <v>2.3313506608908279</v>
      </c>
      <c r="AE360">
        <f t="shared" si="62"/>
        <v>2331.3506608908278</v>
      </c>
      <c r="AF360">
        <f t="shared" si="72"/>
        <v>41.226257393437784</v>
      </c>
      <c r="AG360">
        <f t="shared" si="73"/>
        <v>1.460719546411835E-2</v>
      </c>
      <c r="AI360">
        <v>2062.7095626268019</v>
      </c>
      <c r="AJ360">
        <v>44.589109297236838</v>
      </c>
    </row>
    <row r="361" spans="2:36" x14ac:dyDescent="0.2">
      <c r="B361">
        <f t="shared" si="63"/>
        <v>257.14285714285722</v>
      </c>
      <c r="C361">
        <v>4700000</v>
      </c>
      <c r="D361">
        <v>557.803</v>
      </c>
      <c r="E361">
        <v>-577947</v>
      </c>
      <c r="F361" s="2">
        <v>2522380</v>
      </c>
      <c r="G361">
        <v>1522.43</v>
      </c>
      <c r="I361">
        <f t="shared" si="65"/>
        <v>309.38015624997206</v>
      </c>
      <c r="J361">
        <f t="shared" si="66"/>
        <v>0.34331489605187882</v>
      </c>
      <c r="K361">
        <f t="shared" si="67"/>
        <v>0.99952844581287625</v>
      </c>
      <c r="L361">
        <f t="shared" si="68"/>
        <v>71</v>
      </c>
      <c r="M361">
        <f t="shared" si="69"/>
        <v>-4.7100000000000026</v>
      </c>
      <c r="O361">
        <v>257.14285714285722</v>
      </c>
      <c r="P361">
        <v>4700000</v>
      </c>
      <c r="Q361">
        <v>557.803</v>
      </c>
      <c r="R361">
        <v>-577947</v>
      </c>
      <c r="S361" s="2">
        <v>2522380</v>
      </c>
      <c r="T361">
        <v>1522.43</v>
      </c>
      <c r="U361">
        <v>28887.599999999999</v>
      </c>
      <c r="V361">
        <f t="shared" si="64"/>
        <v>2.88876</v>
      </c>
      <c r="X361">
        <v>4700000</v>
      </c>
      <c r="Y361">
        <v>52.548299999999998</v>
      </c>
      <c r="Z361">
        <v>84.402500000000003</v>
      </c>
      <c r="AA361">
        <v>31.854199999999999</v>
      </c>
      <c r="AC361">
        <f t="shared" si="70"/>
        <v>16915.253284499817</v>
      </c>
      <c r="AD361">
        <f t="shared" si="71"/>
        <v>2.5902861745687042</v>
      </c>
      <c r="AE361">
        <f t="shared" si="62"/>
        <v>2590.2861745687042</v>
      </c>
      <c r="AF361">
        <f t="shared" si="72"/>
        <v>39.613643719711391</v>
      </c>
      <c r="AG361">
        <f t="shared" si="73"/>
        <v>1.520183309217654E-2</v>
      </c>
      <c r="AI361">
        <v>2300.858021947678</v>
      </c>
      <c r="AJ361">
        <v>42.706006620458218</v>
      </c>
    </row>
    <row r="362" spans="2:36" x14ac:dyDescent="0.2">
      <c r="B362">
        <f t="shared" si="63"/>
        <v>262.85714285714295</v>
      </c>
      <c r="C362">
        <v>4800000</v>
      </c>
      <c r="D362">
        <v>557.77</v>
      </c>
      <c r="E362">
        <v>-577952</v>
      </c>
      <c r="F362" s="2">
        <v>2522380</v>
      </c>
      <c r="G362">
        <v>1545.95</v>
      </c>
      <c r="I362">
        <f t="shared" si="65"/>
        <v>304.38015624997206</v>
      </c>
      <c r="J362">
        <f t="shared" si="66"/>
        <v>0.35094411596414277</v>
      </c>
      <c r="K362">
        <f t="shared" si="67"/>
        <v>0.99952844581287625</v>
      </c>
      <c r="L362">
        <f t="shared" si="68"/>
        <v>66</v>
      </c>
      <c r="M362">
        <f t="shared" si="69"/>
        <v>-4.8849999999999989</v>
      </c>
      <c r="O362">
        <v>262.85714285714295</v>
      </c>
      <c r="P362">
        <v>4800000</v>
      </c>
      <c r="Q362">
        <v>557.77</v>
      </c>
      <c r="R362">
        <v>-577952</v>
      </c>
      <c r="S362" s="2">
        <v>2522380</v>
      </c>
      <c r="T362">
        <v>1545.95</v>
      </c>
      <c r="U362">
        <v>29290.5</v>
      </c>
      <c r="V362">
        <f t="shared" si="64"/>
        <v>2.9290500000000002</v>
      </c>
      <c r="X362">
        <v>4800000</v>
      </c>
      <c r="Y362">
        <v>52.205199999999998</v>
      </c>
      <c r="Z362">
        <v>85.463200000000001</v>
      </c>
      <c r="AA362">
        <v>33.258000000000003</v>
      </c>
      <c r="AC362">
        <f t="shared" si="70"/>
        <v>19251.598008311285</v>
      </c>
      <c r="AD362">
        <f t="shared" si="71"/>
        <v>2.3076757776524182</v>
      </c>
      <c r="AE362">
        <f t="shared" si="62"/>
        <v>2307.6757776524182</v>
      </c>
      <c r="AF362">
        <f t="shared" si="72"/>
        <v>44.104992524040952</v>
      </c>
      <c r="AG362">
        <f t="shared" si="73"/>
        <v>1.3653783064848045E-2</v>
      </c>
      <c r="AI362">
        <v>2273.1767264310674</v>
      </c>
      <c r="AJ362">
        <v>44.073172654511978</v>
      </c>
    </row>
    <row r="363" spans="2:36" x14ac:dyDescent="0.2">
      <c r="B363">
        <f t="shared" si="63"/>
        <v>268.57142857142867</v>
      </c>
      <c r="C363">
        <v>4900000</v>
      </c>
      <c r="D363">
        <v>557.79499999999996</v>
      </c>
      <c r="E363">
        <v>-577938</v>
      </c>
      <c r="F363" s="2">
        <v>2522380</v>
      </c>
      <c r="G363">
        <v>1626.15</v>
      </c>
      <c r="I363">
        <f t="shared" si="65"/>
        <v>318.38015624997206</v>
      </c>
      <c r="J363">
        <f t="shared" si="66"/>
        <v>0.35857333587640677</v>
      </c>
      <c r="K363">
        <f t="shared" si="67"/>
        <v>0.99952844581287625</v>
      </c>
      <c r="L363">
        <f t="shared" si="68"/>
        <v>80</v>
      </c>
      <c r="M363">
        <f t="shared" si="69"/>
        <v>-1.5600000000000034</v>
      </c>
      <c r="O363">
        <v>268.57142857142867</v>
      </c>
      <c r="P363">
        <v>4900000</v>
      </c>
      <c r="Q363">
        <v>557.79499999999996</v>
      </c>
      <c r="R363">
        <v>-577938</v>
      </c>
      <c r="S363" s="2">
        <v>2522380</v>
      </c>
      <c r="T363">
        <v>1626.15</v>
      </c>
      <c r="U363">
        <v>30830.2</v>
      </c>
      <c r="V363">
        <f t="shared" si="64"/>
        <v>3.0830200000000003</v>
      </c>
      <c r="X363">
        <v>4900000</v>
      </c>
      <c r="Y363">
        <v>52.508800000000001</v>
      </c>
      <c r="Z363">
        <v>85.210800000000006</v>
      </c>
      <c r="AA363">
        <v>32.701999999999998</v>
      </c>
      <c r="AC363">
        <f t="shared" si="70"/>
        <v>18302.117545960184</v>
      </c>
      <c r="AD363">
        <f t="shared" si="71"/>
        <v>2.5549934588514196</v>
      </c>
      <c r="AE363">
        <f t="shared" si="62"/>
        <v>2554.9934588514197</v>
      </c>
      <c r="AF363">
        <f t="shared" si="72"/>
        <v>41.037631012361977</v>
      </c>
      <c r="AG363">
        <f t="shared" si="73"/>
        <v>1.4674336338240288E-2</v>
      </c>
      <c r="AI363">
        <v>2344.0128998410323</v>
      </c>
      <c r="AJ363">
        <v>43.200083706850968</v>
      </c>
    </row>
    <row r="364" spans="2:36" x14ac:dyDescent="0.2">
      <c r="B364">
        <f t="shared" si="63"/>
        <v>274.28571428571439</v>
      </c>
      <c r="C364">
        <v>5000000</v>
      </c>
      <c r="D364">
        <v>557.77800000000002</v>
      </c>
      <c r="E364">
        <v>-577934</v>
      </c>
      <c r="F364" s="2">
        <v>2522380</v>
      </c>
      <c r="G364">
        <v>1658.1</v>
      </c>
      <c r="I364">
        <f t="shared" si="65"/>
        <v>322.38015624997206</v>
      </c>
      <c r="J364">
        <f t="shared" si="66"/>
        <v>0.36620255578867072</v>
      </c>
      <c r="K364">
        <f t="shared" si="67"/>
        <v>0.99952844581287625</v>
      </c>
      <c r="L364">
        <f t="shared" si="68"/>
        <v>84</v>
      </c>
      <c r="M364">
        <f t="shared" si="69"/>
        <v>-3.3100000000000009</v>
      </c>
      <c r="O364">
        <v>274.28571428571439</v>
      </c>
      <c r="P364">
        <v>5000000</v>
      </c>
      <c r="Q364">
        <v>557.77800000000002</v>
      </c>
      <c r="R364">
        <v>-577934</v>
      </c>
      <c r="S364" s="2">
        <v>2522380</v>
      </c>
      <c r="T364">
        <v>1658.1</v>
      </c>
      <c r="U364">
        <v>33063.699999999997</v>
      </c>
      <c r="V364">
        <f t="shared" si="64"/>
        <v>3.3063699999999998</v>
      </c>
      <c r="X364">
        <v>5000000</v>
      </c>
      <c r="Y364">
        <v>52.593899999999998</v>
      </c>
      <c r="Z364">
        <v>84.937100000000001</v>
      </c>
      <c r="AA364">
        <v>32.343200000000003</v>
      </c>
      <c r="AC364">
        <f t="shared" si="70"/>
        <v>17706.281178715264</v>
      </c>
      <c r="AD364">
        <f t="shared" si="71"/>
        <v>2.8322976108060138</v>
      </c>
      <c r="AE364">
        <f t="shared" si="62"/>
        <v>2832.2976108060138</v>
      </c>
      <c r="AF364">
        <f t="shared" si="72"/>
        <v>38.874509208727233</v>
      </c>
      <c r="AG364">
        <f t="shared" si="73"/>
        <v>1.5490870811169174E-2</v>
      </c>
      <c r="AI364">
        <v>2390.6062435604267</v>
      </c>
      <c r="AJ364">
        <v>42.963067859305795</v>
      </c>
    </row>
    <row r="365" spans="2:36" x14ac:dyDescent="0.2">
      <c r="B365">
        <f t="shared" si="63"/>
        <v>280.00000000000011</v>
      </c>
      <c r="C365">
        <v>5100000</v>
      </c>
      <c r="D365">
        <v>557.79200000000003</v>
      </c>
      <c r="E365">
        <v>-577930</v>
      </c>
      <c r="F365" s="2">
        <v>2522380</v>
      </c>
      <c r="G365">
        <v>1696.08</v>
      </c>
      <c r="I365">
        <f t="shared" si="65"/>
        <v>326.38015624997206</v>
      </c>
      <c r="J365">
        <f t="shared" si="66"/>
        <v>0.37383177570093473</v>
      </c>
      <c r="K365">
        <f t="shared" si="67"/>
        <v>0.99952844581287625</v>
      </c>
      <c r="L365">
        <f t="shared" si="68"/>
        <v>88</v>
      </c>
      <c r="M365">
        <f t="shared" si="69"/>
        <v>-3.3100000000000009</v>
      </c>
      <c r="O365">
        <v>280.00000000000011</v>
      </c>
      <c r="P365">
        <v>5100000</v>
      </c>
      <c r="Q365">
        <v>557.79200000000003</v>
      </c>
      <c r="R365">
        <v>-577930</v>
      </c>
      <c r="S365" s="2">
        <v>2522380</v>
      </c>
      <c r="T365">
        <v>1696.08</v>
      </c>
      <c r="U365">
        <v>33883</v>
      </c>
      <c r="V365">
        <f t="shared" si="64"/>
        <v>3.3883000000000001</v>
      </c>
      <c r="X365">
        <v>5100000</v>
      </c>
      <c r="Y365">
        <v>52.072699999999998</v>
      </c>
      <c r="Z365">
        <v>85.011600000000001</v>
      </c>
      <c r="AA365">
        <v>32.938899999999997</v>
      </c>
      <c r="AC365">
        <f t="shared" si="70"/>
        <v>18702.758795238216</v>
      </c>
      <c r="AD365">
        <f t="shared" si="71"/>
        <v>2.7478370420605045</v>
      </c>
      <c r="AE365">
        <f t="shared" si="62"/>
        <v>2747.8370420605047</v>
      </c>
      <c r="AF365">
        <f t="shared" si="72"/>
        <v>40.224290523187321</v>
      </c>
      <c r="AG365">
        <f t="shared" si="73"/>
        <v>1.4971053365201343E-2</v>
      </c>
      <c r="AI365">
        <v>2460.3386859440543</v>
      </c>
      <c r="AJ365">
        <v>43.691694820316485</v>
      </c>
    </row>
    <row r="366" spans="2:36" x14ac:dyDescent="0.2">
      <c r="B366">
        <f t="shared" si="63"/>
        <v>285.71428571428584</v>
      </c>
      <c r="C366">
        <v>5200000</v>
      </c>
      <c r="D366">
        <v>557.78800000000001</v>
      </c>
      <c r="E366">
        <v>-577923</v>
      </c>
      <c r="F366" s="2">
        <v>2522380</v>
      </c>
      <c r="G366">
        <v>1842.99</v>
      </c>
      <c r="I366">
        <f t="shared" si="65"/>
        <v>333.38015624997206</v>
      </c>
      <c r="J366">
        <f t="shared" si="66"/>
        <v>0.38146099561319874</v>
      </c>
      <c r="K366">
        <f t="shared" si="67"/>
        <v>0.99952844581287625</v>
      </c>
      <c r="L366">
        <f t="shared" si="68"/>
        <v>95</v>
      </c>
      <c r="M366">
        <f t="shared" si="69"/>
        <v>-2.7850000000000015</v>
      </c>
      <c r="O366">
        <v>285.71428571428584</v>
      </c>
      <c r="P366">
        <v>5200000</v>
      </c>
      <c r="Q366">
        <v>557.78800000000001</v>
      </c>
      <c r="R366">
        <v>-577923</v>
      </c>
      <c r="S366" s="2">
        <v>2522380</v>
      </c>
      <c r="T366">
        <v>1842.99</v>
      </c>
      <c r="U366">
        <v>35078.5</v>
      </c>
      <c r="V366">
        <f t="shared" si="64"/>
        <v>3.5078500000000004</v>
      </c>
      <c r="X366">
        <v>5200000</v>
      </c>
      <c r="Y366">
        <v>52.277999999999999</v>
      </c>
      <c r="Z366">
        <v>84.751000000000005</v>
      </c>
      <c r="AA366">
        <v>32.472999999999999</v>
      </c>
      <c r="AC366">
        <f t="shared" si="70"/>
        <v>17920.314832757562</v>
      </c>
      <c r="AD366">
        <f t="shared" si="71"/>
        <v>2.9689998091367822</v>
      </c>
      <c r="AE366">
        <f t="shared" si="62"/>
        <v>2968.999809136782</v>
      </c>
      <c r="AF366">
        <f t="shared" si="72"/>
        <v>37.770647573003096</v>
      </c>
      <c r="AG366">
        <f t="shared" si="73"/>
        <v>1.5943597441268859E-2</v>
      </c>
      <c r="AI366">
        <v>2429.3526442854377</v>
      </c>
      <c r="AJ366">
        <v>44.124209723786763</v>
      </c>
    </row>
    <row r="367" spans="2:36" x14ac:dyDescent="0.2">
      <c r="B367">
        <f t="shared" si="63"/>
        <v>291.42857142857156</v>
      </c>
      <c r="C367">
        <v>5300000</v>
      </c>
      <c r="D367">
        <v>557.72500000000002</v>
      </c>
      <c r="E367">
        <v>-577915</v>
      </c>
      <c r="F367" s="2">
        <v>2522380</v>
      </c>
      <c r="G367">
        <v>1902.27</v>
      </c>
      <c r="I367">
        <f t="shared" si="65"/>
        <v>341.38015624997206</v>
      </c>
      <c r="J367">
        <f t="shared" si="66"/>
        <v>0.38909021552546269</v>
      </c>
      <c r="K367">
        <f t="shared" si="67"/>
        <v>0.99952844581287625</v>
      </c>
      <c r="L367">
        <f t="shared" si="68"/>
        <v>103</v>
      </c>
      <c r="M367">
        <f t="shared" si="69"/>
        <v>-2.6100000000000021</v>
      </c>
      <c r="O367">
        <v>291.42857142857156</v>
      </c>
      <c r="P367">
        <v>5300000</v>
      </c>
      <c r="Q367">
        <v>557.72500000000002</v>
      </c>
      <c r="R367">
        <v>-577915</v>
      </c>
      <c r="S367" s="2">
        <v>2522380</v>
      </c>
      <c r="T367">
        <v>1902.27</v>
      </c>
      <c r="U367">
        <v>36920.9</v>
      </c>
      <c r="V367">
        <f t="shared" si="64"/>
        <v>3.6920900000000003</v>
      </c>
      <c r="X367">
        <v>5300000</v>
      </c>
      <c r="Y367">
        <v>52.106000000000002</v>
      </c>
      <c r="Z367">
        <v>84.819100000000006</v>
      </c>
      <c r="AA367">
        <v>32.713099999999997</v>
      </c>
      <c r="AC367">
        <f t="shared" si="70"/>
        <v>18320.760668892282</v>
      </c>
      <c r="AD367">
        <f t="shared" si="71"/>
        <v>3.0566349070111736</v>
      </c>
      <c r="AE367">
        <f t="shared" si="62"/>
        <v>3056.6349070111737</v>
      </c>
      <c r="AF367">
        <f t="shared" si="72"/>
        <v>37.857516923357103</v>
      </c>
      <c r="AG367">
        <f t="shared" si="73"/>
        <v>1.5907012634218971E-2</v>
      </c>
      <c r="AI367">
        <v>2648.6768090101978</v>
      </c>
      <c r="AJ367">
        <v>41.783702655902914</v>
      </c>
    </row>
    <row r="368" spans="2:36" x14ac:dyDescent="0.2">
      <c r="B368">
        <f t="shared" si="63"/>
        <v>297.14285714285728</v>
      </c>
      <c r="C368">
        <v>5400000</v>
      </c>
      <c r="D368">
        <v>557.79100000000005</v>
      </c>
      <c r="E368">
        <v>-577909</v>
      </c>
      <c r="F368" s="2">
        <v>2522380</v>
      </c>
      <c r="G368">
        <v>1960.95</v>
      </c>
      <c r="I368">
        <f t="shared" si="65"/>
        <v>347.38015624997206</v>
      </c>
      <c r="J368">
        <f t="shared" si="66"/>
        <v>0.3967194354377267</v>
      </c>
      <c r="K368">
        <f t="shared" si="67"/>
        <v>0.99952844581287625</v>
      </c>
      <c r="L368">
        <f t="shared" si="68"/>
        <v>109</v>
      </c>
      <c r="M368">
        <f t="shared" si="69"/>
        <v>-2.9600000000000013</v>
      </c>
      <c r="O368">
        <v>297.14285714285728</v>
      </c>
      <c r="P368">
        <v>5400000</v>
      </c>
      <c r="Q368">
        <v>557.79100000000005</v>
      </c>
      <c r="R368">
        <v>-577909</v>
      </c>
      <c r="S368" s="2">
        <v>2522380</v>
      </c>
      <c r="T368">
        <v>1960.95</v>
      </c>
      <c r="U368">
        <v>38498</v>
      </c>
      <c r="V368">
        <f t="shared" si="64"/>
        <v>3.8498000000000001</v>
      </c>
      <c r="X368">
        <v>5400000</v>
      </c>
      <c r="Y368">
        <v>52.082700000000003</v>
      </c>
      <c r="Z368">
        <v>85.392099999999999</v>
      </c>
      <c r="AA368">
        <v>33.309399999999997</v>
      </c>
      <c r="AC368">
        <f t="shared" si="70"/>
        <v>19340.995648603828</v>
      </c>
      <c r="AD368">
        <f t="shared" si="71"/>
        <v>3.0190765979904972</v>
      </c>
      <c r="AE368">
        <f t="shared" si="62"/>
        <v>3019.0765979904972</v>
      </c>
      <c r="AF368">
        <f t="shared" si="72"/>
        <v>39.197131277463718</v>
      </c>
      <c r="AG368">
        <f t="shared" si="73"/>
        <v>1.5363369215395443E-2</v>
      </c>
      <c r="AI368">
        <v>2784.8499988049562</v>
      </c>
      <c r="AJ368">
        <v>41.698175727544985</v>
      </c>
    </row>
    <row r="369" spans="2:36" x14ac:dyDescent="0.2">
      <c r="B369">
        <f t="shared" si="63"/>
        <v>302.857142857143</v>
      </c>
      <c r="C369">
        <v>5500000</v>
      </c>
      <c r="D369">
        <v>557.80600000000004</v>
      </c>
      <c r="E369">
        <v>-577897</v>
      </c>
      <c r="F369" s="2">
        <v>2522380</v>
      </c>
      <c r="G369">
        <v>2101.6</v>
      </c>
      <c r="I369">
        <f t="shared" si="65"/>
        <v>359.38015624997206</v>
      </c>
      <c r="J369">
        <f t="shared" si="66"/>
        <v>0.40434865534999065</v>
      </c>
      <c r="K369">
        <f t="shared" si="67"/>
        <v>0.99952844581287625</v>
      </c>
      <c r="L369">
        <f t="shared" si="68"/>
        <v>121</v>
      </c>
      <c r="M369">
        <f t="shared" si="69"/>
        <v>-1.910000000000003</v>
      </c>
      <c r="O369">
        <v>302.857142857143</v>
      </c>
      <c r="P369">
        <v>5500000</v>
      </c>
      <c r="Q369">
        <v>557.80600000000004</v>
      </c>
      <c r="R369">
        <v>-577897</v>
      </c>
      <c r="S369" s="2">
        <v>2522380</v>
      </c>
      <c r="T369">
        <v>2101.6</v>
      </c>
      <c r="U369">
        <v>39802.199999999997</v>
      </c>
      <c r="V369">
        <f t="shared" si="64"/>
        <v>3.9802200000000001</v>
      </c>
      <c r="X369">
        <v>5500000</v>
      </c>
      <c r="Y369">
        <v>52.336500000000001</v>
      </c>
      <c r="Z369">
        <v>85.567700000000002</v>
      </c>
      <c r="AA369">
        <v>33.231200000000001</v>
      </c>
      <c r="AC369">
        <f t="shared" si="70"/>
        <v>19205.095466307554</v>
      </c>
      <c r="AD369">
        <f t="shared" si="71"/>
        <v>3.1434416135108716</v>
      </c>
      <c r="AE369">
        <f t="shared" si="62"/>
        <v>3143.4416135108718</v>
      </c>
      <c r="AF369">
        <f t="shared" si="72"/>
        <v>38.18733935314755</v>
      </c>
      <c r="AG369">
        <f t="shared" si="73"/>
        <v>1.5769624440995892E-2</v>
      </c>
      <c r="AI369">
        <v>2660.3335254995359</v>
      </c>
      <c r="AJ369">
        <v>44.211711965310094</v>
      </c>
    </row>
    <row r="370" spans="2:36" x14ac:dyDescent="0.2">
      <c r="B370">
        <f t="shared" si="63"/>
        <v>308.57142857142873</v>
      </c>
      <c r="C370">
        <v>5600000</v>
      </c>
      <c r="D370">
        <v>557.75099999999998</v>
      </c>
      <c r="E370">
        <v>-577908</v>
      </c>
      <c r="F370" s="2">
        <v>2522380</v>
      </c>
      <c r="G370">
        <v>2089.0100000000002</v>
      </c>
      <c r="I370">
        <f t="shared" si="65"/>
        <v>348.38015624997206</v>
      </c>
      <c r="J370">
        <f t="shared" si="66"/>
        <v>0.41197787526225466</v>
      </c>
      <c r="K370">
        <f t="shared" si="67"/>
        <v>0.99952844581287625</v>
      </c>
      <c r="L370">
        <f t="shared" si="68"/>
        <v>110</v>
      </c>
      <c r="M370">
        <f t="shared" si="69"/>
        <v>-5.9349999999999969</v>
      </c>
      <c r="O370">
        <v>308.57142857142873</v>
      </c>
      <c r="P370">
        <v>5600000</v>
      </c>
      <c r="Q370">
        <v>557.75099999999998</v>
      </c>
      <c r="R370">
        <v>-577908</v>
      </c>
      <c r="S370" s="2">
        <v>2522380</v>
      </c>
      <c r="T370">
        <v>2089.0100000000002</v>
      </c>
      <c r="U370">
        <v>41042.5</v>
      </c>
      <c r="V370">
        <f t="shared" si="64"/>
        <v>4.1042500000000004</v>
      </c>
      <c r="X370">
        <v>5600000</v>
      </c>
      <c r="Y370">
        <v>52.1965</v>
      </c>
      <c r="Z370">
        <v>85.415999999999997</v>
      </c>
      <c r="AA370">
        <v>33.219499999999996</v>
      </c>
      <c r="AC370">
        <f t="shared" si="70"/>
        <v>19184.817488298111</v>
      </c>
      <c r="AD370">
        <f t="shared" si="71"/>
        <v>3.2448223577436384</v>
      </c>
      <c r="AE370">
        <f t="shared" si="62"/>
        <v>3244.8223577436383</v>
      </c>
      <c r="AF370">
        <f t="shared" si="72"/>
        <v>37.440592426005466</v>
      </c>
      <c r="AG370">
        <f t="shared" si="73"/>
        <v>1.6084147204404924E-2</v>
      </c>
      <c r="AI370">
        <v>2952.1579538561405</v>
      </c>
      <c r="AJ370">
        <v>41.076190734369348</v>
      </c>
    </row>
    <row r="371" spans="2:36" x14ac:dyDescent="0.2">
      <c r="B371">
        <f t="shared" si="63"/>
        <v>314.28571428571445</v>
      </c>
      <c r="C371">
        <v>5700000</v>
      </c>
      <c r="D371">
        <v>557.78300000000002</v>
      </c>
      <c r="E371">
        <v>-577897</v>
      </c>
      <c r="F371" s="2">
        <v>2522380</v>
      </c>
      <c r="G371">
        <v>2192.38</v>
      </c>
      <c r="I371">
        <f t="shared" si="65"/>
        <v>359.38015624997206</v>
      </c>
      <c r="J371">
        <f t="shared" si="66"/>
        <v>0.41960709517451861</v>
      </c>
      <c r="K371">
        <f t="shared" si="67"/>
        <v>0.99952844581287625</v>
      </c>
      <c r="L371">
        <f t="shared" si="68"/>
        <v>121</v>
      </c>
      <c r="M371">
        <f t="shared" si="69"/>
        <v>-2.0850000000000026</v>
      </c>
      <c r="O371">
        <v>314.28571428571445</v>
      </c>
      <c r="P371">
        <v>5700000</v>
      </c>
      <c r="Q371">
        <v>557.78300000000002</v>
      </c>
      <c r="R371">
        <v>-577897</v>
      </c>
      <c r="S371" s="2">
        <v>2522380</v>
      </c>
      <c r="T371">
        <v>2192.38</v>
      </c>
      <c r="U371">
        <v>42403.3</v>
      </c>
      <c r="V371">
        <f t="shared" si="64"/>
        <v>4.2403300000000002</v>
      </c>
      <c r="X371">
        <v>5700000</v>
      </c>
      <c r="Y371">
        <v>51.912100000000002</v>
      </c>
      <c r="Z371">
        <v>85.342699999999994</v>
      </c>
      <c r="AA371">
        <v>33.430599999999998</v>
      </c>
      <c r="AC371">
        <f t="shared" si="70"/>
        <v>19552.887942693877</v>
      </c>
      <c r="AD371">
        <f t="shared" si="71"/>
        <v>3.2893003859621914</v>
      </c>
      <c r="AE371">
        <f t="shared" si="62"/>
        <v>3289.3003859621913</v>
      </c>
      <c r="AF371">
        <f t="shared" si="72"/>
        <v>37.465110833468962</v>
      </c>
      <c r="AG371">
        <f t="shared" si="73"/>
        <v>1.6073621206587556E-2</v>
      </c>
      <c r="AI371">
        <v>3114.9259611101147</v>
      </c>
      <c r="AJ371">
        <v>39.763480404449389</v>
      </c>
    </row>
    <row r="372" spans="2:36" x14ac:dyDescent="0.2">
      <c r="B372">
        <f t="shared" si="63"/>
        <v>320.00000000000017</v>
      </c>
      <c r="C372">
        <v>5800000</v>
      </c>
      <c r="D372">
        <v>557.76400000000001</v>
      </c>
      <c r="E372">
        <v>-577881</v>
      </c>
      <c r="F372" s="2">
        <v>2522380</v>
      </c>
      <c r="G372">
        <v>2276.25</v>
      </c>
      <c r="I372">
        <f t="shared" si="65"/>
        <v>375.38015624997206</v>
      </c>
      <c r="J372">
        <f t="shared" si="66"/>
        <v>0.42723631508678261</v>
      </c>
      <c r="K372">
        <f t="shared" si="67"/>
        <v>0.99952844581287625</v>
      </c>
      <c r="L372">
        <f t="shared" si="68"/>
        <v>137</v>
      </c>
      <c r="M372">
        <f t="shared" si="69"/>
        <v>-1.210000000000004</v>
      </c>
      <c r="O372">
        <v>320.00000000000017</v>
      </c>
      <c r="P372">
        <v>5800000</v>
      </c>
      <c r="Q372">
        <v>557.76400000000001</v>
      </c>
      <c r="R372">
        <v>-577881</v>
      </c>
      <c r="S372" s="2">
        <v>2522380</v>
      </c>
      <c r="T372">
        <v>2276.25</v>
      </c>
      <c r="U372">
        <v>45139.9</v>
      </c>
      <c r="V372">
        <f t="shared" si="64"/>
        <v>4.5139900000000006</v>
      </c>
      <c r="X372">
        <v>5800000</v>
      </c>
      <c r="Y372">
        <v>51.974699999999999</v>
      </c>
      <c r="Z372">
        <v>85.005799999999994</v>
      </c>
      <c r="AA372">
        <v>33.031100000000002</v>
      </c>
      <c r="AC372">
        <f t="shared" si="70"/>
        <v>18860.25272989209</v>
      </c>
      <c r="AD372">
        <f t="shared" si="71"/>
        <v>3.6301776233327088</v>
      </c>
      <c r="AE372">
        <f t="shared" si="62"/>
        <v>3630.1776233327087</v>
      </c>
      <c r="AF372">
        <f t="shared" si="72"/>
        <v>35.492638106065655</v>
      </c>
      <c r="AG372">
        <f t="shared" si="73"/>
        <v>1.6966898831256069E-2</v>
      </c>
      <c r="AI372">
        <v>3375.6085820266326</v>
      </c>
      <c r="AJ372">
        <v>37.434059590996362</v>
      </c>
    </row>
    <row r="373" spans="2:36" x14ac:dyDescent="0.2">
      <c r="B373">
        <f t="shared" si="63"/>
        <v>325.71428571428589</v>
      </c>
      <c r="C373">
        <v>5900000</v>
      </c>
      <c r="D373">
        <v>557.75800000000004</v>
      </c>
      <c r="E373">
        <v>-577884</v>
      </c>
      <c r="F373" s="2">
        <v>2522380</v>
      </c>
      <c r="G373">
        <v>2338.8000000000002</v>
      </c>
      <c r="I373">
        <f t="shared" si="65"/>
        <v>372.38015624997206</v>
      </c>
      <c r="J373">
        <f t="shared" si="66"/>
        <v>0.43486553499904657</v>
      </c>
      <c r="K373">
        <f t="shared" si="67"/>
        <v>0.99952844581287625</v>
      </c>
      <c r="L373">
        <f t="shared" si="68"/>
        <v>134</v>
      </c>
      <c r="M373">
        <f t="shared" si="69"/>
        <v>-4.5349999999999993</v>
      </c>
      <c r="O373">
        <v>325.71428571428589</v>
      </c>
      <c r="P373">
        <v>5900000</v>
      </c>
      <c r="Q373">
        <v>557.75800000000004</v>
      </c>
      <c r="R373">
        <v>-577884</v>
      </c>
      <c r="S373" s="2">
        <v>2522380</v>
      </c>
      <c r="T373">
        <v>2338.8000000000002</v>
      </c>
      <c r="U373">
        <v>45351.6</v>
      </c>
      <c r="V373">
        <f t="shared" si="64"/>
        <v>4.5351600000000003</v>
      </c>
      <c r="X373">
        <v>5900000</v>
      </c>
      <c r="Y373">
        <v>51.6663</v>
      </c>
      <c r="Z373">
        <v>85.306899999999999</v>
      </c>
      <c r="AA373">
        <v>33.640599999999999</v>
      </c>
      <c r="AC373">
        <f t="shared" si="70"/>
        <v>19923.681797629975</v>
      </c>
      <c r="AD373">
        <f t="shared" si="71"/>
        <v>3.4525327540451989</v>
      </c>
      <c r="AE373">
        <f t="shared" si="62"/>
        <v>3452.532754045199</v>
      </c>
      <c r="AF373">
        <f t="shared" si="72"/>
        <v>36.836091337600593</v>
      </c>
      <c r="AG373">
        <f t="shared" si="73"/>
        <v>1.6348097155066556E-2</v>
      </c>
      <c r="AI373">
        <v>3101.0708838580713</v>
      </c>
      <c r="AJ373">
        <v>40.619467002867573</v>
      </c>
    </row>
    <row r="374" spans="2:36" x14ac:dyDescent="0.2">
      <c r="B374">
        <f t="shared" si="63"/>
        <v>331.42857142857162</v>
      </c>
      <c r="C374">
        <v>6000000</v>
      </c>
      <c r="D374">
        <v>557.74400000000003</v>
      </c>
      <c r="E374">
        <v>-577886</v>
      </c>
      <c r="F374" s="2">
        <v>2522380</v>
      </c>
      <c r="G374">
        <v>2462.41</v>
      </c>
      <c r="I374">
        <f t="shared" si="65"/>
        <v>370.38015624997206</v>
      </c>
      <c r="J374">
        <f t="shared" si="66"/>
        <v>0.44249475491131057</v>
      </c>
      <c r="K374">
        <f t="shared" si="67"/>
        <v>0.99952844581287625</v>
      </c>
      <c r="L374">
        <f t="shared" si="68"/>
        <v>132</v>
      </c>
      <c r="M374">
        <f t="shared" si="69"/>
        <v>-4.3599999999999994</v>
      </c>
      <c r="O374">
        <v>331.42857142857162</v>
      </c>
      <c r="P374">
        <v>6000000</v>
      </c>
      <c r="Q374">
        <v>557.74400000000003</v>
      </c>
      <c r="R374">
        <v>-577886</v>
      </c>
      <c r="S374" s="2">
        <v>2522380</v>
      </c>
      <c r="T374">
        <v>2462.41</v>
      </c>
      <c r="U374">
        <v>47349.9</v>
      </c>
      <c r="V374">
        <f t="shared" si="64"/>
        <v>4.7349900000000007</v>
      </c>
      <c r="X374">
        <v>6000000</v>
      </c>
      <c r="Y374">
        <v>52.022199999999998</v>
      </c>
      <c r="Z374">
        <v>85.102199999999996</v>
      </c>
      <c r="AA374">
        <v>33.08</v>
      </c>
      <c r="AC374">
        <f t="shared" si="70"/>
        <v>18944.140251946665</v>
      </c>
      <c r="AD374">
        <f t="shared" si="71"/>
        <v>3.7910451491268349</v>
      </c>
      <c r="AE374">
        <f t="shared" si="62"/>
        <v>3791.045149126835</v>
      </c>
      <c r="AF374">
        <f t="shared" si="72"/>
        <v>34.421176214679271</v>
      </c>
      <c r="AG374">
        <f t="shared" si="73"/>
        <v>1.7495044220574466E-2</v>
      </c>
      <c r="AI374">
        <v>3362.9055635964532</v>
      </c>
      <c r="AJ374">
        <v>39.042140275152939</v>
      </c>
    </row>
    <row r="375" spans="2:36" x14ac:dyDescent="0.2">
      <c r="B375">
        <f t="shared" si="63"/>
        <v>337.14285714285734</v>
      </c>
      <c r="C375">
        <v>6100000</v>
      </c>
      <c r="D375">
        <v>557.74800000000005</v>
      </c>
      <c r="E375">
        <v>-577867</v>
      </c>
      <c r="F375" s="2">
        <v>2522380</v>
      </c>
      <c r="G375">
        <v>2522.09</v>
      </c>
      <c r="I375">
        <f t="shared" si="65"/>
        <v>389.38015624997206</v>
      </c>
      <c r="J375">
        <f t="shared" si="66"/>
        <v>0.45012397482357452</v>
      </c>
      <c r="K375">
        <f t="shared" si="67"/>
        <v>0.99952844581287625</v>
      </c>
      <c r="L375">
        <f t="shared" si="68"/>
        <v>151</v>
      </c>
      <c r="M375">
        <f t="shared" si="69"/>
        <v>-0.68500000000000472</v>
      </c>
      <c r="O375">
        <v>337.14285714285734</v>
      </c>
      <c r="P375">
        <v>6100000</v>
      </c>
      <c r="Q375">
        <v>557.74800000000005</v>
      </c>
      <c r="R375">
        <v>-577867</v>
      </c>
      <c r="S375" s="2">
        <v>2522380</v>
      </c>
      <c r="T375">
        <v>2522.09</v>
      </c>
      <c r="U375">
        <v>48441.1</v>
      </c>
      <c r="V375">
        <f t="shared" si="64"/>
        <v>4.8441099999999997</v>
      </c>
      <c r="X375">
        <v>6100000</v>
      </c>
      <c r="Y375">
        <v>51.661499999999997</v>
      </c>
      <c r="Z375">
        <v>85.610500000000002</v>
      </c>
      <c r="AA375">
        <v>33.948999999999998</v>
      </c>
      <c r="AC375">
        <f t="shared" si="70"/>
        <v>20476.671185292638</v>
      </c>
      <c r="AD375">
        <f t="shared" si="71"/>
        <v>3.5881404229113807</v>
      </c>
      <c r="AE375">
        <f t="shared" si="62"/>
        <v>3588.1404229113805</v>
      </c>
      <c r="AF375">
        <f t="shared" si="72"/>
        <v>36.575152421390904</v>
      </c>
      <c r="AG375">
        <f t="shared" si="73"/>
        <v>1.6464729744989512E-2</v>
      </c>
      <c r="AI375">
        <v>3451.4568387248664</v>
      </c>
      <c r="AJ375">
        <v>37.86573850454316</v>
      </c>
    </row>
    <row r="376" spans="2:36" x14ac:dyDescent="0.2">
      <c r="B376">
        <f t="shared" si="63"/>
        <v>342.85714285714306</v>
      </c>
      <c r="C376">
        <v>6200000</v>
      </c>
      <c r="D376">
        <v>557.83900000000006</v>
      </c>
      <c r="E376">
        <v>-577862</v>
      </c>
      <c r="F376" s="2">
        <v>2522380</v>
      </c>
      <c r="G376">
        <v>2645.62</v>
      </c>
      <c r="I376">
        <f t="shared" si="65"/>
        <v>394.38015624997206</v>
      </c>
      <c r="J376">
        <f t="shared" si="66"/>
        <v>0.45775319473583853</v>
      </c>
      <c r="K376">
        <f t="shared" si="67"/>
        <v>0.99952844581287625</v>
      </c>
      <c r="L376">
        <f t="shared" si="68"/>
        <v>156</v>
      </c>
      <c r="M376">
        <f t="shared" si="69"/>
        <v>-3.1350000000000011</v>
      </c>
      <c r="O376">
        <v>342.85714285714306</v>
      </c>
      <c r="P376">
        <v>6200000</v>
      </c>
      <c r="Q376">
        <v>557.83900000000006</v>
      </c>
      <c r="R376">
        <v>-577862</v>
      </c>
      <c r="S376" s="2">
        <v>2522380</v>
      </c>
      <c r="T376">
        <v>2645.62</v>
      </c>
      <c r="U376">
        <v>50214.9</v>
      </c>
      <c r="V376">
        <f t="shared" si="64"/>
        <v>5.02149</v>
      </c>
      <c r="X376">
        <v>6200000</v>
      </c>
      <c r="Y376">
        <v>52.031999999999996</v>
      </c>
      <c r="Z376">
        <v>86.370999999999995</v>
      </c>
      <c r="AA376">
        <v>34.338999999999999</v>
      </c>
      <c r="AC376">
        <f t="shared" si="70"/>
        <v>21190.506084447945</v>
      </c>
      <c r="AD376">
        <f t="shared" si="71"/>
        <v>3.5942316493002813</v>
      </c>
      <c r="AE376">
        <f t="shared" si="62"/>
        <v>3594.2316493002813</v>
      </c>
      <c r="AF376">
        <f t="shared" si="72"/>
        <v>37.219358061825751</v>
      </c>
      <c r="AG376">
        <f t="shared" si="73"/>
        <v>1.6179752455689176E-2</v>
      </c>
      <c r="AI376">
        <v>3555.2477428063639</v>
      </c>
      <c r="AJ376">
        <v>38.052718900484393</v>
      </c>
    </row>
    <row r="377" spans="2:36" x14ac:dyDescent="0.2">
      <c r="B377">
        <f t="shared" si="63"/>
        <v>348.57142857142878</v>
      </c>
      <c r="C377">
        <v>6300000</v>
      </c>
      <c r="D377">
        <v>557.81100000000004</v>
      </c>
      <c r="E377">
        <v>-577864</v>
      </c>
      <c r="F377" s="2">
        <v>2522380</v>
      </c>
      <c r="G377">
        <v>2699.08</v>
      </c>
      <c r="I377">
        <f t="shared" si="65"/>
        <v>392.38015624997206</v>
      </c>
      <c r="J377">
        <f t="shared" si="66"/>
        <v>0.46538241464810254</v>
      </c>
      <c r="K377">
        <f t="shared" si="67"/>
        <v>0.99952844581287625</v>
      </c>
      <c r="L377">
        <f t="shared" si="68"/>
        <v>154</v>
      </c>
      <c r="M377">
        <f t="shared" si="69"/>
        <v>-4.3599999999999994</v>
      </c>
      <c r="O377">
        <v>348.57142857142878</v>
      </c>
      <c r="P377">
        <v>6300000</v>
      </c>
      <c r="Q377">
        <v>557.81100000000004</v>
      </c>
      <c r="R377">
        <v>-577864</v>
      </c>
      <c r="S377" s="2">
        <v>2522380</v>
      </c>
      <c r="T377">
        <v>2699.08</v>
      </c>
      <c r="U377">
        <v>50948.7</v>
      </c>
      <c r="V377">
        <f t="shared" si="64"/>
        <v>5.0948700000000002</v>
      </c>
      <c r="X377">
        <v>6300000</v>
      </c>
      <c r="Y377">
        <v>51.7864</v>
      </c>
      <c r="Z377">
        <v>85.7607</v>
      </c>
      <c r="AA377">
        <v>33.974299999999999</v>
      </c>
      <c r="AC377">
        <f t="shared" si="70"/>
        <v>20522.485137406162</v>
      </c>
      <c r="AD377">
        <f t="shared" si="71"/>
        <v>3.7654592162445168</v>
      </c>
      <c r="AE377">
        <f t="shared" si="62"/>
        <v>3765.4592162445169</v>
      </c>
      <c r="AF377">
        <f t="shared" si="72"/>
        <v>35.455116331238472</v>
      </c>
      <c r="AG377">
        <f t="shared" si="73"/>
        <v>1.6984854720936821E-2</v>
      </c>
      <c r="AI377">
        <v>3624.0342998316614</v>
      </c>
      <c r="AJ377">
        <v>37.397427435740909</v>
      </c>
    </row>
    <row r="378" spans="2:36" x14ac:dyDescent="0.2">
      <c r="B378">
        <f t="shared" si="63"/>
        <v>354.2857142857145</v>
      </c>
      <c r="C378">
        <v>6400000</v>
      </c>
      <c r="D378">
        <v>557.76</v>
      </c>
      <c r="E378">
        <v>-577850</v>
      </c>
      <c r="F378" s="2">
        <v>2522380</v>
      </c>
      <c r="G378">
        <v>2782.85</v>
      </c>
      <c r="I378">
        <f t="shared" si="65"/>
        <v>406.38015624997206</v>
      </c>
      <c r="J378">
        <f t="shared" si="66"/>
        <v>0.47301163456036649</v>
      </c>
      <c r="K378">
        <f t="shared" si="67"/>
        <v>0.99952844581287625</v>
      </c>
      <c r="L378">
        <f t="shared" si="68"/>
        <v>168</v>
      </c>
      <c r="M378">
        <f t="shared" si="69"/>
        <v>-1.5600000000000034</v>
      </c>
      <c r="O378">
        <v>354.2857142857145</v>
      </c>
      <c r="P378">
        <v>6400000</v>
      </c>
      <c r="Q378">
        <v>557.76</v>
      </c>
      <c r="R378">
        <v>-577850</v>
      </c>
      <c r="S378" s="2">
        <v>2522380</v>
      </c>
      <c r="T378">
        <v>2782.85</v>
      </c>
      <c r="U378">
        <v>52385.5</v>
      </c>
      <c r="V378">
        <f t="shared" si="64"/>
        <v>5.23855</v>
      </c>
      <c r="X378">
        <v>6400000</v>
      </c>
      <c r="Y378">
        <v>51.537700000000001</v>
      </c>
      <c r="Z378">
        <v>85.671999999999997</v>
      </c>
      <c r="AA378">
        <v>34.134300000000003</v>
      </c>
      <c r="AC378">
        <f t="shared" si="70"/>
        <v>20813.801144840188</v>
      </c>
      <c r="AD378">
        <f t="shared" si="71"/>
        <v>3.8174598958755221</v>
      </c>
      <c r="AE378">
        <f t="shared" si="62"/>
        <v>3817.4598958755223</v>
      </c>
      <c r="AF378">
        <f t="shared" si="72"/>
        <v>35.378426349177126</v>
      </c>
      <c r="AG378">
        <f t="shared" si="73"/>
        <v>1.7021672870817406E-2</v>
      </c>
      <c r="AI378">
        <v>3748.2108672107579</v>
      </c>
      <c r="AJ378">
        <v>37.097009910566356</v>
      </c>
    </row>
    <row r="379" spans="2:36" x14ac:dyDescent="0.2">
      <c r="B379">
        <f t="shared" si="63"/>
        <v>360.00000000000023</v>
      </c>
      <c r="C379">
        <v>6500000</v>
      </c>
      <c r="D379">
        <v>557.74199999999996</v>
      </c>
      <c r="E379">
        <v>-577839</v>
      </c>
      <c r="F379" s="2">
        <v>2522380</v>
      </c>
      <c r="G379">
        <v>3001.76</v>
      </c>
      <c r="I379">
        <f t="shared" si="65"/>
        <v>417.38015624997206</v>
      </c>
      <c r="J379">
        <f t="shared" si="66"/>
        <v>0.4806408544726305</v>
      </c>
      <c r="K379">
        <f t="shared" si="67"/>
        <v>0.99952844581287625</v>
      </c>
      <c r="L379">
        <f t="shared" si="68"/>
        <v>179</v>
      </c>
      <c r="M379">
        <f t="shared" si="69"/>
        <v>-2.0850000000000026</v>
      </c>
      <c r="O379">
        <v>360.00000000000023</v>
      </c>
      <c r="P379">
        <v>6500000</v>
      </c>
      <c r="Q379">
        <v>557.74199999999996</v>
      </c>
      <c r="R379">
        <v>-577839</v>
      </c>
      <c r="S379" s="2">
        <v>2522380</v>
      </c>
      <c r="T379">
        <v>3001.76</v>
      </c>
      <c r="U379">
        <v>54443.199999999997</v>
      </c>
      <c r="V379">
        <f t="shared" si="64"/>
        <v>5.4443200000000003</v>
      </c>
      <c r="X379">
        <v>6500000</v>
      </c>
      <c r="Y379">
        <v>51.281500000000001</v>
      </c>
      <c r="Z379">
        <v>86.392600000000002</v>
      </c>
      <c r="AA379">
        <v>35.1111</v>
      </c>
      <c r="AC379">
        <f t="shared" si="70"/>
        <v>22652.268718719195</v>
      </c>
      <c r="AD379">
        <f t="shared" si="71"/>
        <v>3.6454129301078328</v>
      </c>
      <c r="AE379">
        <f t="shared" si="62"/>
        <v>3645.4129301078328</v>
      </c>
      <c r="AF379">
        <f t="shared" si="72"/>
        <v>37.892211728924138</v>
      </c>
      <c r="AG379">
        <f t="shared" si="73"/>
        <v>1.5892447881059542E-2</v>
      </c>
      <c r="AI379">
        <v>3521.497342808917</v>
      </c>
      <c r="AJ379">
        <v>39.011950966119443</v>
      </c>
    </row>
    <row r="380" spans="2:36" x14ac:dyDescent="0.2">
      <c r="B380">
        <f t="shared" si="63"/>
        <v>365.71428571428595</v>
      </c>
      <c r="C380">
        <v>6600000</v>
      </c>
      <c r="D380">
        <v>557.73199999999997</v>
      </c>
      <c r="E380">
        <v>-577844</v>
      </c>
      <c r="F380" s="2">
        <v>2522380</v>
      </c>
      <c r="G380">
        <v>2987.91</v>
      </c>
      <c r="I380">
        <f t="shared" ref="I380:I382" si="74">E380-(128000-$B$314)/128000*E$315</f>
        <v>412.38015624997206</v>
      </c>
      <c r="J380">
        <f t="shared" ref="J380:J382" si="75">B380/$B$314</f>
        <v>0.48827007438489445</v>
      </c>
      <c r="K380">
        <f t="shared" ref="K380:K382" si="76">F380/$F$315</f>
        <v>0.99952844581287625</v>
      </c>
      <c r="L380">
        <f t="shared" ref="L380:L382" si="77">E380-$E$316</f>
        <v>174</v>
      </c>
      <c r="M380">
        <f t="shared" ref="M380:M382" si="78">((L380-L379)-(B380-B379)*$B$14)/(B380-B379)</f>
        <v>-4.8849999999999989</v>
      </c>
      <c r="O380">
        <v>365.71428571428595</v>
      </c>
      <c r="P380">
        <v>6600000</v>
      </c>
      <c r="Q380">
        <v>557.73199999999997</v>
      </c>
      <c r="R380">
        <v>-577844</v>
      </c>
      <c r="S380" s="2">
        <v>2522380</v>
      </c>
      <c r="T380">
        <v>2987.91</v>
      </c>
      <c r="U380">
        <v>55593.1</v>
      </c>
      <c r="V380">
        <f t="shared" si="64"/>
        <v>5.55931</v>
      </c>
      <c r="X380">
        <v>6600000</v>
      </c>
      <c r="Y380">
        <v>51.760300000000001</v>
      </c>
      <c r="Z380">
        <v>85.886600000000001</v>
      </c>
      <c r="AA380">
        <v>34.126300000000001</v>
      </c>
      <c r="AC380">
        <f t="shared" ref="AC380:AC382" si="79">(1/6)*3.14*(AA380)^3</f>
        <v>20799.170284904383</v>
      </c>
      <c r="AD380">
        <f t="shared" ref="AD380:AD382" si="80">V380*$AC$313/AC380</f>
        <v>4.0540553356195144</v>
      </c>
      <c r="AE380">
        <f t="shared" ref="AE380:AE382" si="81">AD380*1000</f>
        <v>4054.0553356195142</v>
      </c>
      <c r="AF380">
        <f t="shared" ref="AF380:AF382" si="82">AC380/O380*0.6022</f>
        <v>34.248758757416361</v>
      </c>
      <c r="AG380">
        <f t="shared" ref="AG380:AG382" si="83">O380/AC380</f>
        <v>1.7583118975650389E-2</v>
      </c>
      <c r="AI380">
        <v>3792.7073981972608</v>
      </c>
      <c r="AJ380">
        <v>36.707022854423428</v>
      </c>
    </row>
    <row r="381" spans="2:36" x14ac:dyDescent="0.2">
      <c r="B381">
        <f t="shared" si="63"/>
        <v>371.42857142857167</v>
      </c>
      <c r="C381">
        <v>6700000</v>
      </c>
      <c r="D381">
        <v>557.77599999999995</v>
      </c>
      <c r="E381">
        <v>-577825</v>
      </c>
      <c r="F381" s="2">
        <v>2522380</v>
      </c>
      <c r="G381">
        <v>3053.18</v>
      </c>
      <c r="I381">
        <f t="shared" si="74"/>
        <v>431.38015624997206</v>
      </c>
      <c r="J381">
        <f t="shared" si="75"/>
        <v>0.49589929429715845</v>
      </c>
      <c r="K381">
        <f t="shared" si="76"/>
        <v>0.99952844581287625</v>
      </c>
      <c r="L381">
        <f t="shared" si="77"/>
        <v>193</v>
      </c>
      <c r="M381">
        <f t="shared" si="78"/>
        <v>-0.68500000000000472</v>
      </c>
      <c r="O381">
        <v>371.42857142857167</v>
      </c>
      <c r="P381">
        <v>6700000</v>
      </c>
      <c r="Q381">
        <v>557.77599999999995</v>
      </c>
      <c r="R381">
        <v>-577825</v>
      </c>
      <c r="S381" s="2">
        <v>2522380</v>
      </c>
      <c r="T381">
        <v>3053.18</v>
      </c>
      <c r="U381">
        <v>56441.3</v>
      </c>
      <c r="V381">
        <f t="shared" si="64"/>
        <v>5.6441300000000005</v>
      </c>
      <c r="X381">
        <v>6700000</v>
      </c>
      <c r="Y381">
        <v>51.178199999999997</v>
      </c>
      <c r="Z381">
        <v>86.041600000000003</v>
      </c>
      <c r="AA381">
        <v>34.863399999999999</v>
      </c>
      <c r="AC381">
        <f t="shared" si="79"/>
        <v>22176.224725566481</v>
      </c>
      <c r="AD381">
        <f t="shared" si="80"/>
        <v>3.8603278065305893</v>
      </c>
      <c r="AE381">
        <f t="shared" si="81"/>
        <v>3860.3278065305894</v>
      </c>
      <c r="AF381">
        <f t="shared" si="82"/>
        <v>35.954483733904951</v>
      </c>
      <c r="AG381">
        <f t="shared" si="83"/>
        <v>1.6748954162624438E-2</v>
      </c>
      <c r="AI381">
        <v>3815.5286688194128</v>
      </c>
      <c r="AJ381">
        <v>37.439743990955947</v>
      </c>
    </row>
    <row r="382" spans="2:36" x14ac:dyDescent="0.2">
      <c r="B382">
        <f t="shared" ref="B382" si="84">B381+(C382-C381)/17500</f>
        <v>377.14285714285739</v>
      </c>
      <c r="C382">
        <v>6800000</v>
      </c>
      <c r="D382">
        <v>557.80899999999997</v>
      </c>
      <c r="E382">
        <v>-577838</v>
      </c>
      <c r="F382" s="2">
        <v>2522380</v>
      </c>
      <c r="G382">
        <v>3156.77</v>
      </c>
      <c r="I382">
        <f t="shared" si="74"/>
        <v>418.38015624997206</v>
      </c>
      <c r="J382">
        <f t="shared" si="75"/>
        <v>0.50352851420942246</v>
      </c>
      <c r="K382">
        <f t="shared" si="76"/>
        <v>0.99952844581287625</v>
      </c>
      <c r="L382">
        <f t="shared" si="77"/>
        <v>180</v>
      </c>
      <c r="M382">
        <f t="shared" si="78"/>
        <v>-6.2849999999999966</v>
      </c>
      <c r="O382">
        <v>377.14285714285739</v>
      </c>
      <c r="P382">
        <v>6800000</v>
      </c>
      <c r="Q382">
        <v>557.80899999999997</v>
      </c>
      <c r="R382">
        <v>-577838</v>
      </c>
      <c r="S382" s="2">
        <v>2522380</v>
      </c>
      <c r="T382">
        <v>3156.77</v>
      </c>
      <c r="U382">
        <v>57675.6</v>
      </c>
      <c r="V382">
        <f t="shared" si="64"/>
        <v>5.7675600000000005</v>
      </c>
      <c r="X382">
        <v>6800000</v>
      </c>
      <c r="Y382">
        <v>51.359200000000001</v>
      </c>
      <c r="Z382">
        <v>86.024000000000001</v>
      </c>
      <c r="AA382">
        <v>34.6648</v>
      </c>
      <c r="AC382">
        <f t="shared" si="79"/>
        <v>21799.397685742057</v>
      </c>
      <c r="AD382">
        <f t="shared" si="80"/>
        <v>4.0129377027566369</v>
      </c>
      <c r="AE382">
        <f t="shared" si="81"/>
        <v>4012.937702756637</v>
      </c>
      <c r="AF382">
        <f t="shared" si="82"/>
        <v>34.808023107756441</v>
      </c>
      <c r="AG382">
        <f t="shared" si="83"/>
        <v>1.7300609061759925E-2</v>
      </c>
      <c r="AI382">
        <v>3869.4369626348939</v>
      </c>
      <c r="AJ382">
        <v>36.679045272209365</v>
      </c>
    </row>
    <row r="383" spans="2:36" x14ac:dyDescent="0.2">
      <c r="F383" s="2"/>
    </row>
  </sheetData>
  <sortState ref="AP28:AQ194">
    <sortCondition ref="AQ28:AQ1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7A7E-A828-D74F-A444-4516089EC358}">
  <dimension ref="A4:AN387"/>
  <sheetViews>
    <sheetView workbookViewId="0">
      <selection activeCell="L13" sqref="L13"/>
    </sheetView>
  </sheetViews>
  <sheetFormatPr baseColWidth="10" defaultRowHeight="16" x14ac:dyDescent="0.2"/>
  <sheetData>
    <row r="4" spans="2:20" x14ac:dyDescent="0.2">
      <c r="Q4" t="s">
        <v>70</v>
      </c>
    </row>
    <row r="5" spans="2:20" x14ac:dyDescent="0.2"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15</v>
      </c>
      <c r="M5" t="s">
        <v>41</v>
      </c>
      <c r="N5" t="s">
        <v>42</v>
      </c>
      <c r="P5" t="s">
        <v>78</v>
      </c>
      <c r="Q5">
        <v>400</v>
      </c>
      <c r="R5">
        <v>500</v>
      </c>
      <c r="S5">
        <v>600</v>
      </c>
      <c r="T5">
        <v>700</v>
      </c>
    </row>
    <row r="6" spans="2:20" x14ac:dyDescent="0.2">
      <c r="G6">
        <v>84.657200000000003</v>
      </c>
      <c r="H6">
        <f>G6/2</f>
        <v>42.328600000000002</v>
      </c>
      <c r="I6">
        <f>H6/10</f>
        <v>4.2328600000000005</v>
      </c>
      <c r="J6">
        <f>I6*2</f>
        <v>8.465720000000001</v>
      </c>
      <c r="K6">
        <f>4*3.14*H6^2</f>
        <v>22503.882347177605</v>
      </c>
      <c r="L6">
        <v>1548.5644374999683</v>
      </c>
      <c r="M6">
        <f>L6/K6</f>
        <v>6.8813212476387942E-2</v>
      </c>
      <c r="N6">
        <f>M6*16.02</f>
        <v>1.1023876638717347</v>
      </c>
      <c r="P6">
        <v>85.173850000000002</v>
      </c>
      <c r="Q6" s="4">
        <v>1.3173898232754915</v>
      </c>
      <c r="R6" s="4">
        <v>1.196815733333195</v>
      </c>
      <c r="S6" s="4">
        <v>1.2014817880910016</v>
      </c>
      <c r="T6" s="4">
        <v>1.2336726218730973</v>
      </c>
    </row>
    <row r="7" spans="2:20" x14ac:dyDescent="0.2">
      <c r="G7">
        <v>70.531000000000006</v>
      </c>
      <c r="H7">
        <f>G7/2</f>
        <v>35.265500000000003</v>
      </c>
      <c r="I7">
        <f>H7/10</f>
        <v>3.5265500000000003</v>
      </c>
      <c r="J7">
        <f>I7*2</f>
        <v>7.0531000000000006</v>
      </c>
      <c r="K7">
        <f>4*3.14*H7^2</f>
        <v>15620.312957540003</v>
      </c>
      <c r="L7">
        <v>999.09943750000093</v>
      </c>
      <c r="M7">
        <f>L7/K7</f>
        <v>6.3961550592219765E-2</v>
      </c>
      <c r="N7">
        <f>M7*16.02</f>
        <v>1.0246640404873606</v>
      </c>
      <c r="P7">
        <v>70.905650000000009</v>
      </c>
      <c r="Q7" s="4">
        <v>1.2944181751836887</v>
      </c>
      <c r="R7" s="4">
        <v>1.1238338132533516</v>
      </c>
      <c r="S7" s="4">
        <v>1.1212035033773544</v>
      </c>
      <c r="T7" s="4">
        <v>1.1449798119852819</v>
      </c>
    </row>
    <row r="8" spans="2:20" x14ac:dyDescent="0.2">
      <c r="G8">
        <v>57.872700000000002</v>
      </c>
      <c r="H8">
        <f>G8/2</f>
        <v>28.936350000000001</v>
      </c>
      <c r="I8">
        <f>H8/10</f>
        <v>2.8936350000000002</v>
      </c>
      <c r="J8">
        <f>I8*2</f>
        <v>5.7872700000000004</v>
      </c>
      <c r="K8">
        <f>4*3.14*H8^2</f>
        <v>10516.643132610601</v>
      </c>
      <c r="L8">
        <v>698.03843750001397</v>
      </c>
      <c r="M8">
        <f>L8/K8</f>
        <v>6.6374643381736223E-2</v>
      </c>
      <c r="N8">
        <f>M8*16.02</f>
        <v>1.0633217869754144</v>
      </c>
      <c r="P8">
        <v>57.877949999999998</v>
      </c>
      <c r="Q8" s="4">
        <v>1.2065011883829864</v>
      </c>
      <c r="R8" s="4">
        <v>1.0843430576374717</v>
      </c>
      <c r="S8" s="4">
        <v>1.0746676764109915</v>
      </c>
      <c r="T8" s="4">
        <v>1.0983707854613121</v>
      </c>
    </row>
    <row r="9" spans="2:20" x14ac:dyDescent="0.2">
      <c r="G9">
        <v>43.9161</v>
      </c>
      <c r="H9">
        <f>G9/2</f>
        <v>21.95805</v>
      </c>
      <c r="I9">
        <f>H9/10</f>
        <v>2.195805</v>
      </c>
      <c r="J9">
        <f>I9*2</f>
        <v>4.39161</v>
      </c>
      <c r="K9">
        <f>4*3.14*H9^2</f>
        <v>6055.8788551194002</v>
      </c>
      <c r="L9">
        <v>431.21668750001118</v>
      </c>
      <c r="M9">
        <f>L9/K9</f>
        <v>7.1206293556463351E-2</v>
      </c>
      <c r="N9">
        <f>M9*16.02</f>
        <v>1.1407248227745428</v>
      </c>
      <c r="P9">
        <v>43.84995</v>
      </c>
      <c r="Q9" s="4">
        <v>1.1361821196629953</v>
      </c>
      <c r="R9" s="4">
        <v>1.1308629817468216</v>
      </c>
      <c r="S9" s="4">
        <v>1.1304582520387698</v>
      </c>
      <c r="T9" s="4">
        <v>1.1511783586282376</v>
      </c>
    </row>
    <row r="10" spans="2:20" x14ac:dyDescent="0.2">
      <c r="B10" t="s">
        <v>27</v>
      </c>
      <c r="G10">
        <v>30.591799999999999</v>
      </c>
      <c r="H10">
        <f>G10/2</f>
        <v>15.2959</v>
      </c>
      <c r="I10">
        <f>H10/10</f>
        <v>1.52959</v>
      </c>
      <c r="J10">
        <f>I10*2</f>
        <v>3.05918</v>
      </c>
      <c r="K10">
        <f>4*3.14*H10^2</f>
        <v>2938.5948335335997</v>
      </c>
      <c r="L10">
        <v>184.73618750006426</v>
      </c>
      <c r="M10">
        <f>L10/K10</f>
        <v>6.286548434372724E-2</v>
      </c>
      <c r="N10">
        <f>M10*16.02</f>
        <v>1.0071050591865103</v>
      </c>
      <c r="P10">
        <v>30.642899999999997</v>
      </c>
      <c r="Q10" s="4">
        <v>1.130747887776447</v>
      </c>
      <c r="R10" s="4">
        <v>1.1199027639868402</v>
      </c>
      <c r="S10" s="4">
        <v>1.1298662793611807</v>
      </c>
      <c r="T10" s="4">
        <v>1.2242337638523537</v>
      </c>
    </row>
    <row r="11" spans="2:20" x14ac:dyDescent="0.2">
      <c r="B11">
        <v>5.17</v>
      </c>
    </row>
    <row r="12" spans="2:20" x14ac:dyDescent="0.2">
      <c r="G12" t="s">
        <v>36</v>
      </c>
      <c r="H12" t="s">
        <v>37</v>
      </c>
      <c r="I12" t="s">
        <v>38</v>
      </c>
      <c r="J12" t="s">
        <v>39</v>
      </c>
      <c r="K12" t="s">
        <v>40</v>
      </c>
      <c r="L12" t="s">
        <v>15</v>
      </c>
      <c r="M12" t="s">
        <v>41</v>
      </c>
      <c r="N12" t="s">
        <v>42</v>
      </c>
    </row>
    <row r="13" spans="2:20" x14ac:dyDescent="0.2">
      <c r="B13" t="s">
        <v>28</v>
      </c>
      <c r="G13">
        <v>83.908299999999997</v>
      </c>
      <c r="H13">
        <f>G13/2</f>
        <v>41.954149999999998</v>
      </c>
      <c r="I13">
        <f>H13/10</f>
        <v>4.1954149999999997</v>
      </c>
      <c r="J13">
        <f>I13*2</f>
        <v>8.3908299999999993</v>
      </c>
      <c r="K13">
        <f>4*3.14*H13^2</f>
        <v>22107.492819914598</v>
      </c>
      <c r="L13">
        <v>1883.6323281250079</v>
      </c>
      <c r="M13">
        <f>L13/K13</f>
        <v>8.5203344561451927E-2</v>
      </c>
      <c r="N13">
        <f>M13*16.02</f>
        <v>1.3649575798744598</v>
      </c>
    </row>
    <row r="14" spans="2:20" x14ac:dyDescent="0.2">
      <c r="B14">
        <f>B11-1.16</f>
        <v>4.01</v>
      </c>
      <c r="G14">
        <v>71.054900000000004</v>
      </c>
      <c r="H14">
        <f>G14/2</f>
        <v>35.527450000000002</v>
      </c>
      <c r="I14">
        <f>H14/10</f>
        <v>3.5527450000000003</v>
      </c>
      <c r="J14">
        <f>I14*2</f>
        <v>7.1054900000000005</v>
      </c>
      <c r="K14">
        <f>4*3.14*H14^2</f>
        <v>15853.228275991403</v>
      </c>
      <c r="L14">
        <v>1252.1235781250289</v>
      </c>
      <c r="M14">
        <f>L14/K14</f>
        <v>7.8982246160000213E-2</v>
      </c>
      <c r="N14">
        <f>M14*16.02</f>
        <v>1.2652955834832034</v>
      </c>
    </row>
    <row r="15" spans="2:20" x14ac:dyDescent="0.2">
      <c r="G15">
        <v>58.277999999999999</v>
      </c>
      <c r="H15">
        <f>G15/2</f>
        <v>29.138999999999999</v>
      </c>
      <c r="I15">
        <f>H15/10</f>
        <v>2.9138999999999999</v>
      </c>
      <c r="J15">
        <f>I15*2</f>
        <v>5.8277999999999999</v>
      </c>
      <c r="K15">
        <f>4*3.14*H15^2</f>
        <v>10664.46139176</v>
      </c>
      <c r="L15">
        <v>754.5138281249674</v>
      </c>
      <c r="M15">
        <f>L15/K15</f>
        <v>7.0750298623421332E-2</v>
      </c>
      <c r="N15">
        <f>M15*16.02</f>
        <v>1.1334197839472098</v>
      </c>
    </row>
    <row r="16" spans="2:20" x14ac:dyDescent="0.2">
      <c r="G16">
        <v>44.227800000000002</v>
      </c>
      <c r="H16">
        <f>G16/2</f>
        <v>22.113900000000001</v>
      </c>
      <c r="I16">
        <f>H16/10</f>
        <v>2.2113900000000002</v>
      </c>
      <c r="J16">
        <f>I16*2</f>
        <v>4.4227800000000004</v>
      </c>
      <c r="K16">
        <f>4*3.14*H16^2</f>
        <v>6142.1486395176007</v>
      </c>
      <c r="L16">
        <v>445.37551562499721</v>
      </c>
      <c r="M16">
        <f>L16/K16</f>
        <v>7.2511354212355342E-2</v>
      </c>
      <c r="N16">
        <f>M16*16.02</f>
        <v>1.1616318944819326</v>
      </c>
    </row>
    <row r="17" spans="2:40" x14ac:dyDescent="0.2">
      <c r="G17">
        <v>30.651900000000001</v>
      </c>
      <c r="H17">
        <f>G17/2</f>
        <v>15.325950000000001</v>
      </c>
      <c r="I17">
        <f>H17/10</f>
        <v>1.5325950000000002</v>
      </c>
      <c r="J17">
        <f>I17*2</f>
        <v>3.0651900000000003</v>
      </c>
      <c r="K17">
        <f>4*3.14*H17^2</f>
        <v>2950.1523771354005</v>
      </c>
      <c r="L17">
        <v>265.43314062501304</v>
      </c>
      <c r="M17">
        <f>L17/K17</f>
        <v>8.9972688421860014E-2</v>
      </c>
      <c r="N17">
        <f>M17*16.02</f>
        <v>1.4413624685181974</v>
      </c>
    </row>
    <row r="18" spans="2:40" x14ac:dyDescent="0.2">
      <c r="I18" s="4"/>
    </row>
    <row r="19" spans="2:40" x14ac:dyDescent="0.2">
      <c r="I19" s="4"/>
      <c r="N19">
        <f>AVERAGE(N6,N13)</f>
        <v>1.2336726218730973</v>
      </c>
    </row>
    <row r="20" spans="2:40" x14ac:dyDescent="0.2">
      <c r="N20">
        <f t="shared" ref="N20:N23" si="0">AVERAGE(N7,N14)</f>
        <v>1.1449798119852819</v>
      </c>
    </row>
    <row r="21" spans="2:40" x14ac:dyDescent="0.2">
      <c r="B21" t="s">
        <v>0</v>
      </c>
      <c r="N21">
        <f t="shared" si="0"/>
        <v>1.0983707854613121</v>
      </c>
    </row>
    <row r="22" spans="2:40" x14ac:dyDescent="0.2">
      <c r="N22">
        <f t="shared" si="0"/>
        <v>1.1511783586282376</v>
      </c>
    </row>
    <row r="23" spans="2:40" x14ac:dyDescent="0.2">
      <c r="B23" t="s">
        <v>1</v>
      </c>
      <c r="N23">
        <f t="shared" si="0"/>
        <v>1.2242337638523537</v>
      </c>
      <c r="AD23" t="s">
        <v>2</v>
      </c>
    </row>
    <row r="24" spans="2:40" x14ac:dyDescent="0.2">
      <c r="D24" t="s">
        <v>3</v>
      </c>
      <c r="F24" t="s">
        <v>4</v>
      </c>
      <c r="X24" t="s">
        <v>5</v>
      </c>
      <c r="Y24" t="s">
        <v>6</v>
      </c>
      <c r="Z24" t="s">
        <v>7</v>
      </c>
      <c r="AA24" t="s">
        <v>8</v>
      </c>
      <c r="AC24">
        <f>(4/3)*3.14*((3.413*12.5)^3)</f>
        <v>325092.75320463529</v>
      </c>
      <c r="AD24" t="s">
        <v>9</v>
      </c>
    </row>
    <row r="25" spans="2:40" x14ac:dyDescent="0.2">
      <c r="B25">
        <v>16361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X25">
        <v>0</v>
      </c>
      <c r="Y25">
        <v>25.725000000000001</v>
      </c>
      <c r="Z25">
        <v>111.47499999999999</v>
      </c>
      <c r="AA25">
        <v>85.75</v>
      </c>
      <c r="AC25">
        <f t="shared" ref="AC25:AC30" si="1">(1/6)*3.14*(AA25)^3</f>
        <v>329974.80723958334</v>
      </c>
      <c r="AI25" t="s">
        <v>79</v>
      </c>
      <c r="AL25" t="s">
        <v>43</v>
      </c>
    </row>
    <row r="26" spans="2:40" x14ac:dyDescent="0.2">
      <c r="B26" t="s">
        <v>20</v>
      </c>
      <c r="C26">
        <v>100000</v>
      </c>
      <c r="D26">
        <v>607.22400000000005</v>
      </c>
      <c r="E26">
        <v>-579942</v>
      </c>
      <c r="F26" s="2">
        <v>2528730</v>
      </c>
      <c r="G26">
        <v>1.87406E-2</v>
      </c>
      <c r="X26">
        <v>100000</v>
      </c>
      <c r="Y26">
        <v>26.102699999999999</v>
      </c>
      <c r="Z26">
        <v>110.935</v>
      </c>
      <c r="AA26">
        <v>84.832300000000004</v>
      </c>
      <c r="AC26">
        <f t="shared" si="1"/>
        <v>319493.57089319953</v>
      </c>
      <c r="AI26" t="s">
        <v>45</v>
      </c>
      <c r="AJ26" t="s">
        <v>25</v>
      </c>
      <c r="AL26" t="s">
        <v>24</v>
      </c>
      <c r="AM26" t="s">
        <v>45</v>
      </c>
      <c r="AN26" t="s">
        <v>25</v>
      </c>
    </row>
    <row r="27" spans="2:40" x14ac:dyDescent="0.2">
      <c r="B27">
        <v>0</v>
      </c>
      <c r="C27">
        <v>200000</v>
      </c>
      <c r="D27">
        <v>607.25599999999997</v>
      </c>
      <c r="E27">
        <v>-503930</v>
      </c>
      <c r="F27" s="2">
        <v>2524240</v>
      </c>
      <c r="G27">
        <v>-2.2992200000000001E-2</v>
      </c>
      <c r="I27">
        <f>E27-(128000-$B$25)/128000*E$26</f>
        <v>1883.6323281250079</v>
      </c>
      <c r="J27">
        <f>B27/$B$25</f>
        <v>0</v>
      </c>
      <c r="K27" s="2">
        <f>F27/$F$26</f>
        <v>0.99822440513617505</v>
      </c>
      <c r="L27">
        <f>E27-$E$27</f>
        <v>0</v>
      </c>
      <c r="O27" t="s">
        <v>21</v>
      </c>
      <c r="P27" t="s">
        <v>10</v>
      </c>
      <c r="Q27" t="s">
        <v>11</v>
      </c>
      <c r="R27" t="s">
        <v>12</v>
      </c>
      <c r="S27" t="s">
        <v>13</v>
      </c>
      <c r="T27" t="s">
        <v>14</v>
      </c>
      <c r="U27" t="s">
        <v>22</v>
      </c>
      <c r="V27" t="s">
        <v>23</v>
      </c>
      <c r="X27">
        <v>200000</v>
      </c>
      <c r="Y27">
        <v>26.5457</v>
      </c>
      <c r="Z27">
        <v>110.45399999999999</v>
      </c>
      <c r="AA27">
        <v>83.908299999999997</v>
      </c>
      <c r="AC27">
        <f t="shared" si="1"/>
        <v>309167.02329687332</v>
      </c>
      <c r="AD27" t="s">
        <v>24</v>
      </c>
      <c r="AE27" t="s">
        <v>45</v>
      </c>
      <c r="AF27" t="s">
        <v>25</v>
      </c>
      <c r="AG27" t="s">
        <v>26</v>
      </c>
    </row>
    <row r="28" spans="2:40" x14ac:dyDescent="0.2">
      <c r="B28">
        <f>B27+(C28-C27)/800</f>
        <v>125</v>
      </c>
      <c r="C28">
        <v>300000</v>
      </c>
      <c r="D28">
        <v>650.52800000000002</v>
      </c>
      <c r="E28">
        <v>-503932</v>
      </c>
      <c r="F28" s="2">
        <v>2525130</v>
      </c>
      <c r="G28">
        <v>-278.06900000000002</v>
      </c>
      <c r="I28">
        <f t="shared" ref="I28:I91" si="2">E28-(128000-$B$25)/128000*E$26</f>
        <v>1881.6323281250079</v>
      </c>
      <c r="J28">
        <f>B28/$B$25</f>
        <v>7.6401197970784179E-3</v>
      </c>
      <c r="K28">
        <f t="shared" ref="K28:K91" si="3">F28/$F$26</f>
        <v>0.99857636046553011</v>
      </c>
      <c r="L28">
        <f>E28-$E$27</f>
        <v>-2</v>
      </c>
      <c r="M28">
        <f>((L28-L27)-(B28-B27)*$B$14)/(B28-B27)</f>
        <v>-4.0259999999999998</v>
      </c>
      <c r="O28">
        <v>125</v>
      </c>
      <c r="P28">
        <v>300000</v>
      </c>
      <c r="Q28">
        <v>650.52800000000002</v>
      </c>
      <c r="R28">
        <v>-503932</v>
      </c>
      <c r="S28" s="2">
        <v>2525130</v>
      </c>
      <c r="T28">
        <v>-278.06900000000002</v>
      </c>
      <c r="U28">
        <v>78.56</v>
      </c>
      <c r="V28">
        <f>U28*10^-4</f>
        <v>7.8560000000000001E-3</v>
      </c>
      <c r="X28">
        <v>300000</v>
      </c>
      <c r="Y28">
        <v>25.977900000000002</v>
      </c>
      <c r="Z28">
        <v>111.203</v>
      </c>
      <c r="AA28">
        <v>85.225099999999998</v>
      </c>
      <c r="AC28">
        <f t="shared" si="1"/>
        <v>323952.21679021319</v>
      </c>
      <c r="AD28">
        <f>V28*$AC$24/AC28</f>
        <v>7.8836585669345861E-3</v>
      </c>
      <c r="AE28">
        <f>AD28*1000</f>
        <v>7.883658566934586</v>
      </c>
      <c r="AF28">
        <f>AC28/O28*0.6022</f>
        <v>1560.6721996085309</v>
      </c>
      <c r="AG28">
        <f>O28/AC28</f>
        <v>3.8585937530703242E-4</v>
      </c>
      <c r="AI28">
        <v>3990.5618886845864</v>
      </c>
      <c r="AJ28">
        <v>30.580444902042441</v>
      </c>
      <c r="AL28">
        <v>5.9418488207785218</v>
      </c>
      <c r="AM28">
        <v>5941.8488207785222</v>
      </c>
      <c r="AN28">
        <v>28.1426542629228</v>
      </c>
    </row>
    <row r="29" spans="2:40" x14ac:dyDescent="0.2">
      <c r="B29">
        <f t="shared" ref="B29:B92" si="4">B28+(C29-C28)/800</f>
        <v>250</v>
      </c>
      <c r="C29">
        <v>400000</v>
      </c>
      <c r="D29">
        <v>650.56700000000001</v>
      </c>
      <c r="E29">
        <v>-503928</v>
      </c>
      <c r="F29" s="2">
        <v>2525130</v>
      </c>
      <c r="G29">
        <v>-412.59699999999998</v>
      </c>
      <c r="I29">
        <f t="shared" si="2"/>
        <v>1885.6323281250079</v>
      </c>
      <c r="J29">
        <f>B29/$B$25</f>
        <v>1.5280239594156836E-2</v>
      </c>
      <c r="K29">
        <f t="shared" si="3"/>
        <v>0.99857636046553011</v>
      </c>
      <c r="L29">
        <f t="shared" ref="L29:L92" si="5">E29-$E$27</f>
        <v>2</v>
      </c>
      <c r="M29">
        <f t="shared" ref="M29:M92" si="6">((L29-L28)-(B29-B28)*$B$14)/(B29-B28)</f>
        <v>-3.9780000000000002</v>
      </c>
      <c r="O29">
        <v>250</v>
      </c>
      <c r="P29">
        <v>400000</v>
      </c>
      <c r="Q29">
        <v>650.56700000000001</v>
      </c>
      <c r="R29">
        <v>-503928</v>
      </c>
      <c r="S29" s="2">
        <v>2525130</v>
      </c>
      <c r="T29">
        <v>-412.59699999999998</v>
      </c>
      <c r="U29">
        <v>158.292</v>
      </c>
      <c r="V29">
        <f>U29*10^-4</f>
        <v>1.5829200000000002E-2</v>
      </c>
      <c r="X29">
        <v>400000</v>
      </c>
      <c r="Y29">
        <v>26.360800000000001</v>
      </c>
      <c r="Z29">
        <v>110.592</v>
      </c>
      <c r="AA29">
        <v>84.231200000000001</v>
      </c>
      <c r="AC29">
        <f t="shared" si="1"/>
        <v>312750.03101124836</v>
      </c>
      <c r="AD29">
        <f>V29*$AC$24/AC29</f>
        <v>1.6453901514854635E-2</v>
      </c>
      <c r="AE29">
        <f t="shared" ref="AE29:AE92" si="7">AD29*1000</f>
        <v>16.453901514854635</v>
      </c>
      <c r="AF29">
        <f>AC29/O29*0.6022</f>
        <v>753.35227469989502</v>
      </c>
      <c r="AG29">
        <f>O29/AC29</f>
        <v>7.993604323288093E-4</v>
      </c>
      <c r="AI29">
        <v>3809.4084448943281</v>
      </c>
      <c r="AJ29">
        <v>30.865602303207631</v>
      </c>
      <c r="AL29">
        <v>5.6159661414825788</v>
      </c>
      <c r="AM29">
        <v>5615.9661414825787</v>
      </c>
      <c r="AN29">
        <v>28.314001352469109</v>
      </c>
    </row>
    <row r="30" spans="2:40" x14ac:dyDescent="0.2">
      <c r="B30">
        <f t="shared" si="4"/>
        <v>375</v>
      </c>
      <c r="C30">
        <v>500000</v>
      </c>
      <c r="D30">
        <v>650.48299999999995</v>
      </c>
      <c r="E30">
        <v>-503923</v>
      </c>
      <c r="F30" s="2">
        <v>2525130</v>
      </c>
      <c r="G30">
        <v>-449.36200000000002</v>
      </c>
      <c r="I30">
        <f t="shared" si="2"/>
        <v>1890.6323281250079</v>
      </c>
      <c r="J30">
        <f>B30/$B$25</f>
        <v>2.2920359391235254E-2</v>
      </c>
      <c r="K30">
        <f t="shared" si="3"/>
        <v>0.99857636046553011</v>
      </c>
      <c r="L30">
        <f t="shared" si="5"/>
        <v>7</v>
      </c>
      <c r="M30">
        <f t="shared" si="6"/>
        <v>-3.97</v>
      </c>
      <c r="O30">
        <v>375</v>
      </c>
      <c r="P30">
        <v>500000</v>
      </c>
      <c r="Q30">
        <v>650.48299999999995</v>
      </c>
      <c r="R30">
        <v>-503923</v>
      </c>
      <c r="S30" s="2">
        <v>2525130</v>
      </c>
      <c r="T30">
        <v>-449.36200000000002</v>
      </c>
      <c r="U30">
        <v>220.37200000000001</v>
      </c>
      <c r="V30">
        <f t="shared" ref="V30:V93" si="8">U30*10^-4</f>
        <v>2.2037200000000003E-2</v>
      </c>
      <c r="X30">
        <v>500000</v>
      </c>
      <c r="Y30">
        <v>26.352399999999999</v>
      </c>
      <c r="Z30">
        <v>110.955</v>
      </c>
      <c r="AA30">
        <v>84.602599999999995</v>
      </c>
      <c r="AC30">
        <f t="shared" si="1"/>
        <v>316905.31826500583</v>
      </c>
      <c r="AD30">
        <f>V30*$AC$24/AC30</f>
        <v>2.2606543999145901E-2</v>
      </c>
      <c r="AE30">
        <f t="shared" si="7"/>
        <v>22.606543999145902</v>
      </c>
      <c r="AF30">
        <f>AC30/O30*0.6022</f>
        <v>508.90768709116401</v>
      </c>
      <c r="AG30">
        <f>O30/AC30</f>
        <v>1.1833187339772369E-3</v>
      </c>
      <c r="AI30">
        <v>3607.8388799257764</v>
      </c>
      <c r="AJ30">
        <v>31.595598513755622</v>
      </c>
      <c r="AL30">
        <v>5.7094230377349087</v>
      </c>
      <c r="AM30">
        <v>5709.4230377349086</v>
      </c>
      <c r="AN30">
        <v>28.66921477213333</v>
      </c>
    </row>
    <row r="31" spans="2:40" x14ac:dyDescent="0.2">
      <c r="B31">
        <f t="shared" si="4"/>
        <v>500</v>
      </c>
      <c r="C31">
        <v>600000</v>
      </c>
      <c r="D31">
        <v>650.63800000000003</v>
      </c>
      <c r="E31">
        <v>-503929</v>
      </c>
      <c r="F31" s="2">
        <v>2525130</v>
      </c>
      <c r="G31">
        <v>-394.53100000000001</v>
      </c>
      <c r="I31">
        <f t="shared" si="2"/>
        <v>1884.6323281250079</v>
      </c>
      <c r="J31">
        <f t="shared" ref="J31:J93" si="9">B31/$B$25</f>
        <v>3.0560479188313672E-2</v>
      </c>
      <c r="K31">
        <f t="shared" si="3"/>
        <v>0.99857636046553011</v>
      </c>
      <c r="L31">
        <f t="shared" si="5"/>
        <v>1</v>
      </c>
      <c r="M31">
        <f t="shared" si="6"/>
        <v>-4.0579999999999998</v>
      </c>
      <c r="O31">
        <v>500</v>
      </c>
      <c r="P31">
        <v>600000</v>
      </c>
      <c r="Q31">
        <v>650.63800000000003</v>
      </c>
      <c r="R31">
        <v>-503929</v>
      </c>
      <c r="S31" s="2">
        <v>2525130</v>
      </c>
      <c r="T31">
        <v>-394.53100000000001</v>
      </c>
      <c r="U31">
        <v>312.22199999999998</v>
      </c>
      <c r="V31">
        <f t="shared" si="8"/>
        <v>3.1222199999999999E-2</v>
      </c>
      <c r="X31">
        <v>600000</v>
      </c>
      <c r="Y31">
        <v>26.4115</v>
      </c>
      <c r="Z31">
        <v>110.744</v>
      </c>
      <c r="AA31">
        <v>84.332499999999996</v>
      </c>
      <c r="AC31">
        <f t="shared" ref="AC31:AC93" si="10">(1/6)*3.14*(AA31)^3</f>
        <v>313879.76779595873</v>
      </c>
      <c r="AD31">
        <f t="shared" ref="AD31:AD93" si="11">V31*$AC$24/AC31</f>
        <v>3.233757636046157E-2</v>
      </c>
      <c r="AE31">
        <f t="shared" si="7"/>
        <v>32.337576360461568</v>
      </c>
      <c r="AF31">
        <f t="shared" ref="AF31:AF93" si="12">AC31/O31*0.6022</f>
        <v>378.03679233345269</v>
      </c>
      <c r="AG31">
        <f t="shared" ref="AG31:AG93" si="13">O31/AC31</f>
        <v>1.5929666429632093E-3</v>
      </c>
      <c r="AI31">
        <v>3424.5648765898163</v>
      </c>
      <c r="AJ31">
        <v>31.90065427472533</v>
      </c>
      <c r="AL31">
        <v>5.3318794207550733</v>
      </c>
      <c r="AM31">
        <v>5331.8794207550736</v>
      </c>
      <c r="AN31">
        <v>28.761830146801838</v>
      </c>
    </row>
    <row r="32" spans="2:40" x14ac:dyDescent="0.2">
      <c r="B32">
        <f t="shared" si="4"/>
        <v>625</v>
      </c>
      <c r="C32">
        <v>700000</v>
      </c>
      <c r="D32">
        <v>650.452</v>
      </c>
      <c r="E32">
        <v>-503931</v>
      </c>
      <c r="F32" s="2">
        <v>2525130</v>
      </c>
      <c r="G32">
        <v>-477.71800000000002</v>
      </c>
      <c r="I32">
        <f t="shared" si="2"/>
        <v>1882.6323281250079</v>
      </c>
      <c r="J32">
        <f t="shared" si="9"/>
        <v>3.820059898539209E-2</v>
      </c>
      <c r="K32">
        <f t="shared" si="3"/>
        <v>0.99857636046553011</v>
      </c>
      <c r="L32">
        <f t="shared" si="5"/>
        <v>-1</v>
      </c>
      <c r="M32">
        <f t="shared" si="6"/>
        <v>-4.0259999999999998</v>
      </c>
      <c r="O32">
        <v>625</v>
      </c>
      <c r="P32">
        <v>700000</v>
      </c>
      <c r="Q32">
        <v>650.452</v>
      </c>
      <c r="R32">
        <v>-503931</v>
      </c>
      <c r="S32" s="2">
        <v>2525130</v>
      </c>
      <c r="T32">
        <v>-477.71800000000002</v>
      </c>
      <c r="U32">
        <v>377.39600000000002</v>
      </c>
      <c r="V32">
        <f t="shared" si="8"/>
        <v>3.7739600000000005E-2</v>
      </c>
      <c r="X32">
        <v>700000</v>
      </c>
      <c r="Y32">
        <v>25.998000000000001</v>
      </c>
      <c r="Z32">
        <v>110.742</v>
      </c>
      <c r="AA32">
        <v>84.744</v>
      </c>
      <c r="AC32">
        <f t="shared" si="10"/>
        <v>318496.94833245693</v>
      </c>
      <c r="AD32">
        <f t="shared" si="11"/>
        <v>3.8521155486975121E-2</v>
      </c>
      <c r="AE32">
        <f t="shared" si="7"/>
        <v>38.521155486975118</v>
      </c>
      <c r="AF32">
        <f t="shared" si="12"/>
        <v>306.87817965728885</v>
      </c>
      <c r="AG32">
        <f t="shared" si="13"/>
        <v>1.9623421928288173E-3</v>
      </c>
      <c r="AI32">
        <v>3754.1745983746741</v>
      </c>
      <c r="AJ32">
        <v>32.382781861253036</v>
      </c>
      <c r="AL32">
        <v>5.3866345193386991</v>
      </c>
      <c r="AM32">
        <v>5386.6345193386987</v>
      </c>
      <c r="AN32">
        <v>28.842591146949555</v>
      </c>
    </row>
    <row r="33" spans="2:40" x14ac:dyDescent="0.2">
      <c r="B33">
        <f t="shared" si="4"/>
        <v>750</v>
      </c>
      <c r="C33">
        <v>800000</v>
      </c>
      <c r="D33">
        <v>650.46400000000006</v>
      </c>
      <c r="E33">
        <v>-503921</v>
      </c>
      <c r="F33" s="2">
        <v>2525130</v>
      </c>
      <c r="G33">
        <v>-323.036</v>
      </c>
      <c r="I33">
        <f t="shared" si="2"/>
        <v>1892.6323281250079</v>
      </c>
      <c r="J33">
        <f t="shared" si="9"/>
        <v>4.5840718782470508E-2</v>
      </c>
      <c r="K33">
        <f t="shared" si="3"/>
        <v>0.99857636046553011</v>
      </c>
      <c r="L33">
        <f t="shared" si="5"/>
        <v>9</v>
      </c>
      <c r="M33">
        <f t="shared" si="6"/>
        <v>-3.93</v>
      </c>
      <c r="O33">
        <v>750</v>
      </c>
      <c r="P33">
        <v>800000</v>
      </c>
      <c r="Q33">
        <v>650.46400000000006</v>
      </c>
      <c r="R33">
        <v>-503921</v>
      </c>
      <c r="S33" s="2">
        <v>2525130</v>
      </c>
      <c r="T33">
        <v>-323.036</v>
      </c>
      <c r="U33">
        <v>494.3</v>
      </c>
      <c r="V33">
        <f t="shared" si="8"/>
        <v>4.9430000000000002E-2</v>
      </c>
      <c r="X33">
        <v>800000</v>
      </c>
      <c r="Y33">
        <v>25.629000000000001</v>
      </c>
      <c r="Z33">
        <v>110.85599999999999</v>
      </c>
      <c r="AA33">
        <v>85.227000000000004</v>
      </c>
      <c r="AC33">
        <f t="shared" si="10"/>
        <v>323973.88374985679</v>
      </c>
      <c r="AD33">
        <f t="shared" si="11"/>
        <v>4.960071041810396E-2</v>
      </c>
      <c r="AE33">
        <f t="shared" si="7"/>
        <v>49.600710418103958</v>
      </c>
      <c r="AF33">
        <f t="shared" si="12"/>
        <v>260.1294303922183</v>
      </c>
      <c r="AG33">
        <f t="shared" si="13"/>
        <v>2.3150014171484327E-3</v>
      </c>
      <c r="AI33">
        <v>3858.2139059083624</v>
      </c>
      <c r="AJ33">
        <v>32.510693774473012</v>
      </c>
      <c r="AL33">
        <v>5.1644865235671151</v>
      </c>
      <c r="AM33">
        <v>5164.486523567115</v>
      </c>
      <c r="AN33">
        <v>28.956895518245467</v>
      </c>
    </row>
    <row r="34" spans="2:40" x14ac:dyDescent="0.2">
      <c r="B34">
        <f t="shared" si="4"/>
        <v>875</v>
      </c>
      <c r="C34">
        <v>900000</v>
      </c>
      <c r="D34">
        <v>650.45399999999995</v>
      </c>
      <c r="E34">
        <v>-503915</v>
      </c>
      <c r="F34" s="2">
        <v>2525130</v>
      </c>
      <c r="G34">
        <v>-389.63600000000002</v>
      </c>
      <c r="I34">
        <f t="shared" si="2"/>
        <v>1898.6323281250079</v>
      </c>
      <c r="J34">
        <f t="shared" si="9"/>
        <v>5.3480838579548926E-2</v>
      </c>
      <c r="K34">
        <f t="shared" si="3"/>
        <v>0.99857636046553011</v>
      </c>
      <c r="L34">
        <f t="shared" si="5"/>
        <v>15</v>
      </c>
      <c r="M34">
        <f t="shared" si="6"/>
        <v>-3.9620000000000002</v>
      </c>
      <c r="O34">
        <v>875</v>
      </c>
      <c r="P34">
        <v>900000</v>
      </c>
      <c r="Q34">
        <v>650.45399999999995</v>
      </c>
      <c r="R34">
        <v>-503915</v>
      </c>
      <c r="S34" s="2">
        <v>2525130</v>
      </c>
      <c r="T34">
        <v>-389.63600000000002</v>
      </c>
      <c r="U34">
        <v>580.44399999999996</v>
      </c>
      <c r="V34">
        <f t="shared" si="8"/>
        <v>5.8044399999999996E-2</v>
      </c>
      <c r="X34">
        <v>900000</v>
      </c>
      <c r="Y34">
        <v>26.059200000000001</v>
      </c>
      <c r="Z34">
        <v>110.553</v>
      </c>
      <c r="AA34">
        <v>84.493799999999993</v>
      </c>
      <c r="AC34">
        <f t="shared" si="10"/>
        <v>315684.25732268445</v>
      </c>
      <c r="AD34">
        <f t="shared" si="11"/>
        <v>5.9774326297249866E-2</v>
      </c>
      <c r="AE34">
        <f t="shared" si="7"/>
        <v>59.774326297249864</v>
      </c>
      <c r="AF34">
        <f t="shared" si="12"/>
        <v>217.26292543968063</v>
      </c>
      <c r="AG34">
        <f t="shared" si="13"/>
        <v>2.7717568415380218E-3</v>
      </c>
      <c r="AI34">
        <v>3376.3543685777072</v>
      </c>
      <c r="AJ34">
        <v>32.653891524614203</v>
      </c>
      <c r="AL34">
        <v>5.1746979413403933</v>
      </c>
      <c r="AM34">
        <v>5174.6979413403933</v>
      </c>
      <c r="AN34">
        <v>29.176094027686204</v>
      </c>
    </row>
    <row r="35" spans="2:40" x14ac:dyDescent="0.2">
      <c r="B35">
        <f t="shared" si="4"/>
        <v>1000</v>
      </c>
      <c r="C35">
        <v>1000000</v>
      </c>
      <c r="D35">
        <v>650.51599999999996</v>
      </c>
      <c r="E35">
        <v>-503932</v>
      </c>
      <c r="F35" s="2">
        <v>2525130</v>
      </c>
      <c r="G35">
        <v>-175.14599999999999</v>
      </c>
      <c r="I35">
        <f t="shared" si="2"/>
        <v>1881.6323281250079</v>
      </c>
      <c r="J35">
        <f t="shared" si="9"/>
        <v>6.1120958376627343E-2</v>
      </c>
      <c r="K35">
        <f t="shared" si="3"/>
        <v>0.99857636046553011</v>
      </c>
      <c r="L35">
        <f t="shared" si="5"/>
        <v>-2</v>
      </c>
      <c r="M35">
        <f t="shared" si="6"/>
        <v>-4.1459999999999999</v>
      </c>
      <c r="O35">
        <v>1000</v>
      </c>
      <c r="P35">
        <v>1000000</v>
      </c>
      <c r="Q35">
        <v>650.51599999999996</v>
      </c>
      <c r="R35">
        <v>-503932</v>
      </c>
      <c r="S35" s="2">
        <v>2525130</v>
      </c>
      <c r="T35">
        <v>-175.14599999999999</v>
      </c>
      <c r="U35">
        <v>709.69600000000003</v>
      </c>
      <c r="V35">
        <f t="shared" si="8"/>
        <v>7.0969600000000008E-2</v>
      </c>
      <c r="X35">
        <v>1000000</v>
      </c>
      <c r="Y35">
        <v>26.040199999999999</v>
      </c>
      <c r="Z35">
        <v>110.871</v>
      </c>
      <c r="AA35">
        <v>84.830799999999996</v>
      </c>
      <c r="AC35">
        <f t="shared" si="10"/>
        <v>319476.62339033245</v>
      </c>
      <c r="AD35">
        <f t="shared" si="11"/>
        <v>7.2217185761485198E-2</v>
      </c>
      <c r="AE35">
        <f t="shared" si="7"/>
        <v>72.217185761485197</v>
      </c>
      <c r="AF35">
        <f t="shared" si="12"/>
        <v>192.38882260565819</v>
      </c>
      <c r="AG35">
        <f t="shared" si="13"/>
        <v>3.1301194728673865E-3</v>
      </c>
      <c r="AI35">
        <v>3097.7186285502062</v>
      </c>
      <c r="AJ35">
        <v>32.720591574793843</v>
      </c>
      <c r="AL35">
        <v>4.7561270275821075</v>
      </c>
      <c r="AM35">
        <v>4756.1270275821071</v>
      </c>
      <c r="AN35">
        <v>29.266448326014345</v>
      </c>
    </row>
    <row r="36" spans="2:40" x14ac:dyDescent="0.2">
      <c r="B36">
        <f t="shared" si="4"/>
        <v>1125</v>
      </c>
      <c r="C36">
        <v>1100000</v>
      </c>
      <c r="D36">
        <v>650.63699999999994</v>
      </c>
      <c r="E36">
        <v>-503925</v>
      </c>
      <c r="F36" s="2">
        <v>2525130</v>
      </c>
      <c r="G36">
        <v>-162.245</v>
      </c>
      <c r="I36">
        <f t="shared" si="2"/>
        <v>1888.6323281250079</v>
      </c>
      <c r="J36">
        <f t="shared" si="9"/>
        <v>6.8761078173705761E-2</v>
      </c>
      <c r="K36">
        <f t="shared" si="3"/>
        <v>0.99857636046553011</v>
      </c>
      <c r="L36">
        <f t="shared" si="5"/>
        <v>5</v>
      </c>
      <c r="M36">
        <f t="shared" si="6"/>
        <v>-3.9540000000000002</v>
      </c>
      <c r="O36">
        <v>1125</v>
      </c>
      <c r="P36">
        <v>1100000</v>
      </c>
      <c r="Q36">
        <v>650.63699999999994</v>
      </c>
      <c r="R36">
        <v>-503925</v>
      </c>
      <c r="S36" s="2">
        <v>2525130</v>
      </c>
      <c r="T36">
        <v>-162.245</v>
      </c>
      <c r="U36">
        <v>818.93899999999996</v>
      </c>
      <c r="V36">
        <f t="shared" si="8"/>
        <v>8.1893900000000006E-2</v>
      </c>
      <c r="X36">
        <v>1100000</v>
      </c>
      <c r="Y36">
        <v>26.245699999999999</v>
      </c>
      <c r="Z36">
        <v>110.843</v>
      </c>
      <c r="AA36">
        <v>84.597300000000004</v>
      </c>
      <c r="AC36">
        <f t="shared" si="10"/>
        <v>316845.76360702218</v>
      </c>
      <c r="AD36">
        <f t="shared" si="11"/>
        <v>8.4025467529006415E-2</v>
      </c>
      <c r="AE36">
        <f t="shared" si="7"/>
        <v>84.02546752900642</v>
      </c>
      <c r="AF36">
        <f t="shared" si="12"/>
        <v>169.60401675035445</v>
      </c>
      <c r="AG36">
        <f t="shared" si="13"/>
        <v>3.5506234553772235E-3</v>
      </c>
      <c r="AI36">
        <v>3794.3134212042764</v>
      </c>
      <c r="AJ36">
        <v>32.853665945780733</v>
      </c>
      <c r="AL36">
        <v>4.6366965882784879</v>
      </c>
      <c r="AM36">
        <v>4636.696588278488</v>
      </c>
      <c r="AN36">
        <v>29.334762460500087</v>
      </c>
    </row>
    <row r="37" spans="2:40" x14ac:dyDescent="0.2">
      <c r="B37">
        <f t="shared" si="4"/>
        <v>1250</v>
      </c>
      <c r="C37">
        <v>1200000</v>
      </c>
      <c r="D37">
        <v>650.41300000000001</v>
      </c>
      <c r="E37">
        <v>-503936</v>
      </c>
      <c r="F37" s="2">
        <v>2525130</v>
      </c>
      <c r="G37">
        <v>-183.55799999999999</v>
      </c>
      <c r="I37">
        <f t="shared" si="2"/>
        <v>1877.6323281250079</v>
      </c>
      <c r="J37">
        <f t="shared" si="9"/>
        <v>7.6401197970784179E-2</v>
      </c>
      <c r="K37">
        <f t="shared" si="3"/>
        <v>0.99857636046553011</v>
      </c>
      <c r="L37">
        <f t="shared" si="5"/>
        <v>-6</v>
      </c>
      <c r="M37">
        <f t="shared" si="6"/>
        <v>-4.0979999999999999</v>
      </c>
      <c r="O37">
        <v>1250</v>
      </c>
      <c r="P37">
        <v>1200000</v>
      </c>
      <c r="Q37">
        <v>650.41300000000001</v>
      </c>
      <c r="R37">
        <v>-503936</v>
      </c>
      <c r="S37" s="2">
        <v>2525130</v>
      </c>
      <c r="T37">
        <v>-183.55799999999999</v>
      </c>
      <c r="U37">
        <v>943.35900000000004</v>
      </c>
      <c r="V37">
        <f t="shared" si="8"/>
        <v>9.4335900000000014E-2</v>
      </c>
      <c r="X37">
        <v>1200000</v>
      </c>
      <c r="Y37">
        <v>25.9499</v>
      </c>
      <c r="Z37">
        <v>110.877</v>
      </c>
      <c r="AA37">
        <v>84.927099999999996</v>
      </c>
      <c r="AC37">
        <f t="shared" si="10"/>
        <v>320565.86941359768</v>
      </c>
      <c r="AD37">
        <f t="shared" si="11"/>
        <v>9.5668068198080894E-2</v>
      </c>
      <c r="AE37">
        <f t="shared" si="7"/>
        <v>95.668068198080888</v>
      </c>
      <c r="AF37">
        <f t="shared" si="12"/>
        <v>154.43581324869481</v>
      </c>
      <c r="AG37">
        <f t="shared" si="13"/>
        <v>3.899354607795866E-3</v>
      </c>
      <c r="AI37">
        <v>3583.0076709538939</v>
      </c>
      <c r="AJ37">
        <v>33.039344091159599</v>
      </c>
      <c r="AL37">
        <v>4.9620475539880493</v>
      </c>
      <c r="AM37">
        <v>4962.047553988049</v>
      </c>
      <c r="AN37">
        <v>29.472185725382886</v>
      </c>
    </row>
    <row r="38" spans="2:40" x14ac:dyDescent="0.2">
      <c r="B38">
        <f t="shared" si="4"/>
        <v>1375</v>
      </c>
      <c r="C38">
        <v>1300000</v>
      </c>
      <c r="D38">
        <v>650.45699999999999</v>
      </c>
      <c r="E38">
        <v>-503925</v>
      </c>
      <c r="F38" s="2">
        <v>2525130</v>
      </c>
      <c r="G38">
        <v>-66.096100000000007</v>
      </c>
      <c r="I38">
        <f t="shared" si="2"/>
        <v>1888.6323281250079</v>
      </c>
      <c r="J38">
        <f t="shared" si="9"/>
        <v>8.4041317767862597E-2</v>
      </c>
      <c r="K38">
        <f t="shared" si="3"/>
        <v>0.99857636046553011</v>
      </c>
      <c r="L38">
        <f t="shared" si="5"/>
        <v>5</v>
      </c>
      <c r="M38">
        <f t="shared" si="6"/>
        <v>-3.9220000000000002</v>
      </c>
      <c r="O38">
        <v>1375</v>
      </c>
      <c r="P38">
        <v>1300000</v>
      </c>
      <c r="Q38">
        <v>650.45699999999999</v>
      </c>
      <c r="R38">
        <v>-503925</v>
      </c>
      <c r="S38" s="2">
        <v>2525130</v>
      </c>
      <c r="T38">
        <v>-66.096100000000007</v>
      </c>
      <c r="U38">
        <v>1118.82</v>
      </c>
      <c r="V38">
        <f t="shared" si="8"/>
        <v>0.111882</v>
      </c>
      <c r="X38">
        <v>1300000</v>
      </c>
      <c r="Y38">
        <v>26.1328</v>
      </c>
      <c r="Z38">
        <v>110.711</v>
      </c>
      <c r="AA38">
        <v>84.578199999999995</v>
      </c>
      <c r="AC38">
        <f t="shared" si="10"/>
        <v>316631.20399874536</v>
      </c>
      <c r="AD38">
        <f t="shared" si="11"/>
        <v>0.11487189814111033</v>
      </c>
      <c r="AE38">
        <f t="shared" si="7"/>
        <v>114.87189814111034</v>
      </c>
      <c r="AF38">
        <f t="shared" si="12"/>
        <v>138.67295348948687</v>
      </c>
      <c r="AG38">
        <f t="shared" si="13"/>
        <v>4.3425915785781123E-3</v>
      </c>
      <c r="AI38">
        <v>3430.8064026714824</v>
      </c>
      <c r="AJ38">
        <v>33.169263247559932</v>
      </c>
      <c r="AL38">
        <v>4.8149535168014053</v>
      </c>
      <c r="AM38">
        <v>4814.9535168014054</v>
      </c>
      <c r="AN38">
        <v>29.634609813991016</v>
      </c>
    </row>
    <row r="39" spans="2:40" x14ac:dyDescent="0.2">
      <c r="B39">
        <f t="shared" si="4"/>
        <v>1500</v>
      </c>
      <c r="C39">
        <v>1400000</v>
      </c>
      <c r="D39">
        <v>650.44399999999996</v>
      </c>
      <c r="E39">
        <v>-503932</v>
      </c>
      <c r="F39" s="2">
        <v>2525130</v>
      </c>
      <c r="G39">
        <v>-51.965499999999999</v>
      </c>
      <c r="I39">
        <f t="shared" si="2"/>
        <v>1881.6323281250079</v>
      </c>
      <c r="J39">
        <f t="shared" si="9"/>
        <v>9.1681437564941015E-2</v>
      </c>
      <c r="K39">
        <f t="shared" si="3"/>
        <v>0.99857636046553011</v>
      </c>
      <c r="L39">
        <f t="shared" si="5"/>
        <v>-2</v>
      </c>
      <c r="M39">
        <f t="shared" si="6"/>
        <v>-4.0659999999999998</v>
      </c>
      <c r="O39">
        <v>1500</v>
      </c>
      <c r="P39">
        <v>1400000</v>
      </c>
      <c r="Q39">
        <v>650.44399999999996</v>
      </c>
      <c r="R39">
        <v>-503932</v>
      </c>
      <c r="S39" s="2">
        <v>2525130</v>
      </c>
      <c r="T39">
        <v>-51.965499999999999</v>
      </c>
      <c r="U39">
        <v>1303.8399999999999</v>
      </c>
      <c r="V39">
        <f t="shared" si="8"/>
        <v>0.130384</v>
      </c>
      <c r="X39">
        <v>1400000</v>
      </c>
      <c r="Y39">
        <v>26.037700000000001</v>
      </c>
      <c r="Z39">
        <v>110.974</v>
      </c>
      <c r="AA39">
        <v>84.936300000000003</v>
      </c>
      <c r="AC39">
        <f t="shared" si="10"/>
        <v>320670.05967179534</v>
      </c>
      <c r="AD39">
        <f t="shared" si="11"/>
        <v>0.13218226103558281</v>
      </c>
      <c r="AE39">
        <f t="shared" si="7"/>
        <v>132.1822610355828</v>
      </c>
      <c r="AF39">
        <f t="shared" si="12"/>
        <v>128.73833995623676</v>
      </c>
      <c r="AG39">
        <f t="shared" si="13"/>
        <v>4.6777051825020542E-3</v>
      </c>
      <c r="AI39">
        <v>3540.402203259207</v>
      </c>
      <c r="AJ39">
        <v>33.179872095078771</v>
      </c>
      <c r="AL39">
        <v>4.6241657366712241</v>
      </c>
      <c r="AM39">
        <v>4624.1657366712243</v>
      </c>
      <c r="AN39">
        <v>29.912567683308126</v>
      </c>
    </row>
    <row r="40" spans="2:40" x14ac:dyDescent="0.2">
      <c r="B40">
        <f t="shared" si="4"/>
        <v>1625</v>
      </c>
      <c r="C40">
        <v>1500000</v>
      </c>
      <c r="D40">
        <v>650.51099999999997</v>
      </c>
      <c r="E40">
        <v>-503924</v>
      </c>
      <c r="F40" s="2">
        <v>2525130</v>
      </c>
      <c r="G40">
        <v>38.257100000000001</v>
      </c>
      <c r="I40">
        <f t="shared" si="2"/>
        <v>1889.6323281250079</v>
      </c>
      <c r="J40">
        <f t="shared" si="9"/>
        <v>9.9321557362019433E-2</v>
      </c>
      <c r="K40">
        <f t="shared" si="3"/>
        <v>0.99857636046553011</v>
      </c>
      <c r="L40">
        <f t="shared" si="5"/>
        <v>6</v>
      </c>
      <c r="M40">
        <f t="shared" si="6"/>
        <v>-3.9460000000000002</v>
      </c>
      <c r="O40">
        <v>1625</v>
      </c>
      <c r="P40">
        <v>1500000</v>
      </c>
      <c r="Q40">
        <v>650.51099999999997</v>
      </c>
      <c r="R40">
        <v>-503924</v>
      </c>
      <c r="S40" s="2">
        <v>2525130</v>
      </c>
      <c r="T40">
        <v>38.257100000000001</v>
      </c>
      <c r="U40">
        <v>1468.87</v>
      </c>
      <c r="V40">
        <f t="shared" si="8"/>
        <v>0.14688699999999999</v>
      </c>
      <c r="X40">
        <v>1500000</v>
      </c>
      <c r="Y40">
        <v>26.083500000000001</v>
      </c>
      <c r="Z40">
        <v>110.62</v>
      </c>
      <c r="AA40">
        <v>84.536500000000004</v>
      </c>
      <c r="AC40">
        <f t="shared" si="10"/>
        <v>316163.10421131115</v>
      </c>
      <c r="AD40">
        <f t="shared" si="11"/>
        <v>0.15103564775241371</v>
      </c>
      <c r="AE40">
        <f t="shared" si="7"/>
        <v>151.03564775241372</v>
      </c>
      <c r="AF40">
        <f t="shared" si="12"/>
        <v>117.1651823729548</v>
      </c>
      <c r="AG40">
        <f t="shared" si="13"/>
        <v>5.1397521670141283E-3</v>
      </c>
      <c r="AI40">
        <v>3147.5019555734225</v>
      </c>
      <c r="AJ40">
        <v>33.371438727073496</v>
      </c>
      <c r="AL40">
        <v>4.8805075066719139</v>
      </c>
      <c r="AM40">
        <v>4880.5075066719137</v>
      </c>
      <c r="AN40">
        <v>30.104227692619279</v>
      </c>
    </row>
    <row r="41" spans="2:40" x14ac:dyDescent="0.2">
      <c r="B41">
        <f t="shared" si="4"/>
        <v>1750</v>
      </c>
      <c r="C41">
        <v>1600000</v>
      </c>
      <c r="D41">
        <v>650.46400000000006</v>
      </c>
      <c r="E41">
        <v>-503926</v>
      </c>
      <c r="F41" s="2">
        <v>2525130</v>
      </c>
      <c r="G41">
        <v>40.128599999999999</v>
      </c>
      <c r="I41">
        <f t="shared" si="2"/>
        <v>1887.6323281250079</v>
      </c>
      <c r="J41">
        <f t="shared" si="9"/>
        <v>0.10696167715909785</v>
      </c>
      <c r="K41">
        <f t="shared" si="3"/>
        <v>0.99857636046553011</v>
      </c>
      <c r="L41">
        <f t="shared" si="5"/>
        <v>4</v>
      </c>
      <c r="M41">
        <f t="shared" si="6"/>
        <v>-4.0259999999999998</v>
      </c>
      <c r="O41">
        <v>1750</v>
      </c>
      <c r="P41">
        <v>1600000</v>
      </c>
      <c r="Q41">
        <v>650.46400000000006</v>
      </c>
      <c r="R41">
        <v>-503926</v>
      </c>
      <c r="S41" s="2">
        <v>2525130</v>
      </c>
      <c r="T41">
        <v>40.128599999999999</v>
      </c>
      <c r="U41">
        <v>1655.49</v>
      </c>
      <c r="V41">
        <f t="shared" si="8"/>
        <v>0.165549</v>
      </c>
      <c r="X41">
        <v>1600000</v>
      </c>
      <c r="Y41">
        <v>26.179500000000001</v>
      </c>
      <c r="Z41">
        <v>110.559</v>
      </c>
      <c r="AA41">
        <v>84.379499999999993</v>
      </c>
      <c r="AC41">
        <f t="shared" si="10"/>
        <v>314404.85263371165</v>
      </c>
      <c r="AD41">
        <f t="shared" si="11"/>
        <v>0.17117668429556396</v>
      </c>
      <c r="AE41">
        <f t="shared" si="7"/>
        <v>171.17668429556394</v>
      </c>
      <c r="AF41">
        <f t="shared" si="12"/>
        <v>108.19120128915493</v>
      </c>
      <c r="AG41">
        <f t="shared" si="13"/>
        <v>5.5660718508018297E-3</v>
      </c>
      <c r="AI41">
        <v>3437.4665136507147</v>
      </c>
      <c r="AJ41">
        <v>33.383991084332578</v>
      </c>
      <c r="AL41">
        <v>4.860671098711606</v>
      </c>
      <c r="AM41">
        <v>4860.6710987116057</v>
      </c>
      <c r="AN41">
        <v>30.195761560130524</v>
      </c>
    </row>
    <row r="42" spans="2:40" x14ac:dyDescent="0.2">
      <c r="B42">
        <f t="shared" si="4"/>
        <v>1875</v>
      </c>
      <c r="C42">
        <v>1700000</v>
      </c>
      <c r="D42">
        <v>650.447</v>
      </c>
      <c r="E42">
        <v>-503908</v>
      </c>
      <c r="F42" s="2">
        <v>2525130</v>
      </c>
      <c r="G42">
        <v>-23.242999999999999</v>
      </c>
      <c r="I42">
        <f t="shared" si="2"/>
        <v>1905.6323281250079</v>
      </c>
      <c r="J42">
        <f t="shared" si="9"/>
        <v>0.11460179695617627</v>
      </c>
      <c r="K42">
        <f t="shared" si="3"/>
        <v>0.99857636046553011</v>
      </c>
      <c r="L42">
        <f t="shared" si="5"/>
        <v>22</v>
      </c>
      <c r="M42">
        <f t="shared" si="6"/>
        <v>-3.8660000000000001</v>
      </c>
      <c r="O42">
        <v>1875</v>
      </c>
      <c r="P42">
        <v>1700000</v>
      </c>
      <c r="Q42">
        <v>650.447</v>
      </c>
      <c r="R42">
        <v>-503908</v>
      </c>
      <c r="S42" s="2">
        <v>2525130</v>
      </c>
      <c r="T42">
        <v>-23.242999999999999</v>
      </c>
      <c r="U42">
        <v>1862.27</v>
      </c>
      <c r="V42">
        <f t="shared" si="8"/>
        <v>0.186227</v>
      </c>
      <c r="X42">
        <v>1700000</v>
      </c>
      <c r="Y42">
        <v>25.885200000000001</v>
      </c>
      <c r="Z42">
        <v>110.655</v>
      </c>
      <c r="AA42">
        <v>84.769800000000004</v>
      </c>
      <c r="AC42">
        <f t="shared" si="10"/>
        <v>318787.93258704967</v>
      </c>
      <c r="AD42">
        <f t="shared" si="11"/>
        <v>0.18991009998318553</v>
      </c>
      <c r="AE42">
        <f t="shared" si="7"/>
        <v>189.91009998318555</v>
      </c>
      <c r="AF42">
        <f t="shared" si="12"/>
        <v>102.38618293542469</v>
      </c>
      <c r="AG42">
        <f t="shared" si="13"/>
        <v>5.881652999797927E-3</v>
      </c>
      <c r="AI42">
        <v>3181.5001693290424</v>
      </c>
      <c r="AJ42">
        <v>33.405259377599059</v>
      </c>
      <c r="AL42">
        <v>4.3336176000186466</v>
      </c>
      <c r="AM42">
        <v>4333.617600018647</v>
      </c>
      <c r="AN42">
        <v>30.257312508020966</v>
      </c>
    </row>
    <row r="43" spans="2:40" x14ac:dyDescent="0.2">
      <c r="B43">
        <f t="shared" si="4"/>
        <v>2000</v>
      </c>
      <c r="C43">
        <v>1800000</v>
      </c>
      <c r="D43">
        <v>650.54</v>
      </c>
      <c r="E43">
        <v>-503903</v>
      </c>
      <c r="F43" s="2">
        <v>2525130</v>
      </c>
      <c r="G43">
        <v>72.806299999999993</v>
      </c>
      <c r="I43">
        <f t="shared" si="2"/>
        <v>1910.6323281250079</v>
      </c>
      <c r="J43">
        <f t="shared" si="9"/>
        <v>0.12224191675325469</v>
      </c>
      <c r="K43">
        <f t="shared" si="3"/>
        <v>0.99857636046553011</v>
      </c>
      <c r="L43">
        <f t="shared" si="5"/>
        <v>27</v>
      </c>
      <c r="M43">
        <f t="shared" si="6"/>
        <v>-3.97</v>
      </c>
      <c r="O43">
        <v>2000</v>
      </c>
      <c r="P43">
        <v>1800000</v>
      </c>
      <c r="Q43">
        <v>650.54</v>
      </c>
      <c r="R43">
        <v>-503903</v>
      </c>
      <c r="S43" s="2">
        <v>2525130</v>
      </c>
      <c r="T43">
        <v>72.806299999999993</v>
      </c>
      <c r="U43">
        <v>2093.6</v>
      </c>
      <c r="V43">
        <f t="shared" si="8"/>
        <v>0.20935999999999999</v>
      </c>
      <c r="X43">
        <v>1800000</v>
      </c>
      <c r="Y43">
        <v>26.378499999999999</v>
      </c>
      <c r="Z43">
        <v>111.339</v>
      </c>
      <c r="AA43">
        <v>84.960499999999996</v>
      </c>
      <c r="AC43">
        <f t="shared" si="10"/>
        <v>320944.23314144282</v>
      </c>
      <c r="AD43">
        <f t="shared" si="11"/>
        <v>0.21206618403679867</v>
      </c>
      <c r="AE43">
        <f t="shared" si="7"/>
        <v>212.06618403679866</v>
      </c>
      <c r="AF43">
        <f t="shared" si="12"/>
        <v>96.636308598888419</v>
      </c>
      <c r="AG43">
        <f t="shared" si="13"/>
        <v>6.2316122038515746E-3</v>
      </c>
      <c r="AI43">
        <v>3654.7609326873244</v>
      </c>
      <c r="AJ43">
        <v>33.434222796245919</v>
      </c>
      <c r="AL43">
        <v>4.7215501808820441</v>
      </c>
      <c r="AM43">
        <v>4721.5501808820445</v>
      </c>
      <c r="AN43">
        <v>30.350331289109501</v>
      </c>
    </row>
    <row r="44" spans="2:40" x14ac:dyDescent="0.2">
      <c r="B44">
        <f t="shared" si="4"/>
        <v>2125</v>
      </c>
      <c r="C44">
        <v>1900000</v>
      </c>
      <c r="D44">
        <v>650.49300000000005</v>
      </c>
      <c r="E44">
        <v>-503910</v>
      </c>
      <c r="F44" s="2">
        <v>2525130</v>
      </c>
      <c r="G44">
        <v>250.47200000000001</v>
      </c>
      <c r="I44">
        <f t="shared" si="2"/>
        <v>1903.6323281250079</v>
      </c>
      <c r="J44">
        <f t="shared" si="9"/>
        <v>0.12988203655033312</v>
      </c>
      <c r="K44">
        <f t="shared" si="3"/>
        <v>0.99857636046553011</v>
      </c>
      <c r="L44">
        <f t="shared" si="5"/>
        <v>20</v>
      </c>
      <c r="M44">
        <f t="shared" si="6"/>
        <v>-4.0659999999999998</v>
      </c>
      <c r="O44">
        <v>2125</v>
      </c>
      <c r="P44">
        <v>1900000</v>
      </c>
      <c r="Q44">
        <v>650.49300000000005</v>
      </c>
      <c r="R44">
        <v>-503910</v>
      </c>
      <c r="S44" s="2">
        <v>2525130</v>
      </c>
      <c r="T44">
        <v>250.47200000000001</v>
      </c>
      <c r="U44">
        <v>2349.2199999999998</v>
      </c>
      <c r="V44">
        <f t="shared" si="8"/>
        <v>0.23492199999999999</v>
      </c>
      <c r="X44">
        <v>1900000</v>
      </c>
      <c r="Y44">
        <v>25.994499999999999</v>
      </c>
      <c r="Z44">
        <v>111.16200000000001</v>
      </c>
      <c r="AA44">
        <v>85.167500000000004</v>
      </c>
      <c r="AC44">
        <f t="shared" si="10"/>
        <v>323295.82427425997</v>
      </c>
      <c r="AD44">
        <f t="shared" si="11"/>
        <v>0.23622773334539429</v>
      </c>
      <c r="AE44">
        <f t="shared" si="7"/>
        <v>236.22773334539428</v>
      </c>
      <c r="AF44">
        <f t="shared" si="12"/>
        <v>91.618233119039687</v>
      </c>
      <c r="AG44">
        <f t="shared" si="13"/>
        <v>6.5729274566729608E-3</v>
      </c>
      <c r="AI44">
        <v>2912.667475230558</v>
      </c>
      <c r="AJ44">
        <v>33.438133198986137</v>
      </c>
      <c r="AL44">
        <v>4.7294049705770123</v>
      </c>
      <c r="AM44">
        <v>4729.4049705770121</v>
      </c>
      <c r="AN44">
        <v>30.364595505154771</v>
      </c>
    </row>
    <row r="45" spans="2:40" x14ac:dyDescent="0.2">
      <c r="B45">
        <f t="shared" si="4"/>
        <v>2250</v>
      </c>
      <c r="C45">
        <v>2000000</v>
      </c>
      <c r="D45">
        <v>650.42600000000004</v>
      </c>
      <c r="E45">
        <v>-503902</v>
      </c>
      <c r="F45" s="2">
        <v>2525130</v>
      </c>
      <c r="G45">
        <v>479.08</v>
      </c>
      <c r="I45">
        <f t="shared" si="2"/>
        <v>1911.6323281250079</v>
      </c>
      <c r="J45">
        <f t="shared" si="9"/>
        <v>0.13752215634741152</v>
      </c>
      <c r="K45">
        <f t="shared" si="3"/>
        <v>0.99857636046553011</v>
      </c>
      <c r="L45">
        <f t="shared" si="5"/>
        <v>28</v>
      </c>
      <c r="M45">
        <f t="shared" si="6"/>
        <v>-3.9460000000000002</v>
      </c>
      <c r="O45">
        <v>2250</v>
      </c>
      <c r="P45">
        <v>2000000</v>
      </c>
      <c r="Q45">
        <v>650.42600000000004</v>
      </c>
      <c r="R45">
        <v>-503902</v>
      </c>
      <c r="S45" s="2">
        <v>2525130</v>
      </c>
      <c r="T45">
        <v>479.08</v>
      </c>
      <c r="U45">
        <v>2649.34</v>
      </c>
      <c r="V45">
        <f t="shared" si="8"/>
        <v>0.264934</v>
      </c>
      <c r="X45">
        <v>2000000</v>
      </c>
      <c r="Y45">
        <v>25.992799999999999</v>
      </c>
      <c r="Z45">
        <v>111.339</v>
      </c>
      <c r="AA45">
        <v>85.346199999999996</v>
      </c>
      <c r="AC45">
        <f t="shared" si="10"/>
        <v>325335.13277333905</v>
      </c>
      <c r="AD45">
        <f t="shared" si="11"/>
        <v>0.26473662018396976</v>
      </c>
      <c r="AE45">
        <f t="shared" si="7"/>
        <v>264.73662018396976</v>
      </c>
      <c r="AF45">
        <f t="shared" si="12"/>
        <v>87.074140869379903</v>
      </c>
      <c r="AG45">
        <f t="shared" si="13"/>
        <v>6.9159453540099981E-3</v>
      </c>
      <c r="AI45">
        <v>3239.8299436964917</v>
      </c>
      <c r="AJ45">
        <v>33.629081378932909</v>
      </c>
      <c r="AL45">
        <v>4.1850600537819869</v>
      </c>
      <c r="AM45">
        <v>4185.0600537819864</v>
      </c>
      <c r="AN45">
        <v>30.551272659435718</v>
      </c>
    </row>
    <row r="46" spans="2:40" x14ac:dyDescent="0.2">
      <c r="B46">
        <f t="shared" si="4"/>
        <v>2375</v>
      </c>
      <c r="C46">
        <v>2100000</v>
      </c>
      <c r="D46">
        <v>650.41700000000003</v>
      </c>
      <c r="E46">
        <v>-503886</v>
      </c>
      <c r="F46" s="2">
        <v>2525130</v>
      </c>
      <c r="G46">
        <v>431.62099999999998</v>
      </c>
      <c r="I46">
        <f t="shared" si="2"/>
        <v>1927.6323281250079</v>
      </c>
      <c r="J46">
        <f t="shared" si="9"/>
        <v>0.14516227614448995</v>
      </c>
      <c r="K46">
        <f t="shared" si="3"/>
        <v>0.99857636046553011</v>
      </c>
      <c r="L46">
        <f t="shared" si="5"/>
        <v>44</v>
      </c>
      <c r="M46">
        <f t="shared" si="6"/>
        <v>-3.8820000000000001</v>
      </c>
      <c r="O46">
        <v>2375</v>
      </c>
      <c r="P46">
        <v>2100000</v>
      </c>
      <c r="Q46">
        <v>650.41700000000003</v>
      </c>
      <c r="R46">
        <v>-503886</v>
      </c>
      <c r="S46" s="2">
        <v>2525130</v>
      </c>
      <c r="T46">
        <v>431.62099999999998</v>
      </c>
      <c r="U46">
        <v>2957.33</v>
      </c>
      <c r="V46">
        <f t="shared" si="8"/>
        <v>0.29573300000000002</v>
      </c>
      <c r="X46">
        <v>2100000</v>
      </c>
      <c r="Y46">
        <v>26.344799999999999</v>
      </c>
      <c r="Z46">
        <v>110.83</v>
      </c>
      <c r="AA46">
        <v>84.485200000000006</v>
      </c>
      <c r="AC46">
        <f t="shared" si="10"/>
        <v>315587.87362491182</v>
      </c>
      <c r="AD46">
        <f t="shared" si="11"/>
        <v>0.30463989024411386</v>
      </c>
      <c r="AE46">
        <f t="shared" si="7"/>
        <v>304.63989024411387</v>
      </c>
      <c r="AF46">
        <f t="shared" si="12"/>
        <v>80.019796840809221</v>
      </c>
      <c r="AG46">
        <f t="shared" si="13"/>
        <v>7.5256377018553559E-3</v>
      </c>
      <c r="AI46">
        <v>2751.3572553632903</v>
      </c>
      <c r="AJ46">
        <v>33.899798422446473</v>
      </c>
      <c r="AL46">
        <v>4.2359755539627777</v>
      </c>
      <c r="AM46">
        <v>4235.9755539627777</v>
      </c>
      <c r="AN46">
        <v>30.739214742461261</v>
      </c>
    </row>
    <row r="47" spans="2:40" x14ac:dyDescent="0.2">
      <c r="B47">
        <f t="shared" si="4"/>
        <v>2500</v>
      </c>
      <c r="C47">
        <v>2200000</v>
      </c>
      <c r="D47">
        <v>650.49800000000005</v>
      </c>
      <c r="E47">
        <v>-503873</v>
      </c>
      <c r="F47" s="2">
        <v>2525130</v>
      </c>
      <c r="G47">
        <v>590.54399999999998</v>
      </c>
      <c r="I47">
        <f t="shared" si="2"/>
        <v>1940.6323281250079</v>
      </c>
      <c r="J47">
        <f t="shared" si="9"/>
        <v>0.15280239594156836</v>
      </c>
      <c r="K47">
        <f t="shared" si="3"/>
        <v>0.99857636046553011</v>
      </c>
      <c r="L47">
        <f t="shared" si="5"/>
        <v>57</v>
      </c>
      <c r="M47">
        <f t="shared" si="6"/>
        <v>-3.9060000000000001</v>
      </c>
      <c r="O47">
        <v>2500</v>
      </c>
      <c r="P47">
        <v>2200000</v>
      </c>
      <c r="Q47">
        <v>650.49800000000005</v>
      </c>
      <c r="R47">
        <v>-503873</v>
      </c>
      <c r="S47" s="2">
        <v>2525130</v>
      </c>
      <c r="T47">
        <v>590.54399999999998</v>
      </c>
      <c r="U47">
        <v>3228.5</v>
      </c>
      <c r="V47">
        <f t="shared" si="8"/>
        <v>0.32285000000000003</v>
      </c>
      <c r="X47">
        <v>2200000</v>
      </c>
      <c r="Y47">
        <v>26.213100000000001</v>
      </c>
      <c r="Z47">
        <v>110.89100000000001</v>
      </c>
      <c r="AA47">
        <v>84.677899999999994</v>
      </c>
      <c r="AC47">
        <f t="shared" si="10"/>
        <v>317752.25024522789</v>
      </c>
      <c r="AD47">
        <f t="shared" si="11"/>
        <v>0.33030826781278716</v>
      </c>
      <c r="AE47">
        <f t="shared" si="7"/>
        <v>330.30826781278716</v>
      </c>
      <c r="AF47">
        <f t="shared" si="12"/>
        <v>76.540162039070495</v>
      </c>
      <c r="AG47">
        <f t="shared" si="13"/>
        <v>7.8677648956714061E-3</v>
      </c>
      <c r="AI47">
        <v>3301.8493076014506</v>
      </c>
      <c r="AJ47">
        <v>34.006849656356579</v>
      </c>
      <c r="AL47">
        <v>4.3642640125507439</v>
      </c>
      <c r="AM47">
        <v>4364.2640125507442</v>
      </c>
      <c r="AN47">
        <v>30.885920192208165</v>
      </c>
    </row>
    <row r="48" spans="2:40" x14ac:dyDescent="0.2">
      <c r="B48">
        <f t="shared" si="4"/>
        <v>2625</v>
      </c>
      <c r="C48">
        <v>2300000</v>
      </c>
      <c r="D48">
        <v>650.43899999999996</v>
      </c>
      <c r="E48">
        <v>-503864</v>
      </c>
      <c r="F48" s="2">
        <v>2525130</v>
      </c>
      <c r="G48">
        <v>778.55</v>
      </c>
      <c r="I48">
        <f t="shared" si="2"/>
        <v>1949.6323281250079</v>
      </c>
      <c r="J48">
        <f t="shared" si="9"/>
        <v>0.16044251573864679</v>
      </c>
      <c r="K48">
        <f t="shared" si="3"/>
        <v>0.99857636046553011</v>
      </c>
      <c r="L48">
        <f t="shared" si="5"/>
        <v>66</v>
      </c>
      <c r="M48">
        <f t="shared" si="6"/>
        <v>-3.9380000000000002</v>
      </c>
      <c r="O48">
        <v>2625</v>
      </c>
      <c r="P48">
        <v>2300000</v>
      </c>
      <c r="Q48">
        <v>650.43899999999996</v>
      </c>
      <c r="R48">
        <v>-503864</v>
      </c>
      <c r="S48" s="2">
        <v>2525130</v>
      </c>
      <c r="T48">
        <v>778.55</v>
      </c>
      <c r="U48">
        <v>3576.77</v>
      </c>
      <c r="V48">
        <f t="shared" si="8"/>
        <v>0.35767700000000002</v>
      </c>
      <c r="X48">
        <v>2300000</v>
      </c>
      <c r="Y48">
        <v>25.844100000000001</v>
      </c>
      <c r="Z48">
        <v>111.056</v>
      </c>
      <c r="AA48">
        <v>85.2119</v>
      </c>
      <c r="AC48">
        <f t="shared" si="10"/>
        <v>323801.71510752192</v>
      </c>
      <c r="AD48">
        <f t="shared" si="11"/>
        <v>0.35910310311161536</v>
      </c>
      <c r="AE48">
        <f t="shared" si="7"/>
        <v>359.10310311161538</v>
      </c>
      <c r="AF48">
        <f t="shared" si="12"/>
        <v>74.28319727152369</v>
      </c>
      <c r="AG48">
        <f t="shared" si="13"/>
        <v>8.1068131437424286E-3</v>
      </c>
      <c r="AI48">
        <v>2991.6047578952189</v>
      </c>
      <c r="AJ48">
        <v>34.449710476647439</v>
      </c>
      <c r="AL48">
        <v>4.0717873140497449</v>
      </c>
      <c r="AM48">
        <v>4071.787314049745</v>
      </c>
      <c r="AN48">
        <v>30.896100987042548</v>
      </c>
    </row>
    <row r="49" spans="2:40" x14ac:dyDescent="0.2">
      <c r="B49">
        <f t="shared" si="4"/>
        <v>2750</v>
      </c>
      <c r="C49">
        <v>2400000</v>
      </c>
      <c r="D49">
        <v>650.52</v>
      </c>
      <c r="E49">
        <v>-503841</v>
      </c>
      <c r="F49" s="2">
        <v>2525130</v>
      </c>
      <c r="G49">
        <v>918.7</v>
      </c>
      <c r="I49">
        <f t="shared" si="2"/>
        <v>1972.6323281250079</v>
      </c>
      <c r="J49">
        <f t="shared" si="9"/>
        <v>0.16808263553572519</v>
      </c>
      <c r="K49">
        <f t="shared" si="3"/>
        <v>0.99857636046553011</v>
      </c>
      <c r="L49">
        <f t="shared" si="5"/>
        <v>89</v>
      </c>
      <c r="M49">
        <f t="shared" si="6"/>
        <v>-3.8260000000000001</v>
      </c>
      <c r="O49">
        <v>2750</v>
      </c>
      <c r="P49">
        <v>2400000</v>
      </c>
      <c r="Q49">
        <v>650.52</v>
      </c>
      <c r="R49">
        <v>-503841</v>
      </c>
      <c r="S49" s="2">
        <v>2525130</v>
      </c>
      <c r="T49">
        <v>918.7</v>
      </c>
      <c r="U49">
        <v>3960.87</v>
      </c>
      <c r="V49">
        <f t="shared" si="8"/>
        <v>0.39608700000000002</v>
      </c>
      <c r="X49">
        <v>2400000</v>
      </c>
      <c r="Y49">
        <v>26.14</v>
      </c>
      <c r="Z49">
        <v>111.04600000000001</v>
      </c>
      <c r="AA49">
        <v>84.906000000000006</v>
      </c>
      <c r="AC49">
        <f t="shared" si="10"/>
        <v>320326.99656286114</v>
      </c>
      <c r="AD49">
        <f t="shared" si="11"/>
        <v>0.40197989779264665</v>
      </c>
      <c r="AE49">
        <f t="shared" si="7"/>
        <v>401.97989779264663</v>
      </c>
      <c r="AF49">
        <f t="shared" si="12"/>
        <v>70.145788120056352</v>
      </c>
      <c r="AG49">
        <f t="shared" si="13"/>
        <v>8.5849773185143908E-3</v>
      </c>
      <c r="AI49">
        <v>3047.6721207577152</v>
      </c>
      <c r="AJ49">
        <v>34.784949832168564</v>
      </c>
      <c r="AL49">
        <v>4.4791610676789526</v>
      </c>
      <c r="AM49">
        <v>4479.1610676789523</v>
      </c>
      <c r="AN49">
        <v>30.991683341003704</v>
      </c>
    </row>
    <row r="50" spans="2:40" x14ac:dyDescent="0.2">
      <c r="B50">
        <f t="shared" si="4"/>
        <v>2875</v>
      </c>
      <c r="C50">
        <v>2500000</v>
      </c>
      <c r="D50">
        <v>650.5</v>
      </c>
      <c r="E50">
        <v>-503833</v>
      </c>
      <c r="F50" s="2">
        <v>2525130</v>
      </c>
      <c r="G50">
        <v>1157.72</v>
      </c>
      <c r="I50">
        <f t="shared" si="2"/>
        <v>1980.6323281250079</v>
      </c>
      <c r="J50">
        <f t="shared" si="9"/>
        <v>0.17572275533280363</v>
      </c>
      <c r="K50">
        <f t="shared" si="3"/>
        <v>0.99857636046553011</v>
      </c>
      <c r="L50">
        <f t="shared" si="5"/>
        <v>97</v>
      </c>
      <c r="M50">
        <f t="shared" si="6"/>
        <v>-3.9460000000000002</v>
      </c>
      <c r="O50">
        <v>2875</v>
      </c>
      <c r="P50">
        <v>2500000</v>
      </c>
      <c r="Q50">
        <v>650.5</v>
      </c>
      <c r="R50">
        <v>-503833</v>
      </c>
      <c r="S50" s="2">
        <v>2525130</v>
      </c>
      <c r="T50">
        <v>1157.72</v>
      </c>
      <c r="U50">
        <v>4334.1000000000004</v>
      </c>
      <c r="V50">
        <f t="shared" si="8"/>
        <v>0.43341000000000007</v>
      </c>
      <c r="X50">
        <v>2500000</v>
      </c>
      <c r="Y50">
        <v>26.345800000000001</v>
      </c>
      <c r="Z50">
        <v>110.929</v>
      </c>
      <c r="AA50">
        <v>84.583200000000005</v>
      </c>
      <c r="AC50">
        <f t="shared" si="10"/>
        <v>316687.36207303987</v>
      </c>
      <c r="AD50">
        <f t="shared" si="11"/>
        <v>0.44491339737745705</v>
      </c>
      <c r="AE50">
        <f t="shared" si="7"/>
        <v>444.91339737745704</v>
      </c>
      <c r="AF50">
        <f t="shared" si="12"/>
        <v>66.333610240133766</v>
      </c>
      <c r="AG50">
        <f t="shared" si="13"/>
        <v>9.0783540624425618E-3</v>
      </c>
      <c r="AI50">
        <v>2548.6296669772933</v>
      </c>
      <c r="AJ50">
        <v>34.793220515963981</v>
      </c>
      <c r="AL50">
        <v>4.5252725161687577</v>
      </c>
      <c r="AM50">
        <v>4525.2725161687576</v>
      </c>
      <c r="AN50">
        <v>31.227216487507501</v>
      </c>
    </row>
    <row r="51" spans="2:40" x14ac:dyDescent="0.2">
      <c r="B51">
        <f t="shared" si="4"/>
        <v>3000</v>
      </c>
      <c r="C51">
        <v>2600000</v>
      </c>
      <c r="D51">
        <v>650.49300000000005</v>
      </c>
      <c r="E51">
        <v>-503827</v>
      </c>
      <c r="F51" s="2">
        <v>2525130</v>
      </c>
      <c r="G51">
        <v>1388.27</v>
      </c>
      <c r="I51">
        <f t="shared" si="2"/>
        <v>1986.6323281250079</v>
      </c>
      <c r="J51">
        <f t="shared" si="9"/>
        <v>0.18336287512988203</v>
      </c>
      <c r="K51">
        <f t="shared" si="3"/>
        <v>0.99857636046553011</v>
      </c>
      <c r="L51">
        <f t="shared" si="5"/>
        <v>103</v>
      </c>
      <c r="M51">
        <f t="shared" si="6"/>
        <v>-3.9620000000000002</v>
      </c>
      <c r="O51">
        <v>3000</v>
      </c>
      <c r="P51">
        <v>2600000</v>
      </c>
      <c r="Q51">
        <v>650.49300000000005</v>
      </c>
      <c r="R51">
        <v>-503827</v>
      </c>
      <c r="S51" s="2">
        <v>2525130</v>
      </c>
      <c r="T51">
        <v>1388.27</v>
      </c>
      <c r="U51">
        <v>4762.63</v>
      </c>
      <c r="V51">
        <f t="shared" si="8"/>
        <v>0.47626300000000005</v>
      </c>
      <c r="X51">
        <v>2600000</v>
      </c>
      <c r="Y51">
        <v>26.246400000000001</v>
      </c>
      <c r="Z51">
        <v>111.26</v>
      </c>
      <c r="AA51">
        <v>85.013599999999997</v>
      </c>
      <c r="AC51">
        <f t="shared" si="10"/>
        <v>321546.37621756172</v>
      </c>
      <c r="AD51">
        <f t="shared" si="11"/>
        <v>0.48151576684148306</v>
      </c>
      <c r="AE51">
        <f t="shared" si="7"/>
        <v>481.51576684148307</v>
      </c>
      <c r="AF51">
        <f t="shared" si="12"/>
        <v>64.545075919405221</v>
      </c>
      <c r="AG51">
        <f t="shared" si="13"/>
        <v>9.3299138845532124E-3</v>
      </c>
      <c r="AI51">
        <v>2428.2825619883783</v>
      </c>
      <c r="AJ51">
        <v>35.144077519026702</v>
      </c>
      <c r="AL51">
        <v>3.9627424925536086</v>
      </c>
      <c r="AM51">
        <v>3962.7424925536084</v>
      </c>
      <c r="AN51">
        <v>31.421574993646228</v>
      </c>
    </row>
    <row r="52" spans="2:40" x14ac:dyDescent="0.2">
      <c r="B52">
        <f t="shared" si="4"/>
        <v>3125</v>
      </c>
      <c r="C52">
        <v>2700000</v>
      </c>
      <c r="D52">
        <v>650.43899999999996</v>
      </c>
      <c r="E52">
        <v>-503797</v>
      </c>
      <c r="F52" s="2">
        <v>2525130</v>
      </c>
      <c r="G52">
        <v>1449.01</v>
      </c>
      <c r="I52">
        <f t="shared" si="2"/>
        <v>2016.6323281250079</v>
      </c>
      <c r="J52">
        <f t="shared" si="9"/>
        <v>0.19100299492696046</v>
      </c>
      <c r="K52">
        <f t="shared" si="3"/>
        <v>0.99857636046553011</v>
      </c>
      <c r="L52">
        <f t="shared" si="5"/>
        <v>133</v>
      </c>
      <c r="M52">
        <f t="shared" si="6"/>
        <v>-3.77</v>
      </c>
      <c r="O52">
        <v>3125</v>
      </c>
      <c r="P52">
        <v>2700000</v>
      </c>
      <c r="Q52">
        <v>650.43899999999996</v>
      </c>
      <c r="R52">
        <v>-503797</v>
      </c>
      <c r="S52" s="2">
        <v>2525130</v>
      </c>
      <c r="T52">
        <v>1449.01</v>
      </c>
      <c r="U52">
        <v>5262.77</v>
      </c>
      <c r="V52">
        <f t="shared" si="8"/>
        <v>0.52627700000000011</v>
      </c>
      <c r="X52">
        <v>2700000</v>
      </c>
      <c r="Y52">
        <v>25.996500000000001</v>
      </c>
      <c r="Z52">
        <v>111.524</v>
      </c>
      <c r="AA52">
        <v>85.527500000000003</v>
      </c>
      <c r="AC52">
        <f t="shared" si="10"/>
        <v>327412.85781985248</v>
      </c>
      <c r="AD52">
        <f t="shared" si="11"/>
        <v>0.52254770938901718</v>
      </c>
      <c r="AE52">
        <f t="shared" si="7"/>
        <v>522.5477093890172</v>
      </c>
      <c r="AF52">
        <f t="shared" si="12"/>
        <v>63.093767353316849</v>
      </c>
      <c r="AG52">
        <f t="shared" si="13"/>
        <v>9.5445243684333936E-3</v>
      </c>
      <c r="AI52">
        <v>2306.6617282214502</v>
      </c>
      <c r="AJ52">
        <v>35.18541677979011</v>
      </c>
      <c r="AL52">
        <v>4.1791307787403964</v>
      </c>
      <c r="AM52">
        <v>4179.1307787403966</v>
      </c>
      <c r="AN52">
        <v>31.461209743282719</v>
      </c>
    </row>
    <row r="53" spans="2:40" x14ac:dyDescent="0.2">
      <c r="B53">
        <f t="shared" si="4"/>
        <v>3250</v>
      </c>
      <c r="C53">
        <v>2800000</v>
      </c>
      <c r="D53">
        <v>650.45600000000002</v>
      </c>
      <c r="E53">
        <v>-503786</v>
      </c>
      <c r="F53" s="2">
        <v>2525130</v>
      </c>
      <c r="G53">
        <v>1867.61</v>
      </c>
      <c r="I53">
        <f t="shared" si="2"/>
        <v>2027.6323281250079</v>
      </c>
      <c r="J53">
        <f t="shared" si="9"/>
        <v>0.19864311472403887</v>
      </c>
      <c r="K53">
        <f t="shared" si="3"/>
        <v>0.99857636046553011</v>
      </c>
      <c r="L53">
        <f t="shared" si="5"/>
        <v>144</v>
      </c>
      <c r="M53">
        <f t="shared" si="6"/>
        <v>-3.9220000000000002</v>
      </c>
      <c r="O53">
        <v>3250</v>
      </c>
      <c r="P53">
        <v>2800000</v>
      </c>
      <c r="Q53">
        <v>650.45600000000002</v>
      </c>
      <c r="R53">
        <v>-503786</v>
      </c>
      <c r="S53" s="2">
        <v>2525130</v>
      </c>
      <c r="T53">
        <v>1867.61</v>
      </c>
      <c r="U53">
        <v>5752.47</v>
      </c>
      <c r="V53">
        <f t="shared" si="8"/>
        <v>0.57524700000000006</v>
      </c>
      <c r="X53">
        <v>2800000</v>
      </c>
      <c r="Y53">
        <v>25.941199999999998</v>
      </c>
      <c r="Z53">
        <v>111.232</v>
      </c>
      <c r="AA53">
        <v>85.290800000000004</v>
      </c>
      <c r="AC53">
        <f t="shared" si="10"/>
        <v>324701.99845403933</v>
      </c>
      <c r="AD53">
        <f t="shared" si="11"/>
        <v>0.57593926706052412</v>
      </c>
      <c r="AE53">
        <f t="shared" si="7"/>
        <v>575.93926706052412</v>
      </c>
      <c r="AF53">
        <f t="shared" si="12"/>
        <v>60.16478260585307</v>
      </c>
      <c r="AG53">
        <f t="shared" si="13"/>
        <v>1.000917769361998E-2</v>
      </c>
      <c r="AI53">
        <v>2884.0100840327209</v>
      </c>
      <c r="AJ53">
        <v>35.272045325066493</v>
      </c>
      <c r="AL53">
        <v>4.2819227718684045</v>
      </c>
      <c r="AM53">
        <v>4281.9227718684042</v>
      </c>
      <c r="AN53">
        <v>31.58996795412569</v>
      </c>
    </row>
    <row r="54" spans="2:40" x14ac:dyDescent="0.2">
      <c r="B54">
        <f t="shared" si="4"/>
        <v>3375</v>
      </c>
      <c r="C54">
        <v>2900000</v>
      </c>
      <c r="D54">
        <v>650.34100000000001</v>
      </c>
      <c r="E54">
        <v>-503760</v>
      </c>
      <c r="F54" s="2">
        <v>2525130</v>
      </c>
      <c r="G54">
        <v>1980.23</v>
      </c>
      <c r="I54">
        <f t="shared" si="2"/>
        <v>2053.6323281250079</v>
      </c>
      <c r="J54">
        <f t="shared" si="9"/>
        <v>0.2062832345211173</v>
      </c>
      <c r="K54">
        <f t="shared" si="3"/>
        <v>0.99857636046553011</v>
      </c>
      <c r="L54">
        <f t="shared" si="5"/>
        <v>170</v>
      </c>
      <c r="M54">
        <f t="shared" si="6"/>
        <v>-3.802</v>
      </c>
      <c r="O54">
        <v>3375</v>
      </c>
      <c r="P54">
        <v>2900000</v>
      </c>
      <c r="Q54">
        <v>650.34100000000001</v>
      </c>
      <c r="R54">
        <v>-503760</v>
      </c>
      <c r="S54" s="2">
        <v>2525130</v>
      </c>
      <c r="T54">
        <v>1980.23</v>
      </c>
      <c r="U54">
        <v>6203.66</v>
      </c>
      <c r="V54">
        <f t="shared" si="8"/>
        <v>0.62036599999999997</v>
      </c>
      <c r="X54">
        <v>2900000</v>
      </c>
      <c r="Y54">
        <v>25.920300000000001</v>
      </c>
      <c r="Z54">
        <v>111.51300000000001</v>
      </c>
      <c r="AA54">
        <v>85.592699999999994</v>
      </c>
      <c r="AC54">
        <f t="shared" si="10"/>
        <v>328162.21666191932</v>
      </c>
      <c r="AD54">
        <f t="shared" si="11"/>
        <v>0.61456341009031756</v>
      </c>
      <c r="AE54">
        <f t="shared" si="7"/>
        <v>614.56341009031757</v>
      </c>
      <c r="AF54">
        <f t="shared" si="12"/>
        <v>58.553862777424527</v>
      </c>
      <c r="AG54">
        <f t="shared" si="13"/>
        <v>1.0284547789598237E-2</v>
      </c>
      <c r="AI54">
        <v>2528.1880874724661</v>
      </c>
      <c r="AJ54">
        <v>35.586487918703575</v>
      </c>
      <c r="AL54">
        <v>3.6836476783080463</v>
      </c>
      <c r="AM54">
        <v>3683.6476783080461</v>
      </c>
      <c r="AN54">
        <v>31.800902203917836</v>
      </c>
    </row>
    <row r="55" spans="2:40" x14ac:dyDescent="0.2">
      <c r="B55">
        <f t="shared" si="4"/>
        <v>3500</v>
      </c>
      <c r="C55">
        <v>3000000</v>
      </c>
      <c r="D55">
        <v>650.41600000000005</v>
      </c>
      <c r="E55">
        <v>-503737</v>
      </c>
      <c r="F55" s="2">
        <v>2525130</v>
      </c>
      <c r="G55">
        <v>2310.88</v>
      </c>
      <c r="I55">
        <f t="shared" si="2"/>
        <v>2076.6323281250079</v>
      </c>
      <c r="J55">
        <f t="shared" si="9"/>
        <v>0.2139233543181957</v>
      </c>
      <c r="K55">
        <f t="shared" si="3"/>
        <v>0.99857636046553011</v>
      </c>
      <c r="L55">
        <f t="shared" si="5"/>
        <v>193</v>
      </c>
      <c r="M55">
        <f t="shared" si="6"/>
        <v>-3.8260000000000001</v>
      </c>
      <c r="O55">
        <v>3500</v>
      </c>
      <c r="P55">
        <v>3000000</v>
      </c>
      <c r="Q55">
        <v>650.41600000000005</v>
      </c>
      <c r="R55">
        <v>-503737</v>
      </c>
      <c r="S55" s="2">
        <v>2525130</v>
      </c>
      <c r="T55">
        <v>2310.88</v>
      </c>
      <c r="U55">
        <v>6754.61</v>
      </c>
      <c r="V55">
        <f t="shared" si="8"/>
        <v>0.67546099999999998</v>
      </c>
      <c r="X55">
        <v>3000000</v>
      </c>
      <c r="Y55">
        <v>26.296600000000002</v>
      </c>
      <c r="Z55">
        <v>111.051</v>
      </c>
      <c r="AA55">
        <v>84.754400000000004</v>
      </c>
      <c r="AC55">
        <f t="shared" si="10"/>
        <v>318614.22299903783</v>
      </c>
      <c r="AD55">
        <f t="shared" si="11"/>
        <v>0.68919546059630632</v>
      </c>
      <c r="AE55">
        <f t="shared" si="7"/>
        <v>689.19546059630636</v>
      </c>
      <c r="AF55">
        <f t="shared" si="12"/>
        <v>54.819852882863017</v>
      </c>
      <c r="AG55">
        <f t="shared" si="13"/>
        <v>1.0985071435466237E-2</v>
      </c>
      <c r="AI55">
        <v>2758.8949940848124</v>
      </c>
      <c r="AJ55">
        <v>35.687437584864178</v>
      </c>
      <c r="AL55">
        <v>3.7945018100220702</v>
      </c>
      <c r="AM55">
        <v>3794.50181002207</v>
      </c>
      <c r="AN55">
        <v>31.864041301986539</v>
      </c>
    </row>
    <row r="56" spans="2:40" x14ac:dyDescent="0.2">
      <c r="B56">
        <f t="shared" si="4"/>
        <v>3625</v>
      </c>
      <c r="C56">
        <v>3100000</v>
      </c>
      <c r="D56">
        <v>650.51</v>
      </c>
      <c r="E56">
        <v>-503718</v>
      </c>
      <c r="F56" s="2">
        <v>2525130</v>
      </c>
      <c r="G56">
        <v>2667.46</v>
      </c>
      <c r="I56">
        <f t="shared" si="2"/>
        <v>2095.6323281250079</v>
      </c>
      <c r="J56">
        <f t="shared" si="9"/>
        <v>0.22156347411527413</v>
      </c>
      <c r="K56">
        <f t="shared" si="3"/>
        <v>0.99857636046553011</v>
      </c>
      <c r="L56">
        <f t="shared" si="5"/>
        <v>212</v>
      </c>
      <c r="M56">
        <f t="shared" si="6"/>
        <v>-3.8580000000000001</v>
      </c>
      <c r="O56">
        <v>3625</v>
      </c>
      <c r="P56">
        <v>3100000</v>
      </c>
      <c r="Q56">
        <v>650.51</v>
      </c>
      <c r="R56">
        <v>-503718</v>
      </c>
      <c r="S56" s="2">
        <v>2525130</v>
      </c>
      <c r="T56">
        <v>2667.46</v>
      </c>
      <c r="U56">
        <v>7397.99</v>
      </c>
      <c r="V56">
        <f t="shared" si="8"/>
        <v>0.73979899999999998</v>
      </c>
      <c r="X56">
        <v>3100000</v>
      </c>
      <c r="Y56">
        <v>25.590299999999999</v>
      </c>
      <c r="Z56">
        <v>111.28100000000001</v>
      </c>
      <c r="AA56">
        <v>85.690700000000007</v>
      </c>
      <c r="AC56">
        <f t="shared" si="10"/>
        <v>329290.7030748988</v>
      </c>
      <c r="AD56">
        <f t="shared" si="11"/>
        <v>0.73036770088626612</v>
      </c>
      <c r="AE56">
        <f t="shared" si="7"/>
        <v>730.36770088626611</v>
      </c>
      <c r="AF56">
        <f t="shared" si="12"/>
        <v>54.703134177021802</v>
      </c>
      <c r="AG56">
        <f t="shared" si="13"/>
        <v>1.1008510006963287E-2</v>
      </c>
      <c r="AI56">
        <v>2601.7598130590873</v>
      </c>
      <c r="AJ56">
        <v>36.020097281118893</v>
      </c>
      <c r="AL56">
        <v>3.7941863633695987</v>
      </c>
      <c r="AM56">
        <v>3794.1863633695989</v>
      </c>
      <c r="AN56">
        <v>31.950425871224372</v>
      </c>
    </row>
    <row r="57" spans="2:40" x14ac:dyDescent="0.2">
      <c r="B57">
        <f t="shared" si="4"/>
        <v>3750</v>
      </c>
      <c r="C57">
        <v>3200000</v>
      </c>
      <c r="D57">
        <v>650.48900000000003</v>
      </c>
      <c r="E57">
        <v>-503674</v>
      </c>
      <c r="F57" s="2">
        <v>2525130</v>
      </c>
      <c r="G57">
        <v>2865.6</v>
      </c>
      <c r="I57">
        <f t="shared" si="2"/>
        <v>2139.6323281250079</v>
      </c>
      <c r="J57">
        <f t="shared" si="9"/>
        <v>0.22920359391235254</v>
      </c>
      <c r="K57">
        <f t="shared" si="3"/>
        <v>0.99857636046553011</v>
      </c>
      <c r="L57">
        <f t="shared" si="5"/>
        <v>256</v>
      </c>
      <c r="M57">
        <f t="shared" si="6"/>
        <v>-3.6579999999999999</v>
      </c>
      <c r="O57">
        <v>3750</v>
      </c>
      <c r="P57">
        <v>3200000</v>
      </c>
      <c r="Q57">
        <v>650.48900000000003</v>
      </c>
      <c r="R57">
        <v>-503674</v>
      </c>
      <c r="S57" s="2">
        <v>2525130</v>
      </c>
      <c r="T57">
        <v>2865.6</v>
      </c>
      <c r="U57">
        <v>7920.01</v>
      </c>
      <c r="V57">
        <f t="shared" si="8"/>
        <v>0.79200100000000007</v>
      </c>
      <c r="X57">
        <v>3200000</v>
      </c>
      <c r="Y57">
        <v>26.340299999999999</v>
      </c>
      <c r="Z57">
        <v>110.79300000000001</v>
      </c>
      <c r="AA57">
        <v>84.452699999999993</v>
      </c>
      <c r="AC57">
        <f t="shared" si="10"/>
        <v>315223.81006611325</v>
      </c>
      <c r="AD57">
        <f t="shared" si="11"/>
        <v>0.81679675649127925</v>
      </c>
      <c r="AE57">
        <f t="shared" si="7"/>
        <v>816.79675649127921</v>
      </c>
      <c r="AF57">
        <f t="shared" si="12"/>
        <v>50.620740912483562</v>
      </c>
      <c r="AG57">
        <f t="shared" si="13"/>
        <v>1.1896309479964399E-2</v>
      </c>
      <c r="AI57">
        <v>2724.3546177629032</v>
      </c>
      <c r="AJ57">
        <v>36.103647373935473</v>
      </c>
      <c r="AL57">
        <v>3.660772064965077</v>
      </c>
      <c r="AM57">
        <v>3660.7720649650769</v>
      </c>
      <c r="AN57">
        <v>32.104957254311948</v>
      </c>
    </row>
    <row r="58" spans="2:40" x14ac:dyDescent="0.2">
      <c r="B58">
        <f t="shared" si="4"/>
        <v>3875</v>
      </c>
      <c r="C58">
        <v>3300000</v>
      </c>
      <c r="D58">
        <v>650.45000000000005</v>
      </c>
      <c r="E58">
        <v>-503661</v>
      </c>
      <c r="F58" s="2">
        <v>2525130</v>
      </c>
      <c r="G58">
        <v>3037.87</v>
      </c>
      <c r="I58">
        <f t="shared" si="2"/>
        <v>2152.6323281250079</v>
      </c>
      <c r="J58">
        <f t="shared" si="9"/>
        <v>0.23684371370943097</v>
      </c>
      <c r="K58">
        <f t="shared" si="3"/>
        <v>0.99857636046553011</v>
      </c>
      <c r="L58">
        <f t="shared" si="5"/>
        <v>269</v>
      </c>
      <c r="M58">
        <f t="shared" si="6"/>
        <v>-3.9060000000000001</v>
      </c>
      <c r="O58">
        <v>3875</v>
      </c>
      <c r="P58">
        <v>3300000</v>
      </c>
      <c r="Q58">
        <v>650.45000000000005</v>
      </c>
      <c r="R58">
        <v>-503661</v>
      </c>
      <c r="S58" s="2">
        <v>2525130</v>
      </c>
      <c r="T58">
        <v>3037.87</v>
      </c>
      <c r="U58">
        <v>8546.65</v>
      </c>
      <c r="V58">
        <f t="shared" si="8"/>
        <v>0.85466500000000001</v>
      </c>
      <c r="X58">
        <v>3300000</v>
      </c>
      <c r="Y58">
        <v>25.816700000000001</v>
      </c>
      <c r="Z58">
        <v>111.491</v>
      </c>
      <c r="AA58">
        <v>85.674300000000002</v>
      </c>
      <c r="AC58">
        <f t="shared" si="10"/>
        <v>329101.67436904233</v>
      </c>
      <c r="AD58">
        <f t="shared" si="11"/>
        <v>0.84425397850171424</v>
      </c>
      <c r="AE58">
        <f t="shared" si="7"/>
        <v>844.25397850171419</v>
      </c>
      <c r="AF58">
        <f t="shared" si="12"/>
        <v>51.144523433558007</v>
      </c>
      <c r="AG58">
        <f t="shared" si="13"/>
        <v>1.1774476709756024E-2</v>
      </c>
      <c r="AI58">
        <v>2555.6775127302867</v>
      </c>
      <c r="AJ58">
        <v>36.281838889426368</v>
      </c>
      <c r="AL58">
        <v>3.8338934551047856</v>
      </c>
      <c r="AM58">
        <v>3833.8934551047855</v>
      </c>
      <c r="AN58">
        <v>32.181907407532286</v>
      </c>
    </row>
    <row r="59" spans="2:40" x14ac:dyDescent="0.2">
      <c r="B59">
        <f t="shared" si="4"/>
        <v>4000</v>
      </c>
      <c r="C59">
        <v>3400000</v>
      </c>
      <c r="D59">
        <v>650.41899999999998</v>
      </c>
      <c r="E59">
        <v>-503628</v>
      </c>
      <c r="F59" s="2">
        <v>2525130</v>
      </c>
      <c r="G59">
        <v>3346.4</v>
      </c>
      <c r="I59">
        <f t="shared" si="2"/>
        <v>2185.6323281250079</v>
      </c>
      <c r="J59">
        <f t="shared" si="9"/>
        <v>0.24448383350650937</v>
      </c>
      <c r="K59">
        <f t="shared" si="3"/>
        <v>0.99857636046553011</v>
      </c>
      <c r="L59">
        <f t="shared" si="5"/>
        <v>302</v>
      </c>
      <c r="M59">
        <f t="shared" si="6"/>
        <v>-3.746</v>
      </c>
      <c r="O59">
        <v>4000</v>
      </c>
      <c r="P59">
        <v>3400000</v>
      </c>
      <c r="Q59">
        <v>650.41899999999998</v>
      </c>
      <c r="R59">
        <v>-503628</v>
      </c>
      <c r="S59" s="2">
        <v>2525130</v>
      </c>
      <c r="T59">
        <v>3346.4</v>
      </c>
      <c r="U59">
        <v>9186.99</v>
      </c>
      <c r="V59">
        <f t="shared" si="8"/>
        <v>0.91869900000000004</v>
      </c>
      <c r="X59">
        <v>3400000</v>
      </c>
      <c r="Y59">
        <v>26.0139</v>
      </c>
      <c r="Z59">
        <v>111.34399999999999</v>
      </c>
      <c r="AA59">
        <v>85.330100000000002</v>
      </c>
      <c r="AC59">
        <f t="shared" si="10"/>
        <v>325151.05049650033</v>
      </c>
      <c r="AD59">
        <f t="shared" si="11"/>
        <v>0.91853428374379431</v>
      </c>
      <c r="AE59">
        <f t="shared" si="7"/>
        <v>918.53428374379428</v>
      </c>
      <c r="AF59">
        <f t="shared" si="12"/>
        <v>48.951490652248118</v>
      </c>
      <c r="AG59">
        <f t="shared" si="13"/>
        <v>1.230197470957595E-2</v>
      </c>
      <c r="AI59">
        <v>2627.5473890822109</v>
      </c>
      <c r="AJ59">
        <v>36.318337519814428</v>
      </c>
      <c r="AL59">
        <v>3.5087858819276527</v>
      </c>
      <c r="AM59">
        <v>3508.7858819276526</v>
      </c>
      <c r="AN59">
        <v>32.275770878176914</v>
      </c>
    </row>
    <row r="60" spans="2:40" x14ac:dyDescent="0.2">
      <c r="B60">
        <f t="shared" si="4"/>
        <v>4125</v>
      </c>
      <c r="C60">
        <v>3500000</v>
      </c>
      <c r="D60">
        <v>650.41</v>
      </c>
      <c r="E60">
        <v>-503591</v>
      </c>
      <c r="F60" s="2">
        <v>2525130</v>
      </c>
      <c r="G60">
        <v>3745.08</v>
      </c>
      <c r="I60">
        <f t="shared" si="2"/>
        <v>2222.6323281250079</v>
      </c>
      <c r="J60">
        <f t="shared" si="9"/>
        <v>0.25212395330358778</v>
      </c>
      <c r="K60">
        <f t="shared" si="3"/>
        <v>0.99857636046553011</v>
      </c>
      <c r="L60">
        <f t="shared" si="5"/>
        <v>339</v>
      </c>
      <c r="M60">
        <f t="shared" si="6"/>
        <v>-3.714</v>
      </c>
      <c r="O60">
        <v>4125</v>
      </c>
      <c r="P60">
        <v>3500000</v>
      </c>
      <c r="Q60">
        <v>650.41</v>
      </c>
      <c r="R60">
        <v>-503591</v>
      </c>
      <c r="S60" s="2">
        <v>2525130</v>
      </c>
      <c r="T60">
        <v>3745.08</v>
      </c>
      <c r="U60">
        <v>9915.2099999999991</v>
      </c>
      <c r="V60">
        <f t="shared" si="8"/>
        <v>0.99152099999999999</v>
      </c>
      <c r="X60">
        <v>3500000</v>
      </c>
      <c r="Y60">
        <v>25.985800000000001</v>
      </c>
      <c r="Z60">
        <v>111.313</v>
      </c>
      <c r="AA60">
        <v>85.327200000000005</v>
      </c>
      <c r="AC60">
        <f t="shared" si="10"/>
        <v>325117.90020133741</v>
      </c>
      <c r="AD60">
        <f t="shared" si="11"/>
        <v>0.99144430851269139</v>
      </c>
      <c r="AE60">
        <f t="shared" si="7"/>
        <v>991.44430851269135</v>
      </c>
      <c r="AF60">
        <f t="shared" si="12"/>
        <v>47.463272606362516</v>
      </c>
      <c r="AG60">
        <f t="shared" si="13"/>
        <v>1.2687704975473483E-2</v>
      </c>
      <c r="AI60">
        <v>2119.9918557464102</v>
      </c>
      <c r="AJ60">
        <v>36.569498365252791</v>
      </c>
      <c r="AL60">
        <v>3.4899724307534257</v>
      </c>
      <c r="AM60">
        <v>3489.9724307534257</v>
      </c>
      <c r="AN60">
        <v>32.366490244306405</v>
      </c>
    </row>
    <row r="61" spans="2:40" x14ac:dyDescent="0.2">
      <c r="B61">
        <f t="shared" si="4"/>
        <v>4250</v>
      </c>
      <c r="C61">
        <v>3600000</v>
      </c>
      <c r="D61">
        <v>650.49199999999996</v>
      </c>
      <c r="E61">
        <v>-503562</v>
      </c>
      <c r="F61" s="2">
        <v>2525130</v>
      </c>
      <c r="G61">
        <v>4282.76</v>
      </c>
      <c r="I61">
        <f t="shared" si="2"/>
        <v>2251.6323281250079</v>
      </c>
      <c r="J61">
        <f t="shared" si="9"/>
        <v>0.25976407310066624</v>
      </c>
      <c r="K61">
        <f t="shared" si="3"/>
        <v>0.99857636046553011</v>
      </c>
      <c r="L61">
        <f t="shared" si="5"/>
        <v>368</v>
      </c>
      <c r="M61">
        <f t="shared" si="6"/>
        <v>-3.778</v>
      </c>
      <c r="O61">
        <v>4250</v>
      </c>
      <c r="P61">
        <v>3600000</v>
      </c>
      <c r="Q61">
        <v>650.49199999999996</v>
      </c>
      <c r="R61">
        <v>-503562</v>
      </c>
      <c r="S61" s="2">
        <v>2525130</v>
      </c>
      <c r="T61">
        <v>4282.76</v>
      </c>
      <c r="U61">
        <v>10651.8</v>
      </c>
      <c r="V61">
        <f t="shared" si="8"/>
        <v>1.06518</v>
      </c>
      <c r="X61">
        <v>3600000</v>
      </c>
      <c r="Y61">
        <v>26.0945</v>
      </c>
      <c r="Z61">
        <v>111.60299999999999</v>
      </c>
      <c r="AA61">
        <v>85.508499999999998</v>
      </c>
      <c r="AC61">
        <f t="shared" si="10"/>
        <v>327194.7012350501</v>
      </c>
      <c r="AD61">
        <f t="shared" si="11"/>
        <v>1.0583371232829077</v>
      </c>
      <c r="AE61">
        <f t="shared" si="7"/>
        <v>1058.3371232829077</v>
      </c>
      <c r="AF61">
        <f t="shared" si="12"/>
        <v>46.361564490293453</v>
      </c>
      <c r="AG61">
        <f t="shared" si="13"/>
        <v>1.2989207905744432E-2</v>
      </c>
      <c r="AI61">
        <v>1996.5489314462852</v>
      </c>
      <c r="AJ61">
        <v>37.070303344411592</v>
      </c>
      <c r="AL61">
        <v>3.2545941164495331</v>
      </c>
      <c r="AM61">
        <v>3254.594116449533</v>
      </c>
      <c r="AN61">
        <v>32.423558516455515</v>
      </c>
    </row>
    <row r="62" spans="2:40" x14ac:dyDescent="0.2">
      <c r="B62">
        <f t="shared" si="4"/>
        <v>4375</v>
      </c>
      <c r="C62">
        <v>3700000</v>
      </c>
      <c r="D62">
        <v>650.58199999999999</v>
      </c>
      <c r="E62">
        <v>-503524</v>
      </c>
      <c r="F62" s="2">
        <v>2525130</v>
      </c>
      <c r="G62">
        <v>4494.32</v>
      </c>
      <c r="I62">
        <f t="shared" si="2"/>
        <v>2289.6323281250079</v>
      </c>
      <c r="J62">
        <f t="shared" si="9"/>
        <v>0.26740419289774464</v>
      </c>
      <c r="K62">
        <f t="shared" si="3"/>
        <v>0.99857636046553011</v>
      </c>
      <c r="L62">
        <f t="shared" si="5"/>
        <v>406</v>
      </c>
      <c r="M62">
        <f t="shared" si="6"/>
        <v>-3.706</v>
      </c>
      <c r="O62">
        <v>4375</v>
      </c>
      <c r="P62">
        <v>3700000</v>
      </c>
      <c r="Q62">
        <v>650.58199999999999</v>
      </c>
      <c r="R62">
        <v>-503524</v>
      </c>
      <c r="S62" s="2">
        <v>2525130</v>
      </c>
      <c r="T62">
        <v>4494.32</v>
      </c>
      <c r="U62">
        <v>11394.2</v>
      </c>
      <c r="V62">
        <f t="shared" si="8"/>
        <v>1.1394200000000001</v>
      </c>
      <c r="X62">
        <v>3700000</v>
      </c>
      <c r="Y62">
        <v>25.522200000000002</v>
      </c>
      <c r="Z62">
        <v>111.06</v>
      </c>
      <c r="AA62">
        <v>85.537800000000004</v>
      </c>
      <c r="AC62">
        <f t="shared" si="10"/>
        <v>327531.1621751028</v>
      </c>
      <c r="AD62">
        <f t="shared" si="11"/>
        <v>1.1309372286793136</v>
      </c>
      <c r="AE62">
        <f t="shared" si="7"/>
        <v>1130.9372286793136</v>
      </c>
      <c r="AF62">
        <f t="shared" si="12"/>
        <v>45.08326076842215</v>
      </c>
      <c r="AG62">
        <f t="shared" si="13"/>
        <v>1.3357507636665921E-2</v>
      </c>
      <c r="AI62">
        <v>2198.9526383073426</v>
      </c>
      <c r="AJ62">
        <v>37.273629417252991</v>
      </c>
      <c r="AL62">
        <v>3.3660432812567791</v>
      </c>
      <c r="AM62">
        <v>3366.0432812567792</v>
      </c>
      <c r="AN62">
        <v>32.553067059516273</v>
      </c>
    </row>
    <row r="63" spans="2:40" x14ac:dyDescent="0.2">
      <c r="B63">
        <f t="shared" si="4"/>
        <v>4500</v>
      </c>
      <c r="C63">
        <v>3800000</v>
      </c>
      <c r="D63">
        <v>650.46199999999999</v>
      </c>
      <c r="E63">
        <v>-503470</v>
      </c>
      <c r="F63" s="2">
        <v>2525130</v>
      </c>
      <c r="G63">
        <v>4862.17</v>
      </c>
      <c r="I63">
        <f t="shared" si="2"/>
        <v>2343.6323281250079</v>
      </c>
      <c r="J63">
        <f t="shared" si="9"/>
        <v>0.27504431269482305</v>
      </c>
      <c r="K63">
        <f t="shared" si="3"/>
        <v>0.99857636046553011</v>
      </c>
      <c r="L63">
        <f t="shared" si="5"/>
        <v>460</v>
      </c>
      <c r="M63">
        <f t="shared" si="6"/>
        <v>-3.5779999999999998</v>
      </c>
      <c r="O63">
        <v>4500</v>
      </c>
      <c r="P63">
        <v>3800000</v>
      </c>
      <c r="Q63">
        <v>650.46199999999999</v>
      </c>
      <c r="R63">
        <v>-503470</v>
      </c>
      <c r="S63" s="2">
        <v>2525130</v>
      </c>
      <c r="T63">
        <v>4862.17</v>
      </c>
      <c r="U63">
        <v>12396.4</v>
      </c>
      <c r="V63">
        <f t="shared" si="8"/>
        <v>1.2396400000000001</v>
      </c>
      <c r="X63">
        <v>3800000</v>
      </c>
      <c r="Y63">
        <v>25.4559</v>
      </c>
      <c r="Z63">
        <v>111.13500000000001</v>
      </c>
      <c r="AA63">
        <v>85.679100000000005</v>
      </c>
      <c r="AC63">
        <f t="shared" si="10"/>
        <v>329156.99235386774</v>
      </c>
      <c r="AD63">
        <f t="shared" si="11"/>
        <v>1.2243336460838175</v>
      </c>
      <c r="AE63">
        <f t="shared" si="7"/>
        <v>1224.3336460838175</v>
      </c>
      <c r="AF63">
        <f t="shared" si="12"/>
        <v>44.048520176777586</v>
      </c>
      <c r="AG63">
        <f t="shared" si="13"/>
        <v>1.3671287879438917E-2</v>
      </c>
      <c r="AI63">
        <v>1904.9645024987299</v>
      </c>
      <c r="AJ63">
        <v>37.324473365473814</v>
      </c>
      <c r="AL63">
        <v>3.6136483474307597</v>
      </c>
      <c r="AM63">
        <v>3613.6483474307597</v>
      </c>
      <c r="AN63">
        <v>32.742163964084966</v>
      </c>
    </row>
    <row r="64" spans="2:40" x14ac:dyDescent="0.2">
      <c r="B64">
        <f t="shared" si="4"/>
        <v>4625</v>
      </c>
      <c r="C64">
        <v>3900000</v>
      </c>
      <c r="D64">
        <v>650.48</v>
      </c>
      <c r="E64">
        <v>-503435</v>
      </c>
      <c r="F64" s="2">
        <v>2525130</v>
      </c>
      <c r="G64">
        <v>5371.9</v>
      </c>
      <c r="I64">
        <f t="shared" si="2"/>
        <v>2378.6323281250079</v>
      </c>
      <c r="J64">
        <f t="shared" si="9"/>
        <v>0.28268443249190145</v>
      </c>
      <c r="K64">
        <f t="shared" si="3"/>
        <v>0.99857636046553011</v>
      </c>
      <c r="L64">
        <f t="shared" si="5"/>
        <v>495</v>
      </c>
      <c r="M64">
        <f t="shared" si="6"/>
        <v>-3.73</v>
      </c>
      <c r="O64">
        <v>4625</v>
      </c>
      <c r="P64">
        <v>3900000</v>
      </c>
      <c r="Q64">
        <v>650.48</v>
      </c>
      <c r="R64">
        <v>-503435</v>
      </c>
      <c r="S64" s="2">
        <v>2525130</v>
      </c>
      <c r="T64">
        <v>5371.9</v>
      </c>
      <c r="U64">
        <v>13257.1</v>
      </c>
      <c r="V64">
        <f t="shared" si="8"/>
        <v>1.3257100000000002</v>
      </c>
      <c r="X64">
        <v>3900000</v>
      </c>
      <c r="Y64">
        <v>25.963200000000001</v>
      </c>
      <c r="Z64">
        <v>111.273</v>
      </c>
      <c r="AA64">
        <v>85.309799999999996</v>
      </c>
      <c r="AC64">
        <f t="shared" si="10"/>
        <v>324919.04574633867</v>
      </c>
      <c r="AD64">
        <f t="shared" si="11"/>
        <v>1.3264187479713894</v>
      </c>
      <c r="AE64">
        <f t="shared" si="7"/>
        <v>1326.4187479713894</v>
      </c>
      <c r="AF64">
        <f t="shared" si="12"/>
        <v>42.306216075339492</v>
      </c>
      <c r="AG64">
        <f t="shared" si="13"/>
        <v>1.4234314856417175E-2</v>
      </c>
      <c r="AI64">
        <v>2369.491411569757</v>
      </c>
      <c r="AJ64">
        <v>37.432034576308119</v>
      </c>
      <c r="AL64">
        <v>3.6717667211113754</v>
      </c>
      <c r="AM64">
        <v>3671.7667211113753</v>
      </c>
      <c r="AN64">
        <v>32.763014776444749</v>
      </c>
    </row>
    <row r="65" spans="2:40" x14ac:dyDescent="0.2">
      <c r="B65">
        <f t="shared" si="4"/>
        <v>4750</v>
      </c>
      <c r="C65">
        <v>4000000</v>
      </c>
      <c r="D65">
        <v>650.46400000000006</v>
      </c>
      <c r="E65">
        <v>-503389</v>
      </c>
      <c r="F65" s="2">
        <v>2525130</v>
      </c>
      <c r="G65">
        <v>5753.95</v>
      </c>
      <c r="I65">
        <f t="shared" si="2"/>
        <v>2424.6323281250079</v>
      </c>
      <c r="J65">
        <f t="shared" si="9"/>
        <v>0.29032455228897991</v>
      </c>
      <c r="K65">
        <f t="shared" si="3"/>
        <v>0.99857636046553011</v>
      </c>
      <c r="L65">
        <f t="shared" si="5"/>
        <v>541</v>
      </c>
      <c r="M65">
        <f t="shared" si="6"/>
        <v>-3.6419999999999999</v>
      </c>
      <c r="O65">
        <v>4750</v>
      </c>
      <c r="P65">
        <v>4000000</v>
      </c>
      <c r="Q65">
        <v>650.46400000000006</v>
      </c>
      <c r="R65">
        <v>-503389</v>
      </c>
      <c r="S65" s="2">
        <v>2525130</v>
      </c>
      <c r="T65">
        <v>5753.95</v>
      </c>
      <c r="U65">
        <v>14215.3</v>
      </c>
      <c r="V65">
        <f t="shared" si="8"/>
        <v>1.42153</v>
      </c>
      <c r="X65">
        <v>4000000</v>
      </c>
      <c r="Y65">
        <v>25.5122</v>
      </c>
      <c r="Z65">
        <v>111.461</v>
      </c>
      <c r="AA65">
        <v>85.948800000000006</v>
      </c>
      <c r="AC65">
        <f t="shared" si="10"/>
        <v>332275.14047925489</v>
      </c>
      <c r="AD65">
        <f t="shared" si="11"/>
        <v>1.3908025162413182</v>
      </c>
      <c r="AE65">
        <f t="shared" si="7"/>
        <v>1390.8025162413182</v>
      </c>
      <c r="AF65">
        <f t="shared" si="12"/>
        <v>42.125492546654165</v>
      </c>
      <c r="AG65">
        <f t="shared" si="13"/>
        <v>1.4295381812641381E-2</v>
      </c>
      <c r="AI65">
        <v>1887.5771815268781</v>
      </c>
      <c r="AJ65">
        <v>37.48077645503065</v>
      </c>
      <c r="AL65">
        <v>3.8297520402472345</v>
      </c>
      <c r="AM65">
        <v>3829.7520402472346</v>
      </c>
      <c r="AN65">
        <v>32.763237055451498</v>
      </c>
    </row>
    <row r="66" spans="2:40" x14ac:dyDescent="0.2">
      <c r="B66">
        <f t="shared" si="4"/>
        <v>4875</v>
      </c>
      <c r="C66">
        <v>4100000</v>
      </c>
      <c r="D66">
        <v>650.46400000000006</v>
      </c>
      <c r="E66">
        <v>-503338</v>
      </c>
      <c r="F66" s="2">
        <v>2525130</v>
      </c>
      <c r="G66">
        <v>6161.68</v>
      </c>
      <c r="I66">
        <f t="shared" si="2"/>
        <v>2475.6323281250079</v>
      </c>
      <c r="J66">
        <f t="shared" si="9"/>
        <v>0.29796467208605831</v>
      </c>
      <c r="K66">
        <f t="shared" si="3"/>
        <v>0.99857636046553011</v>
      </c>
      <c r="L66">
        <f t="shared" si="5"/>
        <v>592</v>
      </c>
      <c r="M66">
        <f t="shared" si="6"/>
        <v>-3.6019999999999999</v>
      </c>
      <c r="O66">
        <v>4875</v>
      </c>
      <c r="P66">
        <v>4100000</v>
      </c>
      <c r="Q66">
        <v>650.46400000000006</v>
      </c>
      <c r="R66">
        <v>-503338</v>
      </c>
      <c r="S66" s="2">
        <v>2525130</v>
      </c>
      <c r="T66">
        <v>6161.68</v>
      </c>
      <c r="U66">
        <v>15454.3</v>
      </c>
      <c r="V66">
        <f t="shared" si="8"/>
        <v>1.5454300000000001</v>
      </c>
      <c r="X66">
        <v>4100000</v>
      </c>
      <c r="Y66">
        <v>26.080400000000001</v>
      </c>
      <c r="Z66">
        <v>111.288</v>
      </c>
      <c r="AA66">
        <v>85.207599999999999</v>
      </c>
      <c r="AC66">
        <f t="shared" si="10"/>
        <v>323752.6981117184</v>
      </c>
      <c r="AD66">
        <f t="shared" si="11"/>
        <v>1.5518267384807152</v>
      </c>
      <c r="AE66">
        <f t="shared" si="7"/>
        <v>1551.8267384807152</v>
      </c>
      <c r="AF66">
        <f t="shared" si="12"/>
        <v>39.992589703154223</v>
      </c>
      <c r="AG66">
        <f t="shared" si="13"/>
        <v>1.5057789567263368E-2</v>
      </c>
      <c r="AI66">
        <v>2258.0101834953407</v>
      </c>
      <c r="AJ66">
        <v>37.671736853773993</v>
      </c>
      <c r="AL66">
        <v>3.95266802009878</v>
      </c>
      <c r="AM66">
        <v>3952.6680200987798</v>
      </c>
      <c r="AN66">
        <v>32.77268466934396</v>
      </c>
    </row>
    <row r="67" spans="2:40" x14ac:dyDescent="0.2">
      <c r="B67">
        <f t="shared" si="4"/>
        <v>5000</v>
      </c>
      <c r="C67">
        <v>4200000</v>
      </c>
      <c r="D67">
        <v>650.51199999999994</v>
      </c>
      <c r="E67">
        <v>-503293</v>
      </c>
      <c r="F67" s="2">
        <v>2525130</v>
      </c>
      <c r="G67">
        <v>6700.71</v>
      </c>
      <c r="I67">
        <f t="shared" si="2"/>
        <v>2520.6323281250079</v>
      </c>
      <c r="J67">
        <f t="shared" si="9"/>
        <v>0.30560479188313672</v>
      </c>
      <c r="K67">
        <f t="shared" si="3"/>
        <v>0.99857636046553011</v>
      </c>
      <c r="L67">
        <f t="shared" si="5"/>
        <v>637</v>
      </c>
      <c r="M67">
        <f t="shared" si="6"/>
        <v>-3.65</v>
      </c>
      <c r="O67">
        <v>5000</v>
      </c>
      <c r="P67">
        <v>4200000</v>
      </c>
      <c r="Q67">
        <v>650.51199999999994</v>
      </c>
      <c r="R67">
        <v>-503293</v>
      </c>
      <c r="S67" s="2">
        <v>2525130</v>
      </c>
      <c r="T67">
        <v>6700.71</v>
      </c>
      <c r="U67">
        <v>16420.3</v>
      </c>
      <c r="V67">
        <f t="shared" si="8"/>
        <v>1.6420300000000001</v>
      </c>
      <c r="X67">
        <v>4200000</v>
      </c>
      <c r="Y67">
        <v>25.698899999999998</v>
      </c>
      <c r="Z67">
        <v>110.73099999999999</v>
      </c>
      <c r="AA67">
        <v>85.0321</v>
      </c>
      <c r="AC67">
        <f t="shared" si="10"/>
        <v>321756.33918385772</v>
      </c>
      <c r="AD67">
        <f t="shared" si="11"/>
        <v>1.6590568344314016</v>
      </c>
      <c r="AE67">
        <f t="shared" si="7"/>
        <v>1659.0568344314015</v>
      </c>
      <c r="AF67">
        <f t="shared" si="12"/>
        <v>38.752333491303823</v>
      </c>
      <c r="AG67">
        <f t="shared" si="13"/>
        <v>1.5539709373504851E-2</v>
      </c>
      <c r="AI67">
        <v>2253.5064443353403</v>
      </c>
      <c r="AJ67">
        <v>37.720659327194113</v>
      </c>
      <c r="AL67">
        <v>3.0651776708870426</v>
      </c>
      <c r="AM67">
        <v>3065.1776708870425</v>
      </c>
      <c r="AN67">
        <v>33.004151507452839</v>
      </c>
    </row>
    <row r="68" spans="2:40" x14ac:dyDescent="0.2">
      <c r="B68">
        <f t="shared" si="4"/>
        <v>5125</v>
      </c>
      <c r="C68">
        <v>4300000</v>
      </c>
      <c r="D68">
        <v>650.56899999999996</v>
      </c>
      <c r="E68">
        <v>-503228</v>
      </c>
      <c r="F68" s="2">
        <v>2525130</v>
      </c>
      <c r="G68">
        <v>7354.9</v>
      </c>
      <c r="I68">
        <f t="shared" si="2"/>
        <v>2585.6323281250079</v>
      </c>
      <c r="J68">
        <f t="shared" si="9"/>
        <v>0.31324491168021512</v>
      </c>
      <c r="K68">
        <f t="shared" si="3"/>
        <v>0.99857636046553011</v>
      </c>
      <c r="L68">
        <f t="shared" si="5"/>
        <v>702</v>
      </c>
      <c r="M68">
        <f t="shared" si="6"/>
        <v>-3.49</v>
      </c>
      <c r="O68">
        <v>5125</v>
      </c>
      <c r="P68">
        <v>4300000</v>
      </c>
      <c r="Q68">
        <v>650.56899999999996</v>
      </c>
      <c r="R68">
        <v>-503228</v>
      </c>
      <c r="S68" s="2">
        <v>2525130</v>
      </c>
      <c r="T68">
        <v>7354.9</v>
      </c>
      <c r="U68">
        <v>17692.5</v>
      </c>
      <c r="V68">
        <f t="shared" si="8"/>
        <v>1.76925</v>
      </c>
      <c r="X68">
        <v>4300000</v>
      </c>
      <c r="Y68">
        <v>26.190799999999999</v>
      </c>
      <c r="Z68">
        <v>111.325</v>
      </c>
      <c r="AA68">
        <v>85.134200000000007</v>
      </c>
      <c r="AC68">
        <f t="shared" si="10"/>
        <v>322916.75213463244</v>
      </c>
      <c r="AD68">
        <f t="shared" si="11"/>
        <v>1.781172236513445</v>
      </c>
      <c r="AE68">
        <f t="shared" si="7"/>
        <v>1781.1722365134451</v>
      </c>
      <c r="AF68">
        <f t="shared" si="12"/>
        <v>37.943505977653786</v>
      </c>
      <c r="AG68">
        <f t="shared" si="13"/>
        <v>1.5870963541288356E-2</v>
      </c>
      <c r="AI68">
        <v>1781.1722365134451</v>
      </c>
      <c r="AJ68">
        <v>37.943505977653786</v>
      </c>
      <c r="AL68">
        <v>3.468144349138599</v>
      </c>
      <c r="AM68">
        <v>3468.144349138599</v>
      </c>
      <c r="AN68">
        <v>33.048335276683538</v>
      </c>
    </row>
    <row r="69" spans="2:40" x14ac:dyDescent="0.2">
      <c r="B69">
        <f t="shared" si="4"/>
        <v>5250</v>
      </c>
      <c r="C69">
        <v>4400000</v>
      </c>
      <c r="D69">
        <v>650.524</v>
      </c>
      <c r="E69">
        <v>-503171</v>
      </c>
      <c r="F69" s="2">
        <v>2525130</v>
      </c>
      <c r="G69">
        <v>7767.39</v>
      </c>
      <c r="I69">
        <f t="shared" si="2"/>
        <v>2642.6323281250079</v>
      </c>
      <c r="J69">
        <f t="shared" si="9"/>
        <v>0.32088503147729358</v>
      </c>
      <c r="K69">
        <f t="shared" si="3"/>
        <v>0.99857636046553011</v>
      </c>
      <c r="L69">
        <f t="shared" si="5"/>
        <v>759</v>
      </c>
      <c r="M69">
        <f t="shared" si="6"/>
        <v>-3.5539999999999998</v>
      </c>
      <c r="O69">
        <v>5250</v>
      </c>
      <c r="P69">
        <v>4400000</v>
      </c>
      <c r="Q69">
        <v>650.524</v>
      </c>
      <c r="R69">
        <v>-503171</v>
      </c>
      <c r="S69" s="2">
        <v>2525130</v>
      </c>
      <c r="T69">
        <v>7767.39</v>
      </c>
      <c r="U69">
        <v>18972.5</v>
      </c>
      <c r="V69">
        <f t="shared" si="8"/>
        <v>1.8972500000000001</v>
      </c>
      <c r="X69">
        <v>4400000</v>
      </c>
      <c r="Y69">
        <v>25.770499999999998</v>
      </c>
      <c r="Z69">
        <v>111.241</v>
      </c>
      <c r="AA69">
        <v>85.470500000000001</v>
      </c>
      <c r="AC69">
        <f t="shared" si="10"/>
        <v>326758.67882582353</v>
      </c>
      <c r="AD69">
        <f t="shared" si="11"/>
        <v>1.887577181526878</v>
      </c>
      <c r="AE69">
        <f t="shared" si="7"/>
        <v>1887.5771815268781</v>
      </c>
      <c r="AF69">
        <f t="shared" si="12"/>
        <v>37.48077645503065</v>
      </c>
      <c r="AG69">
        <f t="shared" si="13"/>
        <v>1.6066903008866908E-2</v>
      </c>
      <c r="AI69">
        <v>1959.5566808562314</v>
      </c>
      <c r="AJ69">
        <v>38.176698535091084</v>
      </c>
      <c r="AL69">
        <v>2.8017764564350731</v>
      </c>
      <c r="AM69">
        <v>2801.7764564350732</v>
      </c>
      <c r="AN69">
        <v>33.10191914265792</v>
      </c>
    </row>
    <row r="70" spans="2:40" x14ac:dyDescent="0.2">
      <c r="B70">
        <f t="shared" si="4"/>
        <v>5375</v>
      </c>
      <c r="C70">
        <v>4500000</v>
      </c>
      <c r="D70">
        <v>650.452</v>
      </c>
      <c r="E70">
        <v>-503105</v>
      </c>
      <c r="F70" s="2">
        <v>2525130</v>
      </c>
      <c r="G70">
        <v>8604.7199999999993</v>
      </c>
      <c r="I70">
        <f t="shared" si="2"/>
        <v>2708.6323281250079</v>
      </c>
      <c r="J70">
        <f t="shared" si="9"/>
        <v>0.32852515127437198</v>
      </c>
      <c r="K70">
        <f t="shared" si="3"/>
        <v>0.99857636046553011</v>
      </c>
      <c r="L70">
        <f t="shared" si="5"/>
        <v>825</v>
      </c>
      <c r="M70">
        <f t="shared" si="6"/>
        <v>-3.4820000000000002</v>
      </c>
      <c r="O70">
        <v>5375</v>
      </c>
      <c r="P70">
        <v>4500000</v>
      </c>
      <c r="Q70">
        <v>650.452</v>
      </c>
      <c r="R70">
        <v>-503105</v>
      </c>
      <c r="S70" s="2">
        <v>2525130</v>
      </c>
      <c r="T70">
        <v>8604.7199999999993</v>
      </c>
      <c r="U70">
        <v>20320.599999999999</v>
      </c>
      <c r="V70">
        <f t="shared" si="8"/>
        <v>2.03206</v>
      </c>
      <c r="X70">
        <v>4500000</v>
      </c>
      <c r="Y70">
        <v>25.534099999999999</v>
      </c>
      <c r="Z70">
        <v>111.36199999999999</v>
      </c>
      <c r="AA70">
        <v>85.8279</v>
      </c>
      <c r="AC70">
        <f t="shared" si="10"/>
        <v>330874.92606478301</v>
      </c>
      <c r="AD70">
        <f t="shared" si="11"/>
        <v>1.9965489314462852</v>
      </c>
      <c r="AE70">
        <f t="shared" si="7"/>
        <v>1996.5489314462852</v>
      </c>
      <c r="AF70">
        <f t="shared" si="12"/>
        <v>37.070303344411592</v>
      </c>
      <c r="AG70">
        <f t="shared" si="13"/>
        <v>1.6244809070082307E-2</v>
      </c>
      <c r="AI70">
        <v>2051.4645600294921</v>
      </c>
      <c r="AJ70">
        <v>38.371889334905347</v>
      </c>
      <c r="AL70">
        <v>3.2110044295962243</v>
      </c>
      <c r="AM70">
        <v>3211.0044295962243</v>
      </c>
      <c r="AN70">
        <v>33.681098510291868</v>
      </c>
    </row>
    <row r="71" spans="2:40" x14ac:dyDescent="0.2">
      <c r="B71">
        <f t="shared" si="4"/>
        <v>5500</v>
      </c>
      <c r="C71">
        <v>4600000</v>
      </c>
      <c r="D71">
        <v>650.54999999999995</v>
      </c>
      <c r="E71">
        <v>-503041</v>
      </c>
      <c r="F71" s="2">
        <v>2525130</v>
      </c>
      <c r="G71">
        <v>9193.8700000000008</v>
      </c>
      <c r="I71">
        <f t="shared" si="2"/>
        <v>2772.6323281250079</v>
      </c>
      <c r="J71">
        <f t="shared" si="9"/>
        <v>0.33616527107145039</v>
      </c>
      <c r="K71">
        <f t="shared" si="3"/>
        <v>0.99857636046553011</v>
      </c>
      <c r="L71">
        <f t="shared" si="5"/>
        <v>889</v>
      </c>
      <c r="M71">
        <f t="shared" si="6"/>
        <v>-3.4980000000000002</v>
      </c>
      <c r="O71">
        <v>5500</v>
      </c>
      <c r="P71">
        <v>4600000</v>
      </c>
      <c r="Q71">
        <v>650.54999999999995</v>
      </c>
      <c r="R71">
        <v>-503041</v>
      </c>
      <c r="S71" s="2">
        <v>2525130</v>
      </c>
      <c r="T71">
        <v>9193.8700000000008</v>
      </c>
      <c r="U71">
        <v>21780.5</v>
      </c>
      <c r="V71">
        <f t="shared" si="8"/>
        <v>2.1780500000000003</v>
      </c>
      <c r="X71">
        <v>4600000</v>
      </c>
      <c r="Y71">
        <v>25.696100000000001</v>
      </c>
      <c r="Z71">
        <v>111.79300000000001</v>
      </c>
      <c r="AA71">
        <v>86.096900000000005</v>
      </c>
      <c r="AC71">
        <f t="shared" si="10"/>
        <v>333995.75059596542</v>
      </c>
      <c r="AD71">
        <f t="shared" si="11"/>
        <v>2.1199918557464104</v>
      </c>
      <c r="AE71">
        <f t="shared" si="7"/>
        <v>2119.9918557464102</v>
      </c>
      <c r="AF71">
        <f t="shared" si="12"/>
        <v>36.569498365252791</v>
      </c>
      <c r="AG71">
        <f t="shared" si="13"/>
        <v>1.6467275377564157E-2</v>
      </c>
      <c r="AI71">
        <v>1659.0568344314015</v>
      </c>
      <c r="AJ71">
        <v>38.752333491303823</v>
      </c>
      <c r="AL71">
        <v>3.2360998359294904</v>
      </c>
      <c r="AM71">
        <v>3236.0998359294904</v>
      </c>
      <c r="AN71">
        <v>33.751886995444153</v>
      </c>
    </row>
    <row r="72" spans="2:40" x14ac:dyDescent="0.2">
      <c r="B72">
        <f t="shared" si="4"/>
        <v>5625</v>
      </c>
      <c r="C72">
        <v>4700000</v>
      </c>
      <c r="D72">
        <v>650.49</v>
      </c>
      <c r="E72">
        <v>-502970</v>
      </c>
      <c r="F72" s="2">
        <v>2525130</v>
      </c>
      <c r="G72">
        <v>9881.3799999999992</v>
      </c>
      <c r="I72">
        <f t="shared" si="2"/>
        <v>2843.6323281250079</v>
      </c>
      <c r="J72">
        <f t="shared" si="9"/>
        <v>0.34380539086852879</v>
      </c>
      <c r="K72">
        <f t="shared" si="3"/>
        <v>0.99857636046553011</v>
      </c>
      <c r="L72">
        <f t="shared" si="5"/>
        <v>960</v>
      </c>
      <c r="M72">
        <f t="shared" si="6"/>
        <v>-3.4420000000000002</v>
      </c>
      <c r="O72">
        <v>5625</v>
      </c>
      <c r="P72">
        <v>4700000</v>
      </c>
      <c r="Q72">
        <v>650.49</v>
      </c>
      <c r="R72">
        <v>-502970</v>
      </c>
      <c r="S72" s="2">
        <v>2525130</v>
      </c>
      <c r="T72">
        <v>9881.3799999999992</v>
      </c>
      <c r="U72">
        <v>23319.599999999999</v>
      </c>
      <c r="V72">
        <f t="shared" si="8"/>
        <v>2.33196</v>
      </c>
      <c r="X72">
        <v>4700000</v>
      </c>
      <c r="Y72">
        <v>25.612200000000001</v>
      </c>
      <c r="Z72">
        <v>111.248</v>
      </c>
      <c r="AA72">
        <v>85.635800000000003</v>
      </c>
      <c r="AC72">
        <f t="shared" si="10"/>
        <v>328658.2022356682</v>
      </c>
      <c r="AD72">
        <f t="shared" si="11"/>
        <v>2.3066617282214503</v>
      </c>
      <c r="AE72">
        <f t="shared" si="7"/>
        <v>2306.6617282214502</v>
      </c>
      <c r="AF72">
        <f t="shared" si="12"/>
        <v>35.18541677979011</v>
      </c>
      <c r="AG72">
        <f t="shared" si="13"/>
        <v>1.7115045240728627E-2</v>
      </c>
      <c r="AI72">
        <v>1733.6842426177559</v>
      </c>
      <c r="AJ72">
        <v>39.14193703947975</v>
      </c>
      <c r="AL72">
        <v>3.2851230105400155</v>
      </c>
      <c r="AM72">
        <v>3285.1230105400155</v>
      </c>
      <c r="AN72">
        <v>33.92901545431932</v>
      </c>
    </row>
    <row r="73" spans="2:40" x14ac:dyDescent="0.2">
      <c r="B73">
        <f t="shared" si="4"/>
        <v>5750</v>
      </c>
      <c r="C73">
        <v>4800000</v>
      </c>
      <c r="D73">
        <v>650.52</v>
      </c>
      <c r="E73">
        <v>-502884</v>
      </c>
      <c r="F73" s="2">
        <v>2525130</v>
      </c>
      <c r="G73">
        <v>10671.1</v>
      </c>
      <c r="I73">
        <f t="shared" si="2"/>
        <v>2929.6323281250079</v>
      </c>
      <c r="J73">
        <f t="shared" si="9"/>
        <v>0.35144551066560725</v>
      </c>
      <c r="K73">
        <f t="shared" si="3"/>
        <v>0.99857636046553011</v>
      </c>
      <c r="L73">
        <f t="shared" si="5"/>
        <v>1046</v>
      </c>
      <c r="M73">
        <f t="shared" si="6"/>
        <v>-3.3220000000000001</v>
      </c>
      <c r="O73">
        <v>5750</v>
      </c>
      <c r="P73">
        <v>4800000</v>
      </c>
      <c r="Q73">
        <v>650.52</v>
      </c>
      <c r="R73">
        <v>-502884</v>
      </c>
      <c r="S73" s="2">
        <v>2525130</v>
      </c>
      <c r="T73">
        <v>10671.1</v>
      </c>
      <c r="U73">
        <v>25065.200000000001</v>
      </c>
      <c r="V73">
        <f t="shared" si="8"/>
        <v>2.5065200000000001</v>
      </c>
      <c r="X73">
        <v>4800000</v>
      </c>
      <c r="Y73">
        <v>25.420300000000001</v>
      </c>
      <c r="Z73">
        <v>111.652</v>
      </c>
      <c r="AA73">
        <v>86.231700000000004</v>
      </c>
      <c r="AC73">
        <f t="shared" si="10"/>
        <v>335566.99723414739</v>
      </c>
      <c r="AD73">
        <f t="shared" si="11"/>
        <v>2.4282825619883783</v>
      </c>
      <c r="AE73">
        <f t="shared" si="7"/>
        <v>2428.2825619883783</v>
      </c>
      <c r="AF73">
        <f t="shared" si="12"/>
        <v>35.144077519026702</v>
      </c>
      <c r="AG73">
        <f t="shared" si="13"/>
        <v>1.7135177318965734E-2</v>
      </c>
      <c r="AI73">
        <v>2050.040991042365</v>
      </c>
      <c r="AJ73">
        <v>39.931223022820994</v>
      </c>
      <c r="AL73">
        <v>2.8703607895677132</v>
      </c>
      <c r="AM73">
        <v>2870.3607895677133</v>
      </c>
      <c r="AN73">
        <v>33.953765907133118</v>
      </c>
    </row>
    <row r="74" spans="2:40" x14ac:dyDescent="0.2">
      <c r="B74">
        <f t="shared" si="4"/>
        <v>5875</v>
      </c>
      <c r="C74">
        <v>4900000</v>
      </c>
      <c r="D74">
        <v>650.62599999999998</v>
      </c>
      <c r="E74">
        <v>-502813</v>
      </c>
      <c r="F74" s="2">
        <v>2525130</v>
      </c>
      <c r="G74">
        <v>11603</v>
      </c>
      <c r="I74">
        <f t="shared" si="2"/>
        <v>3000.6323281250079</v>
      </c>
      <c r="J74">
        <f t="shared" si="9"/>
        <v>0.35908563046268566</v>
      </c>
      <c r="K74">
        <f t="shared" si="3"/>
        <v>0.99857636046553011</v>
      </c>
      <c r="L74">
        <f t="shared" si="5"/>
        <v>1117</v>
      </c>
      <c r="M74">
        <f t="shared" si="6"/>
        <v>-3.4420000000000002</v>
      </c>
      <c r="O74">
        <v>5875</v>
      </c>
      <c r="P74">
        <v>4900000</v>
      </c>
      <c r="Q74">
        <v>650.62599999999998</v>
      </c>
      <c r="R74">
        <v>-502813</v>
      </c>
      <c r="S74" s="2">
        <v>2525130</v>
      </c>
      <c r="T74">
        <v>11603</v>
      </c>
      <c r="U74">
        <v>26611</v>
      </c>
      <c r="V74">
        <f t="shared" si="8"/>
        <v>2.6611000000000002</v>
      </c>
      <c r="X74">
        <v>4900000</v>
      </c>
      <c r="Y74">
        <v>25.149899999999999</v>
      </c>
      <c r="Z74">
        <v>111.712</v>
      </c>
      <c r="AA74">
        <v>86.562100000000001</v>
      </c>
      <c r="AC74">
        <f t="shared" si="10"/>
        <v>339439.00785667286</v>
      </c>
      <c r="AD74">
        <f t="shared" si="11"/>
        <v>2.5486296669772934</v>
      </c>
      <c r="AE74">
        <f t="shared" si="7"/>
        <v>2548.6296669772933</v>
      </c>
      <c r="AF74">
        <f t="shared" si="12"/>
        <v>34.793220515963981</v>
      </c>
      <c r="AG74">
        <f t="shared" si="13"/>
        <v>1.7307969514454572E-2</v>
      </c>
      <c r="AI74">
        <v>1551.8267384807152</v>
      </c>
      <c r="AJ74">
        <v>39.992589703154223</v>
      </c>
      <c r="AL74">
        <v>3.051750826399795</v>
      </c>
      <c r="AM74">
        <v>3051.7508263997952</v>
      </c>
      <c r="AN74">
        <v>34.237211921164203</v>
      </c>
    </row>
    <row r="75" spans="2:40" x14ac:dyDescent="0.2">
      <c r="B75">
        <f t="shared" si="4"/>
        <v>6000</v>
      </c>
      <c r="C75">
        <v>5000000</v>
      </c>
      <c r="D75">
        <v>650.54399999999998</v>
      </c>
      <c r="E75">
        <v>-502718</v>
      </c>
      <c r="F75" s="2">
        <v>2525130</v>
      </c>
      <c r="G75">
        <v>12327.7</v>
      </c>
      <c r="I75">
        <f t="shared" si="2"/>
        <v>3095.6323281250079</v>
      </c>
      <c r="J75">
        <f t="shared" si="9"/>
        <v>0.36672575025976406</v>
      </c>
      <c r="K75">
        <f t="shared" si="3"/>
        <v>0.99857636046553011</v>
      </c>
      <c r="L75">
        <f t="shared" si="5"/>
        <v>1212</v>
      </c>
      <c r="M75">
        <f t="shared" si="6"/>
        <v>-3.25</v>
      </c>
      <c r="O75">
        <v>6000</v>
      </c>
      <c r="P75">
        <v>5000000</v>
      </c>
      <c r="Q75">
        <v>650.54399999999998</v>
      </c>
      <c r="R75">
        <v>-502718</v>
      </c>
      <c r="S75" s="2">
        <v>2525130</v>
      </c>
      <c r="T75">
        <v>12327.7</v>
      </c>
      <c r="U75">
        <v>28585.599999999999</v>
      </c>
      <c r="V75">
        <f t="shared" si="8"/>
        <v>2.8585600000000002</v>
      </c>
      <c r="X75">
        <v>5000000</v>
      </c>
      <c r="Y75">
        <v>25.602900000000002</v>
      </c>
      <c r="Z75">
        <v>112.02200000000001</v>
      </c>
      <c r="AA75">
        <v>86.4191</v>
      </c>
      <c r="AC75">
        <f t="shared" si="10"/>
        <v>337759.5326049134</v>
      </c>
      <c r="AD75">
        <f t="shared" si="11"/>
        <v>2.7513572553632901</v>
      </c>
      <c r="AE75">
        <f t="shared" si="7"/>
        <v>2751.3572553632903</v>
      </c>
      <c r="AF75">
        <f t="shared" si="12"/>
        <v>33.899798422446473</v>
      </c>
      <c r="AG75">
        <f t="shared" si="13"/>
        <v>1.7764117429124836E-2</v>
      </c>
      <c r="AI75">
        <v>1947.7317249991331</v>
      </c>
      <c r="AJ75">
        <v>40.416018075502869</v>
      </c>
      <c r="AL75">
        <v>3.0510994265199174</v>
      </c>
      <c r="AM75">
        <v>3051.0994265199174</v>
      </c>
      <c r="AN75">
        <v>34.365251632262826</v>
      </c>
    </row>
    <row r="76" spans="2:40" x14ac:dyDescent="0.2">
      <c r="B76">
        <f t="shared" si="4"/>
        <v>6125</v>
      </c>
      <c r="C76">
        <v>5100000</v>
      </c>
      <c r="D76">
        <v>650.54200000000003</v>
      </c>
      <c r="E76">
        <v>-502626</v>
      </c>
      <c r="F76" s="2">
        <v>2525130</v>
      </c>
      <c r="G76">
        <v>13121.5</v>
      </c>
      <c r="I76">
        <f t="shared" si="2"/>
        <v>3187.6323281250079</v>
      </c>
      <c r="J76">
        <f t="shared" si="9"/>
        <v>0.37436587005684246</v>
      </c>
      <c r="K76">
        <f t="shared" si="3"/>
        <v>0.99857636046553011</v>
      </c>
      <c r="L76">
        <f t="shared" si="5"/>
        <v>1304</v>
      </c>
      <c r="M76">
        <f t="shared" si="6"/>
        <v>-3.274</v>
      </c>
      <c r="O76">
        <v>6125</v>
      </c>
      <c r="P76">
        <v>5100000</v>
      </c>
      <c r="Q76">
        <v>650.54200000000003</v>
      </c>
      <c r="R76">
        <v>-502626</v>
      </c>
      <c r="S76" s="2">
        <v>2525130</v>
      </c>
      <c r="T76">
        <v>13121.5</v>
      </c>
      <c r="U76">
        <v>30471.3</v>
      </c>
      <c r="V76">
        <f t="shared" si="8"/>
        <v>3.0471300000000001</v>
      </c>
      <c r="X76">
        <v>5100000</v>
      </c>
      <c r="Y76">
        <v>25.134699999999999</v>
      </c>
      <c r="Z76">
        <v>111.753</v>
      </c>
      <c r="AA76">
        <v>86.618300000000005</v>
      </c>
      <c r="AC76">
        <f t="shared" si="10"/>
        <v>340100.57430054812</v>
      </c>
      <c r="AD76">
        <f t="shared" si="11"/>
        <v>2.9126674752305579</v>
      </c>
      <c r="AE76">
        <f t="shared" si="7"/>
        <v>2912.667475230558</v>
      </c>
      <c r="AF76">
        <f t="shared" si="12"/>
        <v>33.438133198986137</v>
      </c>
      <c r="AG76">
        <f t="shared" si="13"/>
        <v>1.8009378586309927E-2</v>
      </c>
      <c r="AI76">
        <v>1847.0548551356271</v>
      </c>
      <c r="AJ76">
        <v>40.768762310531208</v>
      </c>
      <c r="AL76">
        <v>2.9247539737357342</v>
      </c>
      <c r="AM76">
        <v>2924.7539737357342</v>
      </c>
      <c r="AN76">
        <v>34.467993581756176</v>
      </c>
    </row>
    <row r="77" spans="2:40" x14ac:dyDescent="0.2">
      <c r="B77">
        <f t="shared" si="4"/>
        <v>6250</v>
      </c>
      <c r="C77">
        <v>5200000</v>
      </c>
      <c r="D77">
        <v>650.48500000000001</v>
      </c>
      <c r="E77">
        <v>-502528</v>
      </c>
      <c r="F77" s="2">
        <v>2525130</v>
      </c>
      <c r="G77">
        <v>14110.8</v>
      </c>
      <c r="I77">
        <f t="shared" si="2"/>
        <v>3285.6323281250079</v>
      </c>
      <c r="J77">
        <f t="shared" si="9"/>
        <v>0.38200598985392092</v>
      </c>
      <c r="K77">
        <f t="shared" si="3"/>
        <v>0.99857636046553011</v>
      </c>
      <c r="L77">
        <f t="shared" si="5"/>
        <v>1402</v>
      </c>
      <c r="M77">
        <f t="shared" si="6"/>
        <v>-3.226</v>
      </c>
      <c r="O77">
        <v>6250</v>
      </c>
      <c r="P77">
        <v>5200000</v>
      </c>
      <c r="Q77">
        <v>650.48500000000001</v>
      </c>
      <c r="R77">
        <v>-502528</v>
      </c>
      <c r="S77" s="2">
        <v>2525130</v>
      </c>
      <c r="T77">
        <v>14110.8</v>
      </c>
      <c r="U77">
        <v>32359</v>
      </c>
      <c r="V77">
        <f t="shared" si="8"/>
        <v>3.2359</v>
      </c>
      <c r="X77">
        <v>5200000</v>
      </c>
      <c r="Y77">
        <v>25.720700000000001</v>
      </c>
      <c r="Z77">
        <v>112.29600000000001</v>
      </c>
      <c r="AA77">
        <v>86.575299999999999</v>
      </c>
      <c r="AC77">
        <f t="shared" si="10"/>
        <v>339594.31641059701</v>
      </c>
      <c r="AD77">
        <f t="shared" si="11"/>
        <v>3.0977186285502061</v>
      </c>
      <c r="AE77">
        <f t="shared" si="7"/>
        <v>3097.7186285502062</v>
      </c>
      <c r="AF77">
        <f t="shared" si="12"/>
        <v>32.720591574793843</v>
      </c>
      <c r="AG77">
        <f t="shared" si="13"/>
        <v>1.8404312728376893E-2</v>
      </c>
      <c r="AI77">
        <v>1574.3270767822678</v>
      </c>
      <c r="AJ77">
        <v>40.924632204306803</v>
      </c>
      <c r="AL77">
        <v>2.9050529904501348</v>
      </c>
      <c r="AM77">
        <v>2905.052990450135</v>
      </c>
      <c r="AN77">
        <v>34.866241972263055</v>
      </c>
    </row>
    <row r="78" spans="2:40" x14ac:dyDescent="0.2">
      <c r="B78">
        <f t="shared" si="4"/>
        <v>6375</v>
      </c>
      <c r="C78">
        <v>5300000</v>
      </c>
      <c r="D78">
        <v>650.47900000000004</v>
      </c>
      <c r="E78">
        <v>-502428</v>
      </c>
      <c r="F78" s="2">
        <v>2525130</v>
      </c>
      <c r="G78">
        <v>15372.9</v>
      </c>
      <c r="I78">
        <f t="shared" si="2"/>
        <v>3385.6323281250079</v>
      </c>
      <c r="J78">
        <f t="shared" si="9"/>
        <v>0.38964610965099933</v>
      </c>
      <c r="K78">
        <f t="shared" si="3"/>
        <v>0.99857636046553011</v>
      </c>
      <c r="L78">
        <f t="shared" si="5"/>
        <v>1502</v>
      </c>
      <c r="M78">
        <f t="shared" si="6"/>
        <v>-3.21</v>
      </c>
      <c r="O78">
        <v>6375</v>
      </c>
      <c r="P78">
        <v>5300000</v>
      </c>
      <c r="Q78">
        <v>650.47900000000004</v>
      </c>
      <c r="R78">
        <v>-502428</v>
      </c>
      <c r="S78" s="2">
        <v>2525130</v>
      </c>
      <c r="T78">
        <v>15372.9</v>
      </c>
      <c r="U78">
        <v>34203.699999999997</v>
      </c>
      <c r="V78">
        <f t="shared" si="8"/>
        <v>3.4203699999999997</v>
      </c>
      <c r="X78">
        <v>5300000</v>
      </c>
      <c r="Y78">
        <v>24.921299999999999</v>
      </c>
      <c r="Z78">
        <v>112.64400000000001</v>
      </c>
      <c r="AA78">
        <v>87.722700000000003</v>
      </c>
      <c r="AC78">
        <f t="shared" si="10"/>
        <v>353276.19044352963</v>
      </c>
      <c r="AD78">
        <f t="shared" si="11"/>
        <v>3.1475019555734223</v>
      </c>
      <c r="AE78">
        <f t="shared" si="7"/>
        <v>3147.5019555734225</v>
      </c>
      <c r="AF78">
        <f t="shared" si="12"/>
        <v>33.371438727073496</v>
      </c>
      <c r="AG78">
        <f t="shared" si="13"/>
        <v>1.8045371220733394E-2</v>
      </c>
      <c r="AI78">
        <v>1752.6662835757481</v>
      </c>
      <c r="AJ78">
        <v>41.586728532411541</v>
      </c>
      <c r="AL78">
        <v>2.5393789632930228</v>
      </c>
      <c r="AM78">
        <v>2539.3789632930229</v>
      </c>
      <c r="AN78">
        <v>35.155107676865342</v>
      </c>
    </row>
    <row r="79" spans="2:40" x14ac:dyDescent="0.2">
      <c r="B79">
        <f t="shared" si="4"/>
        <v>6500</v>
      </c>
      <c r="C79">
        <v>5400000</v>
      </c>
      <c r="D79">
        <v>650.52599999999995</v>
      </c>
      <c r="E79">
        <v>-502323</v>
      </c>
      <c r="F79" s="2">
        <v>2525130</v>
      </c>
      <c r="G79">
        <v>16339.7</v>
      </c>
      <c r="I79">
        <f t="shared" si="2"/>
        <v>3490.6323281250079</v>
      </c>
      <c r="J79">
        <f t="shared" si="9"/>
        <v>0.39728622944807773</v>
      </c>
      <c r="K79">
        <f t="shared" si="3"/>
        <v>0.99857636046553011</v>
      </c>
      <c r="L79">
        <f t="shared" si="5"/>
        <v>1607</v>
      </c>
      <c r="M79">
        <f t="shared" si="6"/>
        <v>-3.17</v>
      </c>
      <c r="O79">
        <v>6500</v>
      </c>
      <c r="P79">
        <v>5400000</v>
      </c>
      <c r="Q79">
        <v>650.52599999999995</v>
      </c>
      <c r="R79">
        <v>-502323</v>
      </c>
      <c r="S79" s="2">
        <v>2525130</v>
      </c>
      <c r="T79">
        <v>16339.7</v>
      </c>
      <c r="U79">
        <v>36271.9</v>
      </c>
      <c r="V79">
        <f t="shared" si="8"/>
        <v>3.6271900000000001</v>
      </c>
      <c r="X79">
        <v>5400000</v>
      </c>
      <c r="Y79">
        <v>24.848299999999998</v>
      </c>
      <c r="Z79">
        <v>111.824</v>
      </c>
      <c r="AA79">
        <v>86.975700000000003</v>
      </c>
      <c r="AC79">
        <f t="shared" si="10"/>
        <v>344327.88572851988</v>
      </c>
      <c r="AD79">
        <f t="shared" si="11"/>
        <v>3.4245648765898165</v>
      </c>
      <c r="AE79">
        <f t="shared" si="7"/>
        <v>3424.5648765898163</v>
      </c>
      <c r="AF79">
        <f t="shared" si="12"/>
        <v>31.90065427472533</v>
      </c>
      <c r="AG79">
        <f t="shared" si="13"/>
        <v>1.8877355768753587E-2</v>
      </c>
      <c r="AI79">
        <v>1390.8025162413182</v>
      </c>
      <c r="AJ79">
        <v>42.125492546654165</v>
      </c>
      <c r="AL79">
        <v>2.7397065784143892</v>
      </c>
      <c r="AM79">
        <v>2739.7065784143892</v>
      </c>
      <c r="AN79">
        <v>35.310310079180333</v>
      </c>
    </row>
    <row r="80" spans="2:40" x14ac:dyDescent="0.2">
      <c r="B80">
        <f t="shared" si="4"/>
        <v>6625</v>
      </c>
      <c r="C80">
        <v>5500000</v>
      </c>
      <c r="D80">
        <v>650.44799999999998</v>
      </c>
      <c r="E80">
        <v>-502196</v>
      </c>
      <c r="F80" s="2">
        <v>2525130</v>
      </c>
      <c r="G80">
        <v>17364.099999999999</v>
      </c>
      <c r="I80">
        <f t="shared" si="2"/>
        <v>3617.6323281250079</v>
      </c>
      <c r="J80">
        <f t="shared" si="9"/>
        <v>0.40492634924515614</v>
      </c>
      <c r="K80">
        <f t="shared" si="3"/>
        <v>0.99857636046553011</v>
      </c>
      <c r="L80">
        <f t="shared" si="5"/>
        <v>1734</v>
      </c>
      <c r="M80">
        <f t="shared" si="6"/>
        <v>-2.9940000000000002</v>
      </c>
      <c r="O80">
        <v>6625</v>
      </c>
      <c r="P80">
        <v>5500000</v>
      </c>
      <c r="Q80">
        <v>650.44799999999998</v>
      </c>
      <c r="R80">
        <v>-502196</v>
      </c>
      <c r="S80" s="2">
        <v>2525130</v>
      </c>
      <c r="T80">
        <v>17364.099999999999</v>
      </c>
      <c r="U80">
        <v>38575.5</v>
      </c>
      <c r="V80">
        <f t="shared" si="8"/>
        <v>3.8575500000000003</v>
      </c>
      <c r="X80">
        <v>5500000</v>
      </c>
      <c r="Y80">
        <v>24.9892</v>
      </c>
      <c r="Z80">
        <v>112.239</v>
      </c>
      <c r="AA80">
        <v>87.249799999999993</v>
      </c>
      <c r="AC80">
        <f t="shared" si="10"/>
        <v>347593.55721293757</v>
      </c>
      <c r="AD80">
        <f t="shared" si="11"/>
        <v>3.6078388799257763</v>
      </c>
      <c r="AE80">
        <f t="shared" si="7"/>
        <v>3607.8388799257764</v>
      </c>
      <c r="AF80">
        <f t="shared" si="12"/>
        <v>31.595598513755622</v>
      </c>
      <c r="AG80">
        <f t="shared" si="13"/>
        <v>1.9059616792440982E-2</v>
      </c>
      <c r="AI80">
        <v>1465.0184867795099</v>
      </c>
      <c r="AJ80">
        <v>42.209811638477866</v>
      </c>
      <c r="AL80">
        <v>2.6890899014013834</v>
      </c>
      <c r="AM80">
        <v>2689.0899014013835</v>
      </c>
      <c r="AN80">
        <v>35.387432996204758</v>
      </c>
    </row>
    <row r="81" spans="2:40" x14ac:dyDescent="0.2">
      <c r="B81">
        <f t="shared" si="4"/>
        <v>6750</v>
      </c>
      <c r="C81">
        <v>5600000</v>
      </c>
      <c r="D81">
        <v>650.49900000000002</v>
      </c>
      <c r="E81">
        <v>-502094</v>
      </c>
      <c r="F81" s="2">
        <v>2525130</v>
      </c>
      <c r="G81">
        <v>18503.900000000001</v>
      </c>
      <c r="I81">
        <f t="shared" si="2"/>
        <v>3719.6323281250079</v>
      </c>
      <c r="J81">
        <f t="shared" si="9"/>
        <v>0.4125664690422346</v>
      </c>
      <c r="K81">
        <f t="shared" si="3"/>
        <v>0.99857636046553011</v>
      </c>
      <c r="L81">
        <f t="shared" si="5"/>
        <v>1836</v>
      </c>
      <c r="M81">
        <f t="shared" si="6"/>
        <v>-3.194</v>
      </c>
      <c r="O81">
        <v>6750</v>
      </c>
      <c r="P81">
        <v>5600000</v>
      </c>
      <c r="Q81">
        <v>650.49900000000002</v>
      </c>
      <c r="R81">
        <v>-502094</v>
      </c>
      <c r="S81" s="2">
        <v>2525130</v>
      </c>
      <c r="T81">
        <v>18503.900000000001</v>
      </c>
      <c r="U81">
        <v>40540.400000000001</v>
      </c>
      <c r="V81">
        <f t="shared" si="8"/>
        <v>4.0540400000000005</v>
      </c>
      <c r="X81">
        <v>5600000</v>
      </c>
      <c r="Y81">
        <v>25.013300000000001</v>
      </c>
      <c r="Z81">
        <v>112.127</v>
      </c>
      <c r="AA81">
        <v>87.113699999999994</v>
      </c>
      <c r="AC81">
        <f t="shared" si="10"/>
        <v>345969.47118341335</v>
      </c>
      <c r="AD81">
        <f t="shared" si="11"/>
        <v>3.8094084448943279</v>
      </c>
      <c r="AE81">
        <f t="shared" si="7"/>
        <v>3809.4084448943281</v>
      </c>
      <c r="AF81">
        <f t="shared" si="12"/>
        <v>30.865602303207631</v>
      </c>
      <c r="AG81">
        <f t="shared" si="13"/>
        <v>1.9510391991845816E-2</v>
      </c>
      <c r="AI81">
        <v>1326.4187479713894</v>
      </c>
      <c r="AJ81">
        <v>42.306216075339492</v>
      </c>
      <c r="AL81">
        <v>2.6031959458631677</v>
      </c>
      <c r="AM81">
        <v>2603.1959458631677</v>
      </c>
      <c r="AN81">
        <v>35.459457613914971</v>
      </c>
    </row>
    <row r="82" spans="2:40" x14ac:dyDescent="0.2">
      <c r="B82">
        <f t="shared" si="4"/>
        <v>6875</v>
      </c>
      <c r="C82">
        <v>5700000</v>
      </c>
      <c r="D82">
        <v>650.55700000000002</v>
      </c>
      <c r="E82">
        <v>-501956</v>
      </c>
      <c r="F82" s="2">
        <v>2525130</v>
      </c>
      <c r="G82">
        <v>19742.8</v>
      </c>
      <c r="I82">
        <f t="shared" si="2"/>
        <v>3857.6323281250079</v>
      </c>
      <c r="J82">
        <f t="shared" si="9"/>
        <v>0.420206588839313</v>
      </c>
      <c r="K82">
        <f t="shared" si="3"/>
        <v>0.99857636046553011</v>
      </c>
      <c r="L82">
        <f t="shared" si="5"/>
        <v>1974</v>
      </c>
      <c r="M82">
        <f t="shared" si="6"/>
        <v>-2.9060000000000001</v>
      </c>
      <c r="O82">
        <v>6875</v>
      </c>
      <c r="P82">
        <v>5700000</v>
      </c>
      <c r="Q82">
        <v>650.55700000000002</v>
      </c>
      <c r="R82">
        <v>-501956</v>
      </c>
      <c r="S82" s="2">
        <v>2525130</v>
      </c>
      <c r="T82">
        <v>19742.8</v>
      </c>
      <c r="U82">
        <v>42855.1</v>
      </c>
      <c r="V82">
        <f t="shared" si="8"/>
        <v>4.2855100000000004</v>
      </c>
      <c r="X82">
        <v>5700000</v>
      </c>
      <c r="Y82">
        <v>24.8506</v>
      </c>
      <c r="Z82">
        <v>112.22799999999999</v>
      </c>
      <c r="AA82">
        <v>87.377399999999994</v>
      </c>
      <c r="AC82">
        <f t="shared" si="10"/>
        <v>349120.82149043801</v>
      </c>
      <c r="AD82">
        <f t="shared" si="11"/>
        <v>3.9905618886845864</v>
      </c>
      <c r="AE82">
        <f t="shared" si="7"/>
        <v>3990.5618886845864</v>
      </c>
      <c r="AF82">
        <f t="shared" si="12"/>
        <v>30.580444902042441</v>
      </c>
      <c r="AG82">
        <f t="shared" si="13"/>
        <v>1.9692323049223512E-2</v>
      </c>
      <c r="AI82">
        <v>1543.1157651139918</v>
      </c>
      <c r="AJ82">
        <v>42.500318063197817</v>
      </c>
      <c r="AL82">
        <v>2.3844424080328537</v>
      </c>
      <c r="AM82">
        <v>2384.4424080328536</v>
      </c>
      <c r="AN82">
        <v>35.655423302027316</v>
      </c>
    </row>
    <row r="83" spans="2:40" x14ac:dyDescent="0.2">
      <c r="B83">
        <f t="shared" si="4"/>
        <v>7000</v>
      </c>
      <c r="C83">
        <v>5800000</v>
      </c>
      <c r="D83">
        <v>650.54300000000001</v>
      </c>
      <c r="E83">
        <v>-501824</v>
      </c>
      <c r="F83" s="2">
        <v>2525130</v>
      </c>
      <c r="G83">
        <v>20982.9</v>
      </c>
      <c r="I83">
        <f t="shared" si="2"/>
        <v>3989.6323281250079</v>
      </c>
      <c r="J83">
        <f t="shared" si="9"/>
        <v>0.4278467086363914</v>
      </c>
      <c r="K83">
        <f t="shared" si="3"/>
        <v>0.99857636046553011</v>
      </c>
      <c r="L83">
        <f t="shared" si="5"/>
        <v>2106</v>
      </c>
      <c r="M83">
        <f t="shared" si="6"/>
        <v>-2.9540000000000002</v>
      </c>
      <c r="O83">
        <v>7000</v>
      </c>
      <c r="P83">
        <v>5800000</v>
      </c>
      <c r="Q83">
        <v>650.54300000000001</v>
      </c>
      <c r="R83">
        <v>-501824</v>
      </c>
      <c r="S83" s="2">
        <v>2525130</v>
      </c>
      <c r="T83">
        <v>20982.9</v>
      </c>
      <c r="U83">
        <v>45079</v>
      </c>
      <c r="V83">
        <f t="shared" si="8"/>
        <v>4.5079000000000002</v>
      </c>
      <c r="X83">
        <v>5800000</v>
      </c>
      <c r="Y83">
        <v>24.955500000000001</v>
      </c>
      <c r="Z83">
        <v>112.387</v>
      </c>
      <c r="AA83">
        <v>87.4315</v>
      </c>
      <c r="AC83">
        <f t="shared" si="10"/>
        <v>349769.70094005112</v>
      </c>
      <c r="AD83">
        <f t="shared" si="11"/>
        <v>4.1898586933988113</v>
      </c>
      <c r="AE83">
        <f t="shared" si="7"/>
        <v>4189.8586933988117</v>
      </c>
      <c r="AF83">
        <f t="shared" si="12"/>
        <v>30.090187700871255</v>
      </c>
      <c r="AG83">
        <f t="shared" si="13"/>
        <v>2.001316861119359E-2</v>
      </c>
      <c r="AI83">
        <v>1378.4703414623252</v>
      </c>
      <c r="AJ83">
        <v>42.535954885733261</v>
      </c>
      <c r="AL83">
        <v>2.4600250051773314</v>
      </c>
      <c r="AM83">
        <v>2460.0250051773314</v>
      </c>
      <c r="AN83">
        <v>35.715962220278065</v>
      </c>
    </row>
    <row r="84" spans="2:40" x14ac:dyDescent="0.2">
      <c r="B84">
        <f t="shared" si="4"/>
        <v>7125</v>
      </c>
      <c r="C84">
        <v>5900000</v>
      </c>
      <c r="D84">
        <v>650.55499999999995</v>
      </c>
      <c r="E84">
        <v>-501680</v>
      </c>
      <c r="F84" s="2">
        <v>2525130</v>
      </c>
      <c r="G84">
        <v>22166.5</v>
      </c>
      <c r="I84">
        <f t="shared" si="2"/>
        <v>4133.6323281250079</v>
      </c>
      <c r="J84">
        <f t="shared" si="9"/>
        <v>0.43548682843346986</v>
      </c>
      <c r="K84">
        <f t="shared" si="3"/>
        <v>0.99857636046553011</v>
      </c>
      <c r="L84">
        <f t="shared" si="5"/>
        <v>2250</v>
      </c>
      <c r="M84">
        <f t="shared" si="6"/>
        <v>-2.8580000000000001</v>
      </c>
      <c r="O84">
        <v>7125</v>
      </c>
      <c r="P84">
        <v>5900000</v>
      </c>
      <c r="Q84">
        <v>650.55499999999995</v>
      </c>
      <c r="R84">
        <v>-501680</v>
      </c>
      <c r="S84" s="2">
        <v>2525130</v>
      </c>
      <c r="T84">
        <v>22166.5</v>
      </c>
      <c r="U84">
        <v>47418.8</v>
      </c>
      <c r="V84">
        <f t="shared" si="8"/>
        <v>4.7418800000000001</v>
      </c>
      <c r="X84">
        <v>5900000</v>
      </c>
      <c r="Y84">
        <v>24.8001</v>
      </c>
      <c r="Z84">
        <v>112.658</v>
      </c>
      <c r="AA84">
        <v>87.857900000000001</v>
      </c>
      <c r="AC84">
        <f t="shared" si="10"/>
        <v>354912.13844707684</v>
      </c>
      <c r="AD84">
        <f t="shared" si="11"/>
        <v>4.3434716865731158</v>
      </c>
      <c r="AE84">
        <f t="shared" si="7"/>
        <v>4343.4716865731161</v>
      </c>
      <c r="AF84">
        <f t="shared" si="12"/>
        <v>29.996924880397145</v>
      </c>
      <c r="AG84">
        <f t="shared" si="13"/>
        <v>2.0075391140961085E-2</v>
      </c>
      <c r="AI84">
        <v>1597.7023677916272</v>
      </c>
      <c r="AJ84">
        <v>42.780397278324827</v>
      </c>
      <c r="AL84">
        <v>2.5573807526467931</v>
      </c>
      <c r="AM84">
        <v>2557.3807526467931</v>
      </c>
      <c r="AN84">
        <v>35.882886397882721</v>
      </c>
    </row>
    <row r="85" spans="2:40" x14ac:dyDescent="0.2">
      <c r="B85">
        <f t="shared" si="4"/>
        <v>7250</v>
      </c>
      <c r="C85">
        <v>6000000</v>
      </c>
      <c r="D85">
        <v>650.52099999999996</v>
      </c>
      <c r="E85">
        <v>-501540</v>
      </c>
      <c r="F85" s="2">
        <v>2525130</v>
      </c>
      <c r="G85">
        <v>23354</v>
      </c>
      <c r="I85">
        <f t="shared" si="2"/>
        <v>4273.6323281250079</v>
      </c>
      <c r="J85">
        <f t="shared" si="9"/>
        <v>0.44312694823054827</v>
      </c>
      <c r="K85">
        <f t="shared" si="3"/>
        <v>0.99857636046553011</v>
      </c>
      <c r="L85">
        <f t="shared" si="5"/>
        <v>2390</v>
      </c>
      <c r="M85">
        <f t="shared" si="6"/>
        <v>-2.89</v>
      </c>
      <c r="O85">
        <v>7250</v>
      </c>
      <c r="P85">
        <v>6000000</v>
      </c>
      <c r="Q85">
        <v>650.52099999999996</v>
      </c>
      <c r="R85">
        <v>-501540</v>
      </c>
      <c r="S85" s="2">
        <v>2525130</v>
      </c>
      <c r="T85">
        <v>23354</v>
      </c>
      <c r="U85">
        <v>49793.7</v>
      </c>
      <c r="V85">
        <f t="shared" si="8"/>
        <v>4.9793700000000003</v>
      </c>
      <c r="X85">
        <v>6000000</v>
      </c>
      <c r="Y85">
        <v>25.061299999999999</v>
      </c>
      <c r="Z85">
        <v>112.376</v>
      </c>
      <c r="AA85">
        <v>87.314700000000002</v>
      </c>
      <c r="AC85">
        <f t="shared" si="10"/>
        <v>348369.79760108388</v>
      </c>
      <c r="AD85">
        <f t="shared" si="11"/>
        <v>4.646663154129663</v>
      </c>
      <c r="AE85">
        <f t="shared" si="7"/>
        <v>4646.6631541296629</v>
      </c>
      <c r="AF85">
        <f t="shared" si="12"/>
        <v>28.936316153844508</v>
      </c>
      <c r="AG85">
        <f t="shared" si="13"/>
        <v>2.0811218566949168E-2</v>
      </c>
      <c r="AI85">
        <v>1309.5495525328877</v>
      </c>
      <c r="AJ85">
        <v>43.515401889638113</v>
      </c>
      <c r="AL85">
        <v>2.4749148247677417</v>
      </c>
      <c r="AM85">
        <v>2474.9148247677417</v>
      </c>
      <c r="AN85">
        <v>35.998235794689904</v>
      </c>
    </row>
    <row r="86" spans="2:40" x14ac:dyDescent="0.2">
      <c r="B86">
        <f t="shared" si="4"/>
        <v>7375</v>
      </c>
      <c r="C86">
        <v>6100000</v>
      </c>
      <c r="D86">
        <v>650.58000000000004</v>
      </c>
      <c r="E86">
        <v>-501383</v>
      </c>
      <c r="F86" s="2">
        <v>2525130</v>
      </c>
      <c r="G86">
        <v>24552.3</v>
      </c>
      <c r="I86">
        <f t="shared" si="2"/>
        <v>4430.6323281250079</v>
      </c>
      <c r="J86">
        <f t="shared" si="9"/>
        <v>0.45076706802762667</v>
      </c>
      <c r="K86">
        <f t="shared" si="3"/>
        <v>0.99857636046553011</v>
      </c>
      <c r="L86">
        <f t="shared" si="5"/>
        <v>2547</v>
      </c>
      <c r="M86">
        <f t="shared" si="6"/>
        <v>-2.754</v>
      </c>
      <c r="O86">
        <v>7375</v>
      </c>
      <c r="P86">
        <v>6100000</v>
      </c>
      <c r="Q86">
        <v>650.58000000000004</v>
      </c>
      <c r="R86">
        <v>-501383</v>
      </c>
      <c r="S86" s="2">
        <v>2525130</v>
      </c>
      <c r="T86">
        <v>24552.3</v>
      </c>
      <c r="U86">
        <v>52265.3</v>
      </c>
      <c r="V86">
        <f t="shared" si="8"/>
        <v>5.2265300000000003</v>
      </c>
      <c r="X86">
        <v>6100000</v>
      </c>
      <c r="Y86">
        <v>24.5609</v>
      </c>
      <c r="Z86">
        <v>112.61</v>
      </c>
      <c r="AA86">
        <v>88.049099999999996</v>
      </c>
      <c r="AC86">
        <f t="shared" si="10"/>
        <v>357234.30820079026</v>
      </c>
      <c r="AD86">
        <f t="shared" si="11"/>
        <v>4.7562817691396191</v>
      </c>
      <c r="AE86">
        <f t="shared" si="7"/>
        <v>4756.2817691396194</v>
      </c>
      <c r="AF86">
        <f t="shared" si="12"/>
        <v>29.16969496929029</v>
      </c>
      <c r="AG86">
        <f t="shared" si="13"/>
        <v>2.0644713653467858E-2</v>
      </c>
      <c r="AI86">
        <v>1429.3895427444704</v>
      </c>
      <c r="AJ86">
        <v>43.922489528007148</v>
      </c>
      <c r="AL86">
        <v>2.711181364458628</v>
      </c>
      <c r="AM86">
        <v>2711.1813644586282</v>
      </c>
      <c r="AN86">
        <v>36.198541885635315</v>
      </c>
    </row>
    <row r="87" spans="2:40" x14ac:dyDescent="0.2">
      <c r="B87">
        <f t="shared" si="4"/>
        <v>7500</v>
      </c>
      <c r="C87">
        <v>6200000</v>
      </c>
      <c r="D87">
        <v>650.46400000000006</v>
      </c>
      <c r="E87">
        <v>-501235</v>
      </c>
      <c r="F87" s="2">
        <v>2525130</v>
      </c>
      <c r="G87">
        <v>25947.9</v>
      </c>
      <c r="I87">
        <f t="shared" si="2"/>
        <v>4578.6323281250079</v>
      </c>
      <c r="J87">
        <f t="shared" si="9"/>
        <v>0.45840718782470508</v>
      </c>
      <c r="K87">
        <f t="shared" si="3"/>
        <v>0.99857636046553011</v>
      </c>
      <c r="L87">
        <f t="shared" si="5"/>
        <v>2695</v>
      </c>
      <c r="M87">
        <f t="shared" si="6"/>
        <v>-2.8260000000000001</v>
      </c>
      <c r="O87">
        <v>7500</v>
      </c>
      <c r="P87">
        <v>6200000</v>
      </c>
      <c r="Q87">
        <v>650.46400000000006</v>
      </c>
      <c r="R87">
        <v>-501235</v>
      </c>
      <c r="S87" s="2">
        <v>2525130</v>
      </c>
      <c r="T87">
        <v>25947.9</v>
      </c>
      <c r="U87">
        <v>54605.4</v>
      </c>
      <c r="V87">
        <f t="shared" si="8"/>
        <v>5.4605400000000008</v>
      </c>
      <c r="X87">
        <v>6200000</v>
      </c>
      <c r="Y87">
        <v>24.3201</v>
      </c>
      <c r="Z87">
        <v>112.87</v>
      </c>
      <c r="AA87">
        <v>88.549899999999994</v>
      </c>
      <c r="AC87">
        <f t="shared" si="10"/>
        <v>363364.60675121431</v>
      </c>
      <c r="AD87">
        <f t="shared" si="11"/>
        <v>4.8854014661902871</v>
      </c>
      <c r="AE87">
        <f t="shared" si="7"/>
        <v>4885.4014661902875</v>
      </c>
      <c r="AF87">
        <f t="shared" si="12"/>
        <v>29.175755491410833</v>
      </c>
      <c r="AG87">
        <f t="shared" si="13"/>
        <v>2.0640425238595245E-2</v>
      </c>
      <c r="AI87">
        <v>1224.3336460838175</v>
      </c>
      <c r="AJ87">
        <v>44.048520176777586</v>
      </c>
      <c r="AL87">
        <v>2.2482684541015781</v>
      </c>
      <c r="AM87">
        <v>2248.2684541015778</v>
      </c>
      <c r="AN87">
        <v>36.615471029780224</v>
      </c>
    </row>
    <row r="88" spans="2:40" x14ac:dyDescent="0.2">
      <c r="B88">
        <f t="shared" si="4"/>
        <v>7625</v>
      </c>
      <c r="C88">
        <v>6300000</v>
      </c>
      <c r="D88">
        <v>650.56200000000001</v>
      </c>
      <c r="E88">
        <v>-501051</v>
      </c>
      <c r="F88" s="2">
        <v>2525130</v>
      </c>
      <c r="G88">
        <v>27096.799999999999</v>
      </c>
      <c r="I88">
        <f t="shared" si="2"/>
        <v>4762.6323281250079</v>
      </c>
      <c r="J88">
        <f t="shared" si="9"/>
        <v>0.46604730762178354</v>
      </c>
      <c r="K88">
        <f t="shared" si="3"/>
        <v>0.99857636046553011</v>
      </c>
      <c r="L88">
        <f t="shared" si="5"/>
        <v>2879</v>
      </c>
      <c r="M88">
        <f t="shared" si="6"/>
        <v>-2.5379999999999998</v>
      </c>
      <c r="O88">
        <v>7625</v>
      </c>
      <c r="P88">
        <v>6300000</v>
      </c>
      <c r="Q88">
        <v>650.56200000000001</v>
      </c>
      <c r="R88">
        <v>-501051</v>
      </c>
      <c r="S88" s="2">
        <v>2525130</v>
      </c>
      <c r="T88">
        <v>27096.799999999999</v>
      </c>
      <c r="U88">
        <v>57363.3</v>
      </c>
      <c r="V88">
        <f t="shared" si="8"/>
        <v>5.7363300000000006</v>
      </c>
      <c r="X88">
        <v>6300000</v>
      </c>
      <c r="Y88">
        <v>24.452200000000001</v>
      </c>
      <c r="Z88">
        <v>112.646</v>
      </c>
      <c r="AA88">
        <v>88.193799999999996</v>
      </c>
      <c r="AC88">
        <f t="shared" si="10"/>
        <v>358998.44212065579</v>
      </c>
      <c r="AD88">
        <f t="shared" si="11"/>
        <v>5.1945610180770423</v>
      </c>
      <c r="AE88">
        <f t="shared" si="7"/>
        <v>5194.5610180770427</v>
      </c>
      <c r="AF88">
        <f t="shared" si="12"/>
        <v>28.352637619024115</v>
      </c>
      <c r="AG88">
        <f t="shared" si="13"/>
        <v>2.1239646486926295E-2</v>
      </c>
      <c r="AI88">
        <v>1353.8503774752967</v>
      </c>
      <c r="AJ88">
        <v>44.742858338699953</v>
      </c>
      <c r="AL88">
        <v>2.3092509164761625</v>
      </c>
      <c r="AM88">
        <v>2309.2509164761627</v>
      </c>
      <c r="AN88">
        <v>36.775134923953303</v>
      </c>
    </row>
    <row r="89" spans="2:40" x14ac:dyDescent="0.2">
      <c r="B89">
        <f t="shared" si="4"/>
        <v>7750</v>
      </c>
      <c r="C89">
        <v>6400000</v>
      </c>
      <c r="D89">
        <v>650.62199999999996</v>
      </c>
      <c r="E89">
        <v>-500912</v>
      </c>
      <c r="F89" s="2">
        <v>2525130</v>
      </c>
      <c r="G89">
        <v>28271.1</v>
      </c>
      <c r="I89">
        <f t="shared" si="2"/>
        <v>4901.6323281250079</v>
      </c>
      <c r="J89">
        <f t="shared" si="9"/>
        <v>0.47368742741886194</v>
      </c>
      <c r="K89">
        <f t="shared" si="3"/>
        <v>0.99857636046553011</v>
      </c>
      <c r="L89">
        <f t="shared" si="5"/>
        <v>3018</v>
      </c>
      <c r="M89">
        <f t="shared" si="6"/>
        <v>-2.8980000000000001</v>
      </c>
      <c r="O89">
        <v>7750</v>
      </c>
      <c r="P89">
        <v>6400000</v>
      </c>
      <c r="Q89">
        <v>650.62199999999996</v>
      </c>
      <c r="R89">
        <v>-500912</v>
      </c>
      <c r="S89" s="2">
        <v>2525130</v>
      </c>
      <c r="T89">
        <v>28271.1</v>
      </c>
      <c r="U89">
        <v>59877.4</v>
      </c>
      <c r="V89">
        <f t="shared" si="8"/>
        <v>5.9877400000000005</v>
      </c>
      <c r="X89">
        <v>6400000</v>
      </c>
      <c r="Y89">
        <v>24.433199999999999</v>
      </c>
      <c r="Z89">
        <v>113.017</v>
      </c>
      <c r="AA89">
        <v>88.583799999999997</v>
      </c>
      <c r="AC89">
        <f t="shared" si="10"/>
        <v>363782.0925943972</v>
      </c>
      <c r="AD89">
        <f t="shared" si="11"/>
        <v>5.3509255175016914</v>
      </c>
      <c r="AE89">
        <f t="shared" si="7"/>
        <v>5350.9255175016915</v>
      </c>
      <c r="AF89">
        <f t="shared" si="12"/>
        <v>28.267042085205933</v>
      </c>
      <c r="AG89">
        <f t="shared" si="13"/>
        <v>2.1303962338357723E-2</v>
      </c>
      <c r="AI89">
        <v>1130.9372286793136</v>
      </c>
      <c r="AJ89">
        <v>45.08326076842215</v>
      </c>
      <c r="AL89">
        <v>2.1036823781865128</v>
      </c>
      <c r="AM89">
        <v>2103.6823781865128</v>
      </c>
      <c r="AN89">
        <v>37.488365449776204</v>
      </c>
    </row>
    <row r="90" spans="2:40" x14ac:dyDescent="0.2">
      <c r="B90">
        <f t="shared" si="4"/>
        <v>7875</v>
      </c>
      <c r="C90">
        <v>6500000</v>
      </c>
      <c r="D90">
        <v>650.52200000000005</v>
      </c>
      <c r="E90">
        <v>-500743</v>
      </c>
      <c r="F90" s="2">
        <v>2525130</v>
      </c>
      <c r="G90">
        <v>29805.8</v>
      </c>
      <c r="I90">
        <f t="shared" si="2"/>
        <v>5070.6323281250079</v>
      </c>
      <c r="J90">
        <f t="shared" si="9"/>
        <v>0.48132754721594034</v>
      </c>
      <c r="K90">
        <f t="shared" si="3"/>
        <v>0.99857636046553011</v>
      </c>
      <c r="L90">
        <f t="shared" si="5"/>
        <v>3187</v>
      </c>
      <c r="M90">
        <f t="shared" si="6"/>
        <v>-2.6579999999999999</v>
      </c>
      <c r="O90">
        <v>7875</v>
      </c>
      <c r="P90">
        <v>6500000</v>
      </c>
      <c r="Q90">
        <v>650.52200000000005</v>
      </c>
      <c r="R90">
        <v>-500743</v>
      </c>
      <c r="S90" s="2">
        <v>2525130</v>
      </c>
      <c r="T90">
        <v>29805.8</v>
      </c>
      <c r="U90">
        <v>62565.9</v>
      </c>
      <c r="V90">
        <f t="shared" si="8"/>
        <v>6.2565900000000001</v>
      </c>
      <c r="X90">
        <v>6500000</v>
      </c>
      <c r="Y90">
        <v>24.3977</v>
      </c>
      <c r="Z90">
        <v>113.116</v>
      </c>
      <c r="AA90">
        <v>88.718299999999999</v>
      </c>
      <c r="AC90">
        <f t="shared" si="10"/>
        <v>365441.6404777104</v>
      </c>
      <c r="AD90">
        <f t="shared" si="11"/>
        <v>5.5657917529971472</v>
      </c>
      <c r="AE90">
        <f t="shared" si="7"/>
        <v>5565.7917529971473</v>
      </c>
      <c r="AF90">
        <f t="shared" si="12"/>
        <v>27.945264240720913</v>
      </c>
      <c r="AG90">
        <f t="shared" si="13"/>
        <v>2.1549268413160828E-2</v>
      </c>
      <c r="AI90">
        <v>1228.4190035490644</v>
      </c>
      <c r="AJ90">
        <v>45.579133484676696</v>
      </c>
      <c r="AL90">
        <v>2.1450713219996178</v>
      </c>
      <c r="AM90">
        <v>2145.0713219996178</v>
      </c>
      <c r="AN90">
        <v>37.761497451504113</v>
      </c>
    </row>
    <row r="91" spans="2:40" x14ac:dyDescent="0.2">
      <c r="B91">
        <f t="shared" si="4"/>
        <v>8000</v>
      </c>
      <c r="C91">
        <v>6600000</v>
      </c>
      <c r="D91">
        <v>650.45699999999999</v>
      </c>
      <c r="E91">
        <v>-500567</v>
      </c>
      <c r="F91" s="2">
        <v>2525130</v>
      </c>
      <c r="G91">
        <v>31065.7</v>
      </c>
      <c r="I91">
        <f t="shared" si="2"/>
        <v>5246.6323281250079</v>
      </c>
      <c r="J91">
        <f t="shared" si="9"/>
        <v>0.48896766701301875</v>
      </c>
      <c r="K91">
        <f t="shared" si="3"/>
        <v>0.99857636046553011</v>
      </c>
      <c r="L91">
        <f t="shared" si="5"/>
        <v>3363</v>
      </c>
      <c r="M91">
        <f t="shared" si="6"/>
        <v>-2.6019999999999999</v>
      </c>
      <c r="O91">
        <v>8000</v>
      </c>
      <c r="P91">
        <v>6600000</v>
      </c>
      <c r="Q91">
        <v>650.45699999999999</v>
      </c>
      <c r="R91">
        <v>-500567</v>
      </c>
      <c r="S91" s="2">
        <v>2525130</v>
      </c>
      <c r="T91">
        <v>31065.7</v>
      </c>
      <c r="U91">
        <v>65228.9</v>
      </c>
      <c r="V91">
        <f t="shared" si="8"/>
        <v>6.5228900000000003</v>
      </c>
      <c r="X91">
        <v>6600000</v>
      </c>
      <c r="Y91">
        <v>23.930700000000002</v>
      </c>
      <c r="Z91">
        <v>113.163</v>
      </c>
      <c r="AA91">
        <v>89.232299999999995</v>
      </c>
      <c r="AC91">
        <f t="shared" si="10"/>
        <v>371830.19934851344</v>
      </c>
      <c r="AD91">
        <f t="shared" si="11"/>
        <v>5.7029909691746541</v>
      </c>
      <c r="AE91">
        <f t="shared" si="7"/>
        <v>5702.9909691746543</v>
      </c>
      <c r="AF91">
        <f t="shared" si="12"/>
        <v>27.989518255959347</v>
      </c>
      <c r="AG91">
        <f t="shared" si="13"/>
        <v>2.1515197028151186E-2</v>
      </c>
      <c r="AI91">
        <v>1273.2076597801713</v>
      </c>
      <c r="AJ91">
        <v>45.653321943808258</v>
      </c>
      <c r="AL91">
        <v>1.9696919056422135</v>
      </c>
      <c r="AM91">
        <v>1969.6919056422134</v>
      </c>
      <c r="AN91">
        <v>38.034564417312893</v>
      </c>
    </row>
    <row r="92" spans="2:40" x14ac:dyDescent="0.2">
      <c r="B92">
        <f t="shared" si="4"/>
        <v>8125</v>
      </c>
      <c r="C92">
        <v>6700000</v>
      </c>
      <c r="D92">
        <v>650.495</v>
      </c>
      <c r="E92">
        <v>-500357</v>
      </c>
      <c r="F92" s="2">
        <v>2525130</v>
      </c>
      <c r="G92">
        <v>32352.2</v>
      </c>
      <c r="I92">
        <f>E92-(128000-$B$25)/128000*E$26</f>
        <v>5456.6323281250079</v>
      </c>
      <c r="J92">
        <f t="shared" si="9"/>
        <v>0.49660778681009721</v>
      </c>
      <c r="K92">
        <f>F92/$F$26</f>
        <v>0.99857636046553011</v>
      </c>
      <c r="L92">
        <f t="shared" si="5"/>
        <v>3573</v>
      </c>
      <c r="M92">
        <f t="shared" si="6"/>
        <v>-2.33</v>
      </c>
      <c r="O92">
        <v>8125</v>
      </c>
      <c r="P92">
        <v>6700000</v>
      </c>
      <c r="Q92">
        <v>650.495</v>
      </c>
      <c r="R92">
        <v>-500357</v>
      </c>
      <c r="S92" s="2">
        <v>2525130</v>
      </c>
      <c r="T92">
        <v>32352.2</v>
      </c>
      <c r="U92">
        <v>67833.3</v>
      </c>
      <c r="V92">
        <f t="shared" si="8"/>
        <v>6.7833300000000003</v>
      </c>
      <c r="X92">
        <v>6700000</v>
      </c>
      <c r="Y92">
        <v>24.350200000000001</v>
      </c>
      <c r="Z92">
        <v>113.27200000000001</v>
      </c>
      <c r="AA92">
        <v>88.921800000000005</v>
      </c>
      <c r="AC92">
        <f t="shared" si="10"/>
        <v>367962.13804488775</v>
      </c>
      <c r="AD92">
        <f t="shared" si="11"/>
        <v>5.9930389504546921</v>
      </c>
      <c r="AE92">
        <f t="shared" si="7"/>
        <v>5993.038950454692</v>
      </c>
      <c r="AF92">
        <f t="shared" si="12"/>
        <v>27.272221480693094</v>
      </c>
      <c r="AG92">
        <f t="shared" si="13"/>
        <v>2.2081076175855981E-2</v>
      </c>
      <c r="AI92">
        <v>1178.1384420307675</v>
      </c>
      <c r="AJ92">
        <v>45.879817172233274</v>
      </c>
      <c r="AL92">
        <v>1.8669457493465882</v>
      </c>
      <c r="AM92">
        <v>1866.9457493465882</v>
      </c>
      <c r="AN92">
        <v>38.06742273207005</v>
      </c>
    </row>
    <row r="93" spans="2:40" x14ac:dyDescent="0.2">
      <c r="B93">
        <f>B92+(C93-C92)/800</f>
        <v>8250</v>
      </c>
      <c r="C93">
        <v>6800000</v>
      </c>
      <c r="D93">
        <v>650.54700000000003</v>
      </c>
      <c r="E93">
        <v>-500202</v>
      </c>
      <c r="F93" s="2">
        <v>2525130</v>
      </c>
      <c r="G93">
        <v>33922.1</v>
      </c>
      <c r="I93">
        <f>E93-(128000-$B$25)/128000*E$26</f>
        <v>5611.6323281250079</v>
      </c>
      <c r="J93">
        <f t="shared" si="9"/>
        <v>0.50424790660717556</v>
      </c>
      <c r="K93">
        <f>F93/$F$26</f>
        <v>0.99857636046553011</v>
      </c>
      <c r="L93">
        <f>E93-$E$27</f>
        <v>3728</v>
      </c>
      <c r="M93">
        <f>((L93-L92)-(B93-B92)*$B$14)/(B93-B92)</f>
        <v>-2.77</v>
      </c>
      <c r="O93">
        <v>8250</v>
      </c>
      <c r="P93">
        <v>6800000</v>
      </c>
      <c r="Q93">
        <v>650.54700000000003</v>
      </c>
      <c r="R93">
        <v>-500202</v>
      </c>
      <c r="S93" s="2">
        <v>2525130</v>
      </c>
      <c r="T93">
        <v>33922.1</v>
      </c>
      <c r="U93">
        <v>70466.3</v>
      </c>
      <c r="V93">
        <f t="shared" si="8"/>
        <v>7.0466300000000004</v>
      </c>
      <c r="X93">
        <v>6800000</v>
      </c>
      <c r="Y93">
        <v>24.146899999999999</v>
      </c>
      <c r="Z93">
        <v>113.88</v>
      </c>
      <c r="AA93">
        <v>89.733099999999993</v>
      </c>
      <c r="AC93">
        <f t="shared" si="10"/>
        <v>378125.88834166911</v>
      </c>
      <c r="AD93">
        <f t="shared" si="11"/>
        <v>6.0583218926402571</v>
      </c>
      <c r="AE93">
        <f>AD93*1000</f>
        <v>6058.3218926402569</v>
      </c>
      <c r="AF93">
        <f t="shared" si="12"/>
        <v>27.600898176891285</v>
      </c>
      <c r="AG93">
        <f t="shared" si="13"/>
        <v>2.1818130560120282E-2</v>
      </c>
      <c r="AI93">
        <v>1163.3624600535129</v>
      </c>
      <c r="AJ93">
        <v>45.91984888557392</v>
      </c>
      <c r="AL93">
        <v>2.2154171593113943</v>
      </c>
      <c r="AM93">
        <v>2215.4171593113942</v>
      </c>
      <c r="AN93">
        <v>38.184315371872252</v>
      </c>
    </row>
    <row r="94" spans="2:40" x14ac:dyDescent="0.2">
      <c r="F94" s="2"/>
      <c r="S94" s="2"/>
      <c r="AI94">
        <v>1058.3371232829077</v>
      </c>
      <c r="AJ94">
        <v>46.361564490293453</v>
      </c>
      <c r="AL94">
        <v>2.0213754323513937</v>
      </c>
      <c r="AM94">
        <v>2021.3754323513938</v>
      </c>
      <c r="AN94">
        <v>38.413356869156836</v>
      </c>
    </row>
    <row r="95" spans="2:40" x14ac:dyDescent="0.2">
      <c r="B95" t="s">
        <v>0</v>
      </c>
      <c r="AI95">
        <v>1112.1988357770542</v>
      </c>
      <c r="AJ95">
        <v>46.387927623083094</v>
      </c>
      <c r="AL95">
        <v>2.0702360805612874</v>
      </c>
      <c r="AM95">
        <v>2070.2360805612875</v>
      </c>
      <c r="AN95">
        <v>38.541280753026967</v>
      </c>
    </row>
    <row r="96" spans="2:40" x14ac:dyDescent="0.2">
      <c r="AI96">
        <v>991.44430851269135</v>
      </c>
      <c r="AJ96">
        <v>47.463272606362516</v>
      </c>
      <c r="AL96">
        <v>1.9952914828286956</v>
      </c>
      <c r="AM96">
        <v>1995.2914828286955</v>
      </c>
      <c r="AN96">
        <v>38.83590595146994</v>
      </c>
    </row>
    <row r="97" spans="2:40" x14ac:dyDescent="0.2">
      <c r="B97" t="s">
        <v>1</v>
      </c>
      <c r="AD97" t="s">
        <v>2</v>
      </c>
      <c r="AI97">
        <v>1011.805793233517</v>
      </c>
      <c r="AJ97">
        <v>48.142133221402986</v>
      </c>
      <c r="AL97">
        <v>1.9058518155313806</v>
      </c>
      <c r="AM97">
        <v>1905.8518155313807</v>
      </c>
      <c r="AN97">
        <v>39.111613809291036</v>
      </c>
    </row>
    <row r="98" spans="2:40" x14ac:dyDescent="0.2">
      <c r="D98" t="s">
        <v>3</v>
      </c>
      <c r="F98" t="s">
        <v>29</v>
      </c>
      <c r="X98" t="s">
        <v>5</v>
      </c>
      <c r="Y98" t="s">
        <v>6</v>
      </c>
      <c r="Z98" t="s">
        <v>7</v>
      </c>
      <c r="AA98" t="s">
        <v>8</v>
      </c>
      <c r="AC98">
        <f>(4/3)*3.14*((3.413*10.5)^3)</f>
        <v>192683.77519540023</v>
      </c>
      <c r="AD98" t="s">
        <v>9</v>
      </c>
      <c r="AI98">
        <v>918.53428374379428</v>
      </c>
      <c r="AJ98">
        <v>48.951490652248118</v>
      </c>
      <c r="AL98">
        <v>1.7244832079308337</v>
      </c>
      <c r="AM98">
        <v>1724.4832079308337</v>
      </c>
      <c r="AN98">
        <v>39.212001998896966</v>
      </c>
    </row>
    <row r="99" spans="2:40" x14ac:dyDescent="0.2">
      <c r="B99">
        <v>9721</v>
      </c>
      <c r="C99" t="s">
        <v>10</v>
      </c>
      <c r="D99" t="s">
        <v>11</v>
      </c>
      <c r="E99" t="s">
        <v>12</v>
      </c>
      <c r="F99" t="s">
        <v>13</v>
      </c>
      <c r="G99" t="s">
        <v>14</v>
      </c>
      <c r="I99" t="s">
        <v>15</v>
      </c>
      <c r="J99" t="s">
        <v>16</v>
      </c>
      <c r="K99" t="s">
        <v>17</v>
      </c>
      <c r="L99" t="s">
        <v>18</v>
      </c>
      <c r="M99" t="s">
        <v>19</v>
      </c>
      <c r="X99">
        <v>0</v>
      </c>
      <c r="Y99">
        <v>32.585000000000001</v>
      </c>
      <c r="Z99">
        <v>104.61499999999999</v>
      </c>
      <c r="AA99">
        <v>72.03</v>
      </c>
      <c r="AC99">
        <f>(1/6)*3.14*(AA99)^3</f>
        <v>195577.38815012999</v>
      </c>
      <c r="AI99">
        <v>932.25943631868279</v>
      </c>
      <c r="AJ99">
        <v>49.819301054765234</v>
      </c>
      <c r="AL99">
        <v>1.8555087130114365</v>
      </c>
      <c r="AM99">
        <v>1855.5087130114364</v>
      </c>
      <c r="AN99">
        <v>39.995449766587114</v>
      </c>
    </row>
    <row r="100" spans="2:40" x14ac:dyDescent="0.2">
      <c r="B100" t="s">
        <v>20</v>
      </c>
      <c r="C100">
        <v>100000</v>
      </c>
      <c r="D100">
        <v>607.22400000000005</v>
      </c>
      <c r="E100">
        <v>-579942</v>
      </c>
      <c r="F100" s="2">
        <v>2528730</v>
      </c>
      <c r="G100">
        <v>1.87406E-2</v>
      </c>
      <c r="X100">
        <v>100000</v>
      </c>
      <c r="Y100">
        <v>32.442</v>
      </c>
      <c r="Z100">
        <v>104.468</v>
      </c>
      <c r="AA100">
        <v>72.025999999999996</v>
      </c>
      <c r="AC100">
        <f>(1/6)*3.14*(AA100)^3</f>
        <v>195544.80730423809</v>
      </c>
      <c r="AI100">
        <v>987.32527927940657</v>
      </c>
      <c r="AJ100">
        <v>49.983570772026241</v>
      </c>
      <c r="AL100">
        <v>1.7591917323927755</v>
      </c>
      <c r="AM100">
        <v>1759.1917323927755</v>
      </c>
      <c r="AN100">
        <v>40.015167678914182</v>
      </c>
    </row>
    <row r="101" spans="2:40" x14ac:dyDescent="0.2">
      <c r="B101">
        <v>0</v>
      </c>
      <c r="C101">
        <v>200000</v>
      </c>
      <c r="D101">
        <v>607.23699999999997</v>
      </c>
      <c r="E101">
        <v>-534646</v>
      </c>
      <c r="F101" s="2">
        <v>2526000</v>
      </c>
      <c r="G101">
        <v>1.9674499999999999E-3</v>
      </c>
      <c r="I101">
        <f>E101-(128000-$B$99)/128000*E$100</f>
        <v>1252.1235781250289</v>
      </c>
      <c r="J101">
        <f>B101/$B$99</f>
        <v>0</v>
      </c>
      <c r="K101" s="2">
        <f>F101/$F$100</f>
        <v>0.9989204066863604</v>
      </c>
      <c r="L101">
        <f>E101-$E$101</f>
        <v>0</v>
      </c>
      <c r="O101" t="s">
        <v>21</v>
      </c>
      <c r="P101" t="s">
        <v>10</v>
      </c>
      <c r="Q101" t="s">
        <v>11</v>
      </c>
      <c r="R101" t="s">
        <v>12</v>
      </c>
      <c r="S101" t="s">
        <v>13</v>
      </c>
      <c r="T101" t="s">
        <v>14</v>
      </c>
      <c r="U101" t="s">
        <v>22</v>
      </c>
      <c r="V101" t="s">
        <v>23</v>
      </c>
      <c r="X101">
        <v>200000</v>
      </c>
      <c r="Y101">
        <v>33.313099999999999</v>
      </c>
      <c r="Z101">
        <v>104.36799999999999</v>
      </c>
      <c r="AA101">
        <v>71.054900000000004</v>
      </c>
      <c r="AC101">
        <f>(1/6)*3.14*(AA101)^3</f>
        <v>187741.59163795691</v>
      </c>
      <c r="AD101" t="s">
        <v>24</v>
      </c>
      <c r="AE101" t="s">
        <v>45</v>
      </c>
      <c r="AF101" t="s">
        <v>25</v>
      </c>
      <c r="AG101" t="s">
        <v>26</v>
      </c>
      <c r="AI101">
        <v>835.2289962498204</v>
      </c>
      <c r="AJ101">
        <v>50.542457277851888</v>
      </c>
      <c r="AL101">
        <v>1.6166259174347035</v>
      </c>
      <c r="AM101">
        <v>1616.6259174347035</v>
      </c>
      <c r="AN101">
        <v>40.119122120460709</v>
      </c>
    </row>
    <row r="102" spans="2:40" x14ac:dyDescent="0.2">
      <c r="B102">
        <f>B101+(C102-C101)/1250</f>
        <v>80</v>
      </c>
      <c r="C102">
        <v>300000</v>
      </c>
      <c r="D102">
        <v>650.52499999999998</v>
      </c>
      <c r="E102">
        <v>-534643</v>
      </c>
      <c r="F102" s="2">
        <v>2526010</v>
      </c>
      <c r="G102">
        <v>30.1111</v>
      </c>
      <c r="I102">
        <f t="shared" ref="I102:I162" si="14">E102-(128000-$B$99)/128000*E$100</f>
        <v>1255.1235781250289</v>
      </c>
      <c r="J102">
        <f t="shared" ref="J102:J162" si="15">B102/$B$99</f>
        <v>8.2296060076123851E-3</v>
      </c>
      <c r="K102" s="2">
        <f t="shared" ref="K102:K162" si="16">F102/$F$100</f>
        <v>0.99892436124062278</v>
      </c>
      <c r="L102">
        <f t="shared" ref="L102:L162" si="17">E102-$E$101</f>
        <v>3</v>
      </c>
      <c r="M102">
        <f>((L102-L101)-(B102-B101)*$B$14)/(B102-B101)</f>
        <v>-3.9724999999999993</v>
      </c>
      <c r="O102">
        <v>80</v>
      </c>
      <c r="P102">
        <v>300000</v>
      </c>
      <c r="Q102">
        <v>650.52499999999998</v>
      </c>
      <c r="R102">
        <v>-534643</v>
      </c>
      <c r="S102" s="2">
        <v>2526010</v>
      </c>
      <c r="T102">
        <v>30.1111</v>
      </c>
      <c r="U102">
        <v>79.175799999999995</v>
      </c>
      <c r="V102">
        <f>U102*10^-4</f>
        <v>7.9175800000000005E-3</v>
      </c>
      <c r="X102">
        <v>300000</v>
      </c>
      <c r="Y102">
        <v>33.272799999999997</v>
      </c>
      <c r="Z102">
        <v>104.20699999999999</v>
      </c>
      <c r="AA102">
        <v>70.934200000000004</v>
      </c>
      <c r="AC102">
        <f>(1/6)*3.14*(AA102)^3</f>
        <v>186786.47359654488</v>
      </c>
      <c r="AD102">
        <f>V102*$AC$98/AC102</f>
        <v>8.1675571867523972E-3</v>
      </c>
      <c r="AE102">
        <f>AD102*1000</f>
        <v>8.1675571867523971</v>
      </c>
      <c r="AF102">
        <f>AC102/O102*0.6022</f>
        <v>1406.0351799979917</v>
      </c>
      <c r="AG102">
        <f>O102/AC102</f>
        <v>4.2829653807158668E-4</v>
      </c>
      <c r="AI102">
        <v>816.79675649127921</v>
      </c>
      <c r="AJ102">
        <v>50.620740912483562</v>
      </c>
      <c r="AL102">
        <v>1.6887411966822414</v>
      </c>
      <c r="AM102">
        <v>1688.7411966822415</v>
      </c>
      <c r="AN102">
        <v>40.776260953457381</v>
      </c>
    </row>
    <row r="103" spans="2:40" x14ac:dyDescent="0.2">
      <c r="B103">
        <f t="shared" ref="B103:B162" si="18">B102+(C103-C102)/1250</f>
        <v>160</v>
      </c>
      <c r="C103">
        <v>400000</v>
      </c>
      <c r="D103">
        <v>650.55600000000004</v>
      </c>
      <c r="E103">
        <v>-534649</v>
      </c>
      <c r="F103" s="2">
        <v>2526010</v>
      </c>
      <c r="G103">
        <v>8.1488099999999992</v>
      </c>
      <c r="I103">
        <f t="shared" si="14"/>
        <v>1249.1235781250289</v>
      </c>
      <c r="J103">
        <f t="shared" si="15"/>
        <v>1.645921201522477E-2</v>
      </c>
      <c r="K103" s="2">
        <f t="shared" si="16"/>
        <v>0.99892436124062278</v>
      </c>
      <c r="L103">
        <f t="shared" si="17"/>
        <v>-3</v>
      </c>
      <c r="M103">
        <f t="shared" ref="M103:M162" si="19">((L103-L102)-(B103-B102)*$B$14)/(B103-B102)</f>
        <v>-4.0849999999999991</v>
      </c>
      <c r="O103">
        <v>160</v>
      </c>
      <c r="P103">
        <v>400000</v>
      </c>
      <c r="Q103">
        <v>650.55600000000004</v>
      </c>
      <c r="R103">
        <v>-534649</v>
      </c>
      <c r="S103" s="2">
        <v>2526010</v>
      </c>
      <c r="T103">
        <v>8.1488099999999992</v>
      </c>
      <c r="U103">
        <v>158.35400000000001</v>
      </c>
      <c r="V103">
        <f>U103*10^-4</f>
        <v>1.5835400000000003E-2</v>
      </c>
      <c r="X103">
        <v>400000</v>
      </c>
      <c r="Y103">
        <v>33.536299999999997</v>
      </c>
      <c r="Z103">
        <v>104.078</v>
      </c>
      <c r="AA103">
        <v>70.541700000000006</v>
      </c>
      <c r="AC103">
        <f t="shared" ref="AC103:AC161" si="20">(1/6)*3.14*(AA103)^3</f>
        <v>183702.9635542375</v>
      </c>
      <c r="AD103">
        <f t="shared" ref="AD103:AD162" si="21">V103*$AC$98/AC103</f>
        <v>1.6609555963033665E-2</v>
      </c>
      <c r="AE103">
        <f t="shared" ref="AE103:AE162" si="22">AD103*1000</f>
        <v>16.609555963033664</v>
      </c>
      <c r="AF103">
        <f t="shared" ref="AF103:AF162" si="23">AC103/O103*0.6022</f>
        <v>691.41202907726131</v>
      </c>
      <c r="AG103">
        <f t="shared" ref="AG103:AG162" si="24">O103/AC103</f>
        <v>8.7097125111299954E-4</v>
      </c>
      <c r="AI103">
        <v>882.20208446171489</v>
      </c>
      <c r="AJ103">
        <v>50.662498217364991</v>
      </c>
      <c r="AL103">
        <v>1.5124541550198969</v>
      </c>
      <c r="AM103">
        <v>1512.4541550198969</v>
      </c>
      <c r="AN103">
        <v>40.975475101720008</v>
      </c>
    </row>
    <row r="104" spans="2:40" x14ac:dyDescent="0.2">
      <c r="B104">
        <f t="shared" si="18"/>
        <v>240</v>
      </c>
      <c r="C104">
        <v>500000</v>
      </c>
      <c r="D104">
        <v>650.56899999999996</v>
      </c>
      <c r="E104">
        <v>-534644</v>
      </c>
      <c r="F104" s="2">
        <v>2526010</v>
      </c>
      <c r="G104">
        <v>-100.645</v>
      </c>
      <c r="I104">
        <f t="shared" si="14"/>
        <v>1254.1235781250289</v>
      </c>
      <c r="J104">
        <f t="shared" si="15"/>
        <v>2.4688818022837157E-2</v>
      </c>
      <c r="K104" s="2">
        <f t="shared" si="16"/>
        <v>0.99892436124062278</v>
      </c>
      <c r="L104">
        <f t="shared" si="17"/>
        <v>2</v>
      </c>
      <c r="M104">
        <f t="shared" si="19"/>
        <v>-3.9474999999999993</v>
      </c>
      <c r="O104">
        <v>240</v>
      </c>
      <c r="P104">
        <v>500000</v>
      </c>
      <c r="Q104">
        <v>650.56899999999996</v>
      </c>
      <c r="R104">
        <v>-534644</v>
      </c>
      <c r="S104" s="2">
        <v>2526010</v>
      </c>
      <c r="T104">
        <v>-100.645</v>
      </c>
      <c r="U104">
        <v>273.52800000000002</v>
      </c>
      <c r="V104">
        <f t="shared" ref="V104:V162" si="25">U104*10^-4</f>
        <v>2.7352800000000003E-2</v>
      </c>
      <c r="X104">
        <v>500000</v>
      </c>
      <c r="Y104">
        <v>33.438600000000001</v>
      </c>
      <c r="Z104">
        <v>103.486</v>
      </c>
      <c r="AA104">
        <v>70.047399999999996</v>
      </c>
      <c r="AC104">
        <f t="shared" si="20"/>
        <v>179868.22850799042</v>
      </c>
      <c r="AD104">
        <f t="shared" si="21"/>
        <v>2.9301677177137546E-2</v>
      </c>
      <c r="AE104">
        <f t="shared" si="22"/>
        <v>29.301677177137545</v>
      </c>
      <c r="AF104">
        <f t="shared" si="23"/>
        <v>451.31936336463264</v>
      </c>
      <c r="AG104">
        <f t="shared" si="24"/>
        <v>1.3343101335394443E-3</v>
      </c>
      <c r="AI104">
        <v>1006.3005666244782</v>
      </c>
      <c r="AJ104">
        <v>50.74103956123151</v>
      </c>
      <c r="AL104">
        <v>1.6327527535499535</v>
      </c>
      <c r="AM104">
        <v>1632.7527535499535</v>
      </c>
      <c r="AN104">
        <v>41.073273522163475</v>
      </c>
    </row>
    <row r="105" spans="2:40" x14ac:dyDescent="0.2">
      <c r="B105">
        <f t="shared" si="18"/>
        <v>320</v>
      </c>
      <c r="C105">
        <v>600000</v>
      </c>
      <c r="D105">
        <v>650.54100000000005</v>
      </c>
      <c r="E105">
        <v>-534636</v>
      </c>
      <c r="F105" s="2">
        <v>2526010</v>
      </c>
      <c r="G105">
        <v>-24.752500000000001</v>
      </c>
      <c r="I105">
        <f t="shared" si="14"/>
        <v>1262.1235781250289</v>
      </c>
      <c r="J105">
        <f t="shared" si="15"/>
        <v>3.291842403044954E-2</v>
      </c>
      <c r="K105" s="2">
        <f t="shared" si="16"/>
        <v>0.99892436124062278</v>
      </c>
      <c r="L105">
        <f t="shared" si="17"/>
        <v>10</v>
      </c>
      <c r="M105">
        <f t="shared" si="19"/>
        <v>-3.9099999999999993</v>
      </c>
      <c r="O105">
        <v>320</v>
      </c>
      <c r="P105">
        <v>600000</v>
      </c>
      <c r="Q105">
        <v>650.54100000000005</v>
      </c>
      <c r="R105">
        <v>-534636</v>
      </c>
      <c r="S105" s="2">
        <v>2526010</v>
      </c>
      <c r="T105">
        <v>-24.752500000000001</v>
      </c>
      <c r="U105">
        <v>333.23</v>
      </c>
      <c r="V105">
        <f t="shared" si="25"/>
        <v>3.3323000000000005E-2</v>
      </c>
      <c r="X105">
        <v>600000</v>
      </c>
      <c r="Y105">
        <v>33.566699999999997</v>
      </c>
      <c r="Z105">
        <v>103.621</v>
      </c>
      <c r="AA105">
        <v>70.054299999999998</v>
      </c>
      <c r="AC105">
        <f t="shared" si="20"/>
        <v>179921.38735617156</v>
      </c>
      <c r="AD105">
        <f t="shared" si="21"/>
        <v>3.5686704816952831E-2</v>
      </c>
      <c r="AE105">
        <f t="shared" si="22"/>
        <v>35.686704816952833</v>
      </c>
      <c r="AF105">
        <f t="shared" si="23"/>
        <v>338.58956083089532</v>
      </c>
      <c r="AG105">
        <f t="shared" si="24"/>
        <v>1.7785545381913349E-3</v>
      </c>
      <c r="AI105">
        <v>844.25397850171419</v>
      </c>
      <c r="AJ105">
        <v>51.144523433558007</v>
      </c>
      <c r="AL105">
        <v>1.5485910313035418</v>
      </c>
      <c r="AM105">
        <v>1548.5910313035417</v>
      </c>
      <c r="AN105">
        <v>41.334109083013921</v>
      </c>
    </row>
    <row r="106" spans="2:40" x14ac:dyDescent="0.2">
      <c r="B106">
        <f t="shared" si="18"/>
        <v>400</v>
      </c>
      <c r="C106">
        <v>700000</v>
      </c>
      <c r="D106">
        <v>650.53099999999995</v>
      </c>
      <c r="E106">
        <v>-534648</v>
      </c>
      <c r="F106" s="2">
        <v>2526010</v>
      </c>
      <c r="G106">
        <v>-15.4177</v>
      </c>
      <c r="I106">
        <f t="shared" si="14"/>
        <v>1250.1235781250289</v>
      </c>
      <c r="J106">
        <f t="shared" si="15"/>
        <v>4.1148030038061931E-2</v>
      </c>
      <c r="K106" s="2">
        <f t="shared" si="16"/>
        <v>0.99892436124062278</v>
      </c>
      <c r="L106">
        <f t="shared" si="17"/>
        <v>-2</v>
      </c>
      <c r="M106">
        <f t="shared" si="19"/>
        <v>-4.1599999999999993</v>
      </c>
      <c r="O106">
        <v>400</v>
      </c>
      <c r="P106">
        <v>700000</v>
      </c>
      <c r="Q106">
        <v>650.53099999999995</v>
      </c>
      <c r="R106">
        <v>-534648</v>
      </c>
      <c r="S106" s="2">
        <v>2526010</v>
      </c>
      <c r="T106">
        <v>-15.4177</v>
      </c>
      <c r="U106">
        <v>460.08</v>
      </c>
      <c r="V106">
        <f t="shared" si="25"/>
        <v>4.6008E-2</v>
      </c>
      <c r="X106">
        <v>700000</v>
      </c>
      <c r="Y106">
        <v>33.689599999999999</v>
      </c>
      <c r="Z106">
        <v>103.651</v>
      </c>
      <c r="AA106">
        <v>69.961399999999998</v>
      </c>
      <c r="AC106">
        <f t="shared" si="20"/>
        <v>179206.54724983912</v>
      </c>
      <c r="AD106">
        <f t="shared" si="21"/>
        <v>4.9468031526944858E-2</v>
      </c>
      <c r="AE106">
        <f t="shared" si="22"/>
        <v>49.468031526944856</v>
      </c>
      <c r="AF106">
        <f t="shared" si="23"/>
        <v>269.79545688463281</v>
      </c>
      <c r="AG106">
        <f t="shared" si="24"/>
        <v>2.2320613065679113E-3</v>
      </c>
      <c r="AI106">
        <v>756.89661620620473</v>
      </c>
      <c r="AJ106">
        <v>53.67568856160679</v>
      </c>
      <c r="AL106">
        <v>1.724207060852976</v>
      </c>
      <c r="AM106">
        <v>1724.2070608529759</v>
      </c>
      <c r="AN106">
        <v>41.578976797966277</v>
      </c>
    </row>
    <row r="107" spans="2:40" x14ac:dyDescent="0.2">
      <c r="B107">
        <f t="shared" si="18"/>
        <v>480</v>
      </c>
      <c r="C107">
        <v>800000</v>
      </c>
      <c r="D107">
        <v>650.59500000000003</v>
      </c>
      <c r="E107">
        <v>-534640</v>
      </c>
      <c r="F107" s="2">
        <v>2526010</v>
      </c>
      <c r="G107">
        <v>-25.187999999999999</v>
      </c>
      <c r="I107">
        <f t="shared" si="14"/>
        <v>1258.1235781250289</v>
      </c>
      <c r="J107">
        <f t="shared" si="15"/>
        <v>4.9377636045674314E-2</v>
      </c>
      <c r="K107" s="2">
        <f t="shared" si="16"/>
        <v>0.99892436124062278</v>
      </c>
      <c r="L107">
        <f t="shared" si="17"/>
        <v>6</v>
      </c>
      <c r="M107">
        <f t="shared" si="19"/>
        <v>-3.9099999999999993</v>
      </c>
      <c r="O107">
        <v>480</v>
      </c>
      <c r="P107">
        <v>800000</v>
      </c>
      <c r="Q107">
        <v>650.59500000000003</v>
      </c>
      <c r="R107">
        <v>-534640</v>
      </c>
      <c r="S107" s="2">
        <v>2526010</v>
      </c>
      <c r="T107">
        <v>-25.187999999999999</v>
      </c>
      <c r="U107">
        <v>523.16399999999999</v>
      </c>
      <c r="V107">
        <f t="shared" si="25"/>
        <v>5.2316399999999999E-2</v>
      </c>
      <c r="X107">
        <v>800000</v>
      </c>
      <c r="Y107">
        <v>33.348199999999999</v>
      </c>
      <c r="Z107">
        <v>103.547</v>
      </c>
      <c r="AA107">
        <v>70.198800000000006</v>
      </c>
      <c r="AC107">
        <f t="shared" si="20"/>
        <v>181037.04925134729</v>
      </c>
      <c r="AD107">
        <f t="shared" si="21"/>
        <v>5.5682091032300762E-2</v>
      </c>
      <c r="AE107">
        <f t="shared" si="22"/>
        <v>55.682091032300761</v>
      </c>
      <c r="AF107">
        <f t="shared" si="23"/>
        <v>227.12606470658611</v>
      </c>
      <c r="AG107">
        <f t="shared" si="24"/>
        <v>2.6513909831438983E-3</v>
      </c>
      <c r="AI107">
        <v>869.07100221061251</v>
      </c>
      <c r="AJ107">
        <v>53.926644176919467</v>
      </c>
      <c r="AL107">
        <v>1.4007669241848106</v>
      </c>
      <c r="AM107">
        <v>1400.7669241848107</v>
      </c>
      <c r="AN107">
        <v>41.762151798544984</v>
      </c>
    </row>
    <row r="108" spans="2:40" x14ac:dyDescent="0.2">
      <c r="B108">
        <f t="shared" si="18"/>
        <v>560</v>
      </c>
      <c r="C108">
        <v>900000</v>
      </c>
      <c r="D108">
        <v>650.56299999999999</v>
      </c>
      <c r="E108">
        <v>-534662</v>
      </c>
      <c r="F108" s="2">
        <v>2526010</v>
      </c>
      <c r="G108">
        <v>111.36799999999999</v>
      </c>
      <c r="I108">
        <f t="shared" si="14"/>
        <v>1236.1235781250289</v>
      </c>
      <c r="J108">
        <f t="shared" si="15"/>
        <v>5.7607242053286697E-2</v>
      </c>
      <c r="K108" s="2">
        <f t="shared" si="16"/>
        <v>0.99892436124062278</v>
      </c>
      <c r="L108">
        <f t="shared" si="17"/>
        <v>-16</v>
      </c>
      <c r="M108">
        <f t="shared" si="19"/>
        <v>-4.2849999999999993</v>
      </c>
      <c r="O108">
        <v>560</v>
      </c>
      <c r="P108">
        <v>900000</v>
      </c>
      <c r="Q108">
        <v>650.56299999999999</v>
      </c>
      <c r="R108">
        <v>-534662</v>
      </c>
      <c r="S108" s="2">
        <v>2526010</v>
      </c>
      <c r="T108">
        <v>111.36799999999999</v>
      </c>
      <c r="U108">
        <v>656.78</v>
      </c>
      <c r="V108">
        <f t="shared" si="25"/>
        <v>6.5678E-2</v>
      </c>
      <c r="X108">
        <v>900000</v>
      </c>
      <c r="Y108">
        <v>33.420200000000001</v>
      </c>
      <c r="Z108">
        <v>103.554</v>
      </c>
      <c r="AA108">
        <v>70.133799999999994</v>
      </c>
      <c r="AC108">
        <f t="shared" si="20"/>
        <v>180534.62546505395</v>
      </c>
      <c r="AD108">
        <f t="shared" si="21"/>
        <v>7.0097827243301533E-2</v>
      </c>
      <c r="AE108">
        <f t="shared" si="22"/>
        <v>70.097827243301538</v>
      </c>
      <c r="AF108">
        <f t="shared" si="23"/>
        <v>194.13919902688477</v>
      </c>
      <c r="AG108">
        <f t="shared" si="24"/>
        <v>3.1018980351134864E-3</v>
      </c>
      <c r="AI108">
        <v>730.36770088626611</v>
      </c>
      <c r="AJ108">
        <v>54.703134177021802</v>
      </c>
      <c r="AL108">
        <v>1.4575607614206811</v>
      </c>
      <c r="AM108">
        <v>1457.560761420681</v>
      </c>
      <c r="AN108">
        <v>42.240728418062631</v>
      </c>
    </row>
    <row r="109" spans="2:40" x14ac:dyDescent="0.2">
      <c r="B109">
        <f t="shared" si="18"/>
        <v>640</v>
      </c>
      <c r="C109">
        <v>1000000</v>
      </c>
      <c r="D109">
        <v>650.58399999999995</v>
      </c>
      <c r="E109">
        <v>-534658</v>
      </c>
      <c r="F109" s="2">
        <v>2526010</v>
      </c>
      <c r="G109">
        <v>148.04300000000001</v>
      </c>
      <c r="I109">
        <f t="shared" si="14"/>
        <v>1240.1235781250289</v>
      </c>
      <c r="J109">
        <f t="shared" si="15"/>
        <v>6.5836848060899081E-2</v>
      </c>
      <c r="K109" s="2">
        <f t="shared" si="16"/>
        <v>0.99892436124062278</v>
      </c>
      <c r="L109">
        <f t="shared" si="17"/>
        <v>-12</v>
      </c>
      <c r="M109">
        <f t="shared" si="19"/>
        <v>-3.9599999999999995</v>
      </c>
      <c r="O109">
        <v>640</v>
      </c>
      <c r="P109">
        <v>1000000</v>
      </c>
      <c r="Q109">
        <v>650.58399999999995</v>
      </c>
      <c r="R109">
        <v>-534658</v>
      </c>
      <c r="S109" s="2">
        <v>2526010</v>
      </c>
      <c r="T109">
        <v>148.04300000000001</v>
      </c>
      <c r="U109">
        <v>779.49599999999998</v>
      </c>
      <c r="V109">
        <f t="shared" si="25"/>
        <v>7.7949600000000008E-2</v>
      </c>
      <c r="X109">
        <v>1000000</v>
      </c>
      <c r="Y109">
        <v>33.192100000000003</v>
      </c>
      <c r="Z109">
        <v>103.562</v>
      </c>
      <c r="AA109">
        <v>70.369900000000001</v>
      </c>
      <c r="AC109">
        <f t="shared" si="20"/>
        <v>182364.03769874817</v>
      </c>
      <c r="AD109">
        <f t="shared" si="21"/>
        <v>8.2360663826618455E-2</v>
      </c>
      <c r="AE109">
        <f t="shared" si="22"/>
        <v>82.360663826618449</v>
      </c>
      <c r="AF109">
        <f t="shared" si="23"/>
        <v>171.59316172216586</v>
      </c>
      <c r="AG109">
        <f t="shared" si="24"/>
        <v>3.5094638618236368E-3</v>
      </c>
      <c r="AI109">
        <v>689.19546059630636</v>
      </c>
      <c r="AJ109">
        <v>54.819852882863017</v>
      </c>
      <c r="AL109">
        <v>1.5595797843275978</v>
      </c>
      <c r="AM109">
        <v>1559.5797843275977</v>
      </c>
      <c r="AN109">
        <v>42.282502460117449</v>
      </c>
    </row>
    <row r="110" spans="2:40" x14ac:dyDescent="0.2">
      <c r="B110">
        <f t="shared" si="18"/>
        <v>720</v>
      </c>
      <c r="C110">
        <v>1100000</v>
      </c>
      <c r="D110">
        <v>650.56100000000004</v>
      </c>
      <c r="E110">
        <v>-534649</v>
      </c>
      <c r="F110" s="2">
        <v>2526010</v>
      </c>
      <c r="G110">
        <v>188.7</v>
      </c>
      <c r="I110">
        <f t="shared" si="14"/>
        <v>1249.1235781250289</v>
      </c>
      <c r="J110">
        <f t="shared" si="15"/>
        <v>7.4066454068511464E-2</v>
      </c>
      <c r="K110" s="2">
        <f t="shared" si="16"/>
        <v>0.99892436124062278</v>
      </c>
      <c r="L110">
        <f t="shared" si="17"/>
        <v>-3</v>
      </c>
      <c r="M110">
        <f t="shared" si="19"/>
        <v>-3.8974999999999995</v>
      </c>
      <c r="O110">
        <v>720</v>
      </c>
      <c r="P110">
        <v>1100000</v>
      </c>
      <c r="Q110">
        <v>650.56100000000004</v>
      </c>
      <c r="R110">
        <v>-534649</v>
      </c>
      <c r="S110" s="2">
        <v>2526010</v>
      </c>
      <c r="T110">
        <v>188.7</v>
      </c>
      <c r="U110">
        <v>968.61199999999997</v>
      </c>
      <c r="V110">
        <f t="shared" si="25"/>
        <v>9.6861199999999995E-2</v>
      </c>
      <c r="X110">
        <v>1100000</v>
      </c>
      <c r="Y110">
        <v>33.182899999999997</v>
      </c>
      <c r="Z110">
        <v>103.58799999999999</v>
      </c>
      <c r="AA110">
        <v>70.405100000000004</v>
      </c>
      <c r="AC110">
        <f t="shared" si="20"/>
        <v>182637.83767468939</v>
      </c>
      <c r="AD110">
        <f t="shared" si="21"/>
        <v>0.10218902021387195</v>
      </c>
      <c r="AE110">
        <f t="shared" si="22"/>
        <v>102.18902021387196</v>
      </c>
      <c r="AF110">
        <f t="shared" si="23"/>
        <v>152.75625812180272</v>
      </c>
      <c r="AG110">
        <f t="shared" si="24"/>
        <v>3.9422280134659097E-3</v>
      </c>
      <c r="AI110">
        <v>700.90721837590763</v>
      </c>
      <c r="AJ110">
        <v>55.3455047225954</v>
      </c>
      <c r="AL110">
        <v>1.4963328865081749</v>
      </c>
      <c r="AM110">
        <v>1496.3328865081749</v>
      </c>
      <c r="AN110">
        <v>42.731596484232028</v>
      </c>
    </row>
    <row r="111" spans="2:40" x14ac:dyDescent="0.2">
      <c r="B111">
        <f t="shared" si="18"/>
        <v>800</v>
      </c>
      <c r="C111">
        <v>1200000</v>
      </c>
      <c r="D111">
        <v>650.55100000000004</v>
      </c>
      <c r="E111">
        <v>-534647</v>
      </c>
      <c r="F111" s="2">
        <v>2526010</v>
      </c>
      <c r="G111">
        <v>186.084</v>
      </c>
      <c r="I111">
        <f t="shared" si="14"/>
        <v>1251.1235781250289</v>
      </c>
      <c r="J111">
        <f t="shared" si="15"/>
        <v>8.2296060076123861E-2</v>
      </c>
      <c r="K111" s="2">
        <f t="shared" si="16"/>
        <v>0.99892436124062278</v>
      </c>
      <c r="L111">
        <f t="shared" si="17"/>
        <v>-1</v>
      </c>
      <c r="M111">
        <f t="shared" si="19"/>
        <v>-3.9849999999999994</v>
      </c>
      <c r="O111">
        <v>800</v>
      </c>
      <c r="P111">
        <v>1200000</v>
      </c>
      <c r="Q111">
        <v>650.55100000000004</v>
      </c>
      <c r="R111">
        <v>-534647</v>
      </c>
      <c r="S111" s="2">
        <v>2526010</v>
      </c>
      <c r="T111">
        <v>186.084</v>
      </c>
      <c r="U111">
        <v>1116.8399999999999</v>
      </c>
      <c r="V111">
        <f t="shared" si="25"/>
        <v>0.11168399999999999</v>
      </c>
      <c r="X111">
        <v>1200000</v>
      </c>
      <c r="Y111">
        <v>33.2121</v>
      </c>
      <c r="Z111">
        <v>104.23699999999999</v>
      </c>
      <c r="AA111">
        <v>71.024900000000002</v>
      </c>
      <c r="AC111">
        <f t="shared" si="20"/>
        <v>187503.89360026072</v>
      </c>
      <c r="AD111">
        <f t="shared" si="21"/>
        <v>0.11476932204299119</v>
      </c>
      <c r="AE111">
        <f t="shared" si="22"/>
        <v>114.76932204299119</v>
      </c>
      <c r="AF111">
        <f t="shared" si="23"/>
        <v>141.14355590759624</v>
      </c>
      <c r="AG111">
        <f t="shared" si="24"/>
        <v>4.2665780674694615E-3</v>
      </c>
      <c r="AI111">
        <v>802.63413820420135</v>
      </c>
      <c r="AJ111">
        <v>55.492526042897452</v>
      </c>
      <c r="AL111">
        <v>1.3201358737635962</v>
      </c>
      <c r="AM111">
        <v>1320.1358737635962</v>
      </c>
      <c r="AN111">
        <v>42.893065633335759</v>
      </c>
    </row>
    <row r="112" spans="2:40" x14ac:dyDescent="0.2">
      <c r="B112">
        <f t="shared" si="18"/>
        <v>880</v>
      </c>
      <c r="C112">
        <v>1300000</v>
      </c>
      <c r="D112">
        <v>650.53099999999995</v>
      </c>
      <c r="E112">
        <v>-534650</v>
      </c>
      <c r="F112" s="2">
        <v>2526010</v>
      </c>
      <c r="G112">
        <v>253.98</v>
      </c>
      <c r="I112">
        <f t="shared" si="14"/>
        <v>1248.1235781250289</v>
      </c>
      <c r="J112">
        <f t="shared" si="15"/>
        <v>9.0525666083736245E-2</v>
      </c>
      <c r="K112" s="2">
        <f t="shared" si="16"/>
        <v>0.99892436124062278</v>
      </c>
      <c r="L112">
        <f t="shared" si="17"/>
        <v>-4</v>
      </c>
      <c r="M112">
        <f t="shared" si="19"/>
        <v>-4.0474999999999994</v>
      </c>
      <c r="O112">
        <v>880</v>
      </c>
      <c r="P112">
        <v>1300000</v>
      </c>
      <c r="Q112">
        <v>650.53099999999995</v>
      </c>
      <c r="R112">
        <v>-534650</v>
      </c>
      <c r="S112" s="2">
        <v>2526010</v>
      </c>
      <c r="T112">
        <v>253.98</v>
      </c>
      <c r="U112">
        <v>1265.68</v>
      </c>
      <c r="V112">
        <f t="shared" si="25"/>
        <v>0.12656800000000001</v>
      </c>
      <c r="X112">
        <v>1300000</v>
      </c>
      <c r="Y112">
        <v>33.145299999999999</v>
      </c>
      <c r="Z112">
        <v>103.98099999999999</v>
      </c>
      <c r="AA112">
        <v>70.835700000000003</v>
      </c>
      <c r="AC112">
        <f t="shared" si="20"/>
        <v>186009.43243038177</v>
      </c>
      <c r="AD112">
        <f t="shared" si="21"/>
        <v>0.1311094805262579</v>
      </c>
      <c r="AE112">
        <f t="shared" si="22"/>
        <v>131.1094805262579</v>
      </c>
      <c r="AF112">
        <f t="shared" si="23"/>
        <v>127.28963660179079</v>
      </c>
      <c r="AG112">
        <f t="shared" si="24"/>
        <v>4.7309428801647459E-3</v>
      </c>
      <c r="AI112">
        <v>740.67291511340511</v>
      </c>
      <c r="AJ112">
        <v>57.237870065697031</v>
      </c>
      <c r="AL112">
        <v>1.4097113945293733</v>
      </c>
      <c r="AM112">
        <v>1409.7113945293734</v>
      </c>
      <c r="AN112">
        <v>43.340743145672803</v>
      </c>
    </row>
    <row r="113" spans="2:40" x14ac:dyDescent="0.2">
      <c r="B113">
        <f t="shared" si="18"/>
        <v>960</v>
      </c>
      <c r="C113">
        <v>1400000</v>
      </c>
      <c r="D113">
        <v>650.59299999999996</v>
      </c>
      <c r="E113">
        <v>-534647</v>
      </c>
      <c r="F113" s="2">
        <v>2526010</v>
      </c>
      <c r="G113">
        <v>375.80599999999998</v>
      </c>
      <c r="I113">
        <f t="shared" si="14"/>
        <v>1251.1235781250289</v>
      </c>
      <c r="J113">
        <f t="shared" si="15"/>
        <v>9.8755272091348628E-2</v>
      </c>
      <c r="K113" s="2">
        <f t="shared" si="16"/>
        <v>0.99892436124062278</v>
      </c>
      <c r="L113">
        <f t="shared" si="17"/>
        <v>-1</v>
      </c>
      <c r="M113">
        <f t="shared" si="19"/>
        <v>-3.9724999999999993</v>
      </c>
      <c r="O113">
        <v>960</v>
      </c>
      <c r="P113">
        <v>1400000</v>
      </c>
      <c r="Q113">
        <v>650.59299999999996</v>
      </c>
      <c r="R113">
        <v>-534647</v>
      </c>
      <c r="S113" s="2">
        <v>2526010</v>
      </c>
      <c r="T113">
        <v>375.80599999999998</v>
      </c>
      <c r="U113">
        <v>1484.94</v>
      </c>
      <c r="V113">
        <f t="shared" si="25"/>
        <v>0.14849400000000001</v>
      </c>
      <c r="X113">
        <v>1400000</v>
      </c>
      <c r="Y113">
        <v>32.444400000000002</v>
      </c>
      <c r="Z113">
        <v>103.676</v>
      </c>
      <c r="AA113">
        <v>71.2316</v>
      </c>
      <c r="AC113">
        <f t="shared" si="20"/>
        <v>189145.71035015787</v>
      </c>
      <c r="AD113">
        <f t="shared" si="21"/>
        <v>0.15127165432880715</v>
      </c>
      <c r="AE113">
        <f t="shared" si="22"/>
        <v>151.27165432880716</v>
      </c>
      <c r="AF113">
        <f t="shared" si="23"/>
        <v>118.64952788840111</v>
      </c>
      <c r="AG113">
        <f t="shared" si="24"/>
        <v>5.0754521380516138E-3</v>
      </c>
      <c r="AI113">
        <v>646.65422014198725</v>
      </c>
      <c r="AJ113">
        <v>57.290162690746733</v>
      </c>
      <c r="AL113">
        <v>1.3386354938071656</v>
      </c>
      <c r="AM113">
        <v>1338.6354938071656</v>
      </c>
      <c r="AN113">
        <v>43.853036111720549</v>
      </c>
    </row>
    <row r="114" spans="2:40" x14ac:dyDescent="0.2">
      <c r="B114">
        <f t="shared" si="18"/>
        <v>1040</v>
      </c>
      <c r="C114">
        <v>1500000</v>
      </c>
      <c r="D114">
        <v>650.572</v>
      </c>
      <c r="E114">
        <v>-534646</v>
      </c>
      <c r="F114" s="2">
        <v>2526010</v>
      </c>
      <c r="G114">
        <v>411.61500000000001</v>
      </c>
      <c r="I114">
        <f t="shared" si="14"/>
        <v>1252.1235781250289</v>
      </c>
      <c r="J114">
        <f t="shared" si="15"/>
        <v>0.10698487809896101</v>
      </c>
      <c r="K114" s="2">
        <f t="shared" si="16"/>
        <v>0.99892436124062278</v>
      </c>
      <c r="L114">
        <f t="shared" si="17"/>
        <v>0</v>
      </c>
      <c r="M114">
        <f t="shared" si="19"/>
        <v>-3.9974999999999996</v>
      </c>
      <c r="O114">
        <v>1040</v>
      </c>
      <c r="P114">
        <v>1500000</v>
      </c>
      <c r="Q114">
        <v>650.572</v>
      </c>
      <c r="R114">
        <v>-534646</v>
      </c>
      <c r="S114" s="2">
        <v>2526010</v>
      </c>
      <c r="T114">
        <v>411.61500000000001</v>
      </c>
      <c r="U114">
        <v>1686.11</v>
      </c>
      <c r="V114">
        <f t="shared" si="25"/>
        <v>0.16861100000000001</v>
      </c>
      <c r="X114">
        <v>1500000</v>
      </c>
      <c r="Y114">
        <v>33.2425</v>
      </c>
      <c r="Z114">
        <v>103.756</v>
      </c>
      <c r="AA114">
        <v>70.513499999999993</v>
      </c>
      <c r="AC114">
        <f t="shared" si="20"/>
        <v>183482.73837237881</v>
      </c>
      <c r="AD114">
        <f t="shared" si="21"/>
        <v>0.17706626959935545</v>
      </c>
      <c r="AE114">
        <f t="shared" si="22"/>
        <v>177.06626959935545</v>
      </c>
      <c r="AF114">
        <f t="shared" si="23"/>
        <v>106.24356254600626</v>
      </c>
      <c r="AG114">
        <f t="shared" si="24"/>
        <v>5.6681081240967561E-3</v>
      </c>
      <c r="AI114">
        <v>614.56341009031757</v>
      </c>
      <c r="AJ114">
        <v>58.553862777424527</v>
      </c>
      <c r="AL114">
        <v>1.2178450848095543</v>
      </c>
      <c r="AM114">
        <v>1217.8450848095542</v>
      </c>
      <c r="AN114">
        <v>44.078108372508801</v>
      </c>
    </row>
    <row r="115" spans="2:40" x14ac:dyDescent="0.2">
      <c r="B115">
        <f t="shared" si="18"/>
        <v>1120</v>
      </c>
      <c r="C115">
        <v>1600000</v>
      </c>
      <c r="D115">
        <v>650.47</v>
      </c>
      <c r="E115">
        <v>-534638</v>
      </c>
      <c r="F115" s="2">
        <v>2526010</v>
      </c>
      <c r="G115">
        <v>258.09300000000002</v>
      </c>
      <c r="I115">
        <f t="shared" si="14"/>
        <v>1260.1235781250289</v>
      </c>
      <c r="J115">
        <f t="shared" si="15"/>
        <v>0.11521448410657339</v>
      </c>
      <c r="K115" s="2">
        <f t="shared" si="16"/>
        <v>0.99892436124062278</v>
      </c>
      <c r="L115">
        <f t="shared" si="17"/>
        <v>8</v>
      </c>
      <c r="M115">
        <f t="shared" si="19"/>
        <v>-3.9099999999999993</v>
      </c>
      <c r="O115">
        <v>1120</v>
      </c>
      <c r="P115">
        <v>1600000</v>
      </c>
      <c r="Q115">
        <v>650.47</v>
      </c>
      <c r="R115">
        <v>-534638</v>
      </c>
      <c r="S115" s="2">
        <v>2526010</v>
      </c>
      <c r="T115">
        <v>258.09300000000002</v>
      </c>
      <c r="U115">
        <v>1898.84</v>
      </c>
      <c r="V115">
        <f t="shared" si="25"/>
        <v>0.189884</v>
      </c>
      <c r="X115">
        <v>1600000</v>
      </c>
      <c r="Y115">
        <v>32.889000000000003</v>
      </c>
      <c r="Z115">
        <v>103.642</v>
      </c>
      <c r="AA115">
        <v>70.753</v>
      </c>
      <c r="AC115">
        <f t="shared" si="20"/>
        <v>185358.70006366997</v>
      </c>
      <c r="AD115">
        <f>V115*$AC$98/AC115</f>
        <v>0.19738790764412834</v>
      </c>
      <c r="AE115">
        <f t="shared" si="22"/>
        <v>197.38790764412835</v>
      </c>
      <c r="AF115">
        <f>AC115/O115*0.6022</f>
        <v>99.663401052091103</v>
      </c>
      <c r="AG115">
        <f>O115/AC115</f>
        <v>6.0423384476438633E-3</v>
      </c>
      <c r="AI115">
        <v>684.39030148053848</v>
      </c>
      <c r="AJ115">
        <v>58.865011663077873</v>
      </c>
      <c r="AL115">
        <v>1.2449899250941023</v>
      </c>
      <c r="AM115">
        <v>1244.9899250941023</v>
      </c>
      <c r="AN115">
        <v>44.953925187348439</v>
      </c>
    </row>
    <row r="116" spans="2:40" x14ac:dyDescent="0.2">
      <c r="B116">
        <f t="shared" si="18"/>
        <v>1200</v>
      </c>
      <c r="C116">
        <v>1700000</v>
      </c>
      <c r="D116">
        <v>650.59299999999996</v>
      </c>
      <c r="E116">
        <v>-534640</v>
      </c>
      <c r="F116" s="2">
        <v>2526010</v>
      </c>
      <c r="G116">
        <v>303.37299999999999</v>
      </c>
      <c r="I116">
        <f t="shared" si="14"/>
        <v>1258.1235781250289</v>
      </c>
      <c r="J116">
        <f t="shared" si="15"/>
        <v>0.12344409011418578</v>
      </c>
      <c r="K116" s="2">
        <f t="shared" si="16"/>
        <v>0.99892436124062278</v>
      </c>
      <c r="L116">
        <f t="shared" si="17"/>
        <v>6</v>
      </c>
      <c r="M116">
        <f t="shared" si="19"/>
        <v>-4.0349999999999993</v>
      </c>
      <c r="O116">
        <v>1200</v>
      </c>
      <c r="P116">
        <v>1700000</v>
      </c>
      <c r="Q116">
        <v>650.59299999999996</v>
      </c>
      <c r="R116">
        <v>-534640</v>
      </c>
      <c r="S116" s="2">
        <v>2526010</v>
      </c>
      <c r="T116">
        <v>303.37299999999999</v>
      </c>
      <c r="U116">
        <v>2186.63</v>
      </c>
      <c r="V116">
        <f t="shared" si="25"/>
        <v>0.21866300000000002</v>
      </c>
      <c r="X116">
        <v>1700000</v>
      </c>
      <c r="Y116">
        <v>32.731299999999997</v>
      </c>
      <c r="Z116">
        <v>104.03</v>
      </c>
      <c r="AA116">
        <v>71.298699999999997</v>
      </c>
      <c r="AC116">
        <f t="shared" si="20"/>
        <v>189680.73847455575</v>
      </c>
      <c r="AD116">
        <f t="shared" si="21"/>
        <v>0.22212488560720994</v>
      </c>
      <c r="AE116">
        <f t="shared" si="22"/>
        <v>222.12488560720993</v>
      </c>
      <c r="AF116">
        <f t="shared" si="23"/>
        <v>95.188117257814568</v>
      </c>
      <c r="AG116">
        <f t="shared" si="24"/>
        <v>6.3264199077386609E-3</v>
      </c>
      <c r="AI116">
        <v>575.93926706052412</v>
      </c>
      <c r="AJ116">
        <v>60.16478260585307</v>
      </c>
      <c r="AL116">
        <v>1.1470808447233445</v>
      </c>
      <c r="AM116">
        <v>1147.0808447233444</v>
      </c>
      <c r="AN116">
        <v>45.010886812665674</v>
      </c>
    </row>
    <row r="117" spans="2:40" x14ac:dyDescent="0.2">
      <c r="B117">
        <f t="shared" si="18"/>
        <v>1280</v>
      </c>
      <c r="C117">
        <v>1800000</v>
      </c>
      <c r="D117">
        <v>650.52499999999998</v>
      </c>
      <c r="E117">
        <v>-534637</v>
      </c>
      <c r="F117" s="2">
        <v>2526010</v>
      </c>
      <c r="G117">
        <v>441.54599999999999</v>
      </c>
      <c r="I117">
        <f t="shared" si="14"/>
        <v>1261.1235781250289</v>
      </c>
      <c r="J117">
        <f t="shared" si="15"/>
        <v>0.13167369612179816</v>
      </c>
      <c r="K117" s="2">
        <f t="shared" si="16"/>
        <v>0.99892436124062278</v>
      </c>
      <c r="L117">
        <f t="shared" si="17"/>
        <v>9</v>
      </c>
      <c r="M117">
        <f t="shared" si="19"/>
        <v>-3.9724999999999993</v>
      </c>
      <c r="O117">
        <v>1280</v>
      </c>
      <c r="P117">
        <v>1800000</v>
      </c>
      <c r="Q117">
        <v>650.52499999999998</v>
      </c>
      <c r="R117">
        <v>-534637</v>
      </c>
      <c r="S117" s="2">
        <v>2526010</v>
      </c>
      <c r="T117">
        <v>441.54599999999999</v>
      </c>
      <c r="U117">
        <v>2500.15</v>
      </c>
      <c r="V117">
        <f t="shared" si="25"/>
        <v>0.25001500000000004</v>
      </c>
      <c r="X117">
        <v>1800000</v>
      </c>
      <c r="Y117">
        <v>32.7256</v>
      </c>
      <c r="Z117">
        <v>103.925</v>
      </c>
      <c r="AA117">
        <v>71.199399999999997</v>
      </c>
      <c r="AC117">
        <f t="shared" si="20"/>
        <v>188889.31828109542</v>
      </c>
      <c r="AD117">
        <f t="shared" si="21"/>
        <v>0.25503736523516995</v>
      </c>
      <c r="AE117">
        <f t="shared" si="22"/>
        <v>255.03736523516994</v>
      </c>
      <c r="AF117">
        <f t="shared" si="23"/>
        <v>88.86652146005909</v>
      </c>
      <c r="AG117">
        <f t="shared" si="24"/>
        <v>6.7764551836391801E-3</v>
      </c>
      <c r="AI117">
        <v>556.0363130123136</v>
      </c>
      <c r="AJ117">
        <v>60.204899110417195</v>
      </c>
      <c r="AL117">
        <v>1.184528187000905</v>
      </c>
      <c r="AM117">
        <v>1184.5281870009051</v>
      </c>
      <c r="AN117">
        <v>45.286714456349117</v>
      </c>
    </row>
    <row r="118" spans="2:40" x14ac:dyDescent="0.2">
      <c r="B118">
        <f t="shared" si="18"/>
        <v>1360</v>
      </c>
      <c r="C118">
        <v>1900000</v>
      </c>
      <c r="D118">
        <v>650.48400000000004</v>
      </c>
      <c r="E118">
        <v>-534632</v>
      </c>
      <c r="F118" s="2">
        <v>2526010</v>
      </c>
      <c r="G118">
        <v>593.59199999999998</v>
      </c>
      <c r="I118">
        <f t="shared" si="14"/>
        <v>1266.1235781250289</v>
      </c>
      <c r="J118">
        <f t="shared" si="15"/>
        <v>0.13990330212941054</v>
      </c>
      <c r="K118" s="2">
        <f t="shared" si="16"/>
        <v>0.99892436124062278</v>
      </c>
      <c r="L118">
        <f t="shared" si="17"/>
        <v>14</v>
      </c>
      <c r="M118">
        <f t="shared" si="19"/>
        <v>-3.9474999999999993</v>
      </c>
      <c r="O118">
        <v>1360</v>
      </c>
      <c r="P118">
        <v>1900000</v>
      </c>
      <c r="Q118">
        <v>650.48400000000004</v>
      </c>
      <c r="R118">
        <v>-534632</v>
      </c>
      <c r="S118" s="2">
        <v>2526010</v>
      </c>
      <c r="T118">
        <v>593.59199999999998</v>
      </c>
      <c r="U118">
        <v>2827.32</v>
      </c>
      <c r="V118">
        <f t="shared" si="25"/>
        <v>0.28273200000000004</v>
      </c>
      <c r="X118">
        <v>1900000</v>
      </c>
      <c r="Y118">
        <v>32.516500000000001</v>
      </c>
      <c r="Z118">
        <v>104.554</v>
      </c>
      <c r="AA118">
        <v>72.037499999999994</v>
      </c>
      <c r="AC118">
        <f t="shared" si="20"/>
        <v>195638.48699009762</v>
      </c>
      <c r="AD118">
        <f t="shared" si="21"/>
        <v>0.27846192212324428</v>
      </c>
      <c r="AE118">
        <f t="shared" si="22"/>
        <v>278.46192212324428</v>
      </c>
      <c r="AF118">
        <f t="shared" si="23"/>
        <v>86.627571224585864</v>
      </c>
      <c r="AG118">
        <f t="shared" si="24"/>
        <v>6.9515974127771565E-3</v>
      </c>
      <c r="AI118">
        <v>642.27212907347007</v>
      </c>
      <c r="AJ118">
        <v>60.625755407474088</v>
      </c>
      <c r="AL118">
        <v>1.266207347556308</v>
      </c>
      <c r="AM118">
        <v>1266.2073475563082</v>
      </c>
      <c r="AN118">
        <v>45.505687709986169</v>
      </c>
    </row>
    <row r="119" spans="2:40" x14ac:dyDescent="0.2">
      <c r="B119">
        <f t="shared" si="18"/>
        <v>1440</v>
      </c>
      <c r="C119">
        <v>2000000</v>
      </c>
      <c r="D119">
        <v>650.55499999999995</v>
      </c>
      <c r="E119">
        <v>-534637</v>
      </c>
      <c r="F119" s="2">
        <v>2526010</v>
      </c>
      <c r="G119">
        <v>733.255</v>
      </c>
      <c r="I119">
        <f t="shared" si="14"/>
        <v>1261.1235781250289</v>
      </c>
      <c r="J119">
        <f t="shared" si="15"/>
        <v>0.14813290813702293</v>
      </c>
      <c r="K119" s="2">
        <f t="shared" si="16"/>
        <v>0.99892436124062278</v>
      </c>
      <c r="L119">
        <f t="shared" si="17"/>
        <v>9</v>
      </c>
      <c r="M119">
        <f t="shared" si="19"/>
        <v>-4.0724999999999998</v>
      </c>
      <c r="O119">
        <v>1440</v>
      </c>
      <c r="P119">
        <v>2000000</v>
      </c>
      <c r="Q119">
        <v>650.55499999999995</v>
      </c>
      <c r="R119">
        <v>-534637</v>
      </c>
      <c r="S119" s="2">
        <v>2526010</v>
      </c>
      <c r="T119">
        <v>733.255</v>
      </c>
      <c r="U119">
        <v>3128.65</v>
      </c>
      <c r="V119">
        <f t="shared" si="25"/>
        <v>0.312865</v>
      </c>
      <c r="X119">
        <v>2000000</v>
      </c>
      <c r="Y119">
        <v>32.908000000000001</v>
      </c>
      <c r="Z119">
        <v>104.178</v>
      </c>
      <c r="AA119">
        <v>71.27</v>
      </c>
      <c r="AC119">
        <f t="shared" si="20"/>
        <v>189451.77303043663</v>
      </c>
      <c r="AD119">
        <f t="shared" si="21"/>
        <v>0.31820240244900683</v>
      </c>
      <c r="AE119">
        <f t="shared" si="22"/>
        <v>318.20240244900685</v>
      </c>
      <c r="AF119">
        <f t="shared" si="23"/>
        <v>79.227678971478412</v>
      </c>
      <c r="AG119">
        <f t="shared" si="24"/>
        <v>7.6008789834268531E-3</v>
      </c>
      <c r="AI119">
        <v>573.23416207829507</v>
      </c>
      <c r="AJ119">
        <v>60.897798625359243</v>
      </c>
      <c r="AL119">
        <v>1.0692334205199387</v>
      </c>
      <c r="AM119">
        <v>1069.2334205199388</v>
      </c>
      <c r="AN119">
        <v>45.595404755493256</v>
      </c>
    </row>
    <row r="120" spans="2:40" x14ac:dyDescent="0.2">
      <c r="B120">
        <f t="shared" si="18"/>
        <v>1520</v>
      </c>
      <c r="C120">
        <v>2100000</v>
      </c>
      <c r="D120">
        <v>650.53399999999999</v>
      </c>
      <c r="E120">
        <v>-534607</v>
      </c>
      <c r="F120" s="2">
        <v>2526010</v>
      </c>
      <c r="G120">
        <v>831.22299999999996</v>
      </c>
      <c r="I120">
        <f t="shared" si="14"/>
        <v>1291.1235781250289</v>
      </c>
      <c r="J120">
        <f t="shared" si="15"/>
        <v>0.15636251414463531</v>
      </c>
      <c r="K120" s="2">
        <f t="shared" si="16"/>
        <v>0.99892436124062278</v>
      </c>
      <c r="L120">
        <f t="shared" si="17"/>
        <v>39</v>
      </c>
      <c r="M120">
        <f t="shared" si="19"/>
        <v>-3.6349999999999993</v>
      </c>
      <c r="O120">
        <v>1520</v>
      </c>
      <c r="P120">
        <v>2100000</v>
      </c>
      <c r="Q120">
        <v>650.53399999999999</v>
      </c>
      <c r="R120">
        <v>-534607</v>
      </c>
      <c r="S120" s="2">
        <v>2526010</v>
      </c>
      <c r="T120">
        <v>831.22299999999996</v>
      </c>
      <c r="U120">
        <v>3487.8</v>
      </c>
      <c r="V120">
        <f t="shared" si="25"/>
        <v>0.34878000000000003</v>
      </c>
      <c r="X120">
        <v>2100000</v>
      </c>
      <c r="Y120">
        <v>33.5839</v>
      </c>
      <c r="Z120">
        <v>103.73399999999999</v>
      </c>
      <c r="AA120">
        <v>70.150099999999995</v>
      </c>
      <c r="AC120">
        <f t="shared" si="20"/>
        <v>180660.53045121714</v>
      </c>
      <c r="AD120">
        <f t="shared" si="21"/>
        <v>0.37199186200108347</v>
      </c>
      <c r="AE120">
        <f t="shared" si="22"/>
        <v>371.99186200108346</v>
      </c>
      <c r="AF120">
        <f t="shared" si="23"/>
        <v>71.574849630080891</v>
      </c>
      <c r="AG120">
        <f t="shared" si="24"/>
        <v>8.413569893787276E-3</v>
      </c>
      <c r="AI120">
        <v>522.5477093890172</v>
      </c>
      <c r="AJ120">
        <v>63.093767353316849</v>
      </c>
      <c r="AL120">
        <v>1.2127865356425436</v>
      </c>
      <c r="AM120">
        <v>1212.7865356425436</v>
      </c>
      <c r="AN120">
        <v>46.646581446066676</v>
      </c>
    </row>
    <row r="121" spans="2:40" x14ac:dyDescent="0.2">
      <c r="B121">
        <f t="shared" si="18"/>
        <v>1600</v>
      </c>
      <c r="C121">
        <v>2200000</v>
      </c>
      <c r="D121">
        <v>650.58699999999999</v>
      </c>
      <c r="E121">
        <v>-534613</v>
      </c>
      <c r="F121" s="2">
        <v>2526010</v>
      </c>
      <c r="G121">
        <v>968.19100000000003</v>
      </c>
      <c r="I121">
        <f t="shared" si="14"/>
        <v>1285.1235781250289</v>
      </c>
      <c r="J121">
        <f t="shared" si="15"/>
        <v>0.16459212015224772</v>
      </c>
      <c r="K121" s="2">
        <f t="shared" si="16"/>
        <v>0.99892436124062278</v>
      </c>
      <c r="L121">
        <f t="shared" si="17"/>
        <v>33</v>
      </c>
      <c r="M121">
        <f t="shared" si="19"/>
        <v>-4.0849999999999991</v>
      </c>
      <c r="O121">
        <v>1600</v>
      </c>
      <c r="P121">
        <v>2200000</v>
      </c>
      <c r="Q121">
        <v>650.58699999999999</v>
      </c>
      <c r="R121">
        <v>-534613</v>
      </c>
      <c r="S121" s="2">
        <v>2526010</v>
      </c>
      <c r="T121">
        <v>968.19100000000003</v>
      </c>
      <c r="U121">
        <v>3891.26</v>
      </c>
      <c r="V121">
        <f t="shared" si="25"/>
        <v>0.38912600000000003</v>
      </c>
      <c r="X121">
        <v>2200000</v>
      </c>
      <c r="Y121">
        <v>33.125100000000003</v>
      </c>
      <c r="Z121">
        <v>103.923</v>
      </c>
      <c r="AA121">
        <v>70.797899999999998</v>
      </c>
      <c r="AC121">
        <f t="shared" si="20"/>
        <v>185711.81109611309</v>
      </c>
      <c r="AD121">
        <f t="shared" si="21"/>
        <v>0.40373450812927103</v>
      </c>
      <c r="AE121">
        <f t="shared" si="22"/>
        <v>403.73450812927103</v>
      </c>
      <c r="AF121">
        <f t="shared" si="23"/>
        <v>69.897282901299562</v>
      </c>
      <c r="AG121">
        <f t="shared" si="24"/>
        <v>8.6154994157691869E-3</v>
      </c>
      <c r="AI121">
        <v>582.94487880642987</v>
      </c>
      <c r="AJ121">
        <v>64.187874617232524</v>
      </c>
      <c r="AL121">
        <v>1.1017040490583236</v>
      </c>
      <c r="AM121">
        <v>1101.7040490583236</v>
      </c>
      <c r="AN121">
        <v>46.859123949910341</v>
      </c>
    </row>
    <row r="122" spans="2:40" x14ac:dyDescent="0.2">
      <c r="B122">
        <f t="shared" si="18"/>
        <v>1680</v>
      </c>
      <c r="C122">
        <v>2300000</v>
      </c>
      <c r="D122">
        <v>650.52</v>
      </c>
      <c r="E122">
        <v>-534604</v>
      </c>
      <c r="F122" s="2">
        <v>2526010</v>
      </c>
      <c r="G122">
        <v>1101.31</v>
      </c>
      <c r="I122">
        <f t="shared" si="14"/>
        <v>1294.1235781250289</v>
      </c>
      <c r="J122">
        <f t="shared" si="15"/>
        <v>0.17282172615986011</v>
      </c>
      <c r="K122" s="2">
        <f t="shared" si="16"/>
        <v>0.99892436124062278</v>
      </c>
      <c r="L122">
        <f t="shared" si="17"/>
        <v>42</v>
      </c>
      <c r="M122">
        <f t="shared" si="19"/>
        <v>-3.8974999999999995</v>
      </c>
      <c r="O122">
        <v>1680</v>
      </c>
      <c r="P122">
        <v>2300000</v>
      </c>
      <c r="Q122">
        <v>650.52</v>
      </c>
      <c r="R122">
        <v>-534604</v>
      </c>
      <c r="S122" s="2">
        <v>2526010</v>
      </c>
      <c r="T122">
        <v>1101.31</v>
      </c>
      <c r="U122">
        <v>4352.9799999999996</v>
      </c>
      <c r="V122">
        <f t="shared" si="25"/>
        <v>0.43529799999999996</v>
      </c>
      <c r="X122">
        <v>2300000</v>
      </c>
      <c r="Y122">
        <v>33.573300000000003</v>
      </c>
      <c r="Z122">
        <v>103.983</v>
      </c>
      <c r="AA122">
        <v>70.409700000000001</v>
      </c>
      <c r="AC122">
        <f t="shared" si="20"/>
        <v>182673.63858736382</v>
      </c>
      <c r="AD122">
        <f t="shared" si="21"/>
        <v>0.45915142777918722</v>
      </c>
      <c r="AE122">
        <f t="shared" si="22"/>
        <v>459.1514277791872</v>
      </c>
      <c r="AF122">
        <f t="shared" si="23"/>
        <v>65.479800688875287</v>
      </c>
      <c r="AG122">
        <f t="shared" si="24"/>
        <v>9.1967292762745213E-3</v>
      </c>
      <c r="AI122">
        <v>481.51576684148307</v>
      </c>
      <c r="AJ122">
        <v>64.545075919405221</v>
      </c>
      <c r="AL122">
        <v>1.1489366094377089</v>
      </c>
      <c r="AM122">
        <v>1148.936609437709</v>
      </c>
      <c r="AN122">
        <v>47.247236747260459</v>
      </c>
    </row>
    <row r="123" spans="2:40" x14ac:dyDescent="0.2">
      <c r="B123">
        <f t="shared" si="18"/>
        <v>1760</v>
      </c>
      <c r="C123">
        <v>2400000</v>
      </c>
      <c r="D123">
        <v>650.64599999999996</v>
      </c>
      <c r="E123">
        <v>-534587</v>
      </c>
      <c r="F123" s="2">
        <v>2526010</v>
      </c>
      <c r="G123">
        <v>1195.29</v>
      </c>
      <c r="I123">
        <f t="shared" si="14"/>
        <v>1311.1235781250289</v>
      </c>
      <c r="J123">
        <f t="shared" si="15"/>
        <v>0.18105133216747249</v>
      </c>
      <c r="K123" s="2">
        <f t="shared" si="16"/>
        <v>0.99892436124062278</v>
      </c>
      <c r="L123">
        <f t="shared" si="17"/>
        <v>59</v>
      </c>
      <c r="M123">
        <f t="shared" si="19"/>
        <v>-3.7974999999999994</v>
      </c>
      <c r="O123">
        <v>1760</v>
      </c>
      <c r="P123">
        <v>2400000</v>
      </c>
      <c r="Q123">
        <v>650.64599999999996</v>
      </c>
      <c r="R123">
        <v>-534587</v>
      </c>
      <c r="S123" s="2">
        <v>2526010</v>
      </c>
      <c r="T123">
        <v>1195.29</v>
      </c>
      <c r="U123">
        <v>4812.7299999999996</v>
      </c>
      <c r="V123">
        <f t="shared" si="25"/>
        <v>0.48127300000000001</v>
      </c>
      <c r="X123">
        <v>2400000</v>
      </c>
      <c r="Y123">
        <v>33.122199999999999</v>
      </c>
      <c r="Z123">
        <v>104.417</v>
      </c>
      <c r="AA123">
        <v>71.294799999999995</v>
      </c>
      <c r="AC123">
        <f t="shared" si="20"/>
        <v>189649.61387831767</v>
      </c>
      <c r="AD123">
        <f t="shared" si="21"/>
        <v>0.48897277797314792</v>
      </c>
      <c r="AE123">
        <f t="shared" si="22"/>
        <v>488.97277797314791</v>
      </c>
      <c r="AF123">
        <f t="shared" si="23"/>
        <v>64.890339475865275</v>
      </c>
      <c r="AG123">
        <f t="shared" si="24"/>
        <v>9.2802719921657485E-3</v>
      </c>
      <c r="AI123">
        <v>488.97277797314791</v>
      </c>
      <c r="AJ123">
        <v>64.890339475865275</v>
      </c>
      <c r="AL123">
        <v>1.0132197317413116</v>
      </c>
      <c r="AM123">
        <v>1013.2197317413116</v>
      </c>
      <c r="AN123">
        <v>48.543280078582434</v>
      </c>
    </row>
    <row r="124" spans="2:40" x14ac:dyDescent="0.2">
      <c r="B124">
        <f t="shared" si="18"/>
        <v>1840</v>
      </c>
      <c r="C124">
        <v>2500000</v>
      </c>
      <c r="D124">
        <v>650.56500000000005</v>
      </c>
      <c r="E124">
        <v>-534587</v>
      </c>
      <c r="F124" s="2">
        <v>2526010</v>
      </c>
      <c r="G124">
        <v>1341.75</v>
      </c>
      <c r="I124">
        <f t="shared" si="14"/>
        <v>1311.1235781250289</v>
      </c>
      <c r="J124">
        <f t="shared" si="15"/>
        <v>0.18928093817508487</v>
      </c>
      <c r="K124" s="2">
        <f t="shared" si="16"/>
        <v>0.99892436124062278</v>
      </c>
      <c r="L124">
        <f t="shared" si="17"/>
        <v>59</v>
      </c>
      <c r="M124">
        <f t="shared" si="19"/>
        <v>-4.01</v>
      </c>
      <c r="O124">
        <v>1840</v>
      </c>
      <c r="P124">
        <v>2500000</v>
      </c>
      <c r="Q124">
        <v>650.56500000000005</v>
      </c>
      <c r="R124">
        <v>-534587</v>
      </c>
      <c r="S124" s="2">
        <v>2526010</v>
      </c>
      <c r="T124">
        <v>1341.75</v>
      </c>
      <c r="U124">
        <v>5308.44</v>
      </c>
      <c r="V124">
        <f t="shared" si="25"/>
        <v>0.53084399999999998</v>
      </c>
      <c r="X124">
        <v>2500000</v>
      </c>
      <c r="Y124">
        <v>33.510199999999998</v>
      </c>
      <c r="Z124">
        <v>104.084</v>
      </c>
      <c r="AA124">
        <v>70.573800000000006</v>
      </c>
      <c r="AC124">
        <f t="shared" si="20"/>
        <v>183953.85978606384</v>
      </c>
      <c r="AD124">
        <f t="shared" si="21"/>
        <v>0.5560363130123136</v>
      </c>
      <c r="AE124">
        <f t="shared" si="22"/>
        <v>556.0363130123136</v>
      </c>
      <c r="AF124">
        <f t="shared" si="23"/>
        <v>60.204899110417195</v>
      </c>
      <c r="AG124">
        <f t="shared" si="24"/>
        <v>1.0002508249296308E-2</v>
      </c>
      <c r="AI124">
        <v>459.1514277791872</v>
      </c>
      <c r="AJ124">
        <v>65.479800688875287</v>
      </c>
      <c r="AL124">
        <v>0.94245499319609261</v>
      </c>
      <c r="AM124">
        <v>942.45499319609257</v>
      </c>
      <c r="AN124">
        <v>49.380847622305751</v>
      </c>
    </row>
    <row r="125" spans="2:40" x14ac:dyDescent="0.2">
      <c r="B125">
        <f t="shared" si="18"/>
        <v>1920</v>
      </c>
      <c r="C125">
        <v>2600000</v>
      </c>
      <c r="D125">
        <v>650.58399999999995</v>
      </c>
      <c r="E125">
        <v>-534555</v>
      </c>
      <c r="F125" s="2">
        <v>2526010</v>
      </c>
      <c r="G125">
        <v>1600.71</v>
      </c>
      <c r="I125">
        <f t="shared" si="14"/>
        <v>1343.1235781250289</v>
      </c>
      <c r="J125">
        <f t="shared" si="15"/>
        <v>0.19751054418269726</v>
      </c>
      <c r="K125" s="2">
        <f t="shared" si="16"/>
        <v>0.99892436124062278</v>
      </c>
      <c r="L125">
        <f t="shared" si="17"/>
        <v>91</v>
      </c>
      <c r="M125">
        <f t="shared" si="19"/>
        <v>-3.6099999999999994</v>
      </c>
      <c r="O125">
        <v>1920</v>
      </c>
      <c r="P125">
        <v>2600000</v>
      </c>
      <c r="Q125">
        <v>650.58399999999995</v>
      </c>
      <c r="R125">
        <v>-534555</v>
      </c>
      <c r="S125" s="2">
        <v>2526010</v>
      </c>
      <c r="T125">
        <v>1600.71</v>
      </c>
      <c r="U125">
        <v>5776.29</v>
      </c>
      <c r="V125">
        <f t="shared" si="25"/>
        <v>0.57762900000000006</v>
      </c>
      <c r="X125">
        <v>2600000</v>
      </c>
      <c r="Y125">
        <v>32.377299999999998</v>
      </c>
      <c r="Z125">
        <v>104.233</v>
      </c>
      <c r="AA125">
        <v>71.855699999999999</v>
      </c>
      <c r="AC125">
        <f t="shared" si="20"/>
        <v>194161.03181781759</v>
      </c>
      <c r="AD125">
        <f t="shared" si="21"/>
        <v>0.57323416207829503</v>
      </c>
      <c r="AE125">
        <f t="shared" si="22"/>
        <v>573.23416207829507</v>
      </c>
      <c r="AF125">
        <f t="shared" si="23"/>
        <v>60.897798625359243</v>
      </c>
      <c r="AG125">
        <f t="shared" si="24"/>
        <v>9.8886989939440933E-3</v>
      </c>
      <c r="AI125">
        <v>444.91339737745704</v>
      </c>
      <c r="AJ125">
        <v>66.333610240133766</v>
      </c>
      <c r="AL125">
        <v>0.94430685011107596</v>
      </c>
      <c r="AM125">
        <v>944.30685011107596</v>
      </c>
      <c r="AN125">
        <v>49.907055182720342</v>
      </c>
    </row>
    <row r="126" spans="2:40" x14ac:dyDescent="0.2">
      <c r="B126">
        <f t="shared" si="18"/>
        <v>2000</v>
      </c>
      <c r="C126">
        <v>2700000</v>
      </c>
      <c r="D126">
        <v>650.55399999999997</v>
      </c>
      <c r="E126">
        <v>-534554</v>
      </c>
      <c r="F126" s="2">
        <v>2526010</v>
      </c>
      <c r="G126">
        <v>1787.47</v>
      </c>
      <c r="I126">
        <f t="shared" si="14"/>
        <v>1344.1235781250289</v>
      </c>
      <c r="J126">
        <f t="shared" si="15"/>
        <v>0.20574015019030964</v>
      </c>
      <c r="K126" s="2">
        <f t="shared" si="16"/>
        <v>0.99892436124062278</v>
      </c>
      <c r="L126">
        <f t="shared" si="17"/>
        <v>92</v>
      </c>
      <c r="M126">
        <f t="shared" si="19"/>
        <v>-3.9974999999999996</v>
      </c>
      <c r="O126">
        <v>2000</v>
      </c>
      <c r="P126">
        <v>2700000</v>
      </c>
      <c r="Q126">
        <v>650.55399999999997</v>
      </c>
      <c r="R126">
        <v>-534554</v>
      </c>
      <c r="S126" s="2">
        <v>2526010</v>
      </c>
      <c r="T126">
        <v>1787.47</v>
      </c>
      <c r="U126">
        <v>6385.52</v>
      </c>
      <c r="V126">
        <f t="shared" si="25"/>
        <v>0.63855200000000012</v>
      </c>
      <c r="X126">
        <v>2700000</v>
      </c>
      <c r="Y126">
        <v>32.745600000000003</v>
      </c>
      <c r="Z126">
        <v>104.11799999999999</v>
      </c>
      <c r="AA126">
        <v>71.372399999999999</v>
      </c>
      <c r="AC126">
        <f t="shared" si="20"/>
        <v>190269.55393804959</v>
      </c>
      <c r="AD126">
        <f t="shared" si="21"/>
        <v>0.64665422014198726</v>
      </c>
      <c r="AE126">
        <f t="shared" si="22"/>
        <v>646.65422014198725</v>
      </c>
      <c r="AF126">
        <f t="shared" si="23"/>
        <v>57.290162690746733</v>
      </c>
      <c r="AG126">
        <f t="shared" si="24"/>
        <v>1.0511403209843997E-2</v>
      </c>
      <c r="AI126">
        <v>523.09457006537275</v>
      </c>
      <c r="AJ126">
        <v>66.711793872963597</v>
      </c>
      <c r="AL126">
        <v>1.0262667465250193</v>
      </c>
      <c r="AM126">
        <v>1026.2667465250192</v>
      </c>
      <c r="AN126">
        <v>49.962392797129624</v>
      </c>
    </row>
    <row r="127" spans="2:40" x14ac:dyDescent="0.2">
      <c r="B127">
        <f t="shared" si="18"/>
        <v>2080</v>
      </c>
      <c r="C127">
        <v>2800000</v>
      </c>
      <c r="D127">
        <v>650.51900000000001</v>
      </c>
      <c r="E127">
        <v>-534539</v>
      </c>
      <c r="F127" s="2">
        <v>2526010</v>
      </c>
      <c r="G127">
        <v>1883.82</v>
      </c>
      <c r="I127">
        <f t="shared" si="14"/>
        <v>1359.1235781250289</v>
      </c>
      <c r="J127">
        <f t="shared" si="15"/>
        <v>0.21396975619792202</v>
      </c>
      <c r="K127" s="2">
        <f t="shared" si="16"/>
        <v>0.99892436124062278</v>
      </c>
      <c r="L127">
        <f t="shared" si="17"/>
        <v>107</v>
      </c>
      <c r="M127">
        <f t="shared" si="19"/>
        <v>-3.8224999999999993</v>
      </c>
      <c r="O127">
        <v>2080</v>
      </c>
      <c r="P127">
        <v>2800000</v>
      </c>
      <c r="Q127">
        <v>650.51900000000001</v>
      </c>
      <c r="R127">
        <v>-534539</v>
      </c>
      <c r="S127" s="2">
        <v>2526010</v>
      </c>
      <c r="T127">
        <v>1883.82</v>
      </c>
      <c r="U127">
        <v>6953.77</v>
      </c>
      <c r="V127">
        <f t="shared" si="25"/>
        <v>0.69537700000000002</v>
      </c>
      <c r="X127">
        <v>2800000</v>
      </c>
      <c r="Y127">
        <v>32.741999999999997</v>
      </c>
      <c r="Z127">
        <v>104.226</v>
      </c>
      <c r="AA127">
        <v>71.483999999999995</v>
      </c>
      <c r="AC127">
        <f t="shared" si="20"/>
        <v>191163.4835984697</v>
      </c>
      <c r="AD127">
        <f t="shared" si="21"/>
        <v>0.70090721837590764</v>
      </c>
      <c r="AE127">
        <f t="shared" si="22"/>
        <v>700.90721837590763</v>
      </c>
      <c r="AF127">
        <f t="shared" si="23"/>
        <v>55.3455047225954</v>
      </c>
      <c r="AG127">
        <f t="shared" si="24"/>
        <v>1.0880739149789436E-2</v>
      </c>
      <c r="AI127">
        <v>495.28593386027813</v>
      </c>
      <c r="AJ127">
        <v>68.971701206922233</v>
      </c>
      <c r="AL127">
        <v>0.9652891262608212</v>
      </c>
      <c r="AM127">
        <v>965.28912626082115</v>
      </c>
      <c r="AN127">
        <v>50.475093594227928</v>
      </c>
    </row>
    <row r="128" spans="2:40" x14ac:dyDescent="0.2">
      <c r="B128">
        <f t="shared" si="18"/>
        <v>2160</v>
      </c>
      <c r="C128">
        <v>2900000</v>
      </c>
      <c r="D128">
        <v>650.57299999999998</v>
      </c>
      <c r="E128">
        <v>-534525</v>
      </c>
      <c r="F128" s="2">
        <v>2526010</v>
      </c>
      <c r="G128">
        <v>2071.54</v>
      </c>
      <c r="I128">
        <f t="shared" si="14"/>
        <v>1373.1235781250289</v>
      </c>
      <c r="J128">
        <f t="shared" si="15"/>
        <v>0.22219936220553441</v>
      </c>
      <c r="K128" s="2">
        <f t="shared" si="16"/>
        <v>0.99892436124062278</v>
      </c>
      <c r="L128">
        <f t="shared" si="17"/>
        <v>121</v>
      </c>
      <c r="M128">
        <f t="shared" si="19"/>
        <v>-3.8349999999999995</v>
      </c>
      <c r="O128">
        <v>2160</v>
      </c>
      <c r="P128">
        <v>2900000</v>
      </c>
      <c r="Q128">
        <v>650.57299999999998</v>
      </c>
      <c r="R128">
        <v>-534525</v>
      </c>
      <c r="S128" s="2">
        <v>2526010</v>
      </c>
      <c r="T128">
        <v>2071.54</v>
      </c>
      <c r="U128">
        <v>7562.79</v>
      </c>
      <c r="V128">
        <f t="shared" si="25"/>
        <v>0.75627900000000003</v>
      </c>
      <c r="X128">
        <v>2900000</v>
      </c>
      <c r="Y128">
        <v>33.237499999999997</v>
      </c>
      <c r="Z128">
        <v>104.89100000000001</v>
      </c>
      <c r="AA128">
        <v>71.653499999999994</v>
      </c>
      <c r="AC128">
        <f t="shared" si="20"/>
        <v>192526.54814525187</v>
      </c>
      <c r="AD128">
        <f t="shared" si="21"/>
        <v>0.75689661620620474</v>
      </c>
      <c r="AE128">
        <f t="shared" si="22"/>
        <v>756.89661620620473</v>
      </c>
      <c r="AF128">
        <f t="shared" si="23"/>
        <v>53.67568856160679</v>
      </c>
      <c r="AG128">
        <f t="shared" si="24"/>
        <v>1.121923194909403E-2</v>
      </c>
      <c r="AI128">
        <v>403.73450812927103</v>
      </c>
      <c r="AJ128">
        <v>69.897282901299562</v>
      </c>
      <c r="AL128">
        <v>0.91535671977385002</v>
      </c>
      <c r="AM128">
        <v>915.35671977385005</v>
      </c>
      <c r="AN128">
        <v>50.849715943093358</v>
      </c>
    </row>
    <row r="129" spans="2:40" x14ac:dyDescent="0.2">
      <c r="B129">
        <f t="shared" si="18"/>
        <v>2240</v>
      </c>
      <c r="C129">
        <v>3000000</v>
      </c>
      <c r="D129">
        <v>650.54499999999996</v>
      </c>
      <c r="E129">
        <v>-534501</v>
      </c>
      <c r="F129" s="2">
        <v>2526010</v>
      </c>
      <c r="G129">
        <v>2353.37</v>
      </c>
      <c r="I129">
        <f t="shared" si="14"/>
        <v>1397.1235781250289</v>
      </c>
      <c r="J129">
        <f t="shared" si="15"/>
        <v>0.23042896821314679</v>
      </c>
      <c r="K129" s="2">
        <f t="shared" si="16"/>
        <v>0.99892436124062278</v>
      </c>
      <c r="L129">
        <f t="shared" si="17"/>
        <v>145</v>
      </c>
      <c r="M129">
        <f t="shared" si="19"/>
        <v>-3.7099999999999995</v>
      </c>
      <c r="O129">
        <v>2240</v>
      </c>
      <c r="P129">
        <v>3000000</v>
      </c>
      <c r="Q129">
        <v>650.54499999999996</v>
      </c>
      <c r="R129">
        <v>-534501</v>
      </c>
      <c r="S129" s="2">
        <v>2526010</v>
      </c>
      <c r="T129">
        <v>2353.37</v>
      </c>
      <c r="U129">
        <v>8149.37</v>
      </c>
      <c r="V129">
        <f t="shared" si="25"/>
        <v>0.81493700000000002</v>
      </c>
      <c r="X129">
        <v>3000000</v>
      </c>
      <c r="Y129">
        <v>33.352200000000003</v>
      </c>
      <c r="Z129">
        <v>104.44</v>
      </c>
      <c r="AA129">
        <v>71.087800000000001</v>
      </c>
      <c r="AC129">
        <f t="shared" si="20"/>
        <v>188002.4980112724</v>
      </c>
      <c r="AD129">
        <f t="shared" si="21"/>
        <v>0.83522899624982039</v>
      </c>
      <c r="AE129">
        <f t="shared" si="22"/>
        <v>835.2289962498204</v>
      </c>
      <c r="AF129">
        <f t="shared" si="23"/>
        <v>50.542457277851888</v>
      </c>
      <c r="AG129">
        <f t="shared" si="24"/>
        <v>1.1914735302430356E-2</v>
      </c>
      <c r="AI129">
        <v>401.97989779264663</v>
      </c>
      <c r="AJ129">
        <v>70.145788120056352</v>
      </c>
      <c r="AL129">
        <v>0.87064592077665137</v>
      </c>
      <c r="AM129">
        <v>870.64592077665134</v>
      </c>
      <c r="AN129">
        <v>50.936216715292723</v>
      </c>
    </row>
    <row r="130" spans="2:40" x14ac:dyDescent="0.2">
      <c r="B130">
        <f t="shared" si="18"/>
        <v>2320</v>
      </c>
      <c r="C130">
        <v>3100000</v>
      </c>
      <c r="D130">
        <v>650.59</v>
      </c>
      <c r="E130">
        <v>-534472</v>
      </c>
      <c r="F130" s="2">
        <v>2526010</v>
      </c>
      <c r="G130">
        <v>2513.19</v>
      </c>
      <c r="I130">
        <f t="shared" si="14"/>
        <v>1426.1235781250289</v>
      </c>
      <c r="J130">
        <f t="shared" si="15"/>
        <v>0.23865857422075917</v>
      </c>
      <c r="K130" s="2">
        <f t="shared" si="16"/>
        <v>0.99892436124062278</v>
      </c>
      <c r="L130">
        <f t="shared" si="17"/>
        <v>174</v>
      </c>
      <c r="M130">
        <f t="shared" si="19"/>
        <v>-3.6474999999999995</v>
      </c>
      <c r="O130">
        <v>2320</v>
      </c>
      <c r="P130">
        <v>3100000</v>
      </c>
      <c r="Q130">
        <v>650.59</v>
      </c>
      <c r="R130">
        <v>-534472</v>
      </c>
      <c r="S130" s="2">
        <v>2526010</v>
      </c>
      <c r="T130">
        <v>2513.19</v>
      </c>
      <c r="U130">
        <v>8936.2800000000007</v>
      </c>
      <c r="V130">
        <f t="shared" si="25"/>
        <v>0.89362800000000009</v>
      </c>
      <c r="X130">
        <v>3100000</v>
      </c>
      <c r="Y130">
        <v>32.5199</v>
      </c>
      <c r="Z130">
        <v>104.501</v>
      </c>
      <c r="AA130">
        <v>71.981099999999998</v>
      </c>
      <c r="AC130">
        <f t="shared" si="20"/>
        <v>195179.33554348521</v>
      </c>
      <c r="AD130">
        <f t="shared" si="21"/>
        <v>0.88220208446171489</v>
      </c>
      <c r="AE130">
        <f t="shared" si="22"/>
        <v>882.20208446171489</v>
      </c>
      <c r="AF130">
        <f t="shared" si="23"/>
        <v>50.662498217364991</v>
      </c>
      <c r="AG130">
        <f t="shared" si="24"/>
        <v>1.1886504242571892E-2</v>
      </c>
      <c r="AI130">
        <v>371.99186200108346</v>
      </c>
      <c r="AJ130">
        <v>71.574849630080891</v>
      </c>
      <c r="AL130">
        <v>0.83680477960764199</v>
      </c>
      <c r="AM130">
        <v>836.80477960764199</v>
      </c>
      <c r="AN130">
        <v>50.947088160485521</v>
      </c>
    </row>
    <row r="131" spans="2:40" x14ac:dyDescent="0.2">
      <c r="B131">
        <f t="shared" si="18"/>
        <v>2400</v>
      </c>
      <c r="C131">
        <v>3200000</v>
      </c>
      <c r="D131">
        <v>650.52800000000002</v>
      </c>
      <c r="E131">
        <v>-534452</v>
      </c>
      <c r="F131" s="2">
        <v>2526010</v>
      </c>
      <c r="G131">
        <v>2858.35</v>
      </c>
      <c r="I131">
        <f t="shared" si="14"/>
        <v>1446.1235781250289</v>
      </c>
      <c r="J131">
        <f t="shared" si="15"/>
        <v>0.24688818022837156</v>
      </c>
      <c r="K131" s="2">
        <f t="shared" si="16"/>
        <v>0.99892436124062278</v>
      </c>
      <c r="L131">
        <f t="shared" si="17"/>
        <v>194</v>
      </c>
      <c r="M131">
        <f t="shared" si="19"/>
        <v>-3.7599999999999993</v>
      </c>
      <c r="O131">
        <v>2400</v>
      </c>
      <c r="P131">
        <v>3200000</v>
      </c>
      <c r="Q131">
        <v>650.52800000000002</v>
      </c>
      <c r="R131">
        <v>-534452</v>
      </c>
      <c r="S131" s="2">
        <v>2526010</v>
      </c>
      <c r="T131">
        <v>2858.35</v>
      </c>
      <c r="U131">
        <v>9606.3799999999992</v>
      </c>
      <c r="V131">
        <f t="shared" si="25"/>
        <v>0.96063799999999999</v>
      </c>
      <c r="X131">
        <v>3200000</v>
      </c>
      <c r="Y131">
        <v>32.090000000000003</v>
      </c>
      <c r="Z131">
        <v>104.483</v>
      </c>
      <c r="AA131">
        <v>72.393000000000001</v>
      </c>
      <c r="AC131">
        <f t="shared" si="20"/>
        <v>198549.19052048583</v>
      </c>
      <c r="AD131">
        <f t="shared" si="21"/>
        <v>0.9322594363186828</v>
      </c>
      <c r="AE131">
        <f t="shared" si="22"/>
        <v>932.25943631868279</v>
      </c>
      <c r="AF131">
        <f t="shared" si="23"/>
        <v>49.819301054765234</v>
      </c>
      <c r="AG131">
        <f t="shared" si="24"/>
        <v>1.208768463728576E-2</v>
      </c>
      <c r="AI131">
        <v>444.53643563575946</v>
      </c>
      <c r="AJ131">
        <v>71.693833556371871</v>
      </c>
      <c r="AL131">
        <v>0.88203736456633985</v>
      </c>
      <c r="AM131">
        <v>882.03736456633987</v>
      </c>
      <c r="AN131">
        <v>51.039872354550447</v>
      </c>
    </row>
    <row r="132" spans="2:40" x14ac:dyDescent="0.2">
      <c r="B132">
        <f t="shared" si="18"/>
        <v>2480</v>
      </c>
      <c r="C132">
        <v>3300000</v>
      </c>
      <c r="D132">
        <v>650.43899999999996</v>
      </c>
      <c r="E132">
        <v>-534443</v>
      </c>
      <c r="F132" s="2">
        <v>2526010</v>
      </c>
      <c r="G132">
        <v>2929.11</v>
      </c>
      <c r="I132">
        <f t="shared" si="14"/>
        <v>1455.1235781250289</v>
      </c>
      <c r="J132">
        <f t="shared" si="15"/>
        <v>0.25511778623598397</v>
      </c>
      <c r="K132" s="2">
        <f t="shared" si="16"/>
        <v>0.99892436124062278</v>
      </c>
      <c r="L132">
        <f t="shared" si="17"/>
        <v>203</v>
      </c>
      <c r="M132">
        <f t="shared" si="19"/>
        <v>-3.8974999999999995</v>
      </c>
      <c r="O132">
        <v>2480</v>
      </c>
      <c r="P132">
        <v>3300000</v>
      </c>
      <c r="Q132">
        <v>650.43899999999996</v>
      </c>
      <c r="R132">
        <v>-534443</v>
      </c>
      <c r="S132" s="2">
        <v>2526010</v>
      </c>
      <c r="T132">
        <v>2929.11</v>
      </c>
      <c r="U132">
        <v>10410.9</v>
      </c>
      <c r="V132">
        <f t="shared" si="25"/>
        <v>1.0410900000000001</v>
      </c>
      <c r="X132">
        <v>3300000</v>
      </c>
      <c r="Y132">
        <v>32.084099999999999</v>
      </c>
      <c r="Z132">
        <v>104.44199999999999</v>
      </c>
      <c r="AA132">
        <v>72.357900000000001</v>
      </c>
      <c r="AC132">
        <f t="shared" si="20"/>
        <v>198260.52870986288</v>
      </c>
      <c r="AD132">
        <f t="shared" si="21"/>
        <v>1.0118057932335169</v>
      </c>
      <c r="AE132">
        <f t="shared" si="22"/>
        <v>1011.805793233517</v>
      </c>
      <c r="AF132">
        <f t="shared" si="23"/>
        <v>48.142133221402986</v>
      </c>
      <c r="AG132">
        <f t="shared" si="24"/>
        <v>1.2508793435274579E-2</v>
      </c>
      <c r="AI132">
        <v>427.05714214547021</v>
      </c>
      <c r="AJ132">
        <v>71.890531937369943</v>
      </c>
      <c r="AL132">
        <v>0.77280284011096279</v>
      </c>
      <c r="AM132">
        <v>772.80284011096273</v>
      </c>
      <c r="AN132">
        <v>52.653210945843135</v>
      </c>
    </row>
    <row r="133" spans="2:40" x14ac:dyDescent="0.2">
      <c r="B133">
        <f t="shared" si="18"/>
        <v>2560</v>
      </c>
      <c r="C133">
        <v>3400000</v>
      </c>
      <c r="D133">
        <v>650.58500000000004</v>
      </c>
      <c r="E133">
        <v>-534413</v>
      </c>
      <c r="F133" s="2">
        <v>2526010</v>
      </c>
      <c r="G133">
        <v>3199.08</v>
      </c>
      <c r="I133">
        <f t="shared" si="14"/>
        <v>1485.1235781250289</v>
      </c>
      <c r="J133">
        <f t="shared" si="15"/>
        <v>0.26334739224359632</v>
      </c>
      <c r="K133" s="2">
        <f t="shared" si="16"/>
        <v>0.99892436124062278</v>
      </c>
      <c r="L133">
        <f t="shared" si="17"/>
        <v>233</v>
      </c>
      <c r="M133">
        <f t="shared" si="19"/>
        <v>-3.6349999999999993</v>
      </c>
      <c r="O133">
        <v>2560</v>
      </c>
      <c r="P133">
        <v>3400000</v>
      </c>
      <c r="Q133">
        <v>650.58500000000004</v>
      </c>
      <c r="R133">
        <v>-534413</v>
      </c>
      <c r="S133" s="2">
        <v>2526010</v>
      </c>
      <c r="T133">
        <v>3199.08</v>
      </c>
      <c r="U133">
        <v>11382.6</v>
      </c>
      <c r="V133">
        <f t="shared" si="25"/>
        <v>1.13826</v>
      </c>
      <c r="X133">
        <v>3400000</v>
      </c>
      <c r="Y133">
        <v>32.416499999999999</v>
      </c>
      <c r="Z133">
        <v>104.645</v>
      </c>
      <c r="AA133">
        <v>72.228499999999997</v>
      </c>
      <c r="AC133">
        <f t="shared" si="20"/>
        <v>197198.76239636785</v>
      </c>
      <c r="AD133">
        <f t="shared" si="21"/>
        <v>1.1121988357770543</v>
      </c>
      <c r="AE133">
        <f t="shared" si="22"/>
        <v>1112.1988357770542</v>
      </c>
      <c r="AF133">
        <f t="shared" si="23"/>
        <v>46.387927623083094</v>
      </c>
      <c r="AG133">
        <f t="shared" si="24"/>
        <v>1.2981825894294518E-2</v>
      </c>
      <c r="AI133">
        <v>359.10310311161538</v>
      </c>
      <c r="AJ133">
        <v>74.28319727152369</v>
      </c>
      <c r="AL133">
        <v>0.8153784612889593</v>
      </c>
      <c r="AM133">
        <v>815.37846128895933</v>
      </c>
      <c r="AN133">
        <v>52.838631110075823</v>
      </c>
    </row>
    <row r="134" spans="2:40" x14ac:dyDescent="0.2">
      <c r="B134">
        <f t="shared" si="18"/>
        <v>2640</v>
      </c>
      <c r="C134">
        <v>3500000</v>
      </c>
      <c r="D134">
        <v>650.57299999999998</v>
      </c>
      <c r="E134">
        <v>-534389</v>
      </c>
      <c r="F134" s="2">
        <v>2526010</v>
      </c>
      <c r="G134">
        <v>3612.24</v>
      </c>
      <c r="I134">
        <f t="shared" si="14"/>
        <v>1509.1235781250289</v>
      </c>
      <c r="J134">
        <f t="shared" si="15"/>
        <v>0.27157699825120873</v>
      </c>
      <c r="K134" s="2">
        <f t="shared" si="16"/>
        <v>0.99892436124062278</v>
      </c>
      <c r="L134">
        <f t="shared" si="17"/>
        <v>257</v>
      </c>
      <c r="M134">
        <f t="shared" si="19"/>
        <v>-3.7099999999999995</v>
      </c>
      <c r="O134">
        <v>2640</v>
      </c>
      <c r="P134">
        <v>3500000</v>
      </c>
      <c r="Q134">
        <v>650.57299999999998</v>
      </c>
      <c r="R134">
        <v>-534389</v>
      </c>
      <c r="S134" s="2">
        <v>2526010</v>
      </c>
      <c r="T134">
        <v>3612.24</v>
      </c>
      <c r="U134">
        <v>12154.4</v>
      </c>
      <c r="V134">
        <f t="shared" si="25"/>
        <v>1.2154400000000001</v>
      </c>
      <c r="X134">
        <v>3500000</v>
      </c>
      <c r="Y134">
        <v>31.216100000000001</v>
      </c>
      <c r="Z134">
        <v>103.943</v>
      </c>
      <c r="AA134">
        <v>72.726900000000001</v>
      </c>
      <c r="AC134">
        <f t="shared" si="20"/>
        <v>201309.20135821184</v>
      </c>
      <c r="AD134">
        <f t="shared" si="21"/>
        <v>1.1633624600535128</v>
      </c>
      <c r="AE134">
        <f t="shared" si="22"/>
        <v>1163.3624600535129</v>
      </c>
      <c r="AF134">
        <f t="shared" si="23"/>
        <v>45.91984888557392</v>
      </c>
      <c r="AG134">
        <f t="shared" si="24"/>
        <v>1.311415465457217E-2</v>
      </c>
      <c r="AI134">
        <v>385.9335507642254</v>
      </c>
      <c r="AJ134">
        <v>75.217877487909817</v>
      </c>
      <c r="AL134">
        <v>0.76353279866751456</v>
      </c>
      <c r="AM134">
        <v>763.53279866751461</v>
      </c>
      <c r="AN134">
        <v>54.164960446777634</v>
      </c>
    </row>
    <row r="135" spans="2:40" x14ac:dyDescent="0.2">
      <c r="B135">
        <f t="shared" si="18"/>
        <v>2720</v>
      </c>
      <c r="C135">
        <v>3600000</v>
      </c>
      <c r="D135">
        <v>650.48800000000006</v>
      </c>
      <c r="E135">
        <v>-534362</v>
      </c>
      <c r="F135" s="2">
        <v>2526010</v>
      </c>
      <c r="G135">
        <v>3997.16</v>
      </c>
      <c r="I135">
        <f t="shared" si="14"/>
        <v>1536.1235781250289</v>
      </c>
      <c r="J135">
        <f t="shared" si="15"/>
        <v>0.27980660425882109</v>
      </c>
      <c r="K135" s="2">
        <f t="shared" si="16"/>
        <v>0.99892436124062278</v>
      </c>
      <c r="L135">
        <f t="shared" si="17"/>
        <v>284</v>
      </c>
      <c r="M135">
        <f t="shared" si="19"/>
        <v>-3.6724999999999994</v>
      </c>
      <c r="O135">
        <v>2720</v>
      </c>
      <c r="P135">
        <v>3600000</v>
      </c>
      <c r="Q135">
        <v>650.48800000000006</v>
      </c>
      <c r="R135">
        <v>-534362</v>
      </c>
      <c r="S135" s="2">
        <v>2526010</v>
      </c>
      <c r="T135">
        <v>3997.16</v>
      </c>
      <c r="U135">
        <v>13358.2</v>
      </c>
      <c r="V135">
        <f t="shared" si="25"/>
        <v>1.3358200000000002</v>
      </c>
      <c r="X135">
        <v>3600000</v>
      </c>
      <c r="Y135">
        <v>32.105899999999998</v>
      </c>
      <c r="Z135">
        <v>104.255</v>
      </c>
      <c r="AA135">
        <v>72.149100000000004</v>
      </c>
      <c r="AC135">
        <f t="shared" si="20"/>
        <v>196549.1417134103</v>
      </c>
      <c r="AD135">
        <f t="shared" si="21"/>
        <v>1.3095495525328877</v>
      </c>
      <c r="AE135">
        <f t="shared" si="22"/>
        <v>1309.5495525328877</v>
      </c>
      <c r="AF135">
        <f t="shared" si="23"/>
        <v>43.515401889638113</v>
      </c>
      <c r="AG135">
        <f t="shared" si="24"/>
        <v>1.383877831410758E-2</v>
      </c>
      <c r="AI135">
        <v>351.06750077697308</v>
      </c>
      <c r="AJ135">
        <v>76.428491475590661</v>
      </c>
      <c r="AL135">
        <v>0.8325884251461102</v>
      </c>
      <c r="AM135">
        <v>832.58842514611024</v>
      </c>
      <c r="AN135">
        <v>54.422460765618894</v>
      </c>
    </row>
    <row r="136" spans="2:40" x14ac:dyDescent="0.2">
      <c r="B136">
        <f t="shared" si="18"/>
        <v>2800</v>
      </c>
      <c r="C136">
        <v>3700000</v>
      </c>
      <c r="D136">
        <v>650.54399999999998</v>
      </c>
      <c r="E136">
        <v>-534319</v>
      </c>
      <c r="F136" s="2">
        <v>2526010</v>
      </c>
      <c r="G136">
        <v>4343.1899999999996</v>
      </c>
      <c r="I136">
        <f t="shared" si="14"/>
        <v>1579.1235781250289</v>
      </c>
      <c r="J136">
        <f t="shared" si="15"/>
        <v>0.2880362102664335</v>
      </c>
      <c r="K136" s="2">
        <f t="shared" si="16"/>
        <v>0.99892436124062278</v>
      </c>
      <c r="L136">
        <f t="shared" si="17"/>
        <v>327</v>
      </c>
      <c r="M136">
        <f t="shared" si="19"/>
        <v>-3.4724999999999993</v>
      </c>
      <c r="O136">
        <v>2800</v>
      </c>
      <c r="P136">
        <v>3700000</v>
      </c>
      <c r="Q136">
        <v>650.54399999999998</v>
      </c>
      <c r="R136">
        <v>-534319</v>
      </c>
      <c r="S136" s="2">
        <v>2526010</v>
      </c>
      <c r="T136">
        <v>4343.1899999999996</v>
      </c>
      <c r="U136">
        <v>14149</v>
      </c>
      <c r="V136">
        <f t="shared" si="25"/>
        <v>1.4149</v>
      </c>
      <c r="X136">
        <v>3700000</v>
      </c>
      <c r="Y136">
        <v>31.8931</v>
      </c>
      <c r="Z136">
        <v>104.19199999999999</v>
      </c>
      <c r="AA136">
        <v>72.298900000000003</v>
      </c>
      <c r="AC136">
        <f t="shared" si="20"/>
        <v>197775.94433751766</v>
      </c>
      <c r="AD136">
        <f t="shared" si="21"/>
        <v>1.3784703414623252</v>
      </c>
      <c r="AE136">
        <f t="shared" si="22"/>
        <v>1378.4703414623252</v>
      </c>
      <c r="AF136">
        <f t="shared" si="23"/>
        <v>42.535954885733261</v>
      </c>
      <c r="AG136">
        <f t="shared" si="24"/>
        <v>1.4157434613087301E-2</v>
      </c>
      <c r="AI136">
        <v>330.30826781278716</v>
      </c>
      <c r="AJ136">
        <v>76.540162039070495</v>
      </c>
      <c r="AL136">
        <v>0.77963898043867097</v>
      </c>
      <c r="AM136">
        <v>779.63898043867096</v>
      </c>
      <c r="AN136">
        <v>54.914109145462447</v>
      </c>
    </row>
    <row r="137" spans="2:40" x14ac:dyDescent="0.2">
      <c r="B137">
        <f t="shared" si="18"/>
        <v>2880</v>
      </c>
      <c r="C137">
        <v>3800000</v>
      </c>
      <c r="D137">
        <v>650.60900000000004</v>
      </c>
      <c r="E137">
        <v>-534295</v>
      </c>
      <c r="F137" s="2">
        <v>2526010</v>
      </c>
      <c r="G137">
        <v>4716.0200000000004</v>
      </c>
      <c r="I137">
        <f t="shared" si="14"/>
        <v>1603.1235781250289</v>
      </c>
      <c r="J137">
        <f t="shared" si="15"/>
        <v>0.29626581627404586</v>
      </c>
      <c r="K137" s="2">
        <f t="shared" si="16"/>
        <v>0.99892436124062278</v>
      </c>
      <c r="L137">
        <f t="shared" si="17"/>
        <v>351</v>
      </c>
      <c r="M137">
        <f t="shared" si="19"/>
        <v>-3.7099999999999995</v>
      </c>
      <c r="O137">
        <v>2880</v>
      </c>
      <c r="P137">
        <v>3800000</v>
      </c>
      <c r="Q137">
        <v>650.60900000000004</v>
      </c>
      <c r="R137">
        <v>-534295</v>
      </c>
      <c r="S137" s="2">
        <v>2526010</v>
      </c>
      <c r="T137">
        <v>4716.0200000000004</v>
      </c>
      <c r="U137">
        <v>15348.4</v>
      </c>
      <c r="V137">
        <f t="shared" si="25"/>
        <v>1.53484</v>
      </c>
      <c r="X137">
        <v>3800000</v>
      </c>
      <c r="Y137">
        <v>32.100999999999999</v>
      </c>
      <c r="Z137">
        <v>104.895</v>
      </c>
      <c r="AA137">
        <v>72.793999999999997</v>
      </c>
      <c r="AC137">
        <f t="shared" si="20"/>
        <v>201866.91716840959</v>
      </c>
      <c r="AD137">
        <f t="shared" si="21"/>
        <v>1.46501848677951</v>
      </c>
      <c r="AE137">
        <f t="shared" si="22"/>
        <v>1465.0184867795099</v>
      </c>
      <c r="AF137">
        <f t="shared" si="23"/>
        <v>42.209811638477866</v>
      </c>
      <c r="AG137">
        <f t="shared" si="24"/>
        <v>1.4266825096443761E-2</v>
      </c>
      <c r="AI137">
        <v>318.20240244900685</v>
      </c>
      <c r="AJ137">
        <v>79.227678971478412</v>
      </c>
      <c r="AL137">
        <v>0.70378383487399221</v>
      </c>
      <c r="AM137">
        <v>703.78383487399219</v>
      </c>
      <c r="AN137">
        <v>55.103831090813749</v>
      </c>
    </row>
    <row r="138" spans="2:40" x14ac:dyDescent="0.2">
      <c r="B138">
        <f t="shared" si="18"/>
        <v>2960</v>
      </c>
      <c r="C138">
        <v>3900000</v>
      </c>
      <c r="D138">
        <v>650.61800000000005</v>
      </c>
      <c r="E138">
        <v>-534267</v>
      </c>
      <c r="F138" s="2">
        <v>2526010</v>
      </c>
      <c r="G138">
        <v>4958.05</v>
      </c>
      <c r="I138">
        <f t="shared" si="14"/>
        <v>1631.1235781250289</v>
      </c>
      <c r="J138">
        <f t="shared" si="15"/>
        <v>0.30449542228165827</v>
      </c>
      <c r="K138" s="2">
        <f t="shared" si="16"/>
        <v>0.99892436124062278</v>
      </c>
      <c r="L138">
        <f t="shared" si="17"/>
        <v>379</v>
      </c>
      <c r="M138">
        <f t="shared" si="19"/>
        <v>-3.6599999999999993</v>
      </c>
      <c r="O138">
        <v>2960</v>
      </c>
      <c r="P138">
        <v>3900000</v>
      </c>
      <c r="Q138">
        <v>650.61800000000005</v>
      </c>
      <c r="R138">
        <v>-534267</v>
      </c>
      <c r="S138" s="2">
        <v>2526010</v>
      </c>
      <c r="T138">
        <v>4958.05</v>
      </c>
      <c r="U138">
        <v>16435.599999999999</v>
      </c>
      <c r="V138">
        <f t="shared" si="25"/>
        <v>1.6435599999999999</v>
      </c>
      <c r="X138">
        <v>3900000</v>
      </c>
      <c r="Y138">
        <v>31.849399999999999</v>
      </c>
      <c r="Z138">
        <v>104.55800000000001</v>
      </c>
      <c r="AA138">
        <v>72.708600000000004</v>
      </c>
      <c r="AC138">
        <f t="shared" si="20"/>
        <v>201157.2755309667</v>
      </c>
      <c r="AD138">
        <f t="shared" si="21"/>
        <v>1.5743270767822677</v>
      </c>
      <c r="AE138">
        <f t="shared" si="22"/>
        <v>1574.3270767822678</v>
      </c>
      <c r="AF138">
        <f t="shared" si="23"/>
        <v>40.924632204306803</v>
      </c>
      <c r="AG138">
        <f t="shared" si="24"/>
        <v>1.4714854295908027E-2</v>
      </c>
      <c r="AI138">
        <v>304.63989024411387</v>
      </c>
      <c r="AJ138">
        <v>80.019796840809221</v>
      </c>
      <c r="AL138">
        <v>0.72850567748520678</v>
      </c>
      <c r="AM138">
        <v>728.50567748520677</v>
      </c>
      <c r="AN138">
        <v>56.492652951740808</v>
      </c>
    </row>
    <row r="139" spans="2:40" x14ac:dyDescent="0.2">
      <c r="B139">
        <f t="shared" si="18"/>
        <v>3040</v>
      </c>
      <c r="C139">
        <v>4000000</v>
      </c>
      <c r="D139">
        <v>650.56700000000001</v>
      </c>
      <c r="E139">
        <v>-534220</v>
      </c>
      <c r="F139" s="2">
        <v>2526010</v>
      </c>
      <c r="G139">
        <v>5415.98</v>
      </c>
      <c r="I139">
        <f t="shared" si="14"/>
        <v>1678.1235781250289</v>
      </c>
      <c r="J139">
        <f t="shared" si="15"/>
        <v>0.31272502828927062</v>
      </c>
      <c r="K139" s="2">
        <f t="shared" si="16"/>
        <v>0.99892436124062278</v>
      </c>
      <c r="L139">
        <f t="shared" si="17"/>
        <v>426</v>
      </c>
      <c r="M139">
        <f t="shared" si="19"/>
        <v>-3.4224999999999994</v>
      </c>
      <c r="O139">
        <v>3040</v>
      </c>
      <c r="P139">
        <v>4000000</v>
      </c>
      <c r="Q139">
        <v>650.56700000000001</v>
      </c>
      <c r="R139">
        <v>-534220</v>
      </c>
      <c r="S139" s="2">
        <v>2526010</v>
      </c>
      <c r="T139">
        <v>5415.98</v>
      </c>
      <c r="U139">
        <v>17778.7</v>
      </c>
      <c r="V139">
        <f t="shared" si="25"/>
        <v>1.7778700000000001</v>
      </c>
      <c r="X139">
        <v>4000000</v>
      </c>
      <c r="Y139">
        <v>32.127200000000002</v>
      </c>
      <c r="Z139">
        <v>104.404</v>
      </c>
      <c r="AA139">
        <v>72.276799999999994</v>
      </c>
      <c r="AC139">
        <f t="shared" si="20"/>
        <v>197594.63400866566</v>
      </c>
      <c r="AD139">
        <f t="shared" si="21"/>
        <v>1.7336842426177559</v>
      </c>
      <c r="AE139">
        <f t="shared" si="22"/>
        <v>1733.6842426177559</v>
      </c>
      <c r="AF139">
        <f t="shared" si="23"/>
        <v>39.14193703947975</v>
      </c>
      <c r="AG139">
        <f t="shared" si="24"/>
        <v>1.5385033177908458E-2</v>
      </c>
      <c r="AI139">
        <v>313.89055027129137</v>
      </c>
      <c r="AJ139">
        <v>80.86263832739607</v>
      </c>
      <c r="AL139">
        <v>0.68739253902925856</v>
      </c>
      <c r="AM139">
        <v>687.39253902925861</v>
      </c>
      <c r="AN139">
        <v>56.944868956647426</v>
      </c>
    </row>
    <row r="140" spans="2:40" x14ac:dyDescent="0.2">
      <c r="B140">
        <f t="shared" si="18"/>
        <v>3120</v>
      </c>
      <c r="C140">
        <v>4100000</v>
      </c>
      <c r="D140">
        <v>650.57299999999998</v>
      </c>
      <c r="E140">
        <v>-534192</v>
      </c>
      <c r="F140" s="2">
        <v>2526010</v>
      </c>
      <c r="G140">
        <v>5856.46</v>
      </c>
      <c r="I140">
        <f t="shared" si="14"/>
        <v>1706.1235781250289</v>
      </c>
      <c r="J140">
        <f t="shared" si="15"/>
        <v>0.32095463429688303</v>
      </c>
      <c r="K140" s="2">
        <f t="shared" si="16"/>
        <v>0.99892436124062278</v>
      </c>
      <c r="L140">
        <f t="shared" si="17"/>
        <v>454</v>
      </c>
      <c r="M140">
        <f t="shared" si="19"/>
        <v>-3.6599999999999993</v>
      </c>
      <c r="O140">
        <v>3120</v>
      </c>
      <c r="P140">
        <v>4100000</v>
      </c>
      <c r="Q140">
        <v>650.57299999999998</v>
      </c>
      <c r="R140">
        <v>-534192</v>
      </c>
      <c r="S140" s="2">
        <v>2526010</v>
      </c>
      <c r="T140">
        <v>5856.46</v>
      </c>
      <c r="U140">
        <v>19118.3</v>
      </c>
      <c r="V140">
        <f t="shared" si="25"/>
        <v>1.9118299999999999</v>
      </c>
      <c r="X140">
        <v>4100000</v>
      </c>
      <c r="Y140">
        <v>32.700000000000003</v>
      </c>
      <c r="Z140">
        <v>104.459</v>
      </c>
      <c r="AA140">
        <v>71.759</v>
      </c>
      <c r="AC140">
        <f t="shared" si="20"/>
        <v>193378.20807087066</v>
      </c>
      <c r="AD140">
        <f t="shared" si="21"/>
        <v>1.9049645024987298</v>
      </c>
      <c r="AE140">
        <f t="shared" si="22"/>
        <v>1904.9645024987299</v>
      </c>
      <c r="AF140">
        <f t="shared" si="23"/>
        <v>37.324473365473814</v>
      </c>
      <c r="AG140">
        <f t="shared" si="24"/>
        <v>1.6134186117065265E-2</v>
      </c>
      <c r="AI140">
        <v>278.46192212324428</v>
      </c>
      <c r="AJ140">
        <v>86.627571224585864</v>
      </c>
      <c r="AL140">
        <v>0.64969723073986319</v>
      </c>
      <c r="AM140">
        <v>649.69723073986313</v>
      </c>
      <c r="AN140">
        <v>57.956926378183887</v>
      </c>
    </row>
    <row r="141" spans="2:40" x14ac:dyDescent="0.2">
      <c r="B141">
        <f t="shared" si="18"/>
        <v>3200</v>
      </c>
      <c r="C141">
        <v>4200000</v>
      </c>
      <c r="D141">
        <v>650.63300000000004</v>
      </c>
      <c r="E141">
        <v>-534153</v>
      </c>
      <c r="F141" s="2">
        <v>2526010</v>
      </c>
      <c r="G141">
        <v>6385.75</v>
      </c>
      <c r="I141">
        <f t="shared" si="14"/>
        <v>1745.1235781250289</v>
      </c>
      <c r="J141">
        <f t="shared" si="15"/>
        <v>0.32918424030449545</v>
      </c>
      <c r="K141" s="2">
        <f t="shared" si="16"/>
        <v>0.99892436124062278</v>
      </c>
      <c r="L141">
        <f t="shared" si="17"/>
        <v>493</v>
      </c>
      <c r="M141">
        <f t="shared" si="19"/>
        <v>-3.5224999999999995</v>
      </c>
      <c r="O141">
        <v>3200</v>
      </c>
      <c r="P141">
        <v>4200000</v>
      </c>
      <c r="Q141">
        <v>650.63300000000004</v>
      </c>
      <c r="R141">
        <v>-534153</v>
      </c>
      <c r="S141" s="2">
        <v>2526010</v>
      </c>
      <c r="T141">
        <v>6385.75</v>
      </c>
      <c r="U141">
        <v>20631</v>
      </c>
      <c r="V141">
        <f t="shared" si="25"/>
        <v>2.0630999999999999</v>
      </c>
      <c r="X141">
        <v>4200000</v>
      </c>
      <c r="Y141">
        <v>31.655200000000001</v>
      </c>
      <c r="Z141">
        <v>104.569</v>
      </c>
      <c r="AA141">
        <v>72.913799999999995</v>
      </c>
      <c r="AC141">
        <f t="shared" si="20"/>
        <v>202865.21971486462</v>
      </c>
      <c r="AD141">
        <f t="shared" si="21"/>
        <v>1.9595566808562315</v>
      </c>
      <c r="AE141">
        <f t="shared" si="22"/>
        <v>1959.5566808562314</v>
      </c>
      <c r="AF141">
        <f t="shared" si="23"/>
        <v>38.176698535091084</v>
      </c>
      <c r="AG141">
        <f t="shared" si="24"/>
        <v>1.5774019836903196E-2</v>
      </c>
      <c r="AI141">
        <v>264.73662018396976</v>
      </c>
      <c r="AJ141">
        <v>87.074140869379903</v>
      </c>
      <c r="AL141">
        <v>0.63635127814642534</v>
      </c>
      <c r="AM141">
        <v>636.35127814642533</v>
      </c>
      <c r="AN141">
        <v>58.04185799354272</v>
      </c>
    </row>
    <row r="142" spans="2:40" x14ac:dyDescent="0.2">
      <c r="B142">
        <f t="shared" si="18"/>
        <v>3280</v>
      </c>
      <c r="C142">
        <v>4300000</v>
      </c>
      <c r="D142">
        <v>650.55499999999995</v>
      </c>
      <c r="E142">
        <v>-534103</v>
      </c>
      <c r="F142" s="2">
        <v>2526010</v>
      </c>
      <c r="G142">
        <v>6883.14</v>
      </c>
      <c r="I142">
        <f t="shared" si="14"/>
        <v>1795.1235781250289</v>
      </c>
      <c r="J142">
        <f t="shared" si="15"/>
        <v>0.3374138463121078</v>
      </c>
      <c r="K142" s="2">
        <f t="shared" si="16"/>
        <v>0.99892436124062278</v>
      </c>
      <c r="L142">
        <f t="shared" si="17"/>
        <v>543</v>
      </c>
      <c r="M142">
        <f t="shared" si="19"/>
        <v>-3.3849999999999993</v>
      </c>
      <c r="O142">
        <v>3280</v>
      </c>
      <c r="P142">
        <v>4300000</v>
      </c>
      <c r="Q142">
        <v>650.55499999999995</v>
      </c>
      <c r="R142">
        <v>-534103</v>
      </c>
      <c r="S142" s="2">
        <v>2526010</v>
      </c>
      <c r="T142">
        <v>6883.14</v>
      </c>
      <c r="U142">
        <v>22251.8</v>
      </c>
      <c r="V142">
        <f t="shared" si="25"/>
        <v>2.2251799999999999</v>
      </c>
      <c r="X142">
        <v>4300000</v>
      </c>
      <c r="Y142">
        <v>31.1495</v>
      </c>
      <c r="Z142">
        <v>104.791</v>
      </c>
      <c r="AA142">
        <v>73.641499999999994</v>
      </c>
      <c r="AC142">
        <f t="shared" si="20"/>
        <v>208999.99504896969</v>
      </c>
      <c r="AD142">
        <f t="shared" si="21"/>
        <v>2.0514645600294923</v>
      </c>
      <c r="AE142">
        <f t="shared" si="22"/>
        <v>2051.4645600294921</v>
      </c>
      <c r="AF142">
        <f t="shared" si="23"/>
        <v>38.371889334905347</v>
      </c>
      <c r="AG142">
        <f t="shared" si="24"/>
        <v>1.5693780276078383E-2</v>
      </c>
      <c r="AI142">
        <v>274.34678999949966</v>
      </c>
      <c r="AJ142">
        <v>87.645581026974</v>
      </c>
      <c r="AL142">
        <v>0.61887615241633642</v>
      </c>
      <c r="AM142">
        <v>618.87615241633637</v>
      </c>
      <c r="AN142">
        <v>58.50995461470751</v>
      </c>
    </row>
    <row r="143" spans="2:40" x14ac:dyDescent="0.2">
      <c r="B143">
        <f t="shared" si="18"/>
        <v>3360</v>
      </c>
      <c r="C143">
        <v>4400000</v>
      </c>
      <c r="D143">
        <v>650.60400000000004</v>
      </c>
      <c r="E143">
        <v>-534062</v>
      </c>
      <c r="F143" s="2">
        <v>2526010</v>
      </c>
      <c r="G143">
        <v>7402.84</v>
      </c>
      <c r="I143">
        <f t="shared" si="14"/>
        <v>1836.1235781250289</v>
      </c>
      <c r="J143">
        <f t="shared" si="15"/>
        <v>0.34564345231972021</v>
      </c>
      <c r="K143" s="2">
        <f t="shared" si="16"/>
        <v>0.99892436124062278</v>
      </c>
      <c r="L143">
        <f t="shared" si="17"/>
        <v>584</v>
      </c>
      <c r="M143">
        <f t="shared" si="19"/>
        <v>-3.4974999999999996</v>
      </c>
      <c r="O143">
        <v>3360</v>
      </c>
      <c r="P143">
        <v>4400000</v>
      </c>
      <c r="Q143">
        <v>650.60400000000004</v>
      </c>
      <c r="R143">
        <v>-534062</v>
      </c>
      <c r="S143" s="2">
        <v>2526010</v>
      </c>
      <c r="T143">
        <v>7402.84</v>
      </c>
      <c r="U143">
        <v>23734</v>
      </c>
      <c r="V143">
        <f t="shared" si="25"/>
        <v>2.3734000000000002</v>
      </c>
      <c r="X143">
        <v>4400000</v>
      </c>
      <c r="Y143">
        <v>30.983699999999999</v>
      </c>
      <c r="Z143">
        <v>104.504</v>
      </c>
      <c r="AA143">
        <v>73.520300000000006</v>
      </c>
      <c r="AC143">
        <f t="shared" si="20"/>
        <v>207969.7689172535</v>
      </c>
      <c r="AD143">
        <f t="shared" si="21"/>
        <v>2.1989526383073428</v>
      </c>
      <c r="AE143">
        <f t="shared" si="22"/>
        <v>2198.9526383073426</v>
      </c>
      <c r="AF143">
        <f t="shared" si="23"/>
        <v>37.273629417252991</v>
      </c>
      <c r="AG143">
        <f t="shared" si="24"/>
        <v>1.6156194323305079E-2</v>
      </c>
      <c r="AI143">
        <v>255.03736523516994</v>
      </c>
      <c r="AJ143">
        <v>88.86652146005909</v>
      </c>
      <c r="AL143">
        <v>0.59282890718400993</v>
      </c>
      <c r="AM143">
        <v>592.82890718400995</v>
      </c>
      <c r="AN143">
        <v>59.024200102554524</v>
      </c>
    </row>
    <row r="144" spans="2:40" x14ac:dyDescent="0.2">
      <c r="B144">
        <f t="shared" si="18"/>
        <v>3440</v>
      </c>
      <c r="C144">
        <v>4500000</v>
      </c>
      <c r="D144">
        <v>650.59400000000005</v>
      </c>
      <c r="E144">
        <v>-534017</v>
      </c>
      <c r="F144" s="2">
        <v>2526010</v>
      </c>
      <c r="G144">
        <v>8045.85</v>
      </c>
      <c r="I144">
        <f t="shared" si="14"/>
        <v>1881.1235781250289</v>
      </c>
      <c r="J144">
        <f t="shared" si="15"/>
        <v>0.35387305832733257</v>
      </c>
      <c r="K144" s="2">
        <f t="shared" si="16"/>
        <v>0.99892436124062278</v>
      </c>
      <c r="L144">
        <f t="shared" si="17"/>
        <v>629</v>
      </c>
      <c r="M144">
        <f t="shared" si="19"/>
        <v>-3.4474999999999993</v>
      </c>
      <c r="O144">
        <v>3440</v>
      </c>
      <c r="P144">
        <v>4500000</v>
      </c>
      <c r="Q144">
        <v>650.59400000000005</v>
      </c>
      <c r="R144">
        <v>-534017</v>
      </c>
      <c r="S144" s="2">
        <v>2526010</v>
      </c>
      <c r="T144">
        <v>8045.85</v>
      </c>
      <c r="U144">
        <v>25218.2</v>
      </c>
      <c r="V144">
        <f t="shared" si="25"/>
        <v>2.5218200000000004</v>
      </c>
      <c r="X144">
        <v>4500000</v>
      </c>
      <c r="Y144">
        <v>30.550899999999999</v>
      </c>
      <c r="Z144">
        <v>104.913</v>
      </c>
      <c r="AA144">
        <v>74.362099999999998</v>
      </c>
      <c r="AC144">
        <f t="shared" si="20"/>
        <v>215195.57418960903</v>
      </c>
      <c r="AD144">
        <f t="shared" si="21"/>
        <v>2.2580101834953408</v>
      </c>
      <c r="AE144">
        <f t="shared" si="22"/>
        <v>2258.0101834953407</v>
      </c>
      <c r="AF144">
        <f t="shared" si="23"/>
        <v>37.671736853773993</v>
      </c>
      <c r="AG144">
        <f t="shared" si="24"/>
        <v>1.5985458869005421E-2</v>
      </c>
      <c r="AI144">
        <v>236.22773334539428</v>
      </c>
      <c r="AJ144">
        <v>91.618233119039687</v>
      </c>
      <c r="AL144">
        <v>0.56633393006888599</v>
      </c>
      <c r="AM144">
        <v>566.33393006888605</v>
      </c>
      <c r="AN144">
        <v>61.062254569706056</v>
      </c>
    </row>
    <row r="145" spans="2:40" x14ac:dyDescent="0.2">
      <c r="B145">
        <f t="shared" si="18"/>
        <v>3520</v>
      </c>
      <c r="C145">
        <v>4600000</v>
      </c>
      <c r="D145">
        <v>650.68299999999999</v>
      </c>
      <c r="E145">
        <v>-533956</v>
      </c>
      <c r="F145" s="2">
        <v>2526010</v>
      </c>
      <c r="G145">
        <v>8571.82</v>
      </c>
      <c r="I145">
        <f t="shared" si="14"/>
        <v>1942.1235781250289</v>
      </c>
      <c r="J145">
        <f t="shared" si="15"/>
        <v>0.36210266433494498</v>
      </c>
      <c r="K145" s="2">
        <f t="shared" si="16"/>
        <v>0.99892436124062278</v>
      </c>
      <c r="L145">
        <f t="shared" si="17"/>
        <v>690</v>
      </c>
      <c r="M145">
        <f t="shared" si="19"/>
        <v>-3.2474999999999996</v>
      </c>
      <c r="O145">
        <v>3520</v>
      </c>
      <c r="P145">
        <v>4600000</v>
      </c>
      <c r="Q145">
        <v>650.68299999999999</v>
      </c>
      <c r="R145">
        <v>-533956</v>
      </c>
      <c r="S145" s="2">
        <v>2526010</v>
      </c>
      <c r="T145">
        <v>8571.82</v>
      </c>
      <c r="U145">
        <v>27293</v>
      </c>
      <c r="V145">
        <f t="shared" si="25"/>
        <v>2.7293000000000003</v>
      </c>
      <c r="X145">
        <v>4600000</v>
      </c>
      <c r="Y145">
        <v>31.024799999999999</v>
      </c>
      <c r="Z145">
        <v>104.55</v>
      </c>
      <c r="AA145">
        <v>73.525199999999998</v>
      </c>
      <c r="AC145">
        <f t="shared" si="20"/>
        <v>208011.35415781569</v>
      </c>
      <c r="AD145">
        <f t="shared" si="21"/>
        <v>2.5281880874724663</v>
      </c>
      <c r="AE145">
        <f t="shared" si="22"/>
        <v>2528.1880874724661</v>
      </c>
      <c r="AF145">
        <f t="shared" si="23"/>
        <v>35.586487918703575</v>
      </c>
      <c r="AG145">
        <f t="shared" si="24"/>
        <v>1.6922153188471716E-2</v>
      </c>
      <c r="AI145">
        <v>222.12488560720993</v>
      </c>
      <c r="AJ145">
        <v>95.188117257814568</v>
      </c>
      <c r="AL145">
        <v>0.62404198675214295</v>
      </c>
      <c r="AM145">
        <v>624.04198675214298</v>
      </c>
      <c r="AN145">
        <v>61.695510741735532</v>
      </c>
    </row>
    <row r="146" spans="2:40" x14ac:dyDescent="0.2">
      <c r="B146">
        <f t="shared" si="18"/>
        <v>3600</v>
      </c>
      <c r="C146">
        <v>4700000</v>
      </c>
      <c r="D146">
        <v>650.61099999999999</v>
      </c>
      <c r="E146">
        <v>-533906</v>
      </c>
      <c r="F146" s="2">
        <v>2526010</v>
      </c>
      <c r="G146">
        <v>9242.5499999999993</v>
      </c>
      <c r="I146">
        <f t="shared" si="14"/>
        <v>1992.1235781250289</v>
      </c>
      <c r="J146">
        <f t="shared" si="15"/>
        <v>0.37033227034255733</v>
      </c>
      <c r="K146" s="2">
        <f t="shared" si="16"/>
        <v>0.99892436124062278</v>
      </c>
      <c r="L146">
        <f t="shared" si="17"/>
        <v>740</v>
      </c>
      <c r="M146">
        <f t="shared" si="19"/>
        <v>-3.3849999999999993</v>
      </c>
      <c r="O146">
        <v>3600</v>
      </c>
      <c r="P146">
        <v>4700000</v>
      </c>
      <c r="Q146">
        <v>650.61099999999999</v>
      </c>
      <c r="R146">
        <v>-533906</v>
      </c>
      <c r="S146" s="2">
        <v>2526010</v>
      </c>
      <c r="T146">
        <v>9242.5499999999993</v>
      </c>
      <c r="U146">
        <v>29075.599999999999</v>
      </c>
      <c r="V146">
        <f t="shared" si="25"/>
        <v>2.9075600000000001</v>
      </c>
      <c r="X146">
        <v>4700000</v>
      </c>
      <c r="Y146">
        <v>30.7163</v>
      </c>
      <c r="Z146">
        <v>105.09399999999999</v>
      </c>
      <c r="AA146">
        <v>74.377700000000004</v>
      </c>
      <c r="AC146">
        <f t="shared" si="20"/>
        <v>215331.03655268683</v>
      </c>
      <c r="AD146">
        <f t="shared" si="21"/>
        <v>2.6017598130590871</v>
      </c>
      <c r="AE146">
        <f t="shared" si="22"/>
        <v>2601.7598130590873</v>
      </c>
      <c r="AF146">
        <f t="shared" si="23"/>
        <v>36.020097281118893</v>
      </c>
      <c r="AG146">
        <f t="shared" si="24"/>
        <v>1.671844457554152E-2</v>
      </c>
      <c r="AI146">
        <v>235.8420784289894</v>
      </c>
      <c r="AJ146">
        <v>95.559441262337216</v>
      </c>
      <c r="AL146">
        <v>0.59695742070201729</v>
      </c>
      <c r="AM146">
        <v>596.95742070201732</v>
      </c>
      <c r="AN146">
        <v>61.977709351935886</v>
      </c>
    </row>
    <row r="147" spans="2:40" x14ac:dyDescent="0.2">
      <c r="B147">
        <f t="shared" si="18"/>
        <v>3680</v>
      </c>
      <c r="C147">
        <v>4800000</v>
      </c>
      <c r="D147">
        <v>650.553</v>
      </c>
      <c r="E147">
        <v>-533856</v>
      </c>
      <c r="F147" s="2">
        <v>2526010</v>
      </c>
      <c r="G147">
        <v>9822.83</v>
      </c>
      <c r="I147">
        <f t="shared" si="14"/>
        <v>2042.1235781250289</v>
      </c>
      <c r="J147">
        <f t="shared" si="15"/>
        <v>0.37856187635016975</v>
      </c>
      <c r="K147" s="2">
        <f t="shared" si="16"/>
        <v>0.99892436124062278</v>
      </c>
      <c r="L147">
        <f t="shared" si="17"/>
        <v>790</v>
      </c>
      <c r="M147">
        <f t="shared" si="19"/>
        <v>-3.3849999999999993</v>
      </c>
      <c r="O147">
        <v>3680</v>
      </c>
      <c r="P147">
        <v>4800000</v>
      </c>
      <c r="Q147">
        <v>650.553</v>
      </c>
      <c r="R147">
        <v>-533856</v>
      </c>
      <c r="S147" s="2">
        <v>2526010</v>
      </c>
      <c r="T147">
        <v>9822.83</v>
      </c>
      <c r="U147">
        <v>31194.400000000001</v>
      </c>
      <c r="V147">
        <f t="shared" si="25"/>
        <v>3.1194400000000004</v>
      </c>
      <c r="X147">
        <v>4800000</v>
      </c>
      <c r="Y147">
        <v>30.514500000000002</v>
      </c>
      <c r="Z147">
        <v>105.497</v>
      </c>
      <c r="AA147">
        <v>74.982500000000002</v>
      </c>
      <c r="AC147">
        <f t="shared" si="20"/>
        <v>220626.73918313277</v>
      </c>
      <c r="AD147">
        <f t="shared" si="21"/>
        <v>2.724354617762903</v>
      </c>
      <c r="AE147">
        <f t="shared" si="22"/>
        <v>2724.3546177629032</v>
      </c>
      <c r="AF147">
        <f t="shared" si="23"/>
        <v>36.103647373935473</v>
      </c>
      <c r="AG147">
        <f t="shared" si="24"/>
        <v>1.6679755199325092E-2</v>
      </c>
      <c r="AI147">
        <v>212.06618403679866</v>
      </c>
      <c r="AJ147">
        <v>96.636308598888419</v>
      </c>
      <c r="AL147">
        <v>0.53314474947357482</v>
      </c>
      <c r="AM147">
        <v>533.14474947357485</v>
      </c>
      <c r="AN147">
        <v>62.483910119721642</v>
      </c>
    </row>
    <row r="148" spans="2:40" x14ac:dyDescent="0.2">
      <c r="B148">
        <f t="shared" si="18"/>
        <v>3760</v>
      </c>
      <c r="C148">
        <v>4900000</v>
      </c>
      <c r="D148">
        <v>650.53300000000002</v>
      </c>
      <c r="E148">
        <v>-533784</v>
      </c>
      <c r="F148" s="2">
        <v>2526010</v>
      </c>
      <c r="G148">
        <v>10567.7</v>
      </c>
      <c r="I148">
        <f t="shared" si="14"/>
        <v>2114.1235781250289</v>
      </c>
      <c r="J148">
        <f t="shared" si="15"/>
        <v>0.3867914823577821</v>
      </c>
      <c r="K148" s="2">
        <f t="shared" si="16"/>
        <v>0.99892436124062278</v>
      </c>
      <c r="L148">
        <f t="shared" si="17"/>
        <v>862</v>
      </c>
      <c r="M148">
        <f t="shared" si="19"/>
        <v>-3.1099999999999994</v>
      </c>
      <c r="O148">
        <v>3760</v>
      </c>
      <c r="P148">
        <v>4900000</v>
      </c>
      <c r="Q148">
        <v>650.53300000000002</v>
      </c>
      <c r="R148">
        <v>-533784</v>
      </c>
      <c r="S148" s="2">
        <v>2526010</v>
      </c>
      <c r="T148">
        <v>10567.7</v>
      </c>
      <c r="U148">
        <v>32963.199999999997</v>
      </c>
      <c r="V148">
        <f t="shared" si="25"/>
        <v>3.2963199999999997</v>
      </c>
      <c r="X148">
        <v>4900000</v>
      </c>
      <c r="Y148">
        <v>30.4314</v>
      </c>
      <c r="Z148">
        <v>105.369</v>
      </c>
      <c r="AA148">
        <v>74.937600000000003</v>
      </c>
      <c r="AC148">
        <f t="shared" si="20"/>
        <v>220230.6383630854</v>
      </c>
      <c r="AD148">
        <f t="shared" si="21"/>
        <v>2.8840100840327207</v>
      </c>
      <c r="AE148">
        <f t="shared" si="22"/>
        <v>2884.0100840327209</v>
      </c>
      <c r="AF148">
        <f t="shared" si="23"/>
        <v>35.272045325066493</v>
      </c>
      <c r="AG148">
        <f t="shared" si="24"/>
        <v>1.7073010494575415E-2</v>
      </c>
      <c r="AI148">
        <v>197.38790764412835</v>
      </c>
      <c r="AJ148">
        <v>99.663401052091103</v>
      </c>
      <c r="AL148">
        <v>0.56133379529476213</v>
      </c>
      <c r="AM148">
        <v>561.33379529476213</v>
      </c>
      <c r="AN148">
        <v>63.679889017332158</v>
      </c>
    </row>
    <row r="149" spans="2:40" x14ac:dyDescent="0.2">
      <c r="B149">
        <f t="shared" si="18"/>
        <v>3840</v>
      </c>
      <c r="C149">
        <v>5000000</v>
      </c>
      <c r="D149">
        <v>650.57799999999997</v>
      </c>
      <c r="E149">
        <v>-533722</v>
      </c>
      <c r="F149" s="2">
        <v>2526010</v>
      </c>
      <c r="G149">
        <v>11166.6</v>
      </c>
      <c r="I149">
        <f t="shared" si="14"/>
        <v>2176.1235781250289</v>
      </c>
      <c r="J149">
        <f t="shared" si="15"/>
        <v>0.39502108836539451</v>
      </c>
      <c r="K149" s="2">
        <f t="shared" si="16"/>
        <v>0.99892436124062278</v>
      </c>
      <c r="L149">
        <f t="shared" si="17"/>
        <v>924</v>
      </c>
      <c r="M149">
        <f t="shared" si="19"/>
        <v>-3.2349999999999994</v>
      </c>
      <c r="O149">
        <v>3840</v>
      </c>
      <c r="P149">
        <v>5000000</v>
      </c>
      <c r="Q149">
        <v>650.57799999999997</v>
      </c>
      <c r="R149">
        <v>-533722</v>
      </c>
      <c r="S149" s="2">
        <v>2526010</v>
      </c>
      <c r="T149">
        <v>11166.6</v>
      </c>
      <c r="U149">
        <v>35171.599999999999</v>
      </c>
      <c r="V149">
        <f t="shared" si="25"/>
        <v>3.5171600000000001</v>
      </c>
      <c r="X149">
        <v>5000000</v>
      </c>
      <c r="Y149">
        <v>30.953199999999999</v>
      </c>
      <c r="Z149">
        <v>105.063</v>
      </c>
      <c r="AA149">
        <v>74.109800000000007</v>
      </c>
      <c r="AC149">
        <f t="shared" si="20"/>
        <v>213012.61376615809</v>
      </c>
      <c r="AD149">
        <f t="shared" si="21"/>
        <v>3.1815001693290426</v>
      </c>
      <c r="AE149">
        <f t="shared" si="22"/>
        <v>3181.5001693290424</v>
      </c>
      <c r="AF149">
        <f t="shared" si="23"/>
        <v>33.405259377599059</v>
      </c>
      <c r="AG149">
        <f t="shared" si="24"/>
        <v>1.8027101457078462E-2</v>
      </c>
      <c r="AI149">
        <v>211.6621210232706</v>
      </c>
      <c r="AJ149">
        <v>101.78436355134238</v>
      </c>
      <c r="AL149">
        <v>0.48580300109002494</v>
      </c>
      <c r="AM149">
        <v>485.80300109002496</v>
      </c>
      <c r="AN149">
        <v>64.78718098847088</v>
      </c>
    </row>
    <row r="150" spans="2:40" x14ac:dyDescent="0.2">
      <c r="B150">
        <f t="shared" si="18"/>
        <v>3920</v>
      </c>
      <c r="C150">
        <v>5100000</v>
      </c>
      <c r="D150">
        <v>650.60799999999995</v>
      </c>
      <c r="E150">
        <v>-533653</v>
      </c>
      <c r="F150" s="2">
        <v>2526010</v>
      </c>
      <c r="G150">
        <v>11978.5</v>
      </c>
      <c r="I150">
        <f t="shared" si="14"/>
        <v>2245.1235781250289</v>
      </c>
      <c r="J150">
        <f t="shared" si="15"/>
        <v>0.40325069437300687</v>
      </c>
      <c r="K150" s="2">
        <f t="shared" si="16"/>
        <v>0.99892436124062278</v>
      </c>
      <c r="L150">
        <f t="shared" si="17"/>
        <v>993</v>
      </c>
      <c r="M150">
        <f t="shared" si="19"/>
        <v>-3.1474999999999995</v>
      </c>
      <c r="O150">
        <v>3920</v>
      </c>
      <c r="P150">
        <v>5100000</v>
      </c>
      <c r="Q150">
        <v>650.60799999999995</v>
      </c>
      <c r="R150">
        <v>-533653</v>
      </c>
      <c r="S150" s="2">
        <v>2526010</v>
      </c>
      <c r="T150">
        <v>11978.5</v>
      </c>
      <c r="U150">
        <v>37246.300000000003</v>
      </c>
      <c r="V150">
        <f t="shared" si="25"/>
        <v>3.7246300000000003</v>
      </c>
      <c r="X150">
        <v>5100000</v>
      </c>
      <c r="Y150">
        <v>31.5228</v>
      </c>
      <c r="Z150">
        <v>105.58</v>
      </c>
      <c r="AA150">
        <v>74.057199999999995</v>
      </c>
      <c r="AC150">
        <f t="shared" si="20"/>
        <v>212559.37359097923</v>
      </c>
      <c r="AD150">
        <f t="shared" si="21"/>
        <v>3.3763543685777071</v>
      </c>
      <c r="AE150">
        <f t="shared" si="22"/>
        <v>3376.3543685777072</v>
      </c>
      <c r="AF150">
        <f t="shared" si="23"/>
        <v>32.653891524614203</v>
      </c>
      <c r="AG150">
        <f t="shared" si="24"/>
        <v>1.8441906060295051E-2</v>
      </c>
      <c r="AI150">
        <v>189.91009998318555</v>
      </c>
      <c r="AJ150">
        <v>102.38618293542469</v>
      </c>
      <c r="AL150">
        <v>0.50333787163182031</v>
      </c>
      <c r="AM150">
        <v>503.33787163182029</v>
      </c>
      <c r="AN150">
        <v>65.823345470071615</v>
      </c>
    </row>
    <row r="151" spans="2:40" x14ac:dyDescent="0.2">
      <c r="B151">
        <f t="shared" si="18"/>
        <v>4000</v>
      </c>
      <c r="C151">
        <v>5200000</v>
      </c>
      <c r="D151">
        <v>650.54899999999998</v>
      </c>
      <c r="E151">
        <v>-533576</v>
      </c>
      <c r="F151" s="2">
        <v>2526010</v>
      </c>
      <c r="G151">
        <v>12854.8</v>
      </c>
      <c r="I151">
        <f t="shared" si="14"/>
        <v>2322.1235781250289</v>
      </c>
      <c r="J151">
        <f t="shared" si="15"/>
        <v>0.41148030038061928</v>
      </c>
      <c r="K151" s="2">
        <f t="shared" si="16"/>
        <v>0.99892436124062278</v>
      </c>
      <c r="L151">
        <f t="shared" si="17"/>
        <v>1070</v>
      </c>
      <c r="M151">
        <f t="shared" si="19"/>
        <v>-3.0474999999999994</v>
      </c>
      <c r="O151">
        <v>4000</v>
      </c>
      <c r="P151">
        <v>5200000</v>
      </c>
      <c r="Q151">
        <v>650.54899999999998</v>
      </c>
      <c r="R151">
        <v>-533576</v>
      </c>
      <c r="S151" s="2">
        <v>2526010</v>
      </c>
      <c r="T151">
        <v>12854.8</v>
      </c>
      <c r="U151">
        <v>39228.9</v>
      </c>
      <c r="V151">
        <f t="shared" si="25"/>
        <v>3.9228900000000002</v>
      </c>
      <c r="X151">
        <v>5200000</v>
      </c>
      <c r="Y151">
        <v>30.911200000000001</v>
      </c>
      <c r="Z151">
        <v>105.85899999999999</v>
      </c>
      <c r="AA151">
        <v>74.947800000000001</v>
      </c>
      <c r="AC151">
        <f t="shared" si="20"/>
        <v>220320.57952547283</v>
      </c>
      <c r="AD151">
        <f t="shared" si="21"/>
        <v>3.4308064026714824</v>
      </c>
      <c r="AE151">
        <f t="shared" si="22"/>
        <v>3430.8064026714824</v>
      </c>
      <c r="AF151">
        <f t="shared" si="23"/>
        <v>33.169263247559932</v>
      </c>
      <c r="AG151">
        <f t="shared" si="24"/>
        <v>1.8155362556758033E-2</v>
      </c>
      <c r="AI151">
        <v>177.06626959935545</v>
      </c>
      <c r="AJ151">
        <v>106.24356254600626</v>
      </c>
      <c r="AL151">
        <v>0.449025376267571</v>
      </c>
      <c r="AM151">
        <v>449.025376267571</v>
      </c>
      <c r="AN151">
        <v>66.356097699041825</v>
      </c>
    </row>
    <row r="152" spans="2:40" x14ac:dyDescent="0.2">
      <c r="B152">
        <f t="shared" si="18"/>
        <v>4080</v>
      </c>
      <c r="C152">
        <v>5300000</v>
      </c>
      <c r="D152">
        <v>650.63400000000001</v>
      </c>
      <c r="E152">
        <v>-533497</v>
      </c>
      <c r="F152" s="2">
        <v>2526010</v>
      </c>
      <c r="G152">
        <v>13765.7</v>
      </c>
      <c r="I152">
        <f t="shared" si="14"/>
        <v>2401.1235781250289</v>
      </c>
      <c r="J152">
        <f t="shared" si="15"/>
        <v>0.41970990638823169</v>
      </c>
      <c r="K152" s="2">
        <f t="shared" si="16"/>
        <v>0.99892436124062278</v>
      </c>
      <c r="L152">
        <f t="shared" si="17"/>
        <v>1149</v>
      </c>
      <c r="M152">
        <f t="shared" si="19"/>
        <v>-3.0224999999999995</v>
      </c>
      <c r="O152">
        <v>4080</v>
      </c>
      <c r="P152">
        <v>5300000</v>
      </c>
      <c r="Q152">
        <v>650.63400000000001</v>
      </c>
      <c r="R152">
        <v>-533497</v>
      </c>
      <c r="S152" s="2">
        <v>2526010</v>
      </c>
      <c r="T152">
        <v>13765.7</v>
      </c>
      <c r="U152">
        <v>41304.9</v>
      </c>
      <c r="V152">
        <f t="shared" si="25"/>
        <v>4.13049</v>
      </c>
      <c r="X152">
        <v>5300000</v>
      </c>
      <c r="Y152">
        <v>30.1998</v>
      </c>
      <c r="Z152">
        <v>105.652</v>
      </c>
      <c r="AA152">
        <v>75.452200000000005</v>
      </c>
      <c r="AC152">
        <f t="shared" si="20"/>
        <v>224798.86773152006</v>
      </c>
      <c r="AD152">
        <f t="shared" si="21"/>
        <v>3.5404022032592071</v>
      </c>
      <c r="AE152">
        <f t="shared" si="22"/>
        <v>3540.402203259207</v>
      </c>
      <c r="AF152">
        <f t="shared" si="23"/>
        <v>33.179872095078771</v>
      </c>
      <c r="AG152">
        <f t="shared" si="24"/>
        <v>1.8149557607526706E-2</v>
      </c>
      <c r="AI152">
        <v>171.17668429556394</v>
      </c>
      <c r="AJ152">
        <v>108.19120128915493</v>
      </c>
      <c r="AL152">
        <v>0.46998084859400607</v>
      </c>
      <c r="AM152">
        <v>469.98084859400609</v>
      </c>
      <c r="AN152">
        <v>67.214761351151068</v>
      </c>
    </row>
    <row r="153" spans="2:40" x14ac:dyDescent="0.2">
      <c r="B153">
        <f t="shared" si="18"/>
        <v>4160</v>
      </c>
      <c r="C153">
        <v>5400000</v>
      </c>
      <c r="D153">
        <v>650.55100000000004</v>
      </c>
      <c r="E153">
        <v>-533429</v>
      </c>
      <c r="F153" s="2">
        <v>2526010</v>
      </c>
      <c r="G153">
        <v>14406.8</v>
      </c>
      <c r="I153">
        <f t="shared" si="14"/>
        <v>2469.1235781250289</v>
      </c>
      <c r="J153">
        <f t="shared" si="15"/>
        <v>0.42793951239584405</v>
      </c>
      <c r="K153" s="2">
        <f t="shared" si="16"/>
        <v>0.99892436124062278</v>
      </c>
      <c r="L153">
        <f t="shared" si="17"/>
        <v>1217</v>
      </c>
      <c r="M153">
        <f t="shared" si="19"/>
        <v>-3.1599999999999993</v>
      </c>
      <c r="O153">
        <v>4160</v>
      </c>
      <c r="P153">
        <v>5400000</v>
      </c>
      <c r="Q153">
        <v>650.55100000000004</v>
      </c>
      <c r="R153">
        <v>-533429</v>
      </c>
      <c r="S153" s="2">
        <v>2526010</v>
      </c>
      <c r="T153">
        <v>14406.8</v>
      </c>
      <c r="U153">
        <v>43584.9</v>
      </c>
      <c r="V153">
        <f t="shared" si="25"/>
        <v>4.3584900000000006</v>
      </c>
      <c r="X153">
        <v>5400000</v>
      </c>
      <c r="Y153">
        <v>30.395900000000001</v>
      </c>
      <c r="Z153">
        <v>105.72499999999999</v>
      </c>
      <c r="AA153">
        <v>75.329099999999997</v>
      </c>
      <c r="AC153">
        <f t="shared" si="20"/>
        <v>223700.38615545107</v>
      </c>
      <c r="AD153">
        <f t="shared" si="21"/>
        <v>3.7541745983746742</v>
      </c>
      <c r="AE153">
        <f t="shared" si="22"/>
        <v>3754.1745983746741</v>
      </c>
      <c r="AF153">
        <f t="shared" si="23"/>
        <v>32.382781861253036</v>
      </c>
      <c r="AG153">
        <f t="shared" si="24"/>
        <v>1.8596302275084967E-2</v>
      </c>
      <c r="AI153">
        <v>184.27609334116883</v>
      </c>
      <c r="AJ153">
        <v>109.97199356013031</v>
      </c>
      <c r="AL153">
        <v>0.49547840432088675</v>
      </c>
      <c r="AM153">
        <v>495.47840432088674</v>
      </c>
      <c r="AN153">
        <v>68.149253591703769</v>
      </c>
    </row>
    <row r="154" spans="2:40" x14ac:dyDescent="0.2">
      <c r="B154">
        <f t="shared" si="18"/>
        <v>4240</v>
      </c>
      <c r="C154">
        <v>5500000</v>
      </c>
      <c r="D154">
        <v>650.58199999999999</v>
      </c>
      <c r="E154">
        <v>-533354</v>
      </c>
      <c r="F154" s="2">
        <v>2526010</v>
      </c>
      <c r="G154">
        <v>15268.2</v>
      </c>
      <c r="I154">
        <f t="shared" si="14"/>
        <v>2544.1235781250289</v>
      </c>
      <c r="J154">
        <f t="shared" si="15"/>
        <v>0.43616911840345646</v>
      </c>
      <c r="K154" s="2">
        <f t="shared" si="16"/>
        <v>0.99892436124062278</v>
      </c>
      <c r="L154">
        <f t="shared" si="17"/>
        <v>1292</v>
      </c>
      <c r="M154">
        <f t="shared" si="19"/>
        <v>-3.0724999999999993</v>
      </c>
      <c r="O154">
        <v>4240</v>
      </c>
      <c r="P154">
        <v>5500000</v>
      </c>
      <c r="Q154">
        <v>650.58199999999999</v>
      </c>
      <c r="R154">
        <v>-533354</v>
      </c>
      <c r="S154" s="2">
        <v>2526010</v>
      </c>
      <c r="T154">
        <v>15268.2</v>
      </c>
      <c r="U154">
        <v>45834.5</v>
      </c>
      <c r="V154">
        <f t="shared" si="25"/>
        <v>4.58345</v>
      </c>
      <c r="X154">
        <v>5500000</v>
      </c>
      <c r="Y154">
        <v>30.052399999999999</v>
      </c>
      <c r="Z154">
        <v>105.961</v>
      </c>
      <c r="AA154">
        <v>75.908600000000007</v>
      </c>
      <c r="AC154">
        <f t="shared" si="20"/>
        <v>228902.9252802484</v>
      </c>
      <c r="AD154">
        <f t="shared" si="21"/>
        <v>3.8582139059083627</v>
      </c>
      <c r="AE154">
        <f t="shared" si="22"/>
        <v>3858.2139059083624</v>
      </c>
      <c r="AF154">
        <f t="shared" si="23"/>
        <v>32.510693774473012</v>
      </c>
      <c r="AG154">
        <f t="shared" si="24"/>
        <v>1.8523135931132906E-2</v>
      </c>
      <c r="AI154">
        <v>151.03564775241372</v>
      </c>
      <c r="AJ154">
        <v>117.1651823729548</v>
      </c>
      <c r="AL154">
        <v>0.4341625711119701</v>
      </c>
      <c r="AM154">
        <v>434.16257111197012</v>
      </c>
      <c r="AN154">
        <v>68.390078947706286</v>
      </c>
    </row>
    <row r="155" spans="2:40" x14ac:dyDescent="0.2">
      <c r="B155">
        <f t="shared" si="18"/>
        <v>4320</v>
      </c>
      <c r="C155">
        <v>5600000</v>
      </c>
      <c r="D155">
        <v>650.54499999999996</v>
      </c>
      <c r="E155">
        <v>-533262</v>
      </c>
      <c r="F155" s="2">
        <v>2526010</v>
      </c>
      <c r="G155">
        <v>16032.8</v>
      </c>
      <c r="I155">
        <f t="shared" si="14"/>
        <v>2636.1235781250289</v>
      </c>
      <c r="J155">
        <f t="shared" si="15"/>
        <v>0.44439872441106881</v>
      </c>
      <c r="K155" s="2">
        <f t="shared" si="16"/>
        <v>0.99892436124062278</v>
      </c>
      <c r="L155">
        <f t="shared" si="17"/>
        <v>1384</v>
      </c>
      <c r="M155">
        <f t="shared" si="19"/>
        <v>-2.8599999999999994</v>
      </c>
      <c r="O155">
        <v>4320</v>
      </c>
      <c r="P155">
        <v>5600000</v>
      </c>
      <c r="Q155">
        <v>650.54499999999996</v>
      </c>
      <c r="R155">
        <v>-533262</v>
      </c>
      <c r="S155" s="2">
        <v>2526010</v>
      </c>
      <c r="T155">
        <v>16032.8</v>
      </c>
      <c r="U155">
        <v>48109.9</v>
      </c>
      <c r="V155">
        <f t="shared" si="25"/>
        <v>4.8109900000000003</v>
      </c>
      <c r="X155">
        <v>5600000</v>
      </c>
      <c r="Y155">
        <v>31.784099999999999</v>
      </c>
      <c r="Z155">
        <v>105.629</v>
      </c>
      <c r="AA155">
        <v>73.844899999999996</v>
      </c>
      <c r="AC155">
        <f t="shared" si="20"/>
        <v>210736.57520930615</v>
      </c>
      <c r="AD155">
        <f t="shared" si="21"/>
        <v>4.3988553705336209</v>
      </c>
      <c r="AE155">
        <f t="shared" si="22"/>
        <v>4398.8553705336208</v>
      </c>
      <c r="AF155">
        <f t="shared" si="23"/>
        <v>29.37628833126022</v>
      </c>
      <c r="AG155">
        <f t="shared" si="24"/>
        <v>2.0499526461931553E-2</v>
      </c>
      <c r="AI155">
        <v>151.27165432880716</v>
      </c>
      <c r="AJ155">
        <v>118.64952788840111</v>
      </c>
      <c r="AL155">
        <v>0.40850943613029311</v>
      </c>
      <c r="AM155">
        <v>408.50943613029312</v>
      </c>
      <c r="AN155">
        <v>69.32455412951505</v>
      </c>
    </row>
    <row r="156" spans="2:40" x14ac:dyDescent="0.2">
      <c r="B156">
        <f t="shared" si="18"/>
        <v>4400</v>
      </c>
      <c r="C156">
        <v>5700000</v>
      </c>
      <c r="D156">
        <v>650.61500000000001</v>
      </c>
      <c r="E156">
        <v>-533186</v>
      </c>
      <c r="F156" s="2">
        <v>2526010</v>
      </c>
      <c r="G156">
        <v>17152.3</v>
      </c>
      <c r="I156">
        <f t="shared" si="14"/>
        <v>2712.1235781250289</v>
      </c>
      <c r="J156">
        <f t="shared" si="15"/>
        <v>0.45262833041868122</v>
      </c>
      <c r="K156" s="2">
        <f t="shared" si="16"/>
        <v>0.99892436124062278</v>
      </c>
      <c r="L156">
        <f t="shared" si="17"/>
        <v>1460</v>
      </c>
      <c r="M156">
        <f t="shared" si="19"/>
        <v>-3.0599999999999996</v>
      </c>
      <c r="O156">
        <v>4400</v>
      </c>
      <c r="P156">
        <v>5700000</v>
      </c>
      <c r="Q156">
        <v>650.61500000000001</v>
      </c>
      <c r="R156">
        <v>-533186</v>
      </c>
      <c r="S156" s="2">
        <v>2526010</v>
      </c>
      <c r="T156">
        <v>17152.3</v>
      </c>
      <c r="U156">
        <v>50275.199999999997</v>
      </c>
      <c r="V156">
        <f t="shared" si="25"/>
        <v>5.02752</v>
      </c>
      <c r="X156">
        <v>5700000</v>
      </c>
      <c r="Y156">
        <v>31.351199999999999</v>
      </c>
      <c r="Z156">
        <v>106.163</v>
      </c>
      <c r="AA156">
        <v>74.811800000000005</v>
      </c>
      <c r="AC156">
        <f t="shared" si="20"/>
        <v>219123.37587702187</v>
      </c>
      <c r="AD156">
        <f t="shared" si="21"/>
        <v>4.4208954411785442</v>
      </c>
      <c r="AE156">
        <f t="shared" si="22"/>
        <v>4420.8954411785444</v>
      </c>
      <c r="AF156">
        <f t="shared" si="23"/>
        <v>29.990022034805126</v>
      </c>
      <c r="AG156">
        <f t="shared" si="24"/>
        <v>2.0080011922002344E-2</v>
      </c>
      <c r="AI156">
        <v>162.07502256115342</v>
      </c>
      <c r="AJ156">
        <v>120.28077059347412</v>
      </c>
      <c r="AL156">
        <v>0.44526472836221259</v>
      </c>
      <c r="AM156">
        <v>445.26472836221257</v>
      </c>
      <c r="AN156">
        <v>71.472725733796437</v>
      </c>
    </row>
    <row r="157" spans="2:40" x14ac:dyDescent="0.2">
      <c r="B157">
        <f t="shared" si="18"/>
        <v>4480</v>
      </c>
      <c r="C157">
        <v>5800000</v>
      </c>
      <c r="D157">
        <v>650.53</v>
      </c>
      <c r="E157">
        <v>-533097</v>
      </c>
      <c r="F157" s="2">
        <v>2526010</v>
      </c>
      <c r="G157">
        <v>18032.400000000001</v>
      </c>
      <c r="I157">
        <f t="shared" si="14"/>
        <v>2801.1235781250289</v>
      </c>
      <c r="J157">
        <f t="shared" si="15"/>
        <v>0.46085793642629358</v>
      </c>
      <c r="K157" s="2">
        <f t="shared" si="16"/>
        <v>0.99892436124062278</v>
      </c>
      <c r="L157">
        <f t="shared" si="17"/>
        <v>1549</v>
      </c>
      <c r="M157">
        <f t="shared" si="19"/>
        <v>-2.8974999999999995</v>
      </c>
      <c r="O157">
        <v>4480</v>
      </c>
      <c r="P157">
        <v>5800000</v>
      </c>
      <c r="Q157">
        <v>650.53</v>
      </c>
      <c r="R157">
        <v>-533097</v>
      </c>
      <c r="S157" s="2">
        <v>2526010</v>
      </c>
      <c r="T157">
        <v>18032.400000000001</v>
      </c>
      <c r="U157">
        <v>52431.199999999997</v>
      </c>
      <c r="V157">
        <f t="shared" si="25"/>
        <v>5.2431200000000002</v>
      </c>
      <c r="X157">
        <v>5800000</v>
      </c>
      <c r="Y157">
        <v>31.383199999999999</v>
      </c>
      <c r="Z157">
        <v>106.557</v>
      </c>
      <c r="AA157">
        <v>75.1738</v>
      </c>
      <c r="AC157">
        <f t="shared" si="20"/>
        <v>222319.68080574682</v>
      </c>
      <c r="AD157">
        <f t="shared" si="21"/>
        <v>4.5441957803332373</v>
      </c>
      <c r="AE157">
        <f t="shared" si="22"/>
        <v>4544.1957803332371</v>
      </c>
      <c r="AF157">
        <f t="shared" si="23"/>
        <v>29.884132094022483</v>
      </c>
      <c r="AG157">
        <f t="shared" si="24"/>
        <v>2.0151162433138015E-2</v>
      </c>
      <c r="AI157">
        <v>131.1094805262579</v>
      </c>
      <c r="AJ157">
        <v>127.28963660179079</v>
      </c>
      <c r="AL157">
        <v>0.39348133979386885</v>
      </c>
      <c r="AM157">
        <v>393.48133979386887</v>
      </c>
      <c r="AN157">
        <v>71.995890648213802</v>
      </c>
    </row>
    <row r="158" spans="2:40" x14ac:dyDescent="0.2">
      <c r="B158">
        <f t="shared" si="18"/>
        <v>4560</v>
      </c>
      <c r="C158">
        <v>5900000</v>
      </c>
      <c r="D158">
        <v>650.59799999999996</v>
      </c>
      <c r="E158">
        <v>-532986</v>
      </c>
      <c r="F158" s="2">
        <v>2526010</v>
      </c>
      <c r="G158">
        <v>18845.3</v>
      </c>
      <c r="I158">
        <f t="shared" si="14"/>
        <v>2912.1235781250289</v>
      </c>
      <c r="J158">
        <f t="shared" si="15"/>
        <v>0.46908754243390599</v>
      </c>
      <c r="K158" s="2">
        <f t="shared" si="16"/>
        <v>0.99892436124062278</v>
      </c>
      <c r="L158">
        <f t="shared" si="17"/>
        <v>1660</v>
      </c>
      <c r="M158">
        <f t="shared" si="19"/>
        <v>-2.6224999999999996</v>
      </c>
      <c r="O158">
        <v>4560</v>
      </c>
      <c r="P158">
        <v>5900000</v>
      </c>
      <c r="Q158">
        <v>650.59799999999996</v>
      </c>
      <c r="R158">
        <v>-532986</v>
      </c>
      <c r="S158" s="2">
        <v>2526010</v>
      </c>
      <c r="T158">
        <v>18845.3</v>
      </c>
      <c r="U158">
        <v>55069.7</v>
      </c>
      <c r="V158">
        <f t="shared" si="25"/>
        <v>5.5069699999999999</v>
      </c>
      <c r="X158">
        <v>5900000</v>
      </c>
      <c r="Y158">
        <v>31.195</v>
      </c>
      <c r="Z158">
        <v>106.58499999999999</v>
      </c>
      <c r="AA158">
        <v>75.39</v>
      </c>
      <c r="AC158">
        <f t="shared" si="20"/>
        <v>224243.37831861002</v>
      </c>
      <c r="AD158">
        <f t="shared" si="21"/>
        <v>4.7319291095417455</v>
      </c>
      <c r="AE158">
        <f t="shared" si="22"/>
        <v>4731.9291095417457</v>
      </c>
      <c r="AF158">
        <f t="shared" si="23"/>
        <v>29.613895268304155</v>
      </c>
      <c r="AG158">
        <f t="shared" si="24"/>
        <v>2.0335048616334391E-2</v>
      </c>
      <c r="AI158">
        <v>146.07829450108704</v>
      </c>
      <c r="AJ158">
        <v>127.91700051185683</v>
      </c>
      <c r="AL158">
        <v>0.41894811001647619</v>
      </c>
      <c r="AM158">
        <v>418.94811001647622</v>
      </c>
      <c r="AN158">
        <v>72.738552028248662</v>
      </c>
    </row>
    <row r="159" spans="2:40" x14ac:dyDescent="0.2">
      <c r="B159">
        <f t="shared" si="18"/>
        <v>4640</v>
      </c>
      <c r="C159">
        <v>6000000</v>
      </c>
      <c r="D159">
        <v>650.55600000000004</v>
      </c>
      <c r="E159">
        <v>-532910</v>
      </c>
      <c r="F159" s="2">
        <v>2526010</v>
      </c>
      <c r="G159">
        <v>19892.8</v>
      </c>
      <c r="I159">
        <f t="shared" si="14"/>
        <v>2988.1235781250289</v>
      </c>
      <c r="J159">
        <f t="shared" si="15"/>
        <v>0.47731714844151835</v>
      </c>
      <c r="K159" s="2">
        <f t="shared" si="16"/>
        <v>0.99892436124062278</v>
      </c>
      <c r="L159">
        <f t="shared" si="17"/>
        <v>1736</v>
      </c>
      <c r="M159">
        <f t="shared" si="19"/>
        <v>-3.0599999999999996</v>
      </c>
      <c r="O159">
        <v>4640</v>
      </c>
      <c r="P159">
        <v>6000000</v>
      </c>
      <c r="Q159">
        <v>650.55600000000004</v>
      </c>
      <c r="R159">
        <v>-532910</v>
      </c>
      <c r="S159" s="2">
        <v>2526010</v>
      </c>
      <c r="T159">
        <v>19892.8</v>
      </c>
      <c r="U159">
        <v>57026.1</v>
      </c>
      <c r="V159">
        <f t="shared" si="25"/>
        <v>5.70261</v>
      </c>
      <c r="X159">
        <v>6000000</v>
      </c>
      <c r="Y159">
        <v>31.145499999999998</v>
      </c>
      <c r="Z159">
        <v>107.161</v>
      </c>
      <c r="AA159">
        <v>76.015500000000003</v>
      </c>
      <c r="AC159">
        <f t="shared" si="20"/>
        <v>229871.36096191217</v>
      </c>
      <c r="AD159">
        <f t="shared" si="21"/>
        <v>4.7800666367007922</v>
      </c>
      <c r="AE159">
        <f t="shared" si="22"/>
        <v>4780.0666367007925</v>
      </c>
      <c r="AF159">
        <f t="shared" si="23"/>
        <v>29.83373568346196</v>
      </c>
      <c r="AG159">
        <f t="shared" si="24"/>
        <v>2.0185202630652238E-2</v>
      </c>
      <c r="AI159">
        <v>132.1822610355828</v>
      </c>
      <c r="AJ159">
        <v>128.73833995623676</v>
      </c>
      <c r="AL159">
        <v>0.36410796543803803</v>
      </c>
      <c r="AM159">
        <v>364.10796543803804</v>
      </c>
      <c r="AN159">
        <v>73.834536780984408</v>
      </c>
    </row>
    <row r="160" spans="2:40" x14ac:dyDescent="0.2">
      <c r="B160">
        <f t="shared" si="18"/>
        <v>4720</v>
      </c>
      <c r="C160">
        <v>6100000</v>
      </c>
      <c r="D160">
        <v>650.57500000000005</v>
      </c>
      <c r="E160">
        <v>-532803</v>
      </c>
      <c r="F160" s="2">
        <v>2526010</v>
      </c>
      <c r="G160">
        <v>20796.099999999999</v>
      </c>
      <c r="I160">
        <f t="shared" si="14"/>
        <v>3095.1235781250289</v>
      </c>
      <c r="J160">
        <f t="shared" si="15"/>
        <v>0.48554675444913076</v>
      </c>
      <c r="K160" s="2">
        <f t="shared" si="16"/>
        <v>0.99892436124062278</v>
      </c>
      <c r="L160">
        <f t="shared" si="17"/>
        <v>1843</v>
      </c>
      <c r="M160">
        <f t="shared" si="19"/>
        <v>-2.6724999999999994</v>
      </c>
      <c r="O160">
        <v>4720</v>
      </c>
      <c r="P160">
        <v>6100000</v>
      </c>
      <c r="Q160">
        <v>650.57500000000005</v>
      </c>
      <c r="R160">
        <v>-532803</v>
      </c>
      <c r="S160" s="2">
        <v>2526010</v>
      </c>
      <c r="T160">
        <v>20796.099999999999</v>
      </c>
      <c r="U160">
        <v>59793.5</v>
      </c>
      <c r="V160">
        <f t="shared" si="25"/>
        <v>5.9793500000000002</v>
      </c>
      <c r="X160">
        <v>6100000</v>
      </c>
      <c r="Y160">
        <v>30.907499999999999</v>
      </c>
      <c r="Z160">
        <v>107.1</v>
      </c>
      <c r="AA160">
        <v>76.192499999999995</v>
      </c>
      <c r="AC160">
        <f t="shared" si="20"/>
        <v>231480.85021819168</v>
      </c>
      <c r="AD160">
        <f t="shared" si="21"/>
        <v>4.9771880919248197</v>
      </c>
      <c r="AE160">
        <f t="shared" si="22"/>
        <v>4977.1880919248197</v>
      </c>
      <c r="AF160">
        <f t="shared" si="23"/>
        <v>29.533425424024369</v>
      </c>
      <c r="AG160">
        <f t="shared" si="24"/>
        <v>2.0390455605943093E-2</v>
      </c>
      <c r="AI160">
        <v>126.32026931331245</v>
      </c>
      <c r="AJ160">
        <v>137.01714953396768</v>
      </c>
      <c r="AL160">
        <v>0.35254032788544282</v>
      </c>
      <c r="AM160">
        <v>352.54032788544282</v>
      </c>
      <c r="AN160">
        <v>76.04364298439657</v>
      </c>
    </row>
    <row r="161" spans="2:40" x14ac:dyDescent="0.2">
      <c r="B161">
        <f t="shared" si="18"/>
        <v>4800</v>
      </c>
      <c r="C161">
        <v>6200000</v>
      </c>
      <c r="D161">
        <v>650.58900000000006</v>
      </c>
      <c r="E161">
        <v>-532708</v>
      </c>
      <c r="F161" s="2">
        <v>2526010</v>
      </c>
      <c r="G161">
        <v>21952.799999999999</v>
      </c>
      <c r="I161">
        <f t="shared" si="14"/>
        <v>3190.1235781250289</v>
      </c>
      <c r="J161">
        <f t="shared" si="15"/>
        <v>0.49377636045674311</v>
      </c>
      <c r="K161" s="2">
        <f t="shared" si="16"/>
        <v>0.99892436124062278</v>
      </c>
      <c r="L161">
        <f t="shared" si="17"/>
        <v>1938</v>
      </c>
      <c r="M161">
        <f t="shared" si="19"/>
        <v>-2.8224999999999993</v>
      </c>
      <c r="O161">
        <v>4800</v>
      </c>
      <c r="P161">
        <v>6200000</v>
      </c>
      <c r="Q161">
        <v>650.58900000000006</v>
      </c>
      <c r="R161">
        <v>-532708</v>
      </c>
      <c r="S161" s="2">
        <v>2526010</v>
      </c>
      <c r="T161">
        <v>21952.799999999999</v>
      </c>
      <c r="U161">
        <v>62460.6</v>
      </c>
      <c r="V161">
        <f t="shared" si="25"/>
        <v>6.2460599999999999</v>
      </c>
      <c r="X161">
        <v>6200000</v>
      </c>
      <c r="Y161">
        <v>30.941299999999998</v>
      </c>
      <c r="Z161">
        <v>107.735</v>
      </c>
      <c r="AA161">
        <v>76.793700000000001</v>
      </c>
      <c r="AC161">
        <f t="shared" si="20"/>
        <v>237003.72737369061</v>
      </c>
      <c r="AD161">
        <f t="shared" si="21"/>
        <v>5.0780400554602494</v>
      </c>
      <c r="AE161">
        <f t="shared" si="22"/>
        <v>5078.0400554602493</v>
      </c>
      <c r="AF161">
        <f t="shared" si="23"/>
        <v>29.734092630090931</v>
      </c>
      <c r="AG161">
        <f t="shared" si="24"/>
        <v>2.0252846034069759E-2</v>
      </c>
      <c r="AI161">
        <v>114.87189814111034</v>
      </c>
      <c r="AJ161">
        <v>138.67295348948687</v>
      </c>
      <c r="AL161">
        <v>0.37896519403816098</v>
      </c>
      <c r="AM161">
        <v>378.96519403816097</v>
      </c>
      <c r="AN161">
        <v>76.660870183281801</v>
      </c>
    </row>
    <row r="162" spans="2:40" x14ac:dyDescent="0.2">
      <c r="B162">
        <f t="shared" si="18"/>
        <v>4880</v>
      </c>
      <c r="C162">
        <v>6300000</v>
      </c>
      <c r="D162">
        <v>650.74699999999996</v>
      </c>
      <c r="E162">
        <v>-532593</v>
      </c>
      <c r="F162" s="2">
        <v>2526010</v>
      </c>
      <c r="G162">
        <v>22907.5</v>
      </c>
      <c r="I162">
        <f t="shared" si="14"/>
        <v>3305.1235781250289</v>
      </c>
      <c r="J162">
        <f t="shared" si="15"/>
        <v>0.50200596646435547</v>
      </c>
      <c r="K162" s="2">
        <f t="shared" si="16"/>
        <v>0.99892436124062278</v>
      </c>
      <c r="L162">
        <f t="shared" si="17"/>
        <v>2053</v>
      </c>
      <c r="M162">
        <f t="shared" si="19"/>
        <v>-2.5724999999999993</v>
      </c>
      <c r="O162">
        <v>4880</v>
      </c>
      <c r="P162">
        <v>6300000</v>
      </c>
      <c r="Q162">
        <v>650.74699999999996</v>
      </c>
      <c r="R162">
        <v>-532593</v>
      </c>
      <c r="S162" s="2">
        <v>2526010</v>
      </c>
      <c r="T162">
        <v>22907.5</v>
      </c>
      <c r="U162">
        <v>65006.400000000001</v>
      </c>
      <c r="V162">
        <f t="shared" si="25"/>
        <v>6.5006400000000006</v>
      </c>
      <c r="X162">
        <v>6300000</v>
      </c>
      <c r="Y162">
        <v>30.0198</v>
      </c>
      <c r="Z162">
        <v>107.86</v>
      </c>
      <c r="AA162">
        <v>77.840199999999996</v>
      </c>
      <c r="AC162">
        <f>(1/6)*3.14*(AA162)^3</f>
        <v>246825.61458391335</v>
      </c>
      <c r="AD162">
        <f t="shared" si="21"/>
        <v>5.0747077384887493</v>
      </c>
      <c r="AE162">
        <f t="shared" si="22"/>
        <v>5074.7077384887498</v>
      </c>
      <c r="AF162">
        <f t="shared" si="23"/>
        <v>30.458685471809961</v>
      </c>
      <c r="AG162">
        <f t="shared" si="24"/>
        <v>1.9771043650499837E-2</v>
      </c>
      <c r="AI162">
        <v>114.76932204299119</v>
      </c>
      <c r="AJ162">
        <v>141.14355590759624</v>
      </c>
      <c r="AL162">
        <v>0.32285537784399254</v>
      </c>
      <c r="AM162">
        <v>322.85537784399253</v>
      </c>
      <c r="AN162">
        <v>77.563975154745037</v>
      </c>
    </row>
    <row r="163" spans="2:40" x14ac:dyDescent="0.2">
      <c r="F163" s="2"/>
      <c r="K163" s="2"/>
      <c r="S163" s="2"/>
      <c r="AI163">
        <v>102.18902021387196</v>
      </c>
      <c r="AJ163">
        <v>152.75625812180272</v>
      </c>
      <c r="AL163">
        <v>0.31861431854730027</v>
      </c>
      <c r="AM163">
        <v>318.61431854730029</v>
      </c>
      <c r="AN163">
        <v>79.704773847331353</v>
      </c>
    </row>
    <row r="164" spans="2:40" x14ac:dyDescent="0.2">
      <c r="B164" t="s">
        <v>0</v>
      </c>
      <c r="AI164">
        <v>102.1793441430292</v>
      </c>
      <c r="AJ164">
        <v>154.10490130708578</v>
      </c>
      <c r="AL164">
        <v>0.34482200526494916</v>
      </c>
      <c r="AM164">
        <v>344.82200526494915</v>
      </c>
      <c r="AN164">
        <v>80.254472922282886</v>
      </c>
    </row>
    <row r="165" spans="2:40" x14ac:dyDescent="0.2">
      <c r="AI165">
        <v>95.668068198080888</v>
      </c>
      <c r="AJ165">
        <v>154.43581324869481</v>
      </c>
      <c r="AL165">
        <v>0.2908104820343666</v>
      </c>
      <c r="AM165">
        <v>290.8104820343666</v>
      </c>
      <c r="AN165">
        <v>81.268929945465104</v>
      </c>
    </row>
    <row r="166" spans="2:40" x14ac:dyDescent="0.2">
      <c r="B166" t="s">
        <v>1</v>
      </c>
      <c r="AD166" t="s">
        <v>2</v>
      </c>
      <c r="AI166">
        <v>97.392167471453973</v>
      </c>
      <c r="AJ166">
        <v>160.77728809876442</v>
      </c>
      <c r="AL166">
        <v>0.28634250350187856</v>
      </c>
      <c r="AM166">
        <v>286.34250350187858</v>
      </c>
      <c r="AN166">
        <v>84.267748415097643</v>
      </c>
    </row>
    <row r="167" spans="2:40" x14ac:dyDescent="0.2">
      <c r="D167" t="s">
        <v>3</v>
      </c>
      <c r="F167" t="s">
        <v>30</v>
      </c>
      <c r="X167" t="s">
        <v>5</v>
      </c>
      <c r="Y167" t="s">
        <v>6</v>
      </c>
      <c r="Z167" t="s">
        <v>7</v>
      </c>
      <c r="AA167" t="s">
        <v>8</v>
      </c>
      <c r="AC167">
        <f>(4/3)*3.14*((3.413*8.5)^3)</f>
        <v>102219.56457563989</v>
      </c>
      <c r="AD167" t="s">
        <v>9</v>
      </c>
      <c r="AI167">
        <v>84.02546752900642</v>
      </c>
      <c r="AJ167">
        <v>169.60401675035445</v>
      </c>
      <c r="AL167">
        <v>0.26096511086301527</v>
      </c>
      <c r="AM167">
        <v>260.9651108630153</v>
      </c>
      <c r="AN167">
        <v>86.961554242525182</v>
      </c>
    </row>
    <row r="168" spans="2:40" x14ac:dyDescent="0.2">
      <c r="B168">
        <v>5065</v>
      </c>
      <c r="C168" t="s">
        <v>10</v>
      </c>
      <c r="D168" t="s">
        <v>11</v>
      </c>
      <c r="E168" t="s">
        <v>12</v>
      </c>
      <c r="F168" t="s">
        <v>13</v>
      </c>
      <c r="G168" t="s">
        <v>14</v>
      </c>
      <c r="I168" t="s">
        <v>15</v>
      </c>
      <c r="J168" t="s">
        <v>16</v>
      </c>
      <c r="K168" t="s">
        <v>17</v>
      </c>
      <c r="L168" t="s">
        <v>18</v>
      </c>
      <c r="M168" t="s">
        <v>19</v>
      </c>
      <c r="X168">
        <v>0</v>
      </c>
      <c r="Y168">
        <v>39.445</v>
      </c>
      <c r="Z168">
        <v>97.754999999999995</v>
      </c>
      <c r="AA168">
        <v>58.31</v>
      </c>
      <c r="AC168">
        <f>(1/6)*3.14*(AA168)^3</f>
        <v>103754.63858995668</v>
      </c>
      <c r="AI168">
        <v>82.360663826618449</v>
      </c>
      <c r="AJ168">
        <v>171.59316172216586</v>
      </c>
      <c r="AL168">
        <v>0.30018402292976265</v>
      </c>
      <c r="AM168">
        <v>300.18402292976265</v>
      </c>
      <c r="AN168">
        <v>87.159729131930945</v>
      </c>
    </row>
    <row r="169" spans="2:40" x14ac:dyDescent="0.2">
      <c r="B169" t="s">
        <v>20</v>
      </c>
      <c r="C169">
        <v>100000</v>
      </c>
      <c r="D169">
        <v>607.22400000000005</v>
      </c>
      <c r="E169">
        <v>-579942</v>
      </c>
      <c r="F169" s="2">
        <v>2528730</v>
      </c>
      <c r="G169">
        <v>1.87406E-2</v>
      </c>
      <c r="X169">
        <v>100000</v>
      </c>
      <c r="Y169">
        <v>39.814900000000002</v>
      </c>
      <c r="Z169">
        <v>97.587699999999998</v>
      </c>
      <c r="AA169">
        <v>57.772799999999997</v>
      </c>
      <c r="AC169">
        <f>(1/6)*3.14*(AA169)^3</f>
        <v>100913.35544229591</v>
      </c>
      <c r="AI169">
        <v>74.467633852093797</v>
      </c>
      <c r="AJ169">
        <v>189.00051869652319</v>
      </c>
      <c r="AL169">
        <v>0.25051661473077425</v>
      </c>
      <c r="AM169">
        <v>250.51661473077425</v>
      </c>
      <c r="AN169">
        <v>88.562822194515093</v>
      </c>
    </row>
    <row r="170" spans="2:40" x14ac:dyDescent="0.2">
      <c r="B170">
        <v>0</v>
      </c>
      <c r="C170">
        <v>200000</v>
      </c>
      <c r="D170">
        <v>607.25900000000001</v>
      </c>
      <c r="E170">
        <v>-556239</v>
      </c>
      <c r="F170" s="2">
        <v>2526590</v>
      </c>
      <c r="G170">
        <v>2.9703199999999998E-3</v>
      </c>
      <c r="I170">
        <f>E170-(128000-$B$168)/128000*E$169</f>
        <v>754.5138281249674</v>
      </c>
      <c r="J170">
        <f>B170/$B$168</f>
        <v>0</v>
      </c>
      <c r="K170" s="2">
        <f>F170/$F$169</f>
        <v>0.99915372538784286</v>
      </c>
      <c r="L170">
        <f>E170-$E$170</f>
        <v>0</v>
      </c>
      <c r="O170" t="s">
        <v>21</v>
      </c>
      <c r="P170" t="s">
        <v>10</v>
      </c>
      <c r="Q170" t="s">
        <v>11</v>
      </c>
      <c r="R170" t="s">
        <v>12</v>
      </c>
      <c r="S170" t="s">
        <v>13</v>
      </c>
      <c r="T170" t="s">
        <v>14</v>
      </c>
      <c r="U170" t="s">
        <v>22</v>
      </c>
      <c r="V170" t="s">
        <v>23</v>
      </c>
      <c r="X170">
        <v>200000</v>
      </c>
      <c r="Y170">
        <v>39.2742</v>
      </c>
      <c r="Z170">
        <v>97.552199999999999</v>
      </c>
      <c r="AA170">
        <v>58.277999999999999</v>
      </c>
      <c r="AC170">
        <f>(1/6)*3.14*(AA170)^3</f>
        <v>103583.91349816487</v>
      </c>
      <c r="AD170" t="s">
        <v>24</v>
      </c>
      <c r="AE170" t="s">
        <v>45</v>
      </c>
      <c r="AF170" t="s">
        <v>25</v>
      </c>
      <c r="AG170" t="s">
        <v>26</v>
      </c>
      <c r="AI170">
        <v>72.217185761485197</v>
      </c>
      <c r="AJ170">
        <v>192.38882260565819</v>
      </c>
      <c r="AL170">
        <v>0.27762228423968499</v>
      </c>
      <c r="AM170">
        <v>277.62228423968497</v>
      </c>
      <c r="AN170">
        <v>89.275827084992059</v>
      </c>
    </row>
    <row r="171" spans="2:40" x14ac:dyDescent="0.2">
      <c r="B171">
        <f>B170+(C171-C170)/2500</f>
        <v>40</v>
      </c>
      <c r="C171">
        <v>300000</v>
      </c>
      <c r="D171">
        <v>650.62699999999995</v>
      </c>
      <c r="E171">
        <v>-556241</v>
      </c>
      <c r="F171" s="2">
        <v>2526360</v>
      </c>
      <c r="G171">
        <v>202.68199999999999</v>
      </c>
      <c r="I171">
        <f t="shared" ref="I171:I234" si="26">E171-(128000-$B$168)/128000*E$169</f>
        <v>752.5138281249674</v>
      </c>
      <c r="J171">
        <f t="shared" ref="J171:J234" si="27">B171/$B$168</f>
        <v>7.8973346495557744E-3</v>
      </c>
      <c r="K171" s="2">
        <f t="shared" ref="K171:K234" si="28">F171/$F$169</f>
        <v>0.99906277063980731</v>
      </c>
      <c r="L171">
        <f t="shared" ref="L171:L234" si="29">E171-$E$170</f>
        <v>-2</v>
      </c>
      <c r="M171">
        <f>((L171-L170)-(B171-B170)*$B$14)/(B171-B170)</f>
        <v>-4.0599999999999996</v>
      </c>
      <c r="O171">
        <v>40</v>
      </c>
      <c r="P171">
        <v>300000</v>
      </c>
      <c r="Q171">
        <v>650.62699999999995</v>
      </c>
      <c r="R171">
        <v>-556241</v>
      </c>
      <c r="S171" s="2">
        <v>2526360</v>
      </c>
      <c r="T171">
        <v>202.68199999999999</v>
      </c>
      <c r="U171">
        <v>91.880399999999995</v>
      </c>
      <c r="V171">
        <f>U171*10^-4</f>
        <v>9.1880399999999997E-3</v>
      </c>
      <c r="X171">
        <v>300000</v>
      </c>
      <c r="Y171">
        <v>39.430799999999998</v>
      </c>
      <c r="Z171">
        <v>97.336600000000004</v>
      </c>
      <c r="AA171">
        <v>57.905799999999999</v>
      </c>
      <c r="AC171">
        <f>(1/6)*3.14*(AA171)^3</f>
        <v>101611.90551353902</v>
      </c>
      <c r="AD171">
        <f>V171*$AC$167/AC171</f>
        <v>9.24298627564288E-3</v>
      </c>
      <c r="AE171">
        <f>AD171*1000</f>
        <v>9.2429862756428793</v>
      </c>
      <c r="AF171">
        <f>AC171/O171*0.6022</f>
        <v>1529.7672375063298</v>
      </c>
      <c r="AG171">
        <f>O171/AC171</f>
        <v>3.9365465884969849E-4</v>
      </c>
      <c r="AI171">
        <v>70.097827243301538</v>
      </c>
      <c r="AJ171">
        <v>194.13919902688477</v>
      </c>
      <c r="AL171">
        <v>0.22963604355721776</v>
      </c>
      <c r="AM171">
        <v>229.63604355721776</v>
      </c>
      <c r="AN171">
        <v>93.643537508408571</v>
      </c>
    </row>
    <row r="172" spans="2:40" x14ac:dyDescent="0.2">
      <c r="B172">
        <f t="shared" ref="B172:B234" si="30">B171+(C172-C171)/2500</f>
        <v>80</v>
      </c>
      <c r="C172">
        <v>400000</v>
      </c>
      <c r="D172">
        <v>650.61</v>
      </c>
      <c r="E172">
        <v>-556231</v>
      </c>
      <c r="F172" s="2">
        <v>2526360</v>
      </c>
      <c r="G172">
        <v>145.68100000000001</v>
      </c>
      <c r="I172">
        <f t="shared" si="26"/>
        <v>762.5138281249674</v>
      </c>
      <c r="J172">
        <f t="shared" si="27"/>
        <v>1.5794669299111549E-2</v>
      </c>
      <c r="K172" s="2">
        <f t="shared" si="28"/>
        <v>0.99906277063980731</v>
      </c>
      <c r="L172">
        <f t="shared" si="29"/>
        <v>8</v>
      </c>
      <c r="M172">
        <f t="shared" ref="M172:M234" si="31">((L172-L171)-(B172-B171)*$B$14)/(B172-B171)</f>
        <v>-3.7599999999999993</v>
      </c>
      <c r="O172">
        <v>80</v>
      </c>
      <c r="P172">
        <v>400000</v>
      </c>
      <c r="Q172">
        <v>650.61</v>
      </c>
      <c r="R172">
        <v>-556231</v>
      </c>
      <c r="S172" s="2">
        <v>2526360</v>
      </c>
      <c r="T172">
        <v>145.68100000000001</v>
      </c>
      <c r="U172">
        <v>185.452</v>
      </c>
      <c r="V172">
        <f>U172*10^-4</f>
        <v>1.8545200000000001E-2</v>
      </c>
      <c r="X172">
        <v>400000</v>
      </c>
      <c r="Y172">
        <v>39.232999999999997</v>
      </c>
      <c r="Z172">
        <v>97.519300000000001</v>
      </c>
      <c r="AA172">
        <v>58.286299999999997</v>
      </c>
      <c r="AC172">
        <f t="shared" ref="AC172:AC234" si="32">(1/6)*3.14*(AA172)^3</f>
        <v>103628.17731643101</v>
      </c>
      <c r="AD172">
        <f t="shared" ref="AD172:AD234" si="33">V172*$AC$167/AC172</f>
        <v>1.8293116004343565E-2</v>
      </c>
      <c r="AE172">
        <f t="shared" ref="AE172:AE234" si="34">AD172*1000</f>
        <v>18.293116004343567</v>
      </c>
      <c r="AF172">
        <f t="shared" ref="AF172:AF234" si="35">AC172/O172*0.6022</f>
        <v>780.06110474943443</v>
      </c>
      <c r="AG172">
        <f t="shared" ref="AG172:AG234" si="36">O172/AC172</f>
        <v>7.7199080473757797E-4</v>
      </c>
      <c r="AI172">
        <v>59.774326297249864</v>
      </c>
      <c r="AJ172">
        <v>217.26292543968063</v>
      </c>
      <c r="AL172">
        <v>0.21918355295613481</v>
      </c>
      <c r="AM172">
        <v>219.1835529561348</v>
      </c>
      <c r="AN172">
        <v>94.582620433325417</v>
      </c>
    </row>
    <row r="173" spans="2:40" x14ac:dyDescent="0.2">
      <c r="B173">
        <f t="shared" si="30"/>
        <v>120</v>
      </c>
      <c r="C173">
        <v>500000</v>
      </c>
      <c r="D173">
        <v>650.63199999999995</v>
      </c>
      <c r="E173">
        <v>-556241</v>
      </c>
      <c r="F173" s="2">
        <v>2526360</v>
      </c>
      <c r="G173">
        <v>170.44</v>
      </c>
      <c r="I173">
        <f t="shared" si="26"/>
        <v>752.5138281249674</v>
      </c>
      <c r="J173">
        <f t="shared" si="27"/>
        <v>2.3692003948667325E-2</v>
      </c>
      <c r="K173" s="2">
        <f t="shared" si="28"/>
        <v>0.99906277063980731</v>
      </c>
      <c r="L173">
        <f t="shared" si="29"/>
        <v>-2</v>
      </c>
      <c r="M173">
        <f t="shared" si="31"/>
        <v>-4.26</v>
      </c>
      <c r="O173">
        <v>120</v>
      </c>
      <c r="P173">
        <v>500000</v>
      </c>
      <c r="Q173">
        <v>650.63199999999995</v>
      </c>
      <c r="R173">
        <v>-556241</v>
      </c>
      <c r="S173" s="2">
        <v>2526360</v>
      </c>
      <c r="T173">
        <v>170.44</v>
      </c>
      <c r="U173">
        <v>255.977</v>
      </c>
      <c r="V173">
        <f t="shared" ref="V173:V234" si="37">U173*10^-4</f>
        <v>2.5597700000000001E-2</v>
      </c>
      <c r="X173">
        <v>500000</v>
      </c>
      <c r="Y173">
        <v>39.155799999999999</v>
      </c>
      <c r="Z173">
        <v>97.408299999999997</v>
      </c>
      <c r="AA173">
        <v>58.252499999999998</v>
      </c>
      <c r="AC173">
        <f t="shared" si="32"/>
        <v>103448.00110231545</v>
      </c>
      <c r="AD173">
        <f t="shared" si="33"/>
        <v>2.5293729412421587E-2</v>
      </c>
      <c r="AE173">
        <f t="shared" si="34"/>
        <v>25.293729412421587</v>
      </c>
      <c r="AF173">
        <f t="shared" si="35"/>
        <v>519.13655219845305</v>
      </c>
      <c r="AG173">
        <f t="shared" si="36"/>
        <v>1.1600030809808858E-3</v>
      </c>
      <c r="AI173">
        <v>65.037243310552611</v>
      </c>
      <c r="AJ173">
        <v>222.7966051305595</v>
      </c>
      <c r="AL173">
        <v>0.25211630499566812</v>
      </c>
      <c r="AM173">
        <v>252.11630499566812</v>
      </c>
      <c r="AN173">
        <v>95.406516887212575</v>
      </c>
    </row>
    <row r="174" spans="2:40" x14ac:dyDescent="0.2">
      <c r="B174">
        <f t="shared" si="30"/>
        <v>160</v>
      </c>
      <c r="C174">
        <v>600000</v>
      </c>
      <c r="D174">
        <v>650.64300000000003</v>
      </c>
      <c r="E174">
        <v>-556246</v>
      </c>
      <c r="F174" s="2">
        <v>2526360</v>
      </c>
      <c r="G174">
        <v>169.77</v>
      </c>
      <c r="I174">
        <f t="shared" si="26"/>
        <v>747.5138281249674</v>
      </c>
      <c r="J174">
        <f t="shared" si="27"/>
        <v>3.1589338598223098E-2</v>
      </c>
      <c r="K174" s="2">
        <f t="shared" si="28"/>
        <v>0.99906277063980731</v>
      </c>
      <c r="L174">
        <f t="shared" si="29"/>
        <v>-7</v>
      </c>
      <c r="M174">
        <f t="shared" si="31"/>
        <v>-4.1349999999999998</v>
      </c>
      <c r="O174">
        <v>160</v>
      </c>
      <c r="P174">
        <v>600000</v>
      </c>
      <c r="Q174">
        <v>650.64300000000003</v>
      </c>
      <c r="R174">
        <v>-556246</v>
      </c>
      <c r="S174" s="2">
        <v>2526360</v>
      </c>
      <c r="T174">
        <v>169.77</v>
      </c>
      <c r="U174">
        <v>365.11700000000002</v>
      </c>
      <c r="V174">
        <f t="shared" si="37"/>
        <v>3.6511700000000001E-2</v>
      </c>
      <c r="X174">
        <v>600000</v>
      </c>
      <c r="Y174">
        <v>39.659500000000001</v>
      </c>
      <c r="Z174">
        <v>97.016800000000003</v>
      </c>
      <c r="AA174">
        <v>57.357300000000002</v>
      </c>
      <c r="AC174">
        <f t="shared" si="32"/>
        <v>98751.680748197716</v>
      </c>
      <c r="AD174">
        <f t="shared" si="33"/>
        <v>3.779388915347151E-2</v>
      </c>
      <c r="AE174">
        <f t="shared" si="34"/>
        <v>37.793889153471511</v>
      </c>
      <c r="AF174">
        <f t="shared" si="35"/>
        <v>371.67663841602916</v>
      </c>
      <c r="AG174">
        <f t="shared" si="36"/>
        <v>1.6202255879368423E-3</v>
      </c>
      <c r="AI174">
        <v>55.682091032300761</v>
      </c>
      <c r="AJ174">
        <v>227.12606470658611</v>
      </c>
      <c r="AL174">
        <v>0.2107662299208691</v>
      </c>
      <c r="AM174">
        <v>210.76622992086911</v>
      </c>
      <c r="AN174">
        <v>97.351230703503361</v>
      </c>
    </row>
    <row r="175" spans="2:40" x14ac:dyDescent="0.2">
      <c r="B175">
        <f t="shared" si="30"/>
        <v>200</v>
      </c>
      <c r="C175">
        <v>700000</v>
      </c>
      <c r="D175">
        <v>650.678</v>
      </c>
      <c r="E175">
        <v>-556240</v>
      </c>
      <c r="F175" s="2">
        <v>2526360</v>
      </c>
      <c r="G175">
        <v>172.23099999999999</v>
      </c>
      <c r="I175">
        <f t="shared" si="26"/>
        <v>753.5138281249674</v>
      </c>
      <c r="J175">
        <f t="shared" si="27"/>
        <v>3.9486673247778874E-2</v>
      </c>
      <c r="K175" s="2">
        <f t="shared" si="28"/>
        <v>0.99906277063980731</v>
      </c>
      <c r="L175">
        <f t="shared" si="29"/>
        <v>-1</v>
      </c>
      <c r="M175">
        <f t="shared" si="31"/>
        <v>-3.8599999999999994</v>
      </c>
      <c r="O175">
        <v>200</v>
      </c>
      <c r="P175">
        <v>700000</v>
      </c>
      <c r="Q175">
        <v>650.678</v>
      </c>
      <c r="R175">
        <v>-556240</v>
      </c>
      <c r="S175" s="2">
        <v>2526360</v>
      </c>
      <c r="T175">
        <v>172.23099999999999</v>
      </c>
      <c r="U175">
        <v>443.303</v>
      </c>
      <c r="V175">
        <f t="shared" si="37"/>
        <v>4.4330300000000003E-2</v>
      </c>
      <c r="X175">
        <v>700000</v>
      </c>
      <c r="Y175">
        <v>39.554000000000002</v>
      </c>
      <c r="Z175">
        <v>96.895499999999998</v>
      </c>
      <c r="AA175">
        <v>57.341500000000003</v>
      </c>
      <c r="AC175">
        <f t="shared" si="32"/>
        <v>98670.094962686679</v>
      </c>
      <c r="AD175">
        <f t="shared" si="33"/>
        <v>4.59249985035598E-2</v>
      </c>
      <c r="AE175">
        <f t="shared" si="34"/>
        <v>45.924998503559799</v>
      </c>
      <c r="AF175">
        <f t="shared" si="35"/>
        <v>297.09565593264955</v>
      </c>
      <c r="AG175">
        <f t="shared" si="36"/>
        <v>2.0269565978996216E-3</v>
      </c>
      <c r="AI175">
        <v>52.364968216063382</v>
      </c>
      <c r="AJ175">
        <v>255.9531725943873</v>
      </c>
      <c r="AL175">
        <v>0.19751637495116922</v>
      </c>
      <c r="AM175">
        <v>197.51637495116921</v>
      </c>
      <c r="AN175">
        <v>100.14041118446427</v>
      </c>
    </row>
    <row r="176" spans="2:40" x14ac:dyDescent="0.2">
      <c r="B176">
        <f t="shared" si="30"/>
        <v>240</v>
      </c>
      <c r="C176">
        <v>800000</v>
      </c>
      <c r="D176">
        <v>650.58799999999997</v>
      </c>
      <c r="E176">
        <v>-556249</v>
      </c>
      <c r="F176" s="2">
        <v>2526360</v>
      </c>
      <c r="G176">
        <v>129.78200000000001</v>
      </c>
      <c r="I176">
        <f t="shared" si="26"/>
        <v>744.5138281249674</v>
      </c>
      <c r="J176">
        <f t="shared" si="27"/>
        <v>4.738400789733465E-2</v>
      </c>
      <c r="K176" s="2">
        <f t="shared" si="28"/>
        <v>0.99906277063980731</v>
      </c>
      <c r="L176">
        <f t="shared" si="29"/>
        <v>-10</v>
      </c>
      <c r="M176">
        <f t="shared" si="31"/>
        <v>-4.2349999999999994</v>
      </c>
      <c r="O176">
        <v>240</v>
      </c>
      <c r="P176">
        <v>800000</v>
      </c>
      <c r="Q176">
        <v>650.58799999999997</v>
      </c>
      <c r="R176">
        <v>-556249</v>
      </c>
      <c r="S176" s="2">
        <v>2526360</v>
      </c>
      <c r="T176">
        <v>129.78200000000001</v>
      </c>
      <c r="U176">
        <v>522.56200000000001</v>
      </c>
      <c r="V176">
        <f t="shared" si="37"/>
        <v>5.2256200000000003E-2</v>
      </c>
      <c r="X176">
        <v>800000</v>
      </c>
      <c r="Y176">
        <v>39.321199999999997</v>
      </c>
      <c r="Z176">
        <v>97.302000000000007</v>
      </c>
      <c r="AA176">
        <v>57.980800000000002</v>
      </c>
      <c r="AC176">
        <f t="shared" si="32"/>
        <v>102007.24248198765</v>
      </c>
      <c r="AD176">
        <f t="shared" si="33"/>
        <v>5.236496821606338E-2</v>
      </c>
      <c r="AE176">
        <f t="shared" si="34"/>
        <v>52.364968216063382</v>
      </c>
      <c r="AF176">
        <f t="shared" si="35"/>
        <v>255.9531725943873</v>
      </c>
      <c r="AG176">
        <f t="shared" si="36"/>
        <v>2.3527741183904565E-3</v>
      </c>
      <c r="AI176">
        <v>49.600710418103958</v>
      </c>
      <c r="AJ176">
        <v>260.1294303922183</v>
      </c>
      <c r="AL176">
        <v>0.19292064857218214</v>
      </c>
      <c r="AM176">
        <v>192.92064857218213</v>
      </c>
      <c r="AN176">
        <v>101.83135199858349</v>
      </c>
    </row>
    <row r="177" spans="2:40" x14ac:dyDescent="0.2">
      <c r="B177">
        <f t="shared" si="30"/>
        <v>280</v>
      </c>
      <c r="C177">
        <v>900000</v>
      </c>
      <c r="D177">
        <v>650.71799999999996</v>
      </c>
      <c r="E177">
        <v>-556247</v>
      </c>
      <c r="F177" s="2">
        <v>2526360</v>
      </c>
      <c r="G177">
        <v>113.59699999999999</v>
      </c>
      <c r="I177">
        <f t="shared" si="26"/>
        <v>746.5138281249674</v>
      </c>
      <c r="J177">
        <f t="shared" si="27"/>
        <v>5.5281342546890426E-2</v>
      </c>
      <c r="K177" s="2">
        <f t="shared" si="28"/>
        <v>0.99906277063980731</v>
      </c>
      <c r="L177">
        <f t="shared" si="29"/>
        <v>-8</v>
      </c>
      <c r="M177">
        <f t="shared" si="31"/>
        <v>-3.9599999999999995</v>
      </c>
      <c r="O177">
        <v>280</v>
      </c>
      <c r="P177">
        <v>900000</v>
      </c>
      <c r="Q177">
        <v>650.71799999999996</v>
      </c>
      <c r="R177">
        <v>-556247</v>
      </c>
      <c r="S177" s="2">
        <v>2526360</v>
      </c>
      <c r="T177">
        <v>113.59699999999999</v>
      </c>
      <c r="U177">
        <v>659.10400000000004</v>
      </c>
      <c r="V177">
        <f t="shared" si="37"/>
        <v>6.5910400000000008E-2</v>
      </c>
      <c r="X177">
        <v>900000</v>
      </c>
      <c r="Y177">
        <v>39.2714</v>
      </c>
      <c r="Z177">
        <v>97.550899999999999</v>
      </c>
      <c r="AA177">
        <v>58.279499999999999</v>
      </c>
      <c r="AC177">
        <f t="shared" si="32"/>
        <v>103591.91205007749</v>
      </c>
      <c r="AD177">
        <f t="shared" si="33"/>
        <v>6.5037243310552606E-2</v>
      </c>
      <c r="AE177">
        <f t="shared" si="34"/>
        <v>65.037243310552611</v>
      </c>
      <c r="AF177">
        <f t="shared" si="35"/>
        <v>222.7966051305595</v>
      </c>
      <c r="AG177">
        <f t="shared" si="36"/>
        <v>2.7029137165133594E-3</v>
      </c>
      <c r="AI177">
        <v>49.468031526944856</v>
      </c>
      <c r="AJ177">
        <v>269.79545688463281</v>
      </c>
      <c r="AL177">
        <v>0.21959249667381528</v>
      </c>
      <c r="AM177">
        <v>219.59249667381528</v>
      </c>
      <c r="AN177">
        <v>103.35427759344567</v>
      </c>
    </row>
    <row r="178" spans="2:40" x14ac:dyDescent="0.2">
      <c r="B178">
        <f t="shared" si="30"/>
        <v>320</v>
      </c>
      <c r="C178">
        <v>1000000</v>
      </c>
      <c r="D178">
        <v>650.64300000000003</v>
      </c>
      <c r="E178">
        <v>-556245</v>
      </c>
      <c r="F178" s="2">
        <v>2526360</v>
      </c>
      <c r="G178">
        <v>232.84100000000001</v>
      </c>
      <c r="I178">
        <f t="shared" si="26"/>
        <v>748.5138281249674</v>
      </c>
      <c r="J178">
        <f t="shared" si="27"/>
        <v>6.3178677196446195E-2</v>
      </c>
      <c r="K178" s="2">
        <f t="shared" si="28"/>
        <v>0.99906277063980731</v>
      </c>
      <c r="L178">
        <f t="shared" si="29"/>
        <v>-6</v>
      </c>
      <c r="M178">
        <f t="shared" si="31"/>
        <v>-3.9599999999999995</v>
      </c>
      <c r="O178">
        <v>320</v>
      </c>
      <c r="P178">
        <v>1000000</v>
      </c>
      <c r="Q178">
        <v>650.64300000000003</v>
      </c>
      <c r="R178">
        <v>-556245</v>
      </c>
      <c r="S178" s="2">
        <v>2526360</v>
      </c>
      <c r="T178">
        <v>232.84100000000001</v>
      </c>
      <c r="U178">
        <v>731.654</v>
      </c>
      <c r="V178">
        <f t="shared" si="37"/>
        <v>7.3165400000000005E-2</v>
      </c>
      <c r="X178">
        <v>1000000</v>
      </c>
      <c r="Y178">
        <v>39.5745</v>
      </c>
      <c r="Z178">
        <v>97.255300000000005</v>
      </c>
      <c r="AA178">
        <v>57.680799999999998</v>
      </c>
      <c r="AC178">
        <f t="shared" si="32"/>
        <v>100432.02587659819</v>
      </c>
      <c r="AD178">
        <f t="shared" si="33"/>
        <v>7.4467633852093804E-2</v>
      </c>
      <c r="AE178">
        <f t="shared" si="34"/>
        <v>74.467633852093797</v>
      </c>
      <c r="AF178">
        <f t="shared" si="35"/>
        <v>189.00051869652319</v>
      </c>
      <c r="AG178">
        <f t="shared" si="36"/>
        <v>3.1862346418580377E-3</v>
      </c>
      <c r="AI178">
        <v>45.924998503559799</v>
      </c>
      <c r="AJ178">
        <v>297.09565593264955</v>
      </c>
      <c r="AL178">
        <v>0.17604036814333618</v>
      </c>
      <c r="AM178">
        <v>176.04036814333617</v>
      </c>
      <c r="AN178">
        <v>107.13333788227706</v>
      </c>
    </row>
    <row r="179" spans="2:40" x14ac:dyDescent="0.2">
      <c r="B179">
        <f t="shared" si="30"/>
        <v>360</v>
      </c>
      <c r="C179">
        <v>1100000</v>
      </c>
      <c r="D179">
        <v>650.66200000000003</v>
      </c>
      <c r="E179">
        <v>-556250</v>
      </c>
      <c r="F179" s="2">
        <v>2526360</v>
      </c>
      <c r="G179">
        <v>265.46800000000002</v>
      </c>
      <c r="I179">
        <f t="shared" si="26"/>
        <v>743.5138281249674</v>
      </c>
      <c r="J179">
        <f t="shared" si="27"/>
        <v>7.1076011846001971E-2</v>
      </c>
      <c r="K179" s="2">
        <f t="shared" si="28"/>
        <v>0.99906277063980731</v>
      </c>
      <c r="L179">
        <f t="shared" si="29"/>
        <v>-11</v>
      </c>
      <c r="M179">
        <f t="shared" si="31"/>
        <v>-4.1349999999999998</v>
      </c>
      <c r="O179">
        <v>360</v>
      </c>
      <c r="P179">
        <v>1100000</v>
      </c>
      <c r="Q179">
        <v>650.66200000000003</v>
      </c>
      <c r="R179">
        <v>-556250</v>
      </c>
      <c r="S179" s="2">
        <v>2526360</v>
      </c>
      <c r="T179">
        <v>265.46800000000002</v>
      </c>
      <c r="U179">
        <v>915.74900000000002</v>
      </c>
      <c r="V179">
        <f t="shared" si="37"/>
        <v>9.1574900000000001E-2</v>
      </c>
      <c r="X179">
        <v>1100000</v>
      </c>
      <c r="Y179">
        <v>40.339199999999998</v>
      </c>
      <c r="Z179">
        <v>97.181200000000004</v>
      </c>
      <c r="AA179">
        <v>56.841999999999999</v>
      </c>
      <c r="AC179">
        <f t="shared" si="32"/>
        <v>96113.955024170049</v>
      </c>
      <c r="AD179">
        <f t="shared" si="33"/>
        <v>9.7392167471453975E-2</v>
      </c>
      <c r="AE179">
        <f t="shared" si="34"/>
        <v>97.392167471453973</v>
      </c>
      <c r="AF179">
        <f t="shared" si="35"/>
        <v>160.77728809876442</v>
      </c>
      <c r="AG179">
        <f t="shared" si="36"/>
        <v>3.7455539095178196E-3</v>
      </c>
      <c r="AI179">
        <v>38.521155486975118</v>
      </c>
      <c r="AJ179">
        <v>306.87817965728885</v>
      </c>
      <c r="AL179">
        <v>0.1659815546990884</v>
      </c>
      <c r="AM179">
        <v>165.98155469908841</v>
      </c>
      <c r="AN179">
        <v>110.75728561079114</v>
      </c>
    </row>
    <row r="180" spans="2:40" x14ac:dyDescent="0.2">
      <c r="B180">
        <f t="shared" si="30"/>
        <v>400</v>
      </c>
      <c r="C180">
        <v>1200000</v>
      </c>
      <c r="D180">
        <v>650.65</v>
      </c>
      <c r="E180">
        <v>-556249</v>
      </c>
      <c r="F180" s="2">
        <v>2526360</v>
      </c>
      <c r="G180">
        <v>313.99700000000001</v>
      </c>
      <c r="I180">
        <f t="shared" si="26"/>
        <v>744.5138281249674</v>
      </c>
      <c r="J180">
        <f t="shared" si="27"/>
        <v>7.8973346495557747E-2</v>
      </c>
      <c r="K180" s="2">
        <f t="shared" si="28"/>
        <v>0.99906277063980731</v>
      </c>
      <c r="L180">
        <f t="shared" si="29"/>
        <v>-10</v>
      </c>
      <c r="M180">
        <f t="shared" si="31"/>
        <v>-3.9849999999999994</v>
      </c>
      <c r="O180">
        <v>400</v>
      </c>
      <c r="P180">
        <v>1200000</v>
      </c>
      <c r="Q180">
        <v>650.65</v>
      </c>
      <c r="R180">
        <v>-556249</v>
      </c>
      <c r="S180" s="2">
        <v>2526360</v>
      </c>
      <c r="T180">
        <v>313.99700000000001</v>
      </c>
      <c r="U180">
        <v>1023.21</v>
      </c>
      <c r="V180">
        <f t="shared" si="37"/>
        <v>0.10232100000000001</v>
      </c>
      <c r="X180">
        <v>1200000</v>
      </c>
      <c r="Y180">
        <v>39.530500000000004</v>
      </c>
      <c r="Z180">
        <v>97.578299999999999</v>
      </c>
      <c r="AA180">
        <v>58.047800000000002</v>
      </c>
      <c r="AC180">
        <f t="shared" si="32"/>
        <v>102361.27619201978</v>
      </c>
      <c r="AD180">
        <f t="shared" si="33"/>
        <v>0.10217934414302919</v>
      </c>
      <c r="AE180">
        <f t="shared" si="34"/>
        <v>102.1793441430292</v>
      </c>
      <c r="AF180">
        <f t="shared" si="35"/>
        <v>154.10490130708578</v>
      </c>
      <c r="AG180">
        <f t="shared" si="36"/>
        <v>3.9077277548751829E-3</v>
      </c>
      <c r="AI180">
        <v>35.686704816952833</v>
      </c>
      <c r="AJ180">
        <v>338.58956083089532</v>
      </c>
      <c r="AL180">
        <v>0.18529162667705379</v>
      </c>
      <c r="AM180">
        <v>185.29162667705378</v>
      </c>
      <c r="AN180">
        <v>113.92654202809861</v>
      </c>
    </row>
    <row r="181" spans="2:40" x14ac:dyDescent="0.2">
      <c r="B181">
        <f t="shared" si="30"/>
        <v>440</v>
      </c>
      <c r="C181">
        <v>1300000</v>
      </c>
      <c r="D181">
        <v>650.596</v>
      </c>
      <c r="E181">
        <v>-556245</v>
      </c>
      <c r="F181" s="2">
        <v>2526360</v>
      </c>
      <c r="G181">
        <v>262.59800000000001</v>
      </c>
      <c r="I181">
        <f t="shared" si="26"/>
        <v>748.5138281249674</v>
      </c>
      <c r="J181">
        <f t="shared" si="27"/>
        <v>8.6870681145113524E-2</v>
      </c>
      <c r="K181" s="2">
        <f t="shared" si="28"/>
        <v>0.99906277063980731</v>
      </c>
      <c r="L181">
        <f t="shared" si="29"/>
        <v>-6</v>
      </c>
      <c r="M181">
        <f t="shared" si="31"/>
        <v>-3.9099999999999993</v>
      </c>
      <c r="O181">
        <v>440</v>
      </c>
      <c r="P181">
        <v>1300000</v>
      </c>
      <c r="Q181">
        <v>650.596</v>
      </c>
      <c r="R181">
        <v>-556245</v>
      </c>
      <c r="S181" s="2">
        <v>2526360</v>
      </c>
      <c r="T181">
        <v>262.59800000000001</v>
      </c>
      <c r="U181">
        <v>1237.1600000000001</v>
      </c>
      <c r="V181">
        <f t="shared" si="37"/>
        <v>0.12371600000000002</v>
      </c>
      <c r="X181">
        <v>1300000</v>
      </c>
      <c r="Y181">
        <v>39.549500000000002</v>
      </c>
      <c r="Z181">
        <v>97.168999999999997</v>
      </c>
      <c r="AA181">
        <v>57.619500000000002</v>
      </c>
      <c r="AC181">
        <f t="shared" si="32"/>
        <v>100112.16505304846</v>
      </c>
      <c r="AD181">
        <f t="shared" si="33"/>
        <v>0.12632026931331244</v>
      </c>
      <c r="AE181">
        <f t="shared" si="34"/>
        <v>126.32026931331245</v>
      </c>
      <c r="AF181">
        <f t="shared" si="35"/>
        <v>137.01714953396768</v>
      </c>
      <c r="AG181">
        <f t="shared" si="36"/>
        <v>4.3950702671033863E-3</v>
      </c>
      <c r="AI181">
        <v>37.793889153471511</v>
      </c>
      <c r="AJ181">
        <v>371.67663841602916</v>
      </c>
      <c r="AL181">
        <v>0.17697331012198614</v>
      </c>
      <c r="AM181">
        <v>176.97331012198615</v>
      </c>
      <c r="AN181">
        <v>114.33572574474921</v>
      </c>
    </row>
    <row r="182" spans="2:40" x14ac:dyDescent="0.2">
      <c r="B182">
        <f t="shared" si="30"/>
        <v>480</v>
      </c>
      <c r="C182">
        <v>1400000</v>
      </c>
      <c r="D182">
        <v>650.654</v>
      </c>
      <c r="E182">
        <v>-556243</v>
      </c>
      <c r="F182" s="2">
        <v>2526360</v>
      </c>
      <c r="G182">
        <v>333.41899999999998</v>
      </c>
      <c r="I182">
        <f t="shared" si="26"/>
        <v>750.5138281249674</v>
      </c>
      <c r="J182">
        <f t="shared" si="27"/>
        <v>9.47680157946693E-2</v>
      </c>
      <c r="K182" s="2">
        <f t="shared" si="28"/>
        <v>0.99906277063980731</v>
      </c>
      <c r="L182">
        <f t="shared" si="29"/>
        <v>-4</v>
      </c>
      <c r="M182">
        <f t="shared" si="31"/>
        <v>-3.9599999999999995</v>
      </c>
      <c r="O182">
        <v>480</v>
      </c>
      <c r="P182">
        <v>1400000</v>
      </c>
      <c r="Q182">
        <v>650.654</v>
      </c>
      <c r="R182">
        <v>-556243</v>
      </c>
      <c r="S182" s="2">
        <v>2526360</v>
      </c>
      <c r="T182">
        <v>333.41899999999998</v>
      </c>
      <c r="U182">
        <v>1457.07</v>
      </c>
      <c r="V182">
        <f t="shared" si="37"/>
        <v>0.145707</v>
      </c>
      <c r="X182">
        <v>1400000</v>
      </c>
      <c r="Y182">
        <v>39.527200000000001</v>
      </c>
      <c r="Z182">
        <v>97.498999999999995</v>
      </c>
      <c r="AA182">
        <v>57.971800000000002</v>
      </c>
      <c r="AC182">
        <f t="shared" si="32"/>
        <v>101959.74800015158</v>
      </c>
      <c r="AD182">
        <f t="shared" si="33"/>
        <v>0.14607829450108703</v>
      </c>
      <c r="AE182">
        <f t="shared" si="34"/>
        <v>146.07829450108704</v>
      </c>
      <c r="AF182">
        <f t="shared" si="35"/>
        <v>127.91700051185683</v>
      </c>
      <c r="AG182">
        <f t="shared" si="36"/>
        <v>4.7077401564319908E-3</v>
      </c>
      <c r="AI182">
        <v>32.337576360461568</v>
      </c>
      <c r="AJ182">
        <v>378.03679233345269</v>
      </c>
      <c r="AL182">
        <v>0.14525774949355555</v>
      </c>
      <c r="AM182">
        <v>145.25774949355554</v>
      </c>
      <c r="AN182">
        <v>118.96612296624662</v>
      </c>
    </row>
    <row r="183" spans="2:40" x14ac:dyDescent="0.2">
      <c r="B183">
        <f t="shared" si="30"/>
        <v>520</v>
      </c>
      <c r="C183">
        <v>1500000</v>
      </c>
      <c r="D183">
        <v>650.65800000000002</v>
      </c>
      <c r="E183">
        <v>-556245</v>
      </c>
      <c r="F183" s="2">
        <v>2526360</v>
      </c>
      <c r="G183">
        <v>498.77699999999999</v>
      </c>
      <c r="I183">
        <f t="shared" si="26"/>
        <v>748.5138281249674</v>
      </c>
      <c r="J183">
        <f t="shared" si="27"/>
        <v>0.10266535044422508</v>
      </c>
      <c r="K183" s="2">
        <f t="shared" si="28"/>
        <v>0.99906277063980731</v>
      </c>
      <c r="L183">
        <f t="shared" si="29"/>
        <v>-6</v>
      </c>
      <c r="M183">
        <f t="shared" si="31"/>
        <v>-4.0599999999999996</v>
      </c>
      <c r="O183">
        <v>520</v>
      </c>
      <c r="P183">
        <v>1500000</v>
      </c>
      <c r="Q183">
        <v>650.65800000000002</v>
      </c>
      <c r="R183">
        <v>-556245</v>
      </c>
      <c r="S183" s="2">
        <v>2526360</v>
      </c>
      <c r="T183">
        <v>498.77699999999999</v>
      </c>
      <c r="U183">
        <v>1646.8</v>
      </c>
      <c r="V183">
        <f t="shared" si="37"/>
        <v>0.16467999999999999</v>
      </c>
      <c r="X183">
        <v>1500000</v>
      </c>
      <c r="Y183">
        <v>39.297199999999997</v>
      </c>
      <c r="Z183">
        <v>97.627399999999994</v>
      </c>
      <c r="AA183">
        <v>58.330199999999998</v>
      </c>
      <c r="AC183">
        <f t="shared" si="32"/>
        <v>103862.50532814105</v>
      </c>
      <c r="AD183">
        <f t="shared" si="33"/>
        <v>0.16207502256115341</v>
      </c>
      <c r="AE183">
        <f t="shared" si="34"/>
        <v>162.07502256115342</v>
      </c>
      <c r="AF183">
        <f t="shared" si="35"/>
        <v>120.28077059347412</v>
      </c>
      <c r="AG183">
        <f t="shared" si="36"/>
        <v>5.0066190715997343E-3</v>
      </c>
      <c r="AI183">
        <v>29.301677177137545</v>
      </c>
      <c r="AJ183">
        <v>451.31936336463264</v>
      </c>
      <c r="AL183">
        <v>0.14653890315782717</v>
      </c>
      <c r="AM183">
        <v>146.53890315782718</v>
      </c>
      <c r="AN183">
        <v>121.25630039318986</v>
      </c>
    </row>
    <row r="184" spans="2:40" x14ac:dyDescent="0.2">
      <c r="B184">
        <f t="shared" si="30"/>
        <v>560</v>
      </c>
      <c r="C184">
        <v>1600000</v>
      </c>
      <c r="D184">
        <v>650.58199999999999</v>
      </c>
      <c r="E184">
        <v>-556239</v>
      </c>
      <c r="F184" s="2">
        <v>2526360</v>
      </c>
      <c r="G184">
        <v>378.82900000000001</v>
      </c>
      <c r="I184">
        <f t="shared" si="26"/>
        <v>754.5138281249674</v>
      </c>
      <c r="J184">
        <f t="shared" si="27"/>
        <v>0.11056268509378085</v>
      </c>
      <c r="K184" s="2">
        <f t="shared" si="28"/>
        <v>0.99906277063980731</v>
      </c>
      <c r="L184">
        <f t="shared" si="29"/>
        <v>0</v>
      </c>
      <c r="M184">
        <f t="shared" si="31"/>
        <v>-3.8599999999999994</v>
      </c>
      <c r="O184">
        <v>560</v>
      </c>
      <c r="P184">
        <v>1600000</v>
      </c>
      <c r="Q184">
        <v>650.58199999999999</v>
      </c>
      <c r="R184">
        <v>-556239</v>
      </c>
      <c r="S184" s="2">
        <v>2526360</v>
      </c>
      <c r="T184">
        <v>378.82900000000001</v>
      </c>
      <c r="U184">
        <v>1843.59</v>
      </c>
      <c r="V184">
        <f t="shared" si="37"/>
        <v>0.184359</v>
      </c>
      <c r="X184">
        <v>1600000</v>
      </c>
      <c r="Y184">
        <v>39.438000000000002</v>
      </c>
      <c r="Z184">
        <v>97.467699999999994</v>
      </c>
      <c r="AA184">
        <v>58.029699999999998</v>
      </c>
      <c r="AC184">
        <f t="shared" si="32"/>
        <v>102265.55362615906</v>
      </c>
      <c r="AD184">
        <f t="shared" si="33"/>
        <v>0.18427609334116885</v>
      </c>
      <c r="AE184">
        <f t="shared" si="34"/>
        <v>184.27609334116883</v>
      </c>
      <c r="AF184">
        <f t="shared" si="35"/>
        <v>109.97199356013031</v>
      </c>
      <c r="AG184">
        <f t="shared" si="36"/>
        <v>5.4759396506777877E-3</v>
      </c>
      <c r="AI184">
        <v>22.606543999145902</v>
      </c>
      <c r="AJ184">
        <v>508.90768709116401</v>
      </c>
      <c r="AL184">
        <v>0.14846398175803896</v>
      </c>
      <c r="AM184">
        <v>148.46398175803895</v>
      </c>
      <c r="AN184">
        <v>125.02446467106314</v>
      </c>
    </row>
    <row r="185" spans="2:40" x14ac:dyDescent="0.2">
      <c r="B185">
        <f t="shared" si="30"/>
        <v>600</v>
      </c>
      <c r="C185">
        <v>1700000</v>
      </c>
      <c r="D185">
        <v>650.59900000000005</v>
      </c>
      <c r="E185">
        <v>-556231</v>
      </c>
      <c r="F185" s="2">
        <v>2526360</v>
      </c>
      <c r="G185">
        <v>340.363</v>
      </c>
      <c r="I185">
        <f t="shared" si="26"/>
        <v>762.5138281249674</v>
      </c>
      <c r="J185">
        <f t="shared" si="27"/>
        <v>0.11846001974333663</v>
      </c>
      <c r="K185" s="2">
        <f t="shared" si="28"/>
        <v>0.99906277063980731</v>
      </c>
      <c r="L185">
        <f t="shared" si="29"/>
        <v>8</v>
      </c>
      <c r="M185">
        <f t="shared" si="31"/>
        <v>-3.8099999999999996</v>
      </c>
      <c r="O185">
        <v>600</v>
      </c>
      <c r="P185">
        <v>1700000</v>
      </c>
      <c r="Q185">
        <v>650.59900000000005</v>
      </c>
      <c r="R185">
        <v>-556231</v>
      </c>
      <c r="S185" s="2">
        <v>2526360</v>
      </c>
      <c r="T185">
        <v>340.363</v>
      </c>
      <c r="U185">
        <v>2099.91</v>
      </c>
      <c r="V185">
        <f t="shared" si="37"/>
        <v>0.20999099999999998</v>
      </c>
      <c r="X185">
        <v>1700000</v>
      </c>
      <c r="Y185">
        <v>39.572200000000002</v>
      </c>
      <c r="Z185">
        <v>97.440100000000001</v>
      </c>
      <c r="AA185">
        <v>57.867899999999999</v>
      </c>
      <c r="AC185">
        <f t="shared" si="32"/>
        <v>101412.51765328036</v>
      </c>
      <c r="AD185">
        <f t="shared" si="33"/>
        <v>0.21166212102327059</v>
      </c>
      <c r="AE185">
        <f t="shared" si="34"/>
        <v>211.6621210232706</v>
      </c>
      <c r="AF185">
        <f t="shared" si="35"/>
        <v>101.78436355134238</v>
      </c>
      <c r="AG185">
        <f t="shared" si="36"/>
        <v>5.9164293904164994E-3</v>
      </c>
      <c r="AI185">
        <v>25.293729412421587</v>
      </c>
      <c r="AJ185">
        <v>519.13655219845305</v>
      </c>
      <c r="AL185">
        <v>0.13103510124490486</v>
      </c>
      <c r="AM185">
        <v>131.03510124490487</v>
      </c>
      <c r="AN185">
        <v>125.63110125776319</v>
      </c>
    </row>
    <row r="186" spans="2:40" x14ac:dyDescent="0.2">
      <c r="B186">
        <f t="shared" si="30"/>
        <v>640</v>
      </c>
      <c r="C186">
        <v>1800000</v>
      </c>
      <c r="D186">
        <v>650.62900000000002</v>
      </c>
      <c r="E186">
        <v>-556241</v>
      </c>
      <c r="F186" s="2">
        <v>2526360</v>
      </c>
      <c r="G186">
        <v>524.29499999999996</v>
      </c>
      <c r="I186">
        <f t="shared" si="26"/>
        <v>752.5138281249674</v>
      </c>
      <c r="J186">
        <f t="shared" si="27"/>
        <v>0.12635735439289239</v>
      </c>
      <c r="K186" s="2">
        <f t="shared" si="28"/>
        <v>0.99906277063980731</v>
      </c>
      <c r="L186">
        <f t="shared" si="29"/>
        <v>-2</v>
      </c>
      <c r="M186">
        <f t="shared" si="31"/>
        <v>-4.26</v>
      </c>
      <c r="O186">
        <v>640</v>
      </c>
      <c r="P186">
        <v>1800000</v>
      </c>
      <c r="Q186">
        <v>650.62900000000002</v>
      </c>
      <c r="R186">
        <v>-556241</v>
      </c>
      <c r="S186" s="2">
        <v>2526360</v>
      </c>
      <c r="T186">
        <v>524.29499999999996</v>
      </c>
      <c r="U186">
        <v>2343.15</v>
      </c>
      <c r="V186">
        <f t="shared" si="37"/>
        <v>0.23431500000000002</v>
      </c>
      <c r="X186">
        <v>1800000</v>
      </c>
      <c r="Y186">
        <v>39.548099999999998</v>
      </c>
      <c r="Z186">
        <v>97.443600000000004</v>
      </c>
      <c r="AA186">
        <v>57.895499999999998</v>
      </c>
      <c r="AC186">
        <f t="shared" si="32"/>
        <v>101557.69247408805</v>
      </c>
      <c r="AD186">
        <f t="shared" si="33"/>
        <v>0.23584207842898941</v>
      </c>
      <c r="AE186">
        <f t="shared" si="34"/>
        <v>235.8420784289894</v>
      </c>
      <c r="AF186">
        <f t="shared" si="35"/>
        <v>95.559441262337216</v>
      </c>
      <c r="AG186">
        <f t="shared" si="36"/>
        <v>6.3018367630132289E-3</v>
      </c>
      <c r="AI186">
        <v>16.609555963033664</v>
      </c>
      <c r="AJ186">
        <v>691.41202907726131</v>
      </c>
      <c r="AL186">
        <v>0.12464805474080407</v>
      </c>
      <c r="AM186">
        <v>124.64805474080407</v>
      </c>
      <c r="AN186">
        <v>132.93045951637205</v>
      </c>
    </row>
    <row r="187" spans="2:40" x14ac:dyDescent="0.2">
      <c r="B187">
        <f t="shared" si="30"/>
        <v>680</v>
      </c>
      <c r="C187">
        <v>1900000</v>
      </c>
      <c r="D187">
        <v>650.62</v>
      </c>
      <c r="E187">
        <v>-556232</v>
      </c>
      <c r="F187" s="2">
        <v>2526360</v>
      </c>
      <c r="G187">
        <v>585.24</v>
      </c>
      <c r="I187">
        <f t="shared" si="26"/>
        <v>761.5138281249674</v>
      </c>
      <c r="J187">
        <f t="shared" si="27"/>
        <v>0.13425468904244817</v>
      </c>
      <c r="K187" s="2">
        <f t="shared" si="28"/>
        <v>0.99906277063980731</v>
      </c>
      <c r="L187">
        <f t="shared" si="29"/>
        <v>7</v>
      </c>
      <c r="M187">
        <f t="shared" si="31"/>
        <v>-3.7849999999999993</v>
      </c>
      <c r="O187">
        <v>680</v>
      </c>
      <c r="P187">
        <v>1900000</v>
      </c>
      <c r="Q187">
        <v>650.62</v>
      </c>
      <c r="R187">
        <v>-556232</v>
      </c>
      <c r="S187" s="2">
        <v>2526360</v>
      </c>
      <c r="T187">
        <v>585.24</v>
      </c>
      <c r="U187">
        <v>2656.22</v>
      </c>
      <c r="V187">
        <f t="shared" si="37"/>
        <v>0.26562199999999997</v>
      </c>
      <c r="X187">
        <v>1900000</v>
      </c>
      <c r="Y187">
        <v>39.846400000000003</v>
      </c>
      <c r="Z187">
        <v>97.245699999999999</v>
      </c>
      <c r="AA187">
        <v>57.399299999999997</v>
      </c>
      <c r="AC187">
        <f t="shared" si="32"/>
        <v>98968.772996250947</v>
      </c>
      <c r="AD187">
        <f t="shared" si="33"/>
        <v>0.27434678999949969</v>
      </c>
      <c r="AE187">
        <f t="shared" si="34"/>
        <v>274.34678999949966</v>
      </c>
      <c r="AF187">
        <f t="shared" si="35"/>
        <v>87.645581026974</v>
      </c>
      <c r="AG187">
        <f t="shared" si="36"/>
        <v>6.8708541028972767E-3</v>
      </c>
      <c r="AI187">
        <v>16.453901514854635</v>
      </c>
      <c r="AJ187">
        <v>753.35227469989502</v>
      </c>
      <c r="AL187">
        <v>0.1278899847117223</v>
      </c>
      <c r="AM187">
        <v>127.88998471172231</v>
      </c>
      <c r="AN187">
        <v>135.18554072112971</v>
      </c>
    </row>
    <row r="188" spans="2:40" x14ac:dyDescent="0.2">
      <c r="B188">
        <f t="shared" si="30"/>
        <v>720</v>
      </c>
      <c r="C188">
        <v>2000000</v>
      </c>
      <c r="D188">
        <v>650.63699999999994</v>
      </c>
      <c r="E188">
        <v>-556226</v>
      </c>
      <c r="F188" s="2">
        <v>2526360</v>
      </c>
      <c r="G188">
        <v>659.38599999999997</v>
      </c>
      <c r="I188">
        <f t="shared" si="26"/>
        <v>767.5138281249674</v>
      </c>
      <c r="J188">
        <f t="shared" si="27"/>
        <v>0.14215202369200394</v>
      </c>
      <c r="K188" s="2">
        <f t="shared" si="28"/>
        <v>0.99906277063980731</v>
      </c>
      <c r="L188">
        <f t="shared" si="29"/>
        <v>13</v>
      </c>
      <c r="M188">
        <f t="shared" si="31"/>
        <v>-3.8599999999999994</v>
      </c>
      <c r="O188">
        <v>720</v>
      </c>
      <c r="P188">
        <v>2000000</v>
      </c>
      <c r="Q188">
        <v>650.63699999999994</v>
      </c>
      <c r="R188">
        <v>-556226</v>
      </c>
      <c r="S188" s="2">
        <v>2526360</v>
      </c>
      <c r="T188">
        <v>659.38599999999997</v>
      </c>
      <c r="U188">
        <v>2968.82</v>
      </c>
      <c r="V188">
        <f t="shared" si="37"/>
        <v>0.29688200000000003</v>
      </c>
      <c r="X188">
        <v>2000000</v>
      </c>
      <c r="Y188">
        <v>40.015000000000001</v>
      </c>
      <c r="Z188">
        <v>96.968500000000006</v>
      </c>
      <c r="AA188">
        <v>56.953499999999998</v>
      </c>
      <c r="AC188">
        <f t="shared" si="32"/>
        <v>96680.670202134133</v>
      </c>
      <c r="AD188">
        <f t="shared" si="33"/>
        <v>0.31389055027129137</v>
      </c>
      <c r="AE188">
        <f t="shared" si="34"/>
        <v>313.89055027129137</v>
      </c>
      <c r="AF188">
        <f t="shared" si="35"/>
        <v>80.86263832739607</v>
      </c>
      <c r="AG188">
        <f t="shared" si="36"/>
        <v>7.4471970301267804E-3</v>
      </c>
      <c r="AI188">
        <v>18.293116004343567</v>
      </c>
      <c r="AJ188">
        <v>780.06110474943443</v>
      </c>
      <c r="AL188">
        <v>0.11354913059754067</v>
      </c>
      <c r="AM188">
        <v>113.54913059754067</v>
      </c>
      <c r="AN188">
        <v>140.85891860185203</v>
      </c>
    </row>
    <row r="189" spans="2:40" x14ac:dyDescent="0.2">
      <c r="B189">
        <f t="shared" si="30"/>
        <v>760</v>
      </c>
      <c r="C189">
        <v>2100000</v>
      </c>
      <c r="D189">
        <v>650.60799999999995</v>
      </c>
      <c r="E189">
        <v>-556229</v>
      </c>
      <c r="F189" s="2">
        <v>2526360</v>
      </c>
      <c r="G189">
        <v>729.13800000000003</v>
      </c>
      <c r="I189">
        <f t="shared" si="26"/>
        <v>764.5138281249674</v>
      </c>
      <c r="J189">
        <f t="shared" si="27"/>
        <v>0.15004935834155972</v>
      </c>
      <c r="K189" s="2">
        <f t="shared" si="28"/>
        <v>0.99906277063980731</v>
      </c>
      <c r="L189">
        <f t="shared" si="29"/>
        <v>10</v>
      </c>
      <c r="M189">
        <f t="shared" si="31"/>
        <v>-4.0849999999999991</v>
      </c>
      <c r="O189">
        <v>760</v>
      </c>
      <c r="P189">
        <v>2100000</v>
      </c>
      <c r="Q189">
        <v>650.60799999999995</v>
      </c>
      <c r="R189">
        <v>-556229</v>
      </c>
      <c r="S189" s="2">
        <v>2526360</v>
      </c>
      <c r="T189">
        <v>729.13800000000003</v>
      </c>
      <c r="U189">
        <v>3312.72</v>
      </c>
      <c r="V189">
        <f t="shared" si="37"/>
        <v>0.33127200000000001</v>
      </c>
      <c r="X189">
        <v>2100000</v>
      </c>
      <c r="Y189">
        <v>39.5383</v>
      </c>
      <c r="Z189">
        <v>96.447599999999994</v>
      </c>
      <c r="AA189">
        <v>56.909300000000002</v>
      </c>
      <c r="AC189">
        <f t="shared" si="32"/>
        <v>96455.751447108778</v>
      </c>
      <c r="AD189">
        <f t="shared" si="33"/>
        <v>0.35106750077697307</v>
      </c>
      <c r="AE189">
        <f t="shared" si="34"/>
        <v>351.06750077697308</v>
      </c>
      <c r="AF189">
        <f t="shared" si="35"/>
        <v>76.428491475590661</v>
      </c>
      <c r="AG189">
        <f t="shared" si="36"/>
        <v>7.8792605790515644E-3</v>
      </c>
      <c r="AI189">
        <v>8.1675571867523971</v>
      </c>
      <c r="AJ189">
        <v>1406.0351799979917</v>
      </c>
      <c r="AL189">
        <v>0.10668678552734902</v>
      </c>
      <c r="AM189">
        <v>106.68678552734902</v>
      </c>
      <c r="AN189">
        <v>144.07230679328629</v>
      </c>
    </row>
    <row r="190" spans="2:40" x14ac:dyDescent="0.2">
      <c r="B190">
        <f t="shared" si="30"/>
        <v>800</v>
      </c>
      <c r="C190">
        <v>2200000</v>
      </c>
      <c r="D190">
        <v>650.59500000000003</v>
      </c>
      <c r="E190">
        <v>-556215</v>
      </c>
      <c r="F190" s="2">
        <v>2526360</v>
      </c>
      <c r="G190">
        <v>697.8</v>
      </c>
      <c r="I190">
        <f t="shared" si="26"/>
        <v>778.5138281249674</v>
      </c>
      <c r="J190">
        <f t="shared" si="27"/>
        <v>0.15794669299111549</v>
      </c>
      <c r="K190" s="2">
        <f t="shared" si="28"/>
        <v>0.99906277063980731</v>
      </c>
      <c r="L190">
        <f t="shared" si="29"/>
        <v>24</v>
      </c>
      <c r="M190">
        <f t="shared" si="31"/>
        <v>-3.6599999999999993</v>
      </c>
      <c r="O190">
        <v>800</v>
      </c>
      <c r="P190">
        <v>2200000</v>
      </c>
      <c r="Q190">
        <v>650.59500000000003</v>
      </c>
      <c r="R190">
        <v>-556215</v>
      </c>
      <c r="S190" s="2">
        <v>2526360</v>
      </c>
      <c r="T190">
        <v>697.8</v>
      </c>
      <c r="U190">
        <v>3772.67</v>
      </c>
      <c r="V190">
        <f t="shared" si="37"/>
        <v>0.37726700000000002</v>
      </c>
      <c r="X190">
        <v>2200000</v>
      </c>
      <c r="Y190">
        <v>39.326099999999997</v>
      </c>
      <c r="Z190">
        <v>96.909499999999994</v>
      </c>
      <c r="AA190">
        <v>57.583399999999997</v>
      </c>
      <c r="AC190">
        <f t="shared" si="32"/>
        <v>99924.114895928025</v>
      </c>
      <c r="AD190">
        <f t="shared" si="33"/>
        <v>0.38593355076422542</v>
      </c>
      <c r="AE190">
        <f t="shared" si="34"/>
        <v>385.9335507642254</v>
      </c>
      <c r="AF190">
        <f t="shared" si="35"/>
        <v>75.217877487909817</v>
      </c>
      <c r="AG190">
        <f t="shared" si="36"/>
        <v>8.006075418663534E-3</v>
      </c>
      <c r="AI190">
        <v>9.2429862756428793</v>
      </c>
      <c r="AJ190">
        <v>1529.7672375063298</v>
      </c>
      <c r="AL190">
        <v>0.10962289863295197</v>
      </c>
      <c r="AM190">
        <v>109.62289863295196</v>
      </c>
      <c r="AN190">
        <v>153.89871590400776</v>
      </c>
    </row>
    <row r="191" spans="2:40" x14ac:dyDescent="0.2">
      <c r="B191">
        <f t="shared" si="30"/>
        <v>840</v>
      </c>
      <c r="C191">
        <v>2300000</v>
      </c>
      <c r="D191">
        <v>650.64099999999996</v>
      </c>
      <c r="E191">
        <v>-556206</v>
      </c>
      <c r="F191" s="2">
        <v>2526360</v>
      </c>
      <c r="G191">
        <v>958.49</v>
      </c>
      <c r="I191">
        <f t="shared" si="26"/>
        <v>787.5138281249674</v>
      </c>
      <c r="J191">
        <f t="shared" si="27"/>
        <v>0.16584402764067127</v>
      </c>
      <c r="K191" s="2">
        <f t="shared" si="28"/>
        <v>0.99906277063980731</v>
      </c>
      <c r="L191">
        <f t="shared" si="29"/>
        <v>33</v>
      </c>
      <c r="M191">
        <f t="shared" si="31"/>
        <v>-3.7849999999999993</v>
      </c>
      <c r="O191">
        <v>840</v>
      </c>
      <c r="P191">
        <v>2300000</v>
      </c>
      <c r="Q191">
        <v>650.64099999999996</v>
      </c>
      <c r="R191">
        <v>-556206</v>
      </c>
      <c r="S191" s="2">
        <v>2526360</v>
      </c>
      <c r="T191">
        <v>958.49</v>
      </c>
      <c r="U191">
        <v>4189.5</v>
      </c>
      <c r="V191">
        <f t="shared" si="37"/>
        <v>0.41895000000000004</v>
      </c>
      <c r="X191">
        <v>2300000</v>
      </c>
      <c r="Y191">
        <v>39.606200000000001</v>
      </c>
      <c r="Z191">
        <v>97.2577</v>
      </c>
      <c r="AA191">
        <v>57.651499999999999</v>
      </c>
      <c r="AC191">
        <f t="shared" si="32"/>
        <v>100279.05484455456</v>
      </c>
      <c r="AD191">
        <f t="shared" si="33"/>
        <v>0.42705714214547019</v>
      </c>
      <c r="AE191">
        <f t="shared" si="34"/>
        <v>427.05714214547021</v>
      </c>
      <c r="AF191">
        <f t="shared" si="35"/>
        <v>71.890531937369943</v>
      </c>
      <c r="AG191">
        <f t="shared" si="36"/>
        <v>8.3766246231788688E-3</v>
      </c>
      <c r="AI191">
        <v>7.883658566934586</v>
      </c>
      <c r="AJ191">
        <v>1560.6721996085309</v>
      </c>
      <c r="AL191">
        <v>9.7056367482672698E-2</v>
      </c>
      <c r="AM191">
        <v>97.056367482672698</v>
      </c>
      <c r="AN191">
        <v>155.38534775258887</v>
      </c>
    </row>
    <row r="192" spans="2:40" x14ac:dyDescent="0.2">
      <c r="B192">
        <f t="shared" si="30"/>
        <v>880</v>
      </c>
      <c r="C192">
        <v>2400000</v>
      </c>
      <c r="D192">
        <v>650.68700000000001</v>
      </c>
      <c r="E192">
        <v>-556215</v>
      </c>
      <c r="F192" s="2">
        <v>2526360</v>
      </c>
      <c r="G192">
        <v>1067.48</v>
      </c>
      <c r="I192">
        <f t="shared" si="26"/>
        <v>778.5138281249674</v>
      </c>
      <c r="J192">
        <f t="shared" si="27"/>
        <v>0.17374136229022705</v>
      </c>
      <c r="K192" s="2">
        <f t="shared" si="28"/>
        <v>0.99906277063980731</v>
      </c>
      <c r="L192">
        <f t="shared" si="29"/>
        <v>24</v>
      </c>
      <c r="M192">
        <f t="shared" si="31"/>
        <v>-4.2349999999999994</v>
      </c>
      <c r="O192">
        <v>880</v>
      </c>
      <c r="P192">
        <v>2400000</v>
      </c>
      <c r="Q192">
        <v>650.68700000000001</v>
      </c>
      <c r="R192">
        <v>-556215</v>
      </c>
      <c r="S192" s="2">
        <v>2526360</v>
      </c>
      <c r="T192">
        <v>1067.48</v>
      </c>
      <c r="U192">
        <v>4556.1400000000003</v>
      </c>
      <c r="V192">
        <f t="shared" si="37"/>
        <v>0.45561400000000007</v>
      </c>
      <c r="X192">
        <v>2400000</v>
      </c>
      <c r="Y192">
        <v>39.320999999999998</v>
      </c>
      <c r="Z192">
        <v>97.82</v>
      </c>
      <c r="AA192">
        <v>58.499000000000002</v>
      </c>
      <c r="AC192">
        <f t="shared" si="32"/>
        <v>104766.81090934449</v>
      </c>
      <c r="AD192">
        <f t="shared" si="33"/>
        <v>0.44453643563575945</v>
      </c>
      <c r="AE192">
        <f t="shared" si="34"/>
        <v>444.53643563575946</v>
      </c>
      <c r="AF192">
        <f t="shared" si="35"/>
        <v>71.693833556371871</v>
      </c>
      <c r="AG192">
        <f t="shared" si="36"/>
        <v>8.3996066345998696E-3</v>
      </c>
      <c r="AL192">
        <v>9.7089177340844879E-2</v>
      </c>
      <c r="AM192">
        <v>97.089177340844884</v>
      </c>
      <c r="AN192">
        <v>155.39575673893742</v>
      </c>
    </row>
    <row r="193" spans="2:40" x14ac:dyDescent="0.2">
      <c r="B193">
        <f t="shared" si="30"/>
        <v>920</v>
      </c>
      <c r="C193">
        <v>2500000</v>
      </c>
      <c r="D193">
        <v>650.75599999999997</v>
      </c>
      <c r="E193">
        <v>-556205</v>
      </c>
      <c r="F193" s="2">
        <v>2526360</v>
      </c>
      <c r="G193">
        <v>984.46400000000006</v>
      </c>
      <c r="I193">
        <f t="shared" si="26"/>
        <v>788.5138281249674</v>
      </c>
      <c r="J193">
        <f t="shared" si="27"/>
        <v>0.18163869693978282</v>
      </c>
      <c r="K193" s="2">
        <f t="shared" si="28"/>
        <v>0.99906277063980731</v>
      </c>
      <c r="L193">
        <f t="shared" si="29"/>
        <v>34</v>
      </c>
      <c r="M193">
        <f t="shared" si="31"/>
        <v>-3.7599999999999993</v>
      </c>
      <c r="O193">
        <v>920</v>
      </c>
      <c r="P193">
        <v>2500000</v>
      </c>
      <c r="Q193">
        <v>650.75599999999997</v>
      </c>
      <c r="R193">
        <v>-556205</v>
      </c>
      <c r="S193" s="2">
        <v>2526360</v>
      </c>
      <c r="T193">
        <v>984.46400000000006</v>
      </c>
      <c r="U193">
        <v>5105.5200000000004</v>
      </c>
      <c r="V193">
        <f t="shared" si="37"/>
        <v>0.51055200000000012</v>
      </c>
      <c r="X193">
        <v>2500000</v>
      </c>
      <c r="Y193">
        <v>39.116399999999999</v>
      </c>
      <c r="Z193">
        <v>97.727500000000006</v>
      </c>
      <c r="AA193">
        <v>58.6111</v>
      </c>
      <c r="AC193">
        <f t="shared" si="32"/>
        <v>105370.25093053548</v>
      </c>
      <c r="AD193">
        <f t="shared" si="33"/>
        <v>0.49528593386027814</v>
      </c>
      <c r="AE193">
        <f t="shared" si="34"/>
        <v>495.28593386027813</v>
      </c>
      <c r="AF193">
        <f t="shared" si="35"/>
        <v>68.971701206922233</v>
      </c>
      <c r="AG193">
        <f t="shared" si="36"/>
        <v>8.731117102553955E-3</v>
      </c>
      <c r="AL193">
        <v>9.4343025205803649E-2</v>
      </c>
      <c r="AM193">
        <v>94.343025205803656</v>
      </c>
      <c r="AN193">
        <v>170.58512864685486</v>
      </c>
    </row>
    <row r="194" spans="2:40" x14ac:dyDescent="0.2">
      <c r="B194">
        <f t="shared" si="30"/>
        <v>960</v>
      </c>
      <c r="C194">
        <v>2600000</v>
      </c>
      <c r="D194">
        <v>650.59699999999998</v>
      </c>
      <c r="E194">
        <v>-556218</v>
      </c>
      <c r="F194" s="2">
        <v>2526360</v>
      </c>
      <c r="G194">
        <v>1175.01</v>
      </c>
      <c r="I194">
        <f t="shared" si="26"/>
        <v>775.5138281249674</v>
      </c>
      <c r="J194">
        <f t="shared" si="27"/>
        <v>0.1895360315893386</v>
      </c>
      <c r="K194" s="2">
        <f t="shared" si="28"/>
        <v>0.99906277063980731</v>
      </c>
      <c r="L194">
        <f t="shared" si="29"/>
        <v>21</v>
      </c>
      <c r="M194">
        <f t="shared" si="31"/>
        <v>-4.3349999999999991</v>
      </c>
      <c r="O194">
        <v>960</v>
      </c>
      <c r="P194">
        <v>2600000</v>
      </c>
      <c r="Q194">
        <v>650.59699999999998</v>
      </c>
      <c r="R194">
        <v>-556218</v>
      </c>
      <c r="S194" s="2">
        <v>2526360</v>
      </c>
      <c r="T194">
        <v>1175.01</v>
      </c>
      <c r="U194">
        <v>5442.26</v>
      </c>
      <c r="V194">
        <f t="shared" si="37"/>
        <v>0.5442260000000001</v>
      </c>
      <c r="X194">
        <v>2600000</v>
      </c>
      <c r="Y194">
        <v>38.967799999999997</v>
      </c>
      <c r="Z194">
        <v>97.759799999999998</v>
      </c>
      <c r="AA194">
        <v>58.792000000000002</v>
      </c>
      <c r="AC194">
        <f t="shared" si="32"/>
        <v>106348.92414155605</v>
      </c>
      <c r="AD194">
        <f t="shared" si="33"/>
        <v>0.52309457006537274</v>
      </c>
      <c r="AE194">
        <f t="shared" si="34"/>
        <v>523.09457006537275</v>
      </c>
      <c r="AF194">
        <f t="shared" si="35"/>
        <v>66.711793872963597</v>
      </c>
      <c r="AG194">
        <f t="shared" si="36"/>
        <v>9.0268896253448607E-3</v>
      </c>
      <c r="AL194">
        <v>8.5052100393319688E-2</v>
      </c>
      <c r="AM194">
        <v>85.052100393319691</v>
      </c>
      <c r="AN194">
        <v>172.17548048398129</v>
      </c>
    </row>
    <row r="195" spans="2:40" x14ac:dyDescent="0.2">
      <c r="B195">
        <f t="shared" si="30"/>
        <v>1000</v>
      </c>
      <c r="C195">
        <v>2700000</v>
      </c>
      <c r="D195">
        <v>650.58799999999997</v>
      </c>
      <c r="E195">
        <v>-556188</v>
      </c>
      <c r="F195" s="2">
        <v>2526360</v>
      </c>
      <c r="G195">
        <v>1198.4000000000001</v>
      </c>
      <c r="I195">
        <f t="shared" si="26"/>
        <v>805.5138281249674</v>
      </c>
      <c r="J195">
        <f t="shared" si="27"/>
        <v>0.19743336623889438</v>
      </c>
      <c r="K195" s="2">
        <f t="shared" si="28"/>
        <v>0.99906277063980731</v>
      </c>
      <c r="L195">
        <f t="shared" si="29"/>
        <v>51</v>
      </c>
      <c r="M195">
        <f t="shared" si="31"/>
        <v>-3.2599999999999993</v>
      </c>
      <c r="O195">
        <v>1000</v>
      </c>
      <c r="P195">
        <v>2700000</v>
      </c>
      <c r="Q195">
        <v>650.58799999999997</v>
      </c>
      <c r="R195">
        <v>-556188</v>
      </c>
      <c r="S195" s="2">
        <v>2526360</v>
      </c>
      <c r="T195">
        <v>1198.4000000000001</v>
      </c>
      <c r="U195">
        <v>6078.63</v>
      </c>
      <c r="V195">
        <f t="shared" si="37"/>
        <v>0.60786300000000004</v>
      </c>
      <c r="X195">
        <v>2700000</v>
      </c>
      <c r="Y195">
        <v>38.821100000000001</v>
      </c>
      <c r="Z195">
        <v>97.657300000000006</v>
      </c>
      <c r="AA195">
        <v>58.836199999999998</v>
      </c>
      <c r="AC195">
        <f t="shared" si="32"/>
        <v>106588.96482436487</v>
      </c>
      <c r="AD195">
        <f t="shared" si="33"/>
        <v>0.58294487880642987</v>
      </c>
      <c r="AE195">
        <f t="shared" si="34"/>
        <v>582.94487880642987</v>
      </c>
      <c r="AF195">
        <f t="shared" si="35"/>
        <v>64.187874617232524</v>
      </c>
      <c r="AG195">
        <f t="shared" si="36"/>
        <v>9.381834241919693E-3</v>
      </c>
      <c r="AL195">
        <v>7.843053007080418E-2</v>
      </c>
      <c r="AM195">
        <v>78.430530070804181</v>
      </c>
      <c r="AN195">
        <v>174.1485538068118</v>
      </c>
    </row>
    <row r="196" spans="2:40" x14ac:dyDescent="0.2">
      <c r="B196">
        <f t="shared" si="30"/>
        <v>1040</v>
      </c>
      <c r="C196">
        <v>2800000</v>
      </c>
      <c r="D196">
        <v>650.63099999999997</v>
      </c>
      <c r="E196">
        <v>-556188</v>
      </c>
      <c r="F196" s="2">
        <v>2526360</v>
      </c>
      <c r="G196">
        <v>1370.8</v>
      </c>
      <c r="I196">
        <f t="shared" si="26"/>
        <v>805.5138281249674</v>
      </c>
      <c r="J196">
        <f t="shared" si="27"/>
        <v>0.20533070088845015</v>
      </c>
      <c r="K196" s="2">
        <f t="shared" si="28"/>
        <v>0.99906277063980731</v>
      </c>
      <c r="L196">
        <f t="shared" si="29"/>
        <v>51</v>
      </c>
      <c r="M196">
        <f t="shared" si="31"/>
        <v>-4.01</v>
      </c>
      <c r="O196">
        <v>1040</v>
      </c>
      <c r="P196">
        <v>2800000</v>
      </c>
      <c r="Q196">
        <v>650.63099999999997</v>
      </c>
      <c r="R196">
        <v>-556188</v>
      </c>
      <c r="S196" s="2">
        <v>2526360</v>
      </c>
      <c r="T196">
        <v>1370.8</v>
      </c>
      <c r="U196">
        <v>6578.62</v>
      </c>
      <c r="V196">
        <f t="shared" si="37"/>
        <v>0.65786200000000006</v>
      </c>
      <c r="X196">
        <v>2800000</v>
      </c>
      <c r="Y196">
        <v>39.0852</v>
      </c>
      <c r="Z196">
        <v>97.571899999999999</v>
      </c>
      <c r="AA196">
        <v>58.486699999999999</v>
      </c>
      <c r="AC196">
        <f t="shared" si="32"/>
        <v>104700.73999298083</v>
      </c>
      <c r="AD196">
        <f t="shared" si="33"/>
        <v>0.64227212907347009</v>
      </c>
      <c r="AE196">
        <f t="shared" si="34"/>
        <v>642.27212907347007</v>
      </c>
      <c r="AF196">
        <f t="shared" si="35"/>
        <v>60.625755407474088</v>
      </c>
      <c r="AG196">
        <f t="shared" si="36"/>
        <v>9.9330721069375624E-3</v>
      </c>
      <c r="AL196">
        <v>8.4399868275762707E-2</v>
      </c>
      <c r="AM196">
        <v>84.399868275762714</v>
      </c>
      <c r="AN196">
        <v>186.65989790318719</v>
      </c>
    </row>
    <row r="197" spans="2:40" x14ac:dyDescent="0.2">
      <c r="B197">
        <f t="shared" si="30"/>
        <v>1080</v>
      </c>
      <c r="C197">
        <v>2900000</v>
      </c>
      <c r="D197">
        <v>650.58399999999995</v>
      </c>
      <c r="E197">
        <v>-556191</v>
      </c>
      <c r="F197" s="2">
        <v>2526360</v>
      </c>
      <c r="G197">
        <v>1499.31</v>
      </c>
      <c r="I197">
        <f t="shared" si="26"/>
        <v>802.5138281249674</v>
      </c>
      <c r="J197">
        <f t="shared" si="27"/>
        <v>0.21322803553800593</v>
      </c>
      <c r="K197" s="2">
        <f t="shared" si="28"/>
        <v>0.99906277063980731</v>
      </c>
      <c r="L197">
        <f t="shared" si="29"/>
        <v>48</v>
      </c>
      <c r="M197">
        <f t="shared" si="31"/>
        <v>-4.0849999999999991</v>
      </c>
      <c r="O197">
        <v>1080</v>
      </c>
      <c r="P197">
        <v>2900000</v>
      </c>
      <c r="Q197">
        <v>650.58399999999995</v>
      </c>
      <c r="R197">
        <v>-556191</v>
      </c>
      <c r="S197" s="2">
        <v>2526360</v>
      </c>
      <c r="T197">
        <v>1499.31</v>
      </c>
      <c r="U197">
        <v>7068.22</v>
      </c>
      <c r="V197">
        <f t="shared" si="37"/>
        <v>0.70682200000000006</v>
      </c>
      <c r="X197">
        <v>2900000</v>
      </c>
      <c r="Y197">
        <v>39.107999999999997</v>
      </c>
      <c r="Z197">
        <v>97.756100000000004</v>
      </c>
      <c r="AA197">
        <v>58.648099999999999</v>
      </c>
      <c r="AC197">
        <f t="shared" si="32"/>
        <v>105569.9312456395</v>
      </c>
      <c r="AD197">
        <f t="shared" si="33"/>
        <v>0.68439030148053848</v>
      </c>
      <c r="AE197">
        <f t="shared" si="34"/>
        <v>684.39030148053848</v>
      </c>
      <c r="AF197">
        <f t="shared" si="35"/>
        <v>58.865011663077873</v>
      </c>
      <c r="AG197">
        <f t="shared" si="36"/>
        <v>1.0230185690725348E-2</v>
      </c>
      <c r="AL197">
        <v>7.0939720667017064E-2</v>
      </c>
      <c r="AM197">
        <v>70.93972066701707</v>
      </c>
      <c r="AN197">
        <v>192.72852883782258</v>
      </c>
    </row>
    <row r="198" spans="2:40" x14ac:dyDescent="0.2">
      <c r="B198">
        <f t="shared" si="30"/>
        <v>1120</v>
      </c>
      <c r="C198">
        <v>3000000</v>
      </c>
      <c r="D198">
        <v>650.59900000000005</v>
      </c>
      <c r="E198">
        <v>-556179</v>
      </c>
      <c r="F198" s="2">
        <v>2526360</v>
      </c>
      <c r="G198">
        <v>1604.61</v>
      </c>
      <c r="I198">
        <f t="shared" si="26"/>
        <v>814.5138281249674</v>
      </c>
      <c r="J198">
        <f t="shared" si="27"/>
        <v>0.2211253701875617</v>
      </c>
      <c r="K198" s="2">
        <f t="shared" si="28"/>
        <v>0.99906277063980731</v>
      </c>
      <c r="L198">
        <f t="shared" si="29"/>
        <v>60</v>
      </c>
      <c r="M198">
        <f t="shared" si="31"/>
        <v>-3.7099999999999995</v>
      </c>
      <c r="O198">
        <v>1120</v>
      </c>
      <c r="P198">
        <v>3000000</v>
      </c>
      <c r="Q198">
        <v>650.59900000000005</v>
      </c>
      <c r="R198">
        <v>-556179</v>
      </c>
      <c r="S198" s="2">
        <v>2526360</v>
      </c>
      <c r="T198">
        <v>1604.61</v>
      </c>
      <c r="U198">
        <v>7713.53</v>
      </c>
      <c r="V198">
        <f t="shared" si="37"/>
        <v>0.77135300000000007</v>
      </c>
      <c r="X198">
        <v>3000000</v>
      </c>
      <c r="Y198">
        <v>38.951099999999997</v>
      </c>
      <c r="Z198">
        <v>97.7624</v>
      </c>
      <c r="AA198">
        <v>58.811300000000003</v>
      </c>
      <c r="AC198">
        <f t="shared" si="32"/>
        <v>106453.69391162517</v>
      </c>
      <c r="AD198">
        <f t="shared" si="33"/>
        <v>0.74067291511340516</v>
      </c>
      <c r="AE198">
        <f t="shared" si="34"/>
        <v>740.67291511340511</v>
      </c>
      <c r="AF198">
        <f t="shared" si="35"/>
        <v>57.237870065697031</v>
      </c>
      <c r="AG198">
        <f t="shared" si="36"/>
        <v>1.0521006447458668E-2</v>
      </c>
      <c r="AL198">
        <v>6.7096133626732182E-2</v>
      </c>
      <c r="AM198">
        <v>67.096133626732183</v>
      </c>
      <c r="AN198">
        <v>197.11226733919736</v>
      </c>
    </row>
    <row r="199" spans="2:40" x14ac:dyDescent="0.2">
      <c r="B199">
        <f t="shared" si="30"/>
        <v>1160</v>
      </c>
      <c r="C199">
        <v>3100000</v>
      </c>
      <c r="D199">
        <v>650.67700000000002</v>
      </c>
      <c r="E199">
        <v>-556154</v>
      </c>
      <c r="F199" s="2">
        <v>2526360</v>
      </c>
      <c r="G199">
        <v>1591.2</v>
      </c>
      <c r="I199">
        <f t="shared" si="26"/>
        <v>839.5138281249674</v>
      </c>
      <c r="J199">
        <f t="shared" si="27"/>
        <v>0.22902270483711748</v>
      </c>
      <c r="K199" s="2">
        <f t="shared" si="28"/>
        <v>0.99906277063980731</v>
      </c>
      <c r="L199">
        <f t="shared" si="29"/>
        <v>85</v>
      </c>
      <c r="M199">
        <f t="shared" si="31"/>
        <v>-3.3849999999999993</v>
      </c>
      <c r="O199">
        <v>1160</v>
      </c>
      <c r="P199">
        <v>3100000</v>
      </c>
      <c r="Q199">
        <v>650.67700000000002</v>
      </c>
      <c r="R199">
        <v>-556154</v>
      </c>
      <c r="S199" s="2">
        <v>2526360</v>
      </c>
      <c r="T199">
        <v>1591.2</v>
      </c>
      <c r="U199">
        <v>8393.35</v>
      </c>
      <c r="V199">
        <f t="shared" si="37"/>
        <v>0.83933500000000005</v>
      </c>
      <c r="X199">
        <v>3100000</v>
      </c>
      <c r="Y199">
        <v>39.427100000000003</v>
      </c>
      <c r="Z199">
        <v>98.319299999999998</v>
      </c>
      <c r="AA199">
        <v>58.892200000000003</v>
      </c>
      <c r="AC199">
        <f t="shared" si="32"/>
        <v>106893.60712348232</v>
      </c>
      <c r="AD199">
        <f t="shared" si="33"/>
        <v>0.80263413820420138</v>
      </c>
      <c r="AE199">
        <f t="shared" si="34"/>
        <v>802.63413820420135</v>
      </c>
      <c r="AF199">
        <f t="shared" si="35"/>
        <v>55.492526042897452</v>
      </c>
      <c r="AG199">
        <f t="shared" si="36"/>
        <v>1.0851911832856205E-2</v>
      </c>
      <c r="AL199">
        <v>6.1874549067549689E-2</v>
      </c>
      <c r="AM199">
        <v>61.874549067549687</v>
      </c>
      <c r="AN199">
        <v>215.63088068910386</v>
      </c>
    </row>
    <row r="200" spans="2:40" x14ac:dyDescent="0.2">
      <c r="B200">
        <f t="shared" si="30"/>
        <v>1200</v>
      </c>
      <c r="C200">
        <v>3200000</v>
      </c>
      <c r="D200">
        <v>650.62699999999995</v>
      </c>
      <c r="E200">
        <v>-556145</v>
      </c>
      <c r="F200" s="2">
        <v>2526360</v>
      </c>
      <c r="G200">
        <v>1675.31</v>
      </c>
      <c r="I200">
        <f t="shared" si="26"/>
        <v>848.5138281249674</v>
      </c>
      <c r="J200">
        <f t="shared" si="27"/>
        <v>0.23692003948667326</v>
      </c>
      <c r="K200" s="2">
        <f t="shared" si="28"/>
        <v>0.99906277063980731</v>
      </c>
      <c r="L200">
        <f t="shared" si="29"/>
        <v>94</v>
      </c>
      <c r="M200">
        <f t="shared" si="31"/>
        <v>-3.7849999999999993</v>
      </c>
      <c r="O200">
        <v>1200</v>
      </c>
      <c r="P200">
        <v>3200000</v>
      </c>
      <c r="Q200">
        <v>650.62699999999995</v>
      </c>
      <c r="R200">
        <v>-556145</v>
      </c>
      <c r="S200" s="2">
        <v>2526360</v>
      </c>
      <c r="T200">
        <v>1675.31</v>
      </c>
      <c r="U200">
        <v>9136.19</v>
      </c>
      <c r="V200">
        <f t="shared" si="37"/>
        <v>0.91361900000000007</v>
      </c>
      <c r="X200">
        <v>3200000</v>
      </c>
      <c r="Y200">
        <v>38.877299999999998</v>
      </c>
      <c r="Z200">
        <v>97.873199999999997</v>
      </c>
      <c r="AA200">
        <v>58.995899999999999</v>
      </c>
      <c r="AC200">
        <f t="shared" si="32"/>
        <v>107459.2710267409</v>
      </c>
      <c r="AD200">
        <f t="shared" si="33"/>
        <v>0.86907100221061251</v>
      </c>
      <c r="AE200">
        <f t="shared" si="34"/>
        <v>869.07100221061251</v>
      </c>
      <c r="AF200">
        <f t="shared" si="35"/>
        <v>53.926644176919467</v>
      </c>
      <c r="AG200">
        <f t="shared" si="36"/>
        <v>1.1167021593710457E-2</v>
      </c>
      <c r="AL200">
        <v>7.1027870838753851E-2</v>
      </c>
      <c r="AM200">
        <v>71.027870838753856</v>
      </c>
      <c r="AN200">
        <v>218.07316919947911</v>
      </c>
    </row>
    <row r="201" spans="2:40" x14ac:dyDescent="0.2">
      <c r="B201">
        <f t="shared" si="30"/>
        <v>1240</v>
      </c>
      <c r="C201">
        <v>3300000</v>
      </c>
      <c r="D201">
        <v>650.61900000000003</v>
      </c>
      <c r="E201">
        <v>-556139</v>
      </c>
      <c r="F201" s="2">
        <v>2526360</v>
      </c>
      <c r="G201">
        <v>1986.35</v>
      </c>
      <c r="I201">
        <f t="shared" si="26"/>
        <v>854.5138281249674</v>
      </c>
      <c r="J201">
        <f t="shared" si="27"/>
        <v>0.24481737413622903</v>
      </c>
      <c r="K201" s="2">
        <f t="shared" si="28"/>
        <v>0.99906277063980731</v>
      </c>
      <c r="L201">
        <f t="shared" si="29"/>
        <v>100</v>
      </c>
      <c r="M201">
        <f t="shared" si="31"/>
        <v>-3.8599999999999994</v>
      </c>
      <c r="O201">
        <v>1240</v>
      </c>
      <c r="P201">
        <v>3300000</v>
      </c>
      <c r="Q201">
        <v>650.61900000000003</v>
      </c>
      <c r="R201">
        <v>-556139</v>
      </c>
      <c r="S201" s="2">
        <v>2526360</v>
      </c>
      <c r="T201">
        <v>1986.35</v>
      </c>
      <c r="U201">
        <v>9941.1</v>
      </c>
      <c r="V201">
        <f t="shared" si="37"/>
        <v>0.99411000000000005</v>
      </c>
      <c r="X201">
        <v>3300000</v>
      </c>
      <c r="Y201">
        <v>39.397500000000001</v>
      </c>
      <c r="Z201">
        <v>97.551100000000005</v>
      </c>
      <c r="AA201">
        <v>58.153599999999997</v>
      </c>
      <c r="AC201">
        <f t="shared" si="32"/>
        <v>102921.99893276741</v>
      </c>
      <c r="AD201">
        <f t="shared" si="33"/>
        <v>0.98732527927940661</v>
      </c>
      <c r="AE201">
        <f t="shared" si="34"/>
        <v>987.32527927940657</v>
      </c>
      <c r="AF201">
        <f t="shared" si="35"/>
        <v>49.983570772026241</v>
      </c>
      <c r="AG201">
        <f t="shared" si="36"/>
        <v>1.2047958773226076E-2</v>
      </c>
      <c r="AL201">
        <v>5.4538302423818928E-2</v>
      </c>
      <c r="AM201">
        <v>54.538302423818926</v>
      </c>
      <c r="AN201">
        <v>229.93690909405561</v>
      </c>
    </row>
    <row r="202" spans="2:40" x14ac:dyDescent="0.2">
      <c r="B202">
        <f t="shared" si="30"/>
        <v>1280</v>
      </c>
      <c r="C202">
        <v>3400000</v>
      </c>
      <c r="D202">
        <v>650.64800000000002</v>
      </c>
      <c r="E202">
        <v>-556108</v>
      </c>
      <c r="F202" s="2">
        <v>2526360</v>
      </c>
      <c r="G202">
        <v>2185.46</v>
      </c>
      <c r="I202">
        <f t="shared" si="26"/>
        <v>885.5138281249674</v>
      </c>
      <c r="J202">
        <f t="shared" si="27"/>
        <v>0.25271470878578478</v>
      </c>
      <c r="K202" s="2">
        <f t="shared" si="28"/>
        <v>0.99906277063980731</v>
      </c>
      <c r="L202">
        <f t="shared" si="29"/>
        <v>131</v>
      </c>
      <c r="M202">
        <f t="shared" si="31"/>
        <v>-3.2349999999999994</v>
      </c>
      <c r="O202">
        <v>1280</v>
      </c>
      <c r="P202">
        <v>3400000</v>
      </c>
      <c r="Q202">
        <v>650.64800000000002</v>
      </c>
      <c r="R202">
        <v>-556108</v>
      </c>
      <c r="S202" s="2">
        <v>2526360</v>
      </c>
      <c r="T202">
        <v>2185.46</v>
      </c>
      <c r="U202">
        <v>10617.5</v>
      </c>
      <c r="V202">
        <f t="shared" si="37"/>
        <v>1.06175</v>
      </c>
      <c r="X202">
        <v>3400000</v>
      </c>
      <c r="Y202">
        <v>39.320900000000002</v>
      </c>
      <c r="Z202">
        <v>98.388599999999997</v>
      </c>
      <c r="AA202">
        <v>59.067700000000002</v>
      </c>
      <c r="AC202">
        <f t="shared" si="32"/>
        <v>107852.09338820381</v>
      </c>
      <c r="AD202">
        <f t="shared" si="33"/>
        <v>1.0063005666244782</v>
      </c>
      <c r="AE202">
        <f t="shared" si="34"/>
        <v>1006.3005666244782</v>
      </c>
      <c r="AF202">
        <f t="shared" si="35"/>
        <v>50.74103956123151</v>
      </c>
      <c r="AG202">
        <f t="shared" si="36"/>
        <v>1.1868105289275715E-2</v>
      </c>
      <c r="AL202">
        <v>5.7856108873866212E-2</v>
      </c>
      <c r="AM202">
        <v>57.856108873866212</v>
      </c>
      <c r="AN202">
        <v>245.62639332390961</v>
      </c>
    </row>
    <row r="203" spans="2:40" x14ac:dyDescent="0.2">
      <c r="B203">
        <f t="shared" si="30"/>
        <v>1320</v>
      </c>
      <c r="C203">
        <v>3500000</v>
      </c>
      <c r="D203">
        <v>650.69000000000005</v>
      </c>
      <c r="E203">
        <v>-556113</v>
      </c>
      <c r="F203" s="2">
        <v>2526360</v>
      </c>
      <c r="G203">
        <v>2218.92</v>
      </c>
      <c r="I203">
        <f t="shared" si="26"/>
        <v>880.5138281249674</v>
      </c>
      <c r="J203">
        <f t="shared" si="27"/>
        <v>0.26061204343534056</v>
      </c>
      <c r="K203" s="2">
        <f t="shared" si="28"/>
        <v>0.99906277063980731</v>
      </c>
      <c r="L203">
        <f t="shared" si="29"/>
        <v>126</v>
      </c>
      <c r="M203">
        <f t="shared" si="31"/>
        <v>-4.1349999999999998</v>
      </c>
      <c r="O203">
        <v>1320</v>
      </c>
      <c r="P203">
        <v>3500000</v>
      </c>
      <c r="Q203">
        <v>650.69000000000005</v>
      </c>
      <c r="R203">
        <v>-556113</v>
      </c>
      <c r="S203" s="2">
        <v>2526360</v>
      </c>
      <c r="T203">
        <v>2218.92</v>
      </c>
      <c r="U203">
        <v>11590.9</v>
      </c>
      <c r="V203">
        <f t="shared" si="37"/>
        <v>1.15909</v>
      </c>
      <c r="X203">
        <v>3500000</v>
      </c>
      <c r="Y203">
        <v>39.5124</v>
      </c>
      <c r="Z203">
        <v>97.218999999999994</v>
      </c>
      <c r="AA203">
        <v>57.706600000000002</v>
      </c>
      <c r="AC203">
        <f t="shared" si="32"/>
        <v>100566.85265252064</v>
      </c>
      <c r="AD203">
        <f t="shared" si="33"/>
        <v>1.1781384420307675</v>
      </c>
      <c r="AE203">
        <f t="shared" si="34"/>
        <v>1178.1384420307675</v>
      </c>
      <c r="AF203">
        <f t="shared" si="35"/>
        <v>45.879817172233274</v>
      </c>
      <c r="AG203">
        <f t="shared" si="36"/>
        <v>1.3125597204089444E-2</v>
      </c>
      <c r="AL203">
        <v>5.2037168308947307E-2</v>
      </c>
      <c r="AM203">
        <v>52.037168308947308</v>
      </c>
      <c r="AN203">
        <v>259.08971495167384</v>
      </c>
    </row>
    <row r="204" spans="2:40" x14ac:dyDescent="0.2">
      <c r="B204">
        <f t="shared" si="30"/>
        <v>1360</v>
      </c>
      <c r="C204">
        <v>3600000</v>
      </c>
      <c r="D204">
        <v>650.64300000000003</v>
      </c>
      <c r="E204">
        <v>-556099</v>
      </c>
      <c r="F204" s="2">
        <v>2526360</v>
      </c>
      <c r="G204">
        <v>2522.79</v>
      </c>
      <c r="I204">
        <f t="shared" si="26"/>
        <v>894.5138281249674</v>
      </c>
      <c r="J204">
        <f t="shared" si="27"/>
        <v>0.26850937808489633</v>
      </c>
      <c r="K204" s="2">
        <f t="shared" si="28"/>
        <v>0.99906277063980731</v>
      </c>
      <c r="L204">
        <f t="shared" si="29"/>
        <v>140</v>
      </c>
      <c r="M204">
        <f t="shared" si="31"/>
        <v>-3.6599999999999993</v>
      </c>
      <c r="O204">
        <v>1360</v>
      </c>
      <c r="P204">
        <v>3600000</v>
      </c>
      <c r="Q204">
        <v>650.64300000000003</v>
      </c>
      <c r="R204">
        <v>-556099</v>
      </c>
      <c r="S204" s="2">
        <v>2526360</v>
      </c>
      <c r="T204">
        <v>2522.79</v>
      </c>
      <c r="U204">
        <v>12370.2</v>
      </c>
      <c r="V204">
        <f t="shared" si="37"/>
        <v>1.2370200000000002</v>
      </c>
      <c r="X204">
        <v>3600000</v>
      </c>
      <c r="Y204">
        <v>39.072899999999997</v>
      </c>
      <c r="Z204">
        <v>97.228999999999999</v>
      </c>
      <c r="AA204">
        <v>58.156100000000002</v>
      </c>
      <c r="AC204">
        <f t="shared" si="32"/>
        <v>102935.27323009018</v>
      </c>
      <c r="AD204">
        <f t="shared" si="33"/>
        <v>1.2284190035490645</v>
      </c>
      <c r="AE204">
        <f t="shared" si="34"/>
        <v>1228.4190035490644</v>
      </c>
      <c r="AF204">
        <f t="shared" si="35"/>
        <v>45.579133484676696</v>
      </c>
      <c r="AG204">
        <f t="shared" si="36"/>
        <v>1.3212186234353366E-2</v>
      </c>
      <c r="AL204">
        <v>4.5667814778405091E-2</v>
      </c>
      <c r="AM204">
        <v>45.667814778405088</v>
      </c>
      <c r="AN204">
        <v>279.37001292509268</v>
      </c>
    </row>
    <row r="205" spans="2:40" x14ac:dyDescent="0.2">
      <c r="B205">
        <f t="shared" si="30"/>
        <v>1400</v>
      </c>
      <c r="C205">
        <v>3700000</v>
      </c>
      <c r="D205">
        <v>650.63900000000001</v>
      </c>
      <c r="E205">
        <v>-556085</v>
      </c>
      <c r="F205" s="2">
        <v>2526360</v>
      </c>
      <c r="G205">
        <v>2764.42</v>
      </c>
      <c r="I205">
        <f t="shared" si="26"/>
        <v>908.5138281249674</v>
      </c>
      <c r="J205">
        <f t="shared" si="27"/>
        <v>0.27640671273445211</v>
      </c>
      <c r="K205" s="2">
        <f t="shared" si="28"/>
        <v>0.99906277063980731</v>
      </c>
      <c r="L205">
        <f t="shared" si="29"/>
        <v>154</v>
      </c>
      <c r="M205">
        <f t="shared" si="31"/>
        <v>-3.6599999999999993</v>
      </c>
      <c r="O205">
        <v>1400</v>
      </c>
      <c r="P205">
        <v>3700000</v>
      </c>
      <c r="Q205">
        <v>650.63900000000001</v>
      </c>
      <c r="R205">
        <v>-556085</v>
      </c>
      <c r="S205" s="2">
        <v>2526360</v>
      </c>
      <c r="T205">
        <v>2764.42</v>
      </c>
      <c r="U205">
        <v>13219.8</v>
      </c>
      <c r="V205">
        <f t="shared" si="37"/>
        <v>1.3219799999999999</v>
      </c>
      <c r="X205">
        <v>3700000</v>
      </c>
      <c r="Y205">
        <v>38.801000000000002</v>
      </c>
      <c r="Z205">
        <v>97.553600000000003</v>
      </c>
      <c r="AA205">
        <v>58.752600000000001</v>
      </c>
      <c r="AC205">
        <f t="shared" si="32"/>
        <v>106135.25526624304</v>
      </c>
      <c r="AD205">
        <f t="shared" si="33"/>
        <v>1.2732076597801714</v>
      </c>
      <c r="AE205">
        <f t="shared" si="34"/>
        <v>1273.2076597801713</v>
      </c>
      <c r="AF205">
        <f t="shared" si="35"/>
        <v>45.653321943808258</v>
      </c>
      <c r="AG205">
        <f t="shared" si="36"/>
        <v>1.3190715907622436E-2</v>
      </c>
      <c r="AL205">
        <v>5.1341214824509054E-2</v>
      </c>
      <c r="AM205">
        <v>51.341214824509052</v>
      </c>
      <c r="AN205">
        <v>301.45185430696699</v>
      </c>
    </row>
    <row r="206" spans="2:40" x14ac:dyDescent="0.2">
      <c r="B206">
        <f t="shared" si="30"/>
        <v>1440</v>
      </c>
      <c r="C206">
        <v>3800000</v>
      </c>
      <c r="D206">
        <v>650.64200000000005</v>
      </c>
      <c r="E206">
        <v>-556067</v>
      </c>
      <c r="F206" s="2">
        <v>2526360</v>
      </c>
      <c r="G206">
        <v>2933.27</v>
      </c>
      <c r="I206">
        <f t="shared" si="26"/>
        <v>926.5138281249674</v>
      </c>
      <c r="J206">
        <f t="shared" si="27"/>
        <v>0.28430404738400789</v>
      </c>
      <c r="K206" s="2">
        <f t="shared" si="28"/>
        <v>0.99906277063980731</v>
      </c>
      <c r="L206">
        <f t="shared" si="29"/>
        <v>172</v>
      </c>
      <c r="M206">
        <f t="shared" si="31"/>
        <v>-3.5599999999999996</v>
      </c>
      <c r="O206">
        <v>1440</v>
      </c>
      <c r="P206">
        <v>3800000</v>
      </c>
      <c r="Q206">
        <v>650.64200000000005</v>
      </c>
      <c r="R206">
        <v>-556067</v>
      </c>
      <c r="S206" s="2">
        <v>2526360</v>
      </c>
      <c r="T206">
        <v>2933.27</v>
      </c>
      <c r="U206">
        <v>14170.4</v>
      </c>
      <c r="V206">
        <f t="shared" si="37"/>
        <v>1.4170400000000001</v>
      </c>
      <c r="X206">
        <v>3800000</v>
      </c>
      <c r="Y206">
        <v>39.032800000000002</v>
      </c>
      <c r="Z206">
        <v>97.942800000000005</v>
      </c>
      <c r="AA206">
        <v>58.91</v>
      </c>
      <c r="AC206">
        <f t="shared" si="32"/>
        <v>106990.56128815665</v>
      </c>
      <c r="AD206">
        <f t="shared" si="33"/>
        <v>1.3538503774752968</v>
      </c>
      <c r="AE206">
        <f t="shared" si="34"/>
        <v>1353.8503774752967</v>
      </c>
      <c r="AF206">
        <f t="shared" si="35"/>
        <v>44.742858338699953</v>
      </c>
      <c r="AG206">
        <f t="shared" si="36"/>
        <v>1.3459131185616102E-2</v>
      </c>
      <c r="AL206">
        <v>4.1255921886624247E-2</v>
      </c>
      <c r="AM206">
        <v>41.25592188662425</v>
      </c>
      <c r="AN206">
        <v>305.45398296325311</v>
      </c>
    </row>
    <row r="207" spans="2:40" x14ac:dyDescent="0.2">
      <c r="B207">
        <f t="shared" si="30"/>
        <v>1480</v>
      </c>
      <c r="C207">
        <v>3900000</v>
      </c>
      <c r="D207">
        <v>650.59100000000001</v>
      </c>
      <c r="E207">
        <v>-556061</v>
      </c>
      <c r="F207" s="2">
        <v>2526360</v>
      </c>
      <c r="G207">
        <v>3171.7</v>
      </c>
      <c r="I207">
        <f t="shared" si="26"/>
        <v>932.5138281249674</v>
      </c>
      <c r="J207">
        <f t="shared" si="27"/>
        <v>0.29220138203356366</v>
      </c>
      <c r="K207" s="2">
        <f t="shared" si="28"/>
        <v>0.99906277063980731</v>
      </c>
      <c r="L207">
        <f t="shared" si="29"/>
        <v>178</v>
      </c>
      <c r="M207">
        <f t="shared" si="31"/>
        <v>-3.8599999999999994</v>
      </c>
      <c r="O207">
        <v>1480</v>
      </c>
      <c r="P207">
        <v>3900000</v>
      </c>
      <c r="Q207">
        <v>650.59100000000001</v>
      </c>
      <c r="R207">
        <v>-556061</v>
      </c>
      <c r="S207" s="2">
        <v>2526360</v>
      </c>
      <c r="T207">
        <v>3171.7</v>
      </c>
      <c r="U207">
        <v>15094.7</v>
      </c>
      <c r="V207">
        <f t="shared" si="37"/>
        <v>1.5094700000000001</v>
      </c>
      <c r="X207">
        <v>3900000</v>
      </c>
      <c r="Y207">
        <v>38.835299999999997</v>
      </c>
      <c r="Z207">
        <v>97.920199999999994</v>
      </c>
      <c r="AA207">
        <v>59.084899999999998</v>
      </c>
      <c r="AC207">
        <f t="shared" si="32"/>
        <v>107946.33759789204</v>
      </c>
      <c r="AD207">
        <f t="shared" si="33"/>
        <v>1.4293895427444705</v>
      </c>
      <c r="AE207">
        <f t="shared" si="34"/>
        <v>1429.3895427444704</v>
      </c>
      <c r="AF207">
        <f t="shared" si="35"/>
        <v>43.922489528007148</v>
      </c>
      <c r="AG207">
        <f t="shared" si="36"/>
        <v>1.3710516103965543E-2</v>
      </c>
      <c r="AL207">
        <v>3.6316812761377631E-2</v>
      </c>
      <c r="AM207">
        <v>36.316812761377633</v>
      </c>
      <c r="AN207">
        <v>343.27557828400171</v>
      </c>
    </row>
    <row r="208" spans="2:40" x14ac:dyDescent="0.2">
      <c r="B208">
        <f t="shared" si="30"/>
        <v>1520</v>
      </c>
      <c r="C208">
        <v>4000000</v>
      </c>
      <c r="D208">
        <v>650.62900000000002</v>
      </c>
      <c r="E208">
        <v>-556045</v>
      </c>
      <c r="F208" s="2">
        <v>2526360</v>
      </c>
      <c r="G208">
        <v>3311.62</v>
      </c>
      <c r="I208">
        <f t="shared" si="26"/>
        <v>948.5138281249674</v>
      </c>
      <c r="J208">
        <f t="shared" si="27"/>
        <v>0.30009871668311944</v>
      </c>
      <c r="K208" s="2">
        <f t="shared" si="28"/>
        <v>0.99906277063980731</v>
      </c>
      <c r="L208">
        <f t="shared" si="29"/>
        <v>194</v>
      </c>
      <c r="M208">
        <f t="shared" si="31"/>
        <v>-3.6099999999999994</v>
      </c>
      <c r="O208">
        <v>1520</v>
      </c>
      <c r="P208">
        <v>4000000</v>
      </c>
      <c r="Q208">
        <v>650.62900000000002</v>
      </c>
      <c r="R208">
        <v>-556045</v>
      </c>
      <c r="S208" s="2">
        <v>2526360</v>
      </c>
      <c r="T208">
        <v>3311.62</v>
      </c>
      <c r="U208">
        <v>16194.2</v>
      </c>
      <c r="V208">
        <f t="shared" si="37"/>
        <v>1.6194200000000001</v>
      </c>
      <c r="X208">
        <v>4000000</v>
      </c>
      <c r="Y208">
        <v>39.027700000000003</v>
      </c>
      <c r="Z208">
        <v>97.989699999999999</v>
      </c>
      <c r="AA208">
        <v>58.962000000000003</v>
      </c>
      <c r="AC208">
        <f t="shared" si="32"/>
        <v>107274.13393567034</v>
      </c>
      <c r="AD208">
        <f t="shared" si="33"/>
        <v>1.5431157651139917</v>
      </c>
      <c r="AE208">
        <f t="shared" si="34"/>
        <v>1543.1157651139918</v>
      </c>
      <c r="AF208">
        <f t="shared" si="35"/>
        <v>42.500318063197817</v>
      </c>
      <c r="AG208">
        <f t="shared" si="36"/>
        <v>1.4169305723889662E-2</v>
      </c>
      <c r="AL208">
        <v>3.8221282208302162E-2</v>
      </c>
      <c r="AM208">
        <v>38.221282208302163</v>
      </c>
      <c r="AN208">
        <v>375.54298982652222</v>
      </c>
    </row>
    <row r="209" spans="2:40" x14ac:dyDescent="0.2">
      <c r="B209">
        <f t="shared" si="30"/>
        <v>1560</v>
      </c>
      <c r="C209">
        <v>4100000</v>
      </c>
      <c r="D209">
        <v>650.65599999999995</v>
      </c>
      <c r="E209">
        <v>-556016</v>
      </c>
      <c r="F209" s="2">
        <v>2526360</v>
      </c>
      <c r="G209">
        <v>3563</v>
      </c>
      <c r="I209">
        <f t="shared" si="26"/>
        <v>977.5138281249674</v>
      </c>
      <c r="J209">
        <f t="shared" si="27"/>
        <v>0.30799605133267521</v>
      </c>
      <c r="K209" s="2">
        <f t="shared" si="28"/>
        <v>0.99906277063980731</v>
      </c>
      <c r="L209">
        <f t="shared" si="29"/>
        <v>223</v>
      </c>
      <c r="M209">
        <f t="shared" si="31"/>
        <v>-3.2849999999999993</v>
      </c>
      <c r="O209">
        <v>1560</v>
      </c>
      <c r="P209">
        <v>4100000</v>
      </c>
      <c r="Q209">
        <v>650.65599999999995</v>
      </c>
      <c r="R209">
        <v>-556016</v>
      </c>
      <c r="S209" s="2">
        <v>2526360</v>
      </c>
      <c r="T209">
        <v>3563</v>
      </c>
      <c r="U209">
        <v>17321.7</v>
      </c>
      <c r="V209">
        <f t="shared" si="37"/>
        <v>1.7321700000000002</v>
      </c>
      <c r="X209">
        <v>4100000</v>
      </c>
      <c r="Y209">
        <v>38.592700000000001</v>
      </c>
      <c r="Z209">
        <v>98.197800000000001</v>
      </c>
      <c r="AA209">
        <v>59.6051</v>
      </c>
      <c r="AC209">
        <f t="shared" si="32"/>
        <v>110822.6830856638</v>
      </c>
      <c r="AD209">
        <f t="shared" si="33"/>
        <v>1.5977023677916273</v>
      </c>
      <c r="AE209">
        <f t="shared" si="34"/>
        <v>1597.7023677916272</v>
      </c>
      <c r="AF209">
        <f t="shared" si="35"/>
        <v>42.780397278324827</v>
      </c>
      <c r="AG209">
        <f t="shared" si="36"/>
        <v>1.4076540619343696E-2</v>
      </c>
      <c r="AL209">
        <v>3.1334625271062302E-2</v>
      </c>
      <c r="AM209">
        <v>31.334625271062304</v>
      </c>
      <c r="AN209">
        <v>384.16155573446804</v>
      </c>
    </row>
    <row r="210" spans="2:40" x14ac:dyDescent="0.2">
      <c r="B210">
        <f t="shared" si="30"/>
        <v>1600</v>
      </c>
      <c r="C210">
        <v>4200000</v>
      </c>
      <c r="D210">
        <v>650.66800000000001</v>
      </c>
      <c r="E210">
        <v>-556006</v>
      </c>
      <c r="F210" s="2">
        <v>2526360</v>
      </c>
      <c r="G210">
        <v>3832.45</v>
      </c>
      <c r="I210">
        <f t="shared" si="26"/>
        <v>987.5138281249674</v>
      </c>
      <c r="J210">
        <f t="shared" si="27"/>
        <v>0.31589338598223099</v>
      </c>
      <c r="K210" s="2">
        <f t="shared" si="28"/>
        <v>0.99906277063980731</v>
      </c>
      <c r="L210">
        <f t="shared" si="29"/>
        <v>233</v>
      </c>
      <c r="M210">
        <f t="shared" si="31"/>
        <v>-3.7599999999999993</v>
      </c>
      <c r="O210">
        <v>1600</v>
      </c>
      <c r="P210">
        <v>4200000</v>
      </c>
      <c r="Q210">
        <v>650.66800000000001</v>
      </c>
      <c r="R210">
        <v>-556006</v>
      </c>
      <c r="S210" s="2">
        <v>2526360</v>
      </c>
      <c r="T210">
        <v>3832.45</v>
      </c>
      <c r="U210">
        <v>18945.2</v>
      </c>
      <c r="V210">
        <f t="shared" si="37"/>
        <v>1.8945200000000002</v>
      </c>
      <c r="X210">
        <v>4200000</v>
      </c>
      <c r="Y210">
        <v>38.662799999999997</v>
      </c>
      <c r="Z210">
        <v>98.208699999999993</v>
      </c>
      <c r="AA210">
        <v>59.545900000000003</v>
      </c>
      <c r="AC210">
        <f t="shared" si="32"/>
        <v>110492.80247734718</v>
      </c>
      <c r="AD210">
        <f t="shared" si="33"/>
        <v>1.7526662835757481</v>
      </c>
      <c r="AE210">
        <f t="shared" si="34"/>
        <v>1752.6662835757481</v>
      </c>
      <c r="AF210">
        <f t="shared" si="35"/>
        <v>41.586728532411541</v>
      </c>
      <c r="AG210">
        <f t="shared" si="36"/>
        <v>1.4480581215487098E-2</v>
      </c>
      <c r="AL210">
        <v>2.7182228040434221E-2</v>
      </c>
      <c r="AM210">
        <v>27.182228040434222</v>
      </c>
      <c r="AN210">
        <v>466.5033637497051</v>
      </c>
    </row>
    <row r="211" spans="2:40" x14ac:dyDescent="0.2">
      <c r="B211">
        <f t="shared" si="30"/>
        <v>1640</v>
      </c>
      <c r="C211">
        <v>4300000</v>
      </c>
      <c r="D211">
        <v>650.66300000000001</v>
      </c>
      <c r="E211">
        <v>-555979</v>
      </c>
      <c r="F211" s="2">
        <v>2526360</v>
      </c>
      <c r="G211">
        <v>3986.15</v>
      </c>
      <c r="I211">
        <f t="shared" si="26"/>
        <v>1014.5138281249674</v>
      </c>
      <c r="J211">
        <f t="shared" si="27"/>
        <v>0.32379072063178677</v>
      </c>
      <c r="K211" s="2">
        <f t="shared" si="28"/>
        <v>0.99906277063980731</v>
      </c>
      <c r="L211">
        <f t="shared" si="29"/>
        <v>260</v>
      </c>
      <c r="M211">
        <f t="shared" si="31"/>
        <v>-3.3349999999999995</v>
      </c>
      <c r="O211">
        <v>1640</v>
      </c>
      <c r="P211">
        <v>4300000</v>
      </c>
      <c r="Q211">
        <v>650.66300000000001</v>
      </c>
      <c r="R211">
        <v>-555979</v>
      </c>
      <c r="S211" s="2">
        <v>2526360</v>
      </c>
      <c r="T211">
        <v>3986.15</v>
      </c>
      <c r="U211">
        <v>20062.099999999999</v>
      </c>
      <c r="V211">
        <f t="shared" si="37"/>
        <v>2.0062099999999998</v>
      </c>
      <c r="X211">
        <v>4300000</v>
      </c>
      <c r="Y211">
        <v>38.812199999999997</v>
      </c>
      <c r="Z211">
        <v>98.453999999999994</v>
      </c>
      <c r="AA211">
        <v>59.641800000000003</v>
      </c>
      <c r="AC211">
        <f t="shared" si="32"/>
        <v>111027.51608978941</v>
      </c>
      <c r="AD211">
        <f t="shared" si="33"/>
        <v>1.8470548551356272</v>
      </c>
      <c r="AE211">
        <f t="shared" si="34"/>
        <v>1847.0548551356271</v>
      </c>
      <c r="AF211">
        <f t="shared" si="35"/>
        <v>40.768762310531208</v>
      </c>
      <c r="AG211">
        <f t="shared" si="36"/>
        <v>1.4771113123648649E-2</v>
      </c>
      <c r="AL211">
        <v>2.8313474833098377E-2</v>
      </c>
      <c r="AM211">
        <v>28.313474833098375</v>
      </c>
      <c r="AN211">
        <v>502.30466886961665</v>
      </c>
    </row>
    <row r="212" spans="2:40" x14ac:dyDescent="0.2">
      <c r="B212">
        <f t="shared" si="30"/>
        <v>1680</v>
      </c>
      <c r="C212">
        <v>4400000</v>
      </c>
      <c r="D212">
        <v>650.64599999999996</v>
      </c>
      <c r="E212">
        <v>-555964</v>
      </c>
      <c r="F212" s="2">
        <v>2526360</v>
      </c>
      <c r="G212">
        <v>4310.26</v>
      </c>
      <c r="I212">
        <f t="shared" si="26"/>
        <v>1029.5138281249674</v>
      </c>
      <c r="J212">
        <f t="shared" si="27"/>
        <v>0.33168805528134254</v>
      </c>
      <c r="K212" s="2">
        <f t="shared" si="28"/>
        <v>0.99906277063980731</v>
      </c>
      <c r="L212">
        <f t="shared" si="29"/>
        <v>275</v>
      </c>
      <c r="M212">
        <f t="shared" si="31"/>
        <v>-3.6349999999999993</v>
      </c>
      <c r="O212">
        <v>1680</v>
      </c>
      <c r="P212">
        <v>4400000</v>
      </c>
      <c r="Q212">
        <v>650.64599999999996</v>
      </c>
      <c r="R212">
        <v>-555964</v>
      </c>
      <c r="S212" s="2">
        <v>2526360</v>
      </c>
      <c r="T212">
        <v>4310.26</v>
      </c>
      <c r="U212">
        <v>21484.1</v>
      </c>
      <c r="V212">
        <f t="shared" si="37"/>
        <v>2.1484100000000002</v>
      </c>
      <c r="X212">
        <v>4400000</v>
      </c>
      <c r="Y212">
        <v>38.8187</v>
      </c>
      <c r="Z212">
        <v>98.767600000000002</v>
      </c>
      <c r="AA212">
        <v>59.948900000000002</v>
      </c>
      <c r="AC212">
        <f t="shared" si="32"/>
        <v>112751.42870615216</v>
      </c>
      <c r="AD212">
        <f t="shared" si="33"/>
        <v>1.9477317249991331</v>
      </c>
      <c r="AE212">
        <f t="shared" si="34"/>
        <v>1947.7317249991331</v>
      </c>
      <c r="AF212">
        <f t="shared" si="35"/>
        <v>40.416018075502869</v>
      </c>
      <c r="AG212">
        <f t="shared" si="36"/>
        <v>1.4900032924446062E-2</v>
      </c>
      <c r="AL212">
        <v>2.1576357181192139E-2</v>
      </c>
      <c r="AM212">
        <v>21.57635718119214</v>
      </c>
      <c r="AN212">
        <v>516.98038876552039</v>
      </c>
    </row>
    <row r="213" spans="2:40" x14ac:dyDescent="0.2">
      <c r="B213">
        <f t="shared" si="30"/>
        <v>1720</v>
      </c>
      <c r="C213">
        <v>4500000</v>
      </c>
      <c r="D213">
        <v>650.65200000000004</v>
      </c>
      <c r="E213">
        <v>-555932</v>
      </c>
      <c r="F213" s="2">
        <v>2526360</v>
      </c>
      <c r="G213">
        <v>4740.09</v>
      </c>
      <c r="I213">
        <f t="shared" si="26"/>
        <v>1061.5138281249674</v>
      </c>
      <c r="J213">
        <f t="shared" si="27"/>
        <v>0.33958538993089832</v>
      </c>
      <c r="K213" s="2">
        <f t="shared" si="28"/>
        <v>0.99906277063980731</v>
      </c>
      <c r="L213">
        <f t="shared" si="29"/>
        <v>307</v>
      </c>
      <c r="M213">
        <f t="shared" si="31"/>
        <v>-3.2099999999999995</v>
      </c>
      <c r="O213">
        <v>1720</v>
      </c>
      <c r="P213">
        <v>4500000</v>
      </c>
      <c r="Q213">
        <v>650.65200000000004</v>
      </c>
      <c r="R213">
        <v>-555932</v>
      </c>
      <c r="S213" s="2">
        <v>2526360</v>
      </c>
      <c r="T213">
        <v>4740.09</v>
      </c>
      <c r="U213">
        <v>22873.3</v>
      </c>
      <c r="V213">
        <f t="shared" si="37"/>
        <v>2.2873299999999999</v>
      </c>
      <c r="X213">
        <v>4500000</v>
      </c>
      <c r="Y213">
        <v>38.4529</v>
      </c>
      <c r="Z213">
        <v>98.631299999999996</v>
      </c>
      <c r="AA213">
        <v>60.178400000000003</v>
      </c>
      <c r="AC213">
        <f t="shared" si="32"/>
        <v>114051.31783336452</v>
      </c>
      <c r="AD213">
        <f t="shared" si="33"/>
        <v>2.0500409910423651</v>
      </c>
      <c r="AE213">
        <f t="shared" si="34"/>
        <v>2050.040991042365</v>
      </c>
      <c r="AF213">
        <f t="shared" si="35"/>
        <v>39.931223022820994</v>
      </c>
      <c r="AG213">
        <f t="shared" si="36"/>
        <v>1.5080930520355916E-2</v>
      </c>
      <c r="AL213">
        <v>1.7985375852292908E-2</v>
      </c>
      <c r="AM213">
        <v>17.985375852292908</v>
      </c>
      <c r="AN213">
        <v>707.6541264257562</v>
      </c>
    </row>
    <row r="214" spans="2:40" x14ac:dyDescent="0.2">
      <c r="B214">
        <f t="shared" si="30"/>
        <v>1760</v>
      </c>
      <c r="C214">
        <v>4600000</v>
      </c>
      <c r="D214">
        <v>650.65</v>
      </c>
      <c r="E214">
        <v>-555917</v>
      </c>
      <c r="F214" s="2">
        <v>2526360</v>
      </c>
      <c r="G214">
        <v>5035.5600000000004</v>
      </c>
      <c r="I214">
        <f t="shared" si="26"/>
        <v>1076.5138281249674</v>
      </c>
      <c r="J214">
        <f t="shared" si="27"/>
        <v>0.34748272458045409</v>
      </c>
      <c r="K214" s="2">
        <f t="shared" si="28"/>
        <v>0.99906277063980731</v>
      </c>
      <c r="L214">
        <f t="shared" si="29"/>
        <v>322</v>
      </c>
      <c r="M214">
        <f t="shared" si="31"/>
        <v>-3.6349999999999993</v>
      </c>
      <c r="O214">
        <v>1760</v>
      </c>
      <c r="P214">
        <v>4600000</v>
      </c>
      <c r="Q214">
        <v>650.65</v>
      </c>
      <c r="R214">
        <v>-555917</v>
      </c>
      <c r="S214" s="2">
        <v>2526360</v>
      </c>
      <c r="T214">
        <v>5035.5600000000004</v>
      </c>
      <c r="U214">
        <v>24303.9</v>
      </c>
      <c r="V214">
        <f t="shared" si="37"/>
        <v>2.4303900000000001</v>
      </c>
      <c r="X214">
        <v>4600000</v>
      </c>
      <c r="Y214">
        <v>39.004300000000001</v>
      </c>
      <c r="Z214">
        <v>98.505300000000005</v>
      </c>
      <c r="AA214">
        <v>59.500999999999998</v>
      </c>
      <c r="AC214">
        <f t="shared" si="32"/>
        <v>110243.04286924883</v>
      </c>
      <c r="AD214">
        <f t="shared" si="33"/>
        <v>2.2535064443353403</v>
      </c>
      <c r="AE214">
        <f t="shared" si="34"/>
        <v>2253.5064443353403</v>
      </c>
      <c r="AF214">
        <f t="shared" si="35"/>
        <v>37.720659327194113</v>
      </c>
      <c r="AG214">
        <f t="shared" si="36"/>
        <v>1.5964726246602307E-2</v>
      </c>
      <c r="AL214">
        <v>2.0830563311455098E-2</v>
      </c>
      <c r="AM214">
        <v>20.830563311455098</v>
      </c>
      <c r="AN214">
        <v>767.54569335967517</v>
      </c>
    </row>
    <row r="215" spans="2:40" x14ac:dyDescent="0.2">
      <c r="B215">
        <f t="shared" si="30"/>
        <v>1800</v>
      </c>
      <c r="C215">
        <v>4700000</v>
      </c>
      <c r="D215">
        <v>650.64</v>
      </c>
      <c r="E215">
        <v>-555882</v>
      </c>
      <c r="F215" s="2">
        <v>2526360</v>
      </c>
      <c r="G215">
        <v>5383.26</v>
      </c>
      <c r="I215">
        <f t="shared" si="26"/>
        <v>1111.5138281249674</v>
      </c>
      <c r="J215">
        <f t="shared" si="27"/>
        <v>0.35538005923000987</v>
      </c>
      <c r="K215" s="2">
        <f t="shared" si="28"/>
        <v>0.99906277063980731</v>
      </c>
      <c r="L215">
        <f t="shared" si="29"/>
        <v>357</v>
      </c>
      <c r="M215">
        <f t="shared" si="31"/>
        <v>-3.1349999999999993</v>
      </c>
      <c r="O215">
        <v>1800</v>
      </c>
      <c r="P215">
        <v>4700000</v>
      </c>
      <c r="Q215">
        <v>650.64</v>
      </c>
      <c r="R215">
        <v>-555882</v>
      </c>
      <c r="S215" s="2">
        <v>2526360</v>
      </c>
      <c r="T215">
        <v>5383.26</v>
      </c>
      <c r="U215">
        <v>25935.599999999999</v>
      </c>
      <c r="V215">
        <f t="shared" si="37"/>
        <v>2.5935600000000001</v>
      </c>
      <c r="X215">
        <v>4700000</v>
      </c>
      <c r="Y215">
        <v>38.450499999999998</v>
      </c>
      <c r="Z215">
        <v>98.245599999999996</v>
      </c>
      <c r="AA215">
        <v>59.795099999999998</v>
      </c>
      <c r="AC215">
        <f t="shared" si="32"/>
        <v>111885.8555917546</v>
      </c>
      <c r="AD215">
        <f t="shared" si="33"/>
        <v>2.369491411569757</v>
      </c>
      <c r="AE215">
        <f t="shared" si="34"/>
        <v>2369.491411569757</v>
      </c>
      <c r="AF215">
        <f t="shared" si="35"/>
        <v>37.432034576308119</v>
      </c>
      <c r="AG215">
        <f t="shared" si="36"/>
        <v>1.6087824421415521E-2</v>
      </c>
      <c r="AL215">
        <v>1.4957707279453546E-2</v>
      </c>
      <c r="AM215">
        <v>14.957707279453546</v>
      </c>
      <c r="AN215">
        <v>778.49166962075878</v>
      </c>
    </row>
    <row r="216" spans="2:40" x14ac:dyDescent="0.2">
      <c r="B216">
        <f t="shared" si="30"/>
        <v>1840</v>
      </c>
      <c r="C216">
        <v>4800000</v>
      </c>
      <c r="D216">
        <v>650.678</v>
      </c>
      <c r="E216">
        <v>-555864</v>
      </c>
      <c r="F216" s="2">
        <v>2526360</v>
      </c>
      <c r="G216">
        <v>5750.88</v>
      </c>
      <c r="I216">
        <f t="shared" si="26"/>
        <v>1129.5138281249674</v>
      </c>
      <c r="J216">
        <f t="shared" si="27"/>
        <v>0.36327739387956565</v>
      </c>
      <c r="K216" s="2">
        <f t="shared" si="28"/>
        <v>0.99906277063980731</v>
      </c>
      <c r="L216">
        <f t="shared" si="29"/>
        <v>375</v>
      </c>
      <c r="M216">
        <f t="shared" si="31"/>
        <v>-3.5599999999999996</v>
      </c>
      <c r="O216">
        <v>1840</v>
      </c>
      <c r="P216">
        <v>4800000</v>
      </c>
      <c r="Q216">
        <v>650.678</v>
      </c>
      <c r="R216">
        <v>-555864</v>
      </c>
      <c r="S216" s="2">
        <v>2526360</v>
      </c>
      <c r="T216">
        <v>5750.88</v>
      </c>
      <c r="U216">
        <v>27716.5</v>
      </c>
      <c r="V216">
        <f t="shared" si="37"/>
        <v>2.7716500000000002</v>
      </c>
      <c r="X216">
        <v>4800000</v>
      </c>
      <c r="Y216">
        <v>38.816000000000003</v>
      </c>
      <c r="Z216">
        <v>98.427400000000006</v>
      </c>
      <c r="AA216">
        <v>59.611400000000003</v>
      </c>
      <c r="AC216">
        <f t="shared" si="32"/>
        <v>110857.82722773915</v>
      </c>
      <c r="AD216">
        <f t="shared" si="33"/>
        <v>2.5556775127302869</v>
      </c>
      <c r="AE216">
        <f t="shared" si="34"/>
        <v>2555.6775127302867</v>
      </c>
      <c r="AF216">
        <f t="shared" si="35"/>
        <v>36.281838889426368</v>
      </c>
      <c r="AG216">
        <f t="shared" si="36"/>
        <v>1.659783567848595E-2</v>
      </c>
      <c r="AL216">
        <v>9.032264348501769E-3</v>
      </c>
      <c r="AM216">
        <v>9.0322643485017693</v>
      </c>
      <c r="AN216">
        <v>1415.5173048999516</v>
      </c>
    </row>
    <row r="217" spans="2:40" x14ac:dyDescent="0.2">
      <c r="B217">
        <f t="shared" si="30"/>
        <v>1880</v>
      </c>
      <c r="C217">
        <v>4900000</v>
      </c>
      <c r="D217">
        <v>650.63300000000004</v>
      </c>
      <c r="E217">
        <v>-555832</v>
      </c>
      <c r="F217" s="2">
        <v>2526360</v>
      </c>
      <c r="G217">
        <v>6193.31</v>
      </c>
      <c r="I217">
        <f t="shared" si="26"/>
        <v>1161.5138281249674</v>
      </c>
      <c r="J217">
        <f t="shared" si="27"/>
        <v>0.37117472852912142</v>
      </c>
      <c r="K217" s="2">
        <f t="shared" si="28"/>
        <v>0.99906277063980731</v>
      </c>
      <c r="L217">
        <f t="shared" si="29"/>
        <v>407</v>
      </c>
      <c r="M217">
        <f t="shared" si="31"/>
        <v>-3.2099999999999995</v>
      </c>
      <c r="O217">
        <v>1880</v>
      </c>
      <c r="P217">
        <v>4900000</v>
      </c>
      <c r="Q217">
        <v>650.63300000000004</v>
      </c>
      <c r="R217">
        <v>-555832</v>
      </c>
      <c r="S217" s="2">
        <v>2526360</v>
      </c>
      <c r="T217">
        <v>6193.31</v>
      </c>
      <c r="U217">
        <v>29144.7</v>
      </c>
      <c r="V217">
        <f t="shared" si="37"/>
        <v>2.9144700000000001</v>
      </c>
      <c r="X217">
        <v>4900000</v>
      </c>
      <c r="Y217">
        <v>38.222999999999999</v>
      </c>
      <c r="Z217">
        <v>98.2834</v>
      </c>
      <c r="AA217">
        <v>60.060400000000001</v>
      </c>
      <c r="AC217">
        <f t="shared" si="32"/>
        <v>113381.72457198791</v>
      </c>
      <c r="AD217">
        <f t="shared" si="33"/>
        <v>2.6275473890822107</v>
      </c>
      <c r="AE217">
        <f t="shared" si="34"/>
        <v>2627.5473890822109</v>
      </c>
      <c r="AF217">
        <f t="shared" si="35"/>
        <v>36.318337519814428</v>
      </c>
      <c r="AG217">
        <f t="shared" si="36"/>
        <v>1.6581155447202227E-2</v>
      </c>
      <c r="AL217">
        <v>8.2642310649290018E-3</v>
      </c>
      <c r="AM217">
        <v>8.2642310649290014</v>
      </c>
      <c r="AN217">
        <v>1516.0892339476852</v>
      </c>
    </row>
    <row r="218" spans="2:40" x14ac:dyDescent="0.2">
      <c r="B218">
        <f t="shared" si="30"/>
        <v>1920</v>
      </c>
      <c r="C218">
        <v>5000000</v>
      </c>
      <c r="D218">
        <v>650.61800000000005</v>
      </c>
      <c r="E218">
        <v>-555800</v>
      </c>
      <c r="F218" s="2">
        <v>2526360</v>
      </c>
      <c r="G218">
        <v>6431.02</v>
      </c>
      <c r="I218">
        <f t="shared" si="26"/>
        <v>1193.5138281249674</v>
      </c>
      <c r="J218">
        <f t="shared" si="27"/>
        <v>0.3790720631786772</v>
      </c>
      <c r="K218" s="2">
        <f t="shared" si="28"/>
        <v>0.99906277063980731</v>
      </c>
      <c r="L218">
        <f t="shared" si="29"/>
        <v>439</v>
      </c>
      <c r="M218">
        <f t="shared" si="31"/>
        <v>-3.2099999999999995</v>
      </c>
      <c r="O218">
        <v>1920</v>
      </c>
      <c r="P218">
        <v>5000000</v>
      </c>
      <c r="Q218">
        <v>650.61800000000005</v>
      </c>
      <c r="R218">
        <v>-555800</v>
      </c>
      <c r="S218" s="2">
        <v>2526360</v>
      </c>
      <c r="T218">
        <v>6431.02</v>
      </c>
      <c r="U218">
        <v>30709.8</v>
      </c>
      <c r="V218">
        <f t="shared" si="37"/>
        <v>3.07098</v>
      </c>
      <c r="X218">
        <v>5000000</v>
      </c>
      <c r="Y218">
        <v>38.417299999999997</v>
      </c>
      <c r="Z218">
        <v>98.548400000000001</v>
      </c>
      <c r="AA218">
        <v>60.131100000000004</v>
      </c>
      <c r="AC218">
        <f t="shared" si="32"/>
        <v>113782.59741437931</v>
      </c>
      <c r="AD218">
        <f t="shared" si="33"/>
        <v>2.7588949940848124</v>
      </c>
      <c r="AE218">
        <f t="shared" si="34"/>
        <v>2758.8949940848124</v>
      </c>
      <c r="AF218">
        <f t="shared" si="35"/>
        <v>35.687437584864178</v>
      </c>
      <c r="AG218">
        <f t="shared" si="36"/>
        <v>1.6874285203805336E-2</v>
      </c>
      <c r="AL218">
        <v>7.6225638077516726E-3</v>
      </c>
      <c r="AM218">
        <v>7.6225638077516722</v>
      </c>
      <c r="AN218">
        <v>1552.0465397543221</v>
      </c>
    </row>
    <row r="219" spans="2:40" x14ac:dyDescent="0.2">
      <c r="B219">
        <f t="shared" si="30"/>
        <v>1960</v>
      </c>
      <c r="C219">
        <v>5100000</v>
      </c>
      <c r="D219">
        <v>650.70699999999999</v>
      </c>
      <c r="E219">
        <v>-555774</v>
      </c>
      <c r="F219" s="2">
        <v>2526360</v>
      </c>
      <c r="G219">
        <v>6848.12</v>
      </c>
      <c r="I219">
        <f t="shared" si="26"/>
        <v>1219.5138281249674</v>
      </c>
      <c r="J219">
        <f t="shared" si="27"/>
        <v>0.38696939782823297</v>
      </c>
      <c r="K219" s="2">
        <f t="shared" si="28"/>
        <v>0.99906277063980731</v>
      </c>
      <c r="L219">
        <f t="shared" si="29"/>
        <v>465</v>
      </c>
      <c r="M219">
        <f t="shared" si="31"/>
        <v>-3.3599999999999994</v>
      </c>
      <c r="O219">
        <v>1960</v>
      </c>
      <c r="P219">
        <v>5100000</v>
      </c>
      <c r="Q219">
        <v>650.70699999999999</v>
      </c>
      <c r="R219">
        <v>-555774</v>
      </c>
      <c r="S219" s="2">
        <v>2526360</v>
      </c>
      <c r="T219">
        <v>6848.12</v>
      </c>
      <c r="U219">
        <v>32814.9</v>
      </c>
      <c r="V219">
        <f t="shared" si="37"/>
        <v>3.2814900000000002</v>
      </c>
      <c r="X219">
        <v>5100000</v>
      </c>
      <c r="Y219">
        <v>38.658999999999999</v>
      </c>
      <c r="Z219">
        <v>98.496600000000001</v>
      </c>
      <c r="AA219">
        <v>59.837600000000002</v>
      </c>
      <c r="AC219">
        <f t="shared" si="32"/>
        <v>112124.59736670372</v>
      </c>
      <c r="AD219">
        <f t="shared" si="33"/>
        <v>2.9916047578952187</v>
      </c>
      <c r="AE219">
        <f t="shared" si="34"/>
        <v>2991.6047578952189</v>
      </c>
      <c r="AF219">
        <f t="shared" si="35"/>
        <v>34.449710476647439</v>
      </c>
      <c r="AG219">
        <f t="shared" si="36"/>
        <v>1.7480553295454129E-2</v>
      </c>
    </row>
    <row r="220" spans="2:40" x14ac:dyDescent="0.2">
      <c r="B220">
        <f t="shared" si="30"/>
        <v>2000</v>
      </c>
      <c r="C220">
        <v>5200000</v>
      </c>
      <c r="D220">
        <v>650.67100000000005</v>
      </c>
      <c r="E220">
        <v>-555745</v>
      </c>
      <c r="F220" s="2">
        <v>2526360</v>
      </c>
      <c r="G220">
        <v>7298.39</v>
      </c>
      <c r="I220">
        <f t="shared" si="26"/>
        <v>1248.5138281249674</v>
      </c>
      <c r="J220">
        <f t="shared" si="27"/>
        <v>0.39486673247778875</v>
      </c>
      <c r="K220" s="2">
        <f t="shared" si="28"/>
        <v>0.99906277063980731</v>
      </c>
      <c r="L220">
        <f t="shared" si="29"/>
        <v>494</v>
      </c>
      <c r="M220">
        <f t="shared" si="31"/>
        <v>-3.2849999999999993</v>
      </c>
      <c r="O220">
        <v>2000</v>
      </c>
      <c r="P220">
        <v>5200000</v>
      </c>
      <c r="Q220">
        <v>650.67100000000005</v>
      </c>
      <c r="R220">
        <v>-555745</v>
      </c>
      <c r="S220" s="2">
        <v>2526360</v>
      </c>
      <c r="T220">
        <v>7298.39</v>
      </c>
      <c r="U220">
        <v>34444.1</v>
      </c>
      <c r="V220">
        <f t="shared" si="37"/>
        <v>3.44441</v>
      </c>
      <c r="X220">
        <v>5200000</v>
      </c>
      <c r="Y220">
        <v>38.181600000000003</v>
      </c>
      <c r="Z220">
        <v>98.618300000000005</v>
      </c>
      <c r="AA220">
        <v>60.436700000000002</v>
      </c>
      <c r="AC220">
        <f t="shared" si="32"/>
        <v>115526.23657312708</v>
      </c>
      <c r="AD220">
        <f t="shared" si="33"/>
        <v>3.0476721207577153</v>
      </c>
      <c r="AE220">
        <f t="shared" si="34"/>
        <v>3047.6721207577152</v>
      </c>
      <c r="AF220">
        <f t="shared" si="35"/>
        <v>34.784949832168564</v>
      </c>
      <c r="AG220">
        <f t="shared" si="36"/>
        <v>1.7312084763827805E-2</v>
      </c>
    </row>
    <row r="221" spans="2:40" x14ac:dyDescent="0.2">
      <c r="B221">
        <f t="shared" si="30"/>
        <v>2040</v>
      </c>
      <c r="C221">
        <v>5300000</v>
      </c>
      <c r="D221">
        <v>650.66099999999994</v>
      </c>
      <c r="E221">
        <v>-555725</v>
      </c>
      <c r="F221" s="2">
        <v>2526360</v>
      </c>
      <c r="G221">
        <v>7700.49</v>
      </c>
      <c r="I221">
        <f t="shared" si="26"/>
        <v>1268.5138281249674</v>
      </c>
      <c r="J221">
        <f t="shared" si="27"/>
        <v>0.40276406712734453</v>
      </c>
      <c r="K221" s="2">
        <f t="shared" si="28"/>
        <v>0.99906277063980731</v>
      </c>
      <c r="L221">
        <f t="shared" si="29"/>
        <v>514</v>
      </c>
      <c r="M221">
        <f t="shared" si="31"/>
        <v>-3.5099999999999993</v>
      </c>
      <c r="O221">
        <v>2040</v>
      </c>
      <c r="P221">
        <v>5300000</v>
      </c>
      <c r="Q221">
        <v>650.66099999999994</v>
      </c>
      <c r="R221">
        <v>-555725</v>
      </c>
      <c r="S221" s="2">
        <v>2526360</v>
      </c>
      <c r="T221">
        <v>7700.49</v>
      </c>
      <c r="U221">
        <v>36107.1</v>
      </c>
      <c r="V221">
        <f t="shared" si="37"/>
        <v>3.6107100000000001</v>
      </c>
      <c r="X221">
        <v>5300000</v>
      </c>
      <c r="Y221">
        <v>38.4467</v>
      </c>
      <c r="Z221">
        <v>98.602199999999996</v>
      </c>
      <c r="AA221">
        <v>60.155500000000004</v>
      </c>
      <c r="AC221">
        <f t="shared" si="32"/>
        <v>113921.16574729847</v>
      </c>
      <c r="AD221">
        <f t="shared" si="33"/>
        <v>3.2398299436964919</v>
      </c>
      <c r="AE221">
        <f t="shared" si="34"/>
        <v>3239.8299436964917</v>
      </c>
      <c r="AF221">
        <f t="shared" si="35"/>
        <v>33.629081378932909</v>
      </c>
      <c r="AG221">
        <f t="shared" si="36"/>
        <v>1.7907120126607171E-2</v>
      </c>
    </row>
    <row r="222" spans="2:40" x14ac:dyDescent="0.2">
      <c r="B222">
        <f t="shared" si="30"/>
        <v>2080</v>
      </c>
      <c r="C222">
        <v>5400000</v>
      </c>
      <c r="D222">
        <v>650.66200000000003</v>
      </c>
      <c r="E222">
        <v>-555671</v>
      </c>
      <c r="F222" s="2">
        <v>2526360</v>
      </c>
      <c r="G222">
        <v>8012.09</v>
      </c>
      <c r="I222">
        <f t="shared" si="26"/>
        <v>1322.5138281249674</v>
      </c>
      <c r="J222">
        <f t="shared" si="27"/>
        <v>0.4106614017769003</v>
      </c>
      <c r="K222" s="2">
        <f t="shared" si="28"/>
        <v>0.99906277063980731</v>
      </c>
      <c r="L222">
        <f t="shared" si="29"/>
        <v>568</v>
      </c>
      <c r="M222">
        <f t="shared" si="31"/>
        <v>-2.6599999999999993</v>
      </c>
      <c r="O222">
        <v>2080</v>
      </c>
      <c r="P222">
        <v>5400000</v>
      </c>
      <c r="Q222">
        <v>650.66200000000003</v>
      </c>
      <c r="R222">
        <v>-555671</v>
      </c>
      <c r="S222" s="2">
        <v>2526360</v>
      </c>
      <c r="T222">
        <v>8012.09</v>
      </c>
      <c r="U222">
        <v>37941.300000000003</v>
      </c>
      <c r="V222">
        <f t="shared" si="37"/>
        <v>3.7941300000000004</v>
      </c>
      <c r="X222">
        <v>5400000</v>
      </c>
      <c r="Y222">
        <v>38.032200000000003</v>
      </c>
      <c r="Z222">
        <v>98.804199999999994</v>
      </c>
      <c r="AA222">
        <v>60.771999999999998</v>
      </c>
      <c r="AC222">
        <f t="shared" si="32"/>
        <v>117459.72647828243</v>
      </c>
      <c r="AD222">
        <f t="shared" si="33"/>
        <v>3.3018493076014508</v>
      </c>
      <c r="AE222">
        <f t="shared" si="34"/>
        <v>3301.8493076014506</v>
      </c>
      <c r="AF222">
        <f t="shared" si="35"/>
        <v>34.006849656356579</v>
      </c>
      <c r="AG222">
        <f t="shared" si="36"/>
        <v>1.7708197203954657E-2</v>
      </c>
    </row>
    <row r="223" spans="2:40" x14ac:dyDescent="0.2">
      <c r="B223">
        <f t="shared" si="30"/>
        <v>2120</v>
      </c>
      <c r="C223">
        <v>5500000</v>
      </c>
      <c r="D223">
        <v>650.69200000000001</v>
      </c>
      <c r="E223">
        <v>-555643</v>
      </c>
      <c r="F223" s="2">
        <v>2526360</v>
      </c>
      <c r="G223">
        <v>8656.1299999999992</v>
      </c>
      <c r="I223">
        <f t="shared" si="26"/>
        <v>1350.5138281249674</v>
      </c>
      <c r="J223">
        <f t="shared" si="27"/>
        <v>0.41855873642645608</v>
      </c>
      <c r="K223" s="2">
        <f t="shared" si="28"/>
        <v>0.99906277063980731</v>
      </c>
      <c r="L223">
        <f t="shared" si="29"/>
        <v>596</v>
      </c>
      <c r="M223">
        <f t="shared" si="31"/>
        <v>-3.3099999999999996</v>
      </c>
      <c r="O223">
        <v>2120</v>
      </c>
      <c r="P223">
        <v>5500000</v>
      </c>
      <c r="Q223">
        <v>650.69200000000001</v>
      </c>
      <c r="R223">
        <v>-555643</v>
      </c>
      <c r="S223" s="2">
        <v>2526360</v>
      </c>
      <c r="T223">
        <v>8656.1299999999992</v>
      </c>
      <c r="U223">
        <v>39521.9</v>
      </c>
      <c r="V223">
        <f t="shared" si="37"/>
        <v>3.9521900000000003</v>
      </c>
      <c r="X223">
        <v>5500000</v>
      </c>
      <c r="Y223">
        <v>38.304499999999997</v>
      </c>
      <c r="Z223">
        <v>99.087900000000005</v>
      </c>
      <c r="AA223">
        <v>60.7834</v>
      </c>
      <c r="AC223">
        <f t="shared" si="32"/>
        <v>117525.84041644815</v>
      </c>
      <c r="AD223">
        <f t="shared" si="33"/>
        <v>3.4374665136507145</v>
      </c>
      <c r="AE223">
        <f t="shared" si="34"/>
        <v>3437.4665136507147</v>
      </c>
      <c r="AF223">
        <f t="shared" si="35"/>
        <v>33.383991084332578</v>
      </c>
      <c r="AG223">
        <f t="shared" si="36"/>
        <v>1.8038586173796878E-2</v>
      </c>
    </row>
    <row r="224" spans="2:40" x14ac:dyDescent="0.2">
      <c r="B224">
        <f t="shared" si="30"/>
        <v>2160</v>
      </c>
      <c r="C224">
        <v>5600000</v>
      </c>
      <c r="D224">
        <v>650.67700000000002</v>
      </c>
      <c r="E224">
        <v>-555605</v>
      </c>
      <c r="F224" s="2">
        <v>2526360</v>
      </c>
      <c r="G224">
        <v>9116.51</v>
      </c>
      <c r="I224">
        <f t="shared" si="26"/>
        <v>1388.5138281249674</v>
      </c>
      <c r="J224">
        <f t="shared" si="27"/>
        <v>0.42645607107601186</v>
      </c>
      <c r="K224" s="2">
        <f t="shared" si="28"/>
        <v>0.99906277063980731</v>
      </c>
      <c r="L224">
        <f t="shared" si="29"/>
        <v>634</v>
      </c>
      <c r="M224">
        <f t="shared" si="31"/>
        <v>-3.0599999999999996</v>
      </c>
      <c r="O224">
        <v>2160</v>
      </c>
      <c r="P224">
        <v>5600000</v>
      </c>
      <c r="Q224">
        <v>650.67700000000002</v>
      </c>
      <c r="R224">
        <v>-555605</v>
      </c>
      <c r="S224" s="2">
        <v>2526360</v>
      </c>
      <c r="T224">
        <v>9116.51</v>
      </c>
      <c r="U224">
        <v>41539.199999999997</v>
      </c>
      <c r="V224">
        <f t="shared" si="37"/>
        <v>4.1539200000000003</v>
      </c>
      <c r="X224">
        <v>5600000</v>
      </c>
      <c r="Y224">
        <v>37.950499999999998</v>
      </c>
      <c r="Z224">
        <v>98.902600000000007</v>
      </c>
      <c r="AA224">
        <v>60.952100000000002</v>
      </c>
      <c r="AC224">
        <f t="shared" si="32"/>
        <v>118507.11264846353</v>
      </c>
      <c r="AD224">
        <f t="shared" si="33"/>
        <v>3.5830076709538941</v>
      </c>
      <c r="AE224">
        <f t="shared" si="34"/>
        <v>3583.0076709538939</v>
      </c>
      <c r="AF224">
        <f t="shared" si="35"/>
        <v>33.039344091159599</v>
      </c>
      <c r="AG224">
        <f t="shared" si="36"/>
        <v>1.8226754088654314E-2</v>
      </c>
    </row>
    <row r="225" spans="1:33" x14ac:dyDescent="0.2">
      <c r="B225">
        <f t="shared" si="30"/>
        <v>2200</v>
      </c>
      <c r="C225">
        <v>5700000</v>
      </c>
      <c r="D225">
        <v>650.673</v>
      </c>
      <c r="E225">
        <v>-555569</v>
      </c>
      <c r="F225" s="2">
        <v>2526360</v>
      </c>
      <c r="G225">
        <v>9479.49</v>
      </c>
      <c r="I225">
        <f t="shared" si="26"/>
        <v>1424.5138281249674</v>
      </c>
      <c r="J225">
        <f t="shared" si="27"/>
        <v>0.43435340572556763</v>
      </c>
      <c r="K225" s="2">
        <f t="shared" si="28"/>
        <v>0.99906277063980731</v>
      </c>
      <c r="L225">
        <f t="shared" si="29"/>
        <v>670</v>
      </c>
      <c r="M225">
        <f t="shared" si="31"/>
        <v>-3.1099999999999994</v>
      </c>
      <c r="O225">
        <v>2200</v>
      </c>
      <c r="P225">
        <v>5700000</v>
      </c>
      <c r="Q225">
        <v>650.673</v>
      </c>
      <c r="R225">
        <v>-555569</v>
      </c>
      <c r="S225" s="2">
        <v>2526360</v>
      </c>
      <c r="T225">
        <v>9479.49</v>
      </c>
      <c r="U225">
        <v>43671.5</v>
      </c>
      <c r="V225">
        <f t="shared" si="37"/>
        <v>4.3671500000000005</v>
      </c>
      <c r="X225">
        <v>5700000</v>
      </c>
      <c r="Y225">
        <v>37.895400000000002</v>
      </c>
      <c r="Z225">
        <v>99.464799999999997</v>
      </c>
      <c r="AA225">
        <v>61.569400000000002</v>
      </c>
      <c r="AC225">
        <f t="shared" si="32"/>
        <v>122144.28786406681</v>
      </c>
      <c r="AD225">
        <f t="shared" si="33"/>
        <v>3.6547609326873243</v>
      </c>
      <c r="AE225">
        <f t="shared" si="34"/>
        <v>3654.7609326873244</v>
      </c>
      <c r="AF225">
        <f t="shared" si="35"/>
        <v>33.434222796245919</v>
      </c>
      <c r="AG225">
        <f t="shared" si="36"/>
        <v>1.8011484928778319E-2</v>
      </c>
    </row>
    <row r="226" spans="1:33" x14ac:dyDescent="0.2">
      <c r="B226">
        <f t="shared" si="30"/>
        <v>2240</v>
      </c>
      <c r="C226">
        <v>5800000</v>
      </c>
      <c r="D226">
        <v>650.67200000000003</v>
      </c>
      <c r="E226">
        <v>-555511</v>
      </c>
      <c r="F226" s="2">
        <v>2526360</v>
      </c>
      <c r="G226">
        <v>10105.1</v>
      </c>
      <c r="I226">
        <f t="shared" si="26"/>
        <v>1482.5138281249674</v>
      </c>
      <c r="J226">
        <f t="shared" si="27"/>
        <v>0.44225074037512341</v>
      </c>
      <c r="K226" s="2">
        <f t="shared" si="28"/>
        <v>0.99906277063980731</v>
      </c>
      <c r="L226">
        <f t="shared" si="29"/>
        <v>728</v>
      </c>
      <c r="M226">
        <f t="shared" si="31"/>
        <v>-2.5599999999999996</v>
      </c>
      <c r="O226">
        <v>2240</v>
      </c>
      <c r="P226">
        <v>5800000</v>
      </c>
      <c r="Q226">
        <v>650.67200000000003</v>
      </c>
      <c r="R226">
        <v>-555511</v>
      </c>
      <c r="S226" s="2">
        <v>2526360</v>
      </c>
      <c r="T226">
        <v>10105.1</v>
      </c>
      <c r="U226">
        <v>45361.8</v>
      </c>
      <c r="V226">
        <f t="shared" si="37"/>
        <v>4.5361800000000008</v>
      </c>
      <c r="X226">
        <v>5800000</v>
      </c>
      <c r="Y226">
        <v>37.793799999999997</v>
      </c>
      <c r="Z226">
        <v>99.373500000000007</v>
      </c>
      <c r="AA226">
        <v>61.579700000000003</v>
      </c>
      <c r="AC226">
        <f t="shared" si="32"/>
        <v>122205.59900124352</v>
      </c>
      <c r="AD226">
        <f t="shared" si="33"/>
        <v>3.7943134212042766</v>
      </c>
      <c r="AE226">
        <f t="shared" si="34"/>
        <v>3794.3134212042764</v>
      </c>
      <c r="AF226">
        <f t="shared" si="35"/>
        <v>32.853665945780733</v>
      </c>
      <c r="AG226">
        <f t="shared" si="36"/>
        <v>1.8329765725195672E-2</v>
      </c>
    </row>
    <row r="227" spans="1:33" x14ac:dyDescent="0.2">
      <c r="B227">
        <f t="shared" si="30"/>
        <v>2280</v>
      </c>
      <c r="C227">
        <v>5900000</v>
      </c>
      <c r="D227">
        <v>650.69299999999998</v>
      </c>
      <c r="E227">
        <v>-555483</v>
      </c>
      <c r="F227" s="2">
        <v>2526360</v>
      </c>
      <c r="G227">
        <v>10569.3</v>
      </c>
      <c r="I227">
        <f t="shared" si="26"/>
        <v>1510.5138281249674</v>
      </c>
      <c r="J227">
        <f t="shared" si="27"/>
        <v>0.45014807502467918</v>
      </c>
      <c r="K227" s="2">
        <f t="shared" si="28"/>
        <v>0.99906277063980731</v>
      </c>
      <c r="L227">
        <f t="shared" si="29"/>
        <v>756</v>
      </c>
      <c r="M227">
        <f t="shared" si="31"/>
        <v>-3.3099999999999996</v>
      </c>
      <c r="O227">
        <v>2280</v>
      </c>
      <c r="P227">
        <v>5900000</v>
      </c>
      <c r="Q227">
        <v>650.69299999999998</v>
      </c>
      <c r="R227">
        <v>-555483</v>
      </c>
      <c r="S227" s="2">
        <v>2526360</v>
      </c>
      <c r="T227">
        <v>10569.3</v>
      </c>
      <c r="U227">
        <v>47161.7</v>
      </c>
      <c r="V227">
        <f t="shared" si="37"/>
        <v>4.71617</v>
      </c>
      <c r="X227">
        <v>5900000</v>
      </c>
      <c r="Y227">
        <v>38.341000000000001</v>
      </c>
      <c r="Z227">
        <v>99.427099999999996</v>
      </c>
      <c r="AA227">
        <v>61.086100000000002</v>
      </c>
      <c r="AC227">
        <f t="shared" si="32"/>
        <v>119290.42724748688</v>
      </c>
      <c r="AD227">
        <f t="shared" si="33"/>
        <v>4.0412701587909838</v>
      </c>
      <c r="AE227">
        <f t="shared" si="34"/>
        <v>4041.2701587909837</v>
      </c>
      <c r="AF227">
        <f t="shared" si="35"/>
        <v>31.507322494928331</v>
      </c>
      <c r="AG227">
        <f t="shared" si="36"/>
        <v>1.9113017302467859E-2</v>
      </c>
    </row>
    <row r="228" spans="1:33" x14ac:dyDescent="0.2">
      <c r="B228">
        <f t="shared" si="30"/>
        <v>2320</v>
      </c>
      <c r="C228">
        <v>6000000</v>
      </c>
      <c r="D228">
        <v>650.66200000000003</v>
      </c>
      <c r="E228">
        <v>-555439</v>
      </c>
      <c r="F228" s="2">
        <v>2526360</v>
      </c>
      <c r="G228">
        <v>10966.8</v>
      </c>
      <c r="I228">
        <f t="shared" si="26"/>
        <v>1554.5138281249674</v>
      </c>
      <c r="J228">
        <f t="shared" si="27"/>
        <v>0.45804540967423496</v>
      </c>
      <c r="K228" s="2">
        <f t="shared" si="28"/>
        <v>0.99906277063980731</v>
      </c>
      <c r="L228">
        <f t="shared" si="29"/>
        <v>800</v>
      </c>
      <c r="M228">
        <f t="shared" si="31"/>
        <v>-2.9099999999999993</v>
      </c>
      <c r="O228">
        <v>2320</v>
      </c>
      <c r="P228">
        <v>6000000</v>
      </c>
      <c r="Q228">
        <v>650.66200000000003</v>
      </c>
      <c r="R228">
        <v>-555439</v>
      </c>
      <c r="S228" s="2">
        <v>2526360</v>
      </c>
      <c r="T228">
        <v>10966.8</v>
      </c>
      <c r="U228">
        <v>49381.8</v>
      </c>
      <c r="V228">
        <f t="shared" si="37"/>
        <v>4.9381800000000009</v>
      </c>
      <c r="X228">
        <v>6000000</v>
      </c>
      <c r="Y228">
        <v>37.772100000000002</v>
      </c>
      <c r="Z228">
        <v>99.44</v>
      </c>
      <c r="AA228">
        <v>61.667900000000003</v>
      </c>
      <c r="AC228">
        <f t="shared" si="32"/>
        <v>122731.45309881313</v>
      </c>
      <c r="AD228">
        <f t="shared" si="33"/>
        <v>4.112870797591941</v>
      </c>
      <c r="AE228">
        <f t="shared" si="34"/>
        <v>4112.8707975919406</v>
      </c>
      <c r="AF228">
        <f t="shared" si="35"/>
        <v>31.85727631728675</v>
      </c>
      <c r="AG228">
        <f t="shared" si="36"/>
        <v>1.8903059822261939E-2</v>
      </c>
    </row>
    <row r="229" spans="1:33" x14ac:dyDescent="0.2">
      <c r="B229">
        <f t="shared" si="30"/>
        <v>2360</v>
      </c>
      <c r="C229">
        <v>6100000</v>
      </c>
      <c r="D229">
        <v>650.75699999999995</v>
      </c>
      <c r="E229">
        <v>-555395</v>
      </c>
      <c r="F229" s="2">
        <v>2526360</v>
      </c>
      <c r="G229">
        <v>11420.4</v>
      </c>
      <c r="I229">
        <f t="shared" si="26"/>
        <v>1598.5138281249674</v>
      </c>
      <c r="J229">
        <f t="shared" si="27"/>
        <v>0.46594274432379074</v>
      </c>
      <c r="K229" s="2">
        <f t="shared" si="28"/>
        <v>0.99906277063980731</v>
      </c>
      <c r="L229">
        <f t="shared" si="29"/>
        <v>844</v>
      </c>
      <c r="M229">
        <f t="shared" si="31"/>
        <v>-2.9099999999999993</v>
      </c>
      <c r="O229">
        <v>2360</v>
      </c>
      <c r="P229">
        <v>6100000</v>
      </c>
      <c r="Q229">
        <v>650.75699999999995</v>
      </c>
      <c r="R229">
        <v>-555395</v>
      </c>
      <c r="S229" s="2">
        <v>2526360</v>
      </c>
      <c r="T229">
        <v>11420.4</v>
      </c>
      <c r="U229">
        <v>51651</v>
      </c>
      <c r="V229">
        <f t="shared" si="37"/>
        <v>5.1651000000000007</v>
      </c>
      <c r="X229">
        <v>6100000</v>
      </c>
      <c r="Y229">
        <v>37.416600000000003</v>
      </c>
      <c r="Z229">
        <v>99.194999999999993</v>
      </c>
      <c r="AA229">
        <v>61.778399999999998</v>
      </c>
      <c r="AC229">
        <f t="shared" si="32"/>
        <v>123392.38727629655</v>
      </c>
      <c r="AD229">
        <f t="shared" si="33"/>
        <v>4.2788237154972411</v>
      </c>
      <c r="AE229">
        <f t="shared" si="34"/>
        <v>4278.8237154972412</v>
      </c>
      <c r="AF229">
        <f t="shared" si="35"/>
        <v>31.485972719400753</v>
      </c>
      <c r="AG229">
        <f t="shared" si="36"/>
        <v>1.9125977315890309E-2</v>
      </c>
    </row>
    <row r="230" spans="1:33" x14ac:dyDescent="0.2">
      <c r="B230">
        <f t="shared" si="30"/>
        <v>2400</v>
      </c>
      <c r="C230">
        <v>6200000</v>
      </c>
      <c r="D230">
        <v>650.66600000000005</v>
      </c>
      <c r="E230">
        <v>-555357</v>
      </c>
      <c r="F230" s="2">
        <v>2526360</v>
      </c>
      <c r="G230">
        <v>12091.3</v>
      </c>
      <c r="I230">
        <f t="shared" si="26"/>
        <v>1636.5138281249674</v>
      </c>
      <c r="J230">
        <f t="shared" si="27"/>
        <v>0.47384007897334651</v>
      </c>
      <c r="K230" s="2">
        <f t="shared" si="28"/>
        <v>0.99906277063980731</v>
      </c>
      <c r="L230">
        <f t="shared" si="29"/>
        <v>882</v>
      </c>
      <c r="M230">
        <f t="shared" si="31"/>
        <v>-3.0599999999999996</v>
      </c>
      <c r="O230">
        <v>2400</v>
      </c>
      <c r="P230">
        <v>6200000</v>
      </c>
      <c r="Q230">
        <v>650.66600000000005</v>
      </c>
      <c r="R230">
        <v>-555357</v>
      </c>
      <c r="S230" s="2">
        <v>2526360</v>
      </c>
      <c r="T230">
        <v>12091.3</v>
      </c>
      <c r="U230">
        <v>52972.800000000003</v>
      </c>
      <c r="V230">
        <f t="shared" si="37"/>
        <v>5.2972800000000007</v>
      </c>
      <c r="X230">
        <v>6200000</v>
      </c>
      <c r="Y230">
        <v>37.351500000000001</v>
      </c>
      <c r="Z230">
        <v>99.597899999999996</v>
      </c>
      <c r="AA230">
        <v>62.246400000000001</v>
      </c>
      <c r="AC230">
        <f t="shared" si="32"/>
        <v>126217.94800708878</v>
      </c>
      <c r="AD230">
        <f t="shared" si="33"/>
        <v>4.2900844419118132</v>
      </c>
      <c r="AE230">
        <f t="shared" si="34"/>
        <v>4290.084441911813</v>
      </c>
      <c r="AF230">
        <f t="shared" si="35"/>
        <v>31.670186787445356</v>
      </c>
      <c r="AG230">
        <f t="shared" si="36"/>
        <v>1.9014728395562324E-2</v>
      </c>
    </row>
    <row r="231" spans="1:33" x14ac:dyDescent="0.2">
      <c r="B231">
        <f t="shared" si="30"/>
        <v>2440</v>
      </c>
      <c r="C231">
        <v>6300000</v>
      </c>
      <c r="D231">
        <v>650.71600000000001</v>
      </c>
      <c r="E231">
        <v>-555318</v>
      </c>
      <c r="F231" s="2">
        <v>2526360</v>
      </c>
      <c r="G231">
        <v>12682.2</v>
      </c>
      <c r="I231">
        <f t="shared" si="26"/>
        <v>1675.5138281249674</v>
      </c>
      <c r="J231">
        <f t="shared" si="27"/>
        <v>0.48173741362290229</v>
      </c>
      <c r="K231" s="2">
        <f t="shared" si="28"/>
        <v>0.99906277063980731</v>
      </c>
      <c r="L231">
        <f t="shared" si="29"/>
        <v>921</v>
      </c>
      <c r="M231">
        <f t="shared" si="31"/>
        <v>-3.0349999999999993</v>
      </c>
      <c r="O231">
        <v>2440</v>
      </c>
      <c r="P231">
        <v>6300000</v>
      </c>
      <c r="Q231">
        <v>650.71600000000001</v>
      </c>
      <c r="R231">
        <v>-555318</v>
      </c>
      <c r="S231" s="2">
        <v>2526360</v>
      </c>
      <c r="T231">
        <v>12682.2</v>
      </c>
      <c r="U231">
        <v>55144.3</v>
      </c>
      <c r="V231">
        <f t="shared" si="37"/>
        <v>5.5144300000000008</v>
      </c>
      <c r="X231">
        <v>6300000</v>
      </c>
      <c r="Y231">
        <v>36.9985</v>
      </c>
      <c r="Z231">
        <v>99.898499999999999</v>
      </c>
      <c r="AA231">
        <v>62.9</v>
      </c>
      <c r="AC231">
        <f t="shared" si="32"/>
        <v>130235.78557666665</v>
      </c>
      <c r="AD231">
        <f t="shared" si="33"/>
        <v>4.3281701030706312</v>
      </c>
      <c r="AE231">
        <f t="shared" si="34"/>
        <v>4328.1701030706308</v>
      </c>
      <c r="AF231">
        <f t="shared" si="35"/>
        <v>32.14261888289699</v>
      </c>
      <c r="AG231">
        <f t="shared" si="36"/>
        <v>1.8735249986752921E-2</v>
      </c>
    </row>
    <row r="232" spans="1:33" x14ac:dyDescent="0.2">
      <c r="B232">
        <f t="shared" si="30"/>
        <v>2480</v>
      </c>
      <c r="C232">
        <v>6400000</v>
      </c>
      <c r="D232">
        <v>650.68299999999999</v>
      </c>
      <c r="E232">
        <v>-555264</v>
      </c>
      <c r="F232" s="2">
        <v>2526360</v>
      </c>
      <c r="G232">
        <v>13136.7</v>
      </c>
      <c r="I232">
        <f t="shared" si="26"/>
        <v>1729.5138281249674</v>
      </c>
      <c r="J232">
        <f t="shared" si="27"/>
        <v>0.48963474827245806</v>
      </c>
      <c r="K232" s="2">
        <f t="shared" si="28"/>
        <v>0.99906277063980731</v>
      </c>
      <c r="L232">
        <f t="shared" si="29"/>
        <v>975</v>
      </c>
      <c r="M232">
        <f t="shared" si="31"/>
        <v>-2.6599999999999993</v>
      </c>
      <c r="O232">
        <v>2480</v>
      </c>
      <c r="P232">
        <v>6400000</v>
      </c>
      <c r="Q232">
        <v>650.68299999999999</v>
      </c>
      <c r="R232">
        <v>-555264</v>
      </c>
      <c r="S232" s="2">
        <v>2526360</v>
      </c>
      <c r="T232">
        <v>13136.7</v>
      </c>
      <c r="U232">
        <v>57447.6</v>
      </c>
      <c r="V232">
        <f t="shared" si="37"/>
        <v>5.7447600000000003</v>
      </c>
      <c r="X232">
        <v>6400000</v>
      </c>
      <c r="Y232">
        <v>36.938499999999998</v>
      </c>
      <c r="Z232">
        <v>100.245</v>
      </c>
      <c r="AA232">
        <v>63.3065</v>
      </c>
      <c r="AC232">
        <f t="shared" si="32"/>
        <v>132777.13954144096</v>
      </c>
      <c r="AD232">
        <f t="shared" si="33"/>
        <v>4.4226503735477305</v>
      </c>
      <c r="AE232">
        <f t="shared" si="34"/>
        <v>4422.6503735477309</v>
      </c>
      <c r="AF232">
        <f t="shared" si="35"/>
        <v>32.241287674135378</v>
      </c>
      <c r="AG232">
        <f t="shared" si="36"/>
        <v>1.8677914048795798E-2</v>
      </c>
    </row>
    <row r="233" spans="1:33" x14ac:dyDescent="0.2">
      <c r="B233">
        <f t="shared" si="30"/>
        <v>2520</v>
      </c>
      <c r="C233">
        <v>6500000</v>
      </c>
      <c r="D233">
        <v>650.65599999999995</v>
      </c>
      <c r="E233">
        <v>-555232</v>
      </c>
      <c r="F233" s="2">
        <v>2526360</v>
      </c>
      <c r="G233">
        <v>13556.2</v>
      </c>
      <c r="I233">
        <f t="shared" si="26"/>
        <v>1761.5138281249674</v>
      </c>
      <c r="J233">
        <f t="shared" si="27"/>
        <v>0.49753208292201384</v>
      </c>
      <c r="K233" s="2">
        <f t="shared" si="28"/>
        <v>0.99906277063980731</v>
      </c>
      <c r="L233">
        <f t="shared" si="29"/>
        <v>1007</v>
      </c>
      <c r="M233">
        <f t="shared" si="31"/>
        <v>-3.2099999999999995</v>
      </c>
      <c r="O233">
        <v>2520</v>
      </c>
      <c r="P233">
        <v>6500000</v>
      </c>
      <c r="Q233">
        <v>650.65599999999995</v>
      </c>
      <c r="R233">
        <v>-555232</v>
      </c>
      <c r="S233" s="2">
        <v>2526360</v>
      </c>
      <c r="T233">
        <v>13556.2</v>
      </c>
      <c r="U233">
        <v>58965.7</v>
      </c>
      <c r="V233">
        <f t="shared" si="37"/>
        <v>5.8965699999999996</v>
      </c>
      <c r="X233">
        <v>6500000</v>
      </c>
      <c r="Y233">
        <v>37.108499999999999</v>
      </c>
      <c r="Z233">
        <v>100.78</v>
      </c>
      <c r="AA233">
        <v>63.671500000000002</v>
      </c>
      <c r="AC233">
        <f t="shared" si="32"/>
        <v>135087.0262844789</v>
      </c>
      <c r="AD233">
        <f t="shared" si="33"/>
        <v>4.4619001133422271</v>
      </c>
      <c r="AE233">
        <f t="shared" si="34"/>
        <v>4461.9001133422271</v>
      </c>
      <c r="AF233">
        <f t="shared" si="35"/>
        <v>32.281510804965549</v>
      </c>
      <c r="AG233">
        <f t="shared" si="36"/>
        <v>1.8654641154755663E-2</v>
      </c>
    </row>
    <row r="234" spans="1:33" x14ac:dyDescent="0.2">
      <c r="B234">
        <f t="shared" si="30"/>
        <v>2560</v>
      </c>
      <c r="C234">
        <v>6600000</v>
      </c>
      <c r="D234">
        <v>650.70600000000002</v>
      </c>
      <c r="E234">
        <v>-555176</v>
      </c>
      <c r="F234" s="2">
        <v>2526360</v>
      </c>
      <c r="G234">
        <v>14252.7</v>
      </c>
      <c r="I234">
        <f t="shared" si="26"/>
        <v>1817.5138281249674</v>
      </c>
      <c r="J234">
        <f t="shared" si="27"/>
        <v>0.50542941757156956</v>
      </c>
      <c r="K234" s="2">
        <f t="shared" si="28"/>
        <v>0.99906277063980731</v>
      </c>
      <c r="L234">
        <f t="shared" si="29"/>
        <v>1063</v>
      </c>
      <c r="M234">
        <f t="shared" si="31"/>
        <v>-2.6099999999999994</v>
      </c>
      <c r="O234">
        <v>2560</v>
      </c>
      <c r="P234">
        <v>6600000</v>
      </c>
      <c r="Q234">
        <v>650.70600000000002</v>
      </c>
      <c r="R234">
        <v>-555176</v>
      </c>
      <c r="S234" s="2">
        <v>2526360</v>
      </c>
      <c r="T234">
        <v>14252.7</v>
      </c>
      <c r="U234">
        <v>61143.1</v>
      </c>
      <c r="V234">
        <f t="shared" si="37"/>
        <v>6.1143100000000006</v>
      </c>
      <c r="X234">
        <v>6600000</v>
      </c>
      <c r="Y234">
        <v>36.751300000000001</v>
      </c>
      <c r="Z234">
        <v>100.764</v>
      </c>
      <c r="AA234">
        <v>64.012699999999995</v>
      </c>
      <c r="AC234">
        <f t="shared" si="32"/>
        <v>137270.37968482447</v>
      </c>
      <c r="AD234">
        <f t="shared" si="33"/>
        <v>4.5530733382940882</v>
      </c>
      <c r="AE234">
        <f t="shared" si="34"/>
        <v>4553.073338294088</v>
      </c>
      <c r="AF234">
        <f t="shared" si="35"/>
        <v>32.290711971172378</v>
      </c>
      <c r="AG234">
        <f t="shared" si="36"/>
        <v>1.8649325556451518E-2</v>
      </c>
    </row>
    <row r="235" spans="1:33" x14ac:dyDescent="0.2">
      <c r="F235" s="2"/>
      <c r="K235" s="2"/>
      <c r="S235" s="2"/>
    </row>
    <row r="236" spans="1:33" x14ac:dyDescent="0.2">
      <c r="A236" t="s">
        <v>31</v>
      </c>
      <c r="B236" t="s">
        <v>0</v>
      </c>
    </row>
    <row r="238" spans="1:33" x14ac:dyDescent="0.2">
      <c r="B238" t="s">
        <v>1</v>
      </c>
      <c r="AD238" t="s">
        <v>2</v>
      </c>
    </row>
    <row r="239" spans="1:33" x14ac:dyDescent="0.2">
      <c r="D239" t="s">
        <v>3</v>
      </c>
      <c r="F239" t="s">
        <v>32</v>
      </c>
      <c r="X239" t="s">
        <v>5</v>
      </c>
      <c r="Y239" t="s">
        <v>6</v>
      </c>
      <c r="Z239" t="s">
        <v>7</v>
      </c>
      <c r="AA239" t="s">
        <v>8</v>
      </c>
      <c r="AC239">
        <f>(4/3)*3.14*((3.413*6.5)^3)</f>
        <v>45710.641842597375</v>
      </c>
      <c r="AD239" t="s">
        <v>9</v>
      </c>
    </row>
    <row r="240" spans="1:33" x14ac:dyDescent="0.2">
      <c r="B240">
        <v>2277</v>
      </c>
      <c r="C240" t="s">
        <v>10</v>
      </c>
      <c r="D240" t="s">
        <v>11</v>
      </c>
      <c r="E240" t="s">
        <v>12</v>
      </c>
      <c r="F240" t="s">
        <v>13</v>
      </c>
      <c r="G240" t="s">
        <v>14</v>
      </c>
      <c r="I240" t="s">
        <v>15</v>
      </c>
      <c r="J240" t="s">
        <v>16</v>
      </c>
      <c r="K240" t="s">
        <v>17</v>
      </c>
      <c r="L240" t="s">
        <v>18</v>
      </c>
      <c r="M240" t="s">
        <v>19</v>
      </c>
      <c r="X240">
        <v>0</v>
      </c>
      <c r="Y240">
        <v>46.305</v>
      </c>
      <c r="Z240">
        <v>90.894999999999996</v>
      </c>
      <c r="AA240">
        <v>44.59</v>
      </c>
      <c r="AC240">
        <f>(1/6)*3.14*(AA240)^3</f>
        <v>46397.097696343335</v>
      </c>
    </row>
    <row r="241" spans="2:33" x14ac:dyDescent="0.2">
      <c r="B241" t="s">
        <v>20</v>
      </c>
      <c r="C241">
        <v>100000</v>
      </c>
      <c r="D241">
        <v>607.22400000000005</v>
      </c>
      <c r="E241">
        <v>-579942</v>
      </c>
      <c r="F241" s="2">
        <v>2528730</v>
      </c>
      <c r="G241">
        <v>1.87406E-2</v>
      </c>
      <c r="X241">
        <v>100000</v>
      </c>
      <c r="Y241">
        <v>46.390700000000002</v>
      </c>
      <c r="Z241">
        <v>91.054299999999998</v>
      </c>
      <c r="AA241">
        <v>44.663600000000002</v>
      </c>
      <c r="AC241">
        <f>(1/6)*3.14*(AA241)^3</f>
        <v>46627.225481808237</v>
      </c>
    </row>
    <row r="242" spans="2:33" x14ac:dyDescent="0.2">
      <c r="B242">
        <v>0</v>
      </c>
      <c r="C242">
        <v>200000</v>
      </c>
      <c r="D242">
        <v>607.27099999999996</v>
      </c>
      <c r="E242">
        <v>-569180</v>
      </c>
      <c r="F242" s="2">
        <v>2527320</v>
      </c>
      <c r="G242">
        <v>-1.48892E-2</v>
      </c>
      <c r="I242">
        <f>E242-(128000-$B$240)/128000*E$241</f>
        <v>445.37551562499721</v>
      </c>
      <c r="J242">
        <f>B242/$B$240</f>
        <v>0</v>
      </c>
      <c r="K242" s="2">
        <f>F242/$F$241</f>
        <v>0.99944240784899929</v>
      </c>
      <c r="L242">
        <f>E242-$E$242</f>
        <v>0</v>
      </c>
      <c r="O242" t="s">
        <v>21</v>
      </c>
      <c r="P242" t="s">
        <v>10</v>
      </c>
      <c r="Q242" t="s">
        <v>11</v>
      </c>
      <c r="R242" t="s">
        <v>12</v>
      </c>
      <c r="S242" t="s">
        <v>13</v>
      </c>
      <c r="T242" t="s">
        <v>14</v>
      </c>
      <c r="U242" t="s">
        <v>22</v>
      </c>
      <c r="V242" t="s">
        <v>23</v>
      </c>
      <c r="X242">
        <v>200000</v>
      </c>
      <c r="Y242">
        <v>46.567599999999999</v>
      </c>
      <c r="Z242">
        <v>90.795400000000001</v>
      </c>
      <c r="AA242">
        <v>44.227800000000002</v>
      </c>
      <c r="AC242">
        <f>(1/6)*3.14*(AA242)^3</f>
        <v>45275.620266476086</v>
      </c>
      <c r="AD242" t="s">
        <v>24</v>
      </c>
      <c r="AE242" t="s">
        <v>45</v>
      </c>
      <c r="AF242" t="s">
        <v>25</v>
      </c>
      <c r="AG242" t="s">
        <v>26</v>
      </c>
    </row>
    <row r="243" spans="2:33" x14ac:dyDescent="0.2">
      <c r="B243">
        <f>B242+(C243-C242)/5500</f>
        <v>18.181818181818183</v>
      </c>
      <c r="C243">
        <v>300000</v>
      </c>
      <c r="D243">
        <v>650.64099999999996</v>
      </c>
      <c r="E243">
        <v>-569177</v>
      </c>
      <c r="F243" s="2">
        <v>2527610</v>
      </c>
      <c r="G243">
        <v>101.211</v>
      </c>
      <c r="I243">
        <f t="shared" ref="I243:I299" si="38">E243-(128000-$B$240)/128000*E$241</f>
        <v>448.37551562499721</v>
      </c>
      <c r="J243">
        <f t="shared" ref="J243:J299" si="39">B243/$B$240</f>
        <v>7.9849882221423724E-3</v>
      </c>
      <c r="K243">
        <f t="shared" ref="K243:K299" si="40">F243/$F$241</f>
        <v>0.99955708992260939</v>
      </c>
      <c r="L243">
        <f t="shared" ref="L243:L299" si="41">E243-$E$242</f>
        <v>3</v>
      </c>
      <c r="M243">
        <f>((L243-L242)-(B243-B242)*$B$14)/(B243-B242)</f>
        <v>-3.8449999999999993</v>
      </c>
      <c r="O243">
        <v>18.181818181818183</v>
      </c>
      <c r="P243">
        <v>300000</v>
      </c>
      <c r="Q243">
        <v>650.64099999999996</v>
      </c>
      <c r="R243">
        <v>-569177</v>
      </c>
      <c r="S243" s="2">
        <v>2527610</v>
      </c>
      <c r="T243">
        <v>101.211</v>
      </c>
      <c r="U243">
        <v>75.953500000000005</v>
      </c>
      <c r="V243">
        <f>U243*10^-4</f>
        <v>7.5953500000000007E-3</v>
      </c>
      <c r="X243">
        <v>300000</v>
      </c>
      <c r="Y243">
        <v>47.167700000000004</v>
      </c>
      <c r="Z243">
        <v>90.874399999999994</v>
      </c>
      <c r="AA243">
        <v>43.706699999999998</v>
      </c>
      <c r="AC243">
        <f>(1/6)*3.14*(AA243)^3</f>
        <v>43694.064845792062</v>
      </c>
      <c r="AD243">
        <f>V243*$AC$239/AC243</f>
        <v>7.9458920735457246E-3</v>
      </c>
      <c r="AE243">
        <f>AD243*1000</f>
        <v>7.9458920735457248</v>
      </c>
      <c r="AF243">
        <f>AC243/O243*0.6022</f>
        <v>1447.1911217574786</v>
      </c>
      <c r="AG243">
        <f>O243/AC243</f>
        <v>4.1611642784864807E-4</v>
      </c>
    </row>
    <row r="244" spans="2:33" x14ac:dyDescent="0.2">
      <c r="B244">
        <f t="shared" ref="B244:B299" si="42">B243+(C244-C243)/5500</f>
        <v>36.363636363636367</v>
      </c>
      <c r="C244">
        <v>400000</v>
      </c>
      <c r="D244">
        <v>650.68700000000001</v>
      </c>
      <c r="E244">
        <v>-569162</v>
      </c>
      <c r="F244" s="2">
        <v>2527610</v>
      </c>
      <c r="G244">
        <v>105.895</v>
      </c>
      <c r="I244">
        <f t="shared" si="38"/>
        <v>463.37551562499721</v>
      </c>
      <c r="J244">
        <f t="shared" si="39"/>
        <v>1.5969976444284745E-2</v>
      </c>
      <c r="K244">
        <f t="shared" si="40"/>
        <v>0.99955708992260939</v>
      </c>
      <c r="L244">
        <f t="shared" si="41"/>
        <v>18</v>
      </c>
      <c r="M244">
        <f t="shared" ref="M244:M299" si="43">((L244-L243)-(B244-B243)*$B$14)/(B244-B243)</f>
        <v>-3.1849999999999996</v>
      </c>
      <c r="O244">
        <v>36.363636363636367</v>
      </c>
      <c r="P244">
        <v>400000</v>
      </c>
      <c r="Q244">
        <v>650.68700000000001</v>
      </c>
      <c r="R244">
        <v>-569162</v>
      </c>
      <c r="S244" s="2">
        <v>2527610</v>
      </c>
      <c r="T244">
        <v>105.895</v>
      </c>
      <c r="U244">
        <v>156.654</v>
      </c>
      <c r="V244">
        <f>U244*10^-4</f>
        <v>1.5665399999999999E-2</v>
      </c>
      <c r="X244">
        <v>400000</v>
      </c>
      <c r="Y244">
        <v>46.717500000000001</v>
      </c>
      <c r="Z244">
        <v>90.883200000000002</v>
      </c>
      <c r="AA244">
        <v>44.165700000000001</v>
      </c>
      <c r="AC244">
        <f t="shared" ref="AC244:AC299" si="44">(1/6)*3.14*(AA244)^3</f>
        <v>45085.174205922005</v>
      </c>
      <c r="AD244">
        <f t="shared" ref="AD244:AD299" si="45">V244*$AC$239/AC244</f>
        <v>1.58827264468453E-2</v>
      </c>
      <c r="AE244">
        <f t="shared" ref="AE244:AE299" si="46">AD244*1000</f>
        <v>15.8827264468453</v>
      </c>
      <c r="AF244">
        <f t="shared" ref="AF244:AF299" si="47">AC244/O244*0.6022</f>
        <v>746.63302743717122</v>
      </c>
      <c r="AG244">
        <f t="shared" ref="AG244:AG299" si="48">O244/AC244</f>
        <v>8.06554194457564E-4</v>
      </c>
    </row>
    <row r="245" spans="2:33" x14ac:dyDescent="0.2">
      <c r="B245">
        <f t="shared" si="42"/>
        <v>54.545454545454547</v>
      </c>
      <c r="C245">
        <v>500000</v>
      </c>
      <c r="D245">
        <v>650.66999999999996</v>
      </c>
      <c r="E245">
        <v>-569176</v>
      </c>
      <c r="F245" s="2">
        <v>2527610</v>
      </c>
      <c r="G245">
        <v>97.358400000000003</v>
      </c>
      <c r="I245">
        <f t="shared" si="38"/>
        <v>449.37551562499721</v>
      </c>
      <c r="J245">
        <f t="shared" si="39"/>
        <v>2.3954964666427117E-2</v>
      </c>
      <c r="K245">
        <f t="shared" si="40"/>
        <v>0.99955708992260939</v>
      </c>
      <c r="L245">
        <f t="shared" si="41"/>
        <v>4</v>
      </c>
      <c r="M245">
        <f t="shared" si="43"/>
        <v>-4.7799999999999994</v>
      </c>
      <c r="O245">
        <v>54.545454545454547</v>
      </c>
      <c r="P245">
        <v>500000</v>
      </c>
      <c r="Q245">
        <v>650.66999999999996</v>
      </c>
      <c r="R245">
        <v>-569176</v>
      </c>
      <c r="S245" s="2">
        <v>2527610</v>
      </c>
      <c r="T245">
        <v>97.358400000000003</v>
      </c>
      <c r="U245">
        <v>272.36799999999999</v>
      </c>
      <c r="V245">
        <f t="shared" ref="V245:V305" si="49">U245*10^-4</f>
        <v>2.7236800000000002E-2</v>
      </c>
      <c r="X245">
        <v>500000</v>
      </c>
      <c r="Y245">
        <v>46.676400000000001</v>
      </c>
      <c r="Z245">
        <v>91.090199999999996</v>
      </c>
      <c r="AA245">
        <v>44.413800000000002</v>
      </c>
      <c r="AC245">
        <f t="shared" si="44"/>
        <v>45849.245722326879</v>
      </c>
      <c r="AD245">
        <f t="shared" si="45"/>
        <v>2.7154462197230472E-2</v>
      </c>
      <c r="AE245">
        <f t="shared" si="46"/>
        <v>27.154462197230472</v>
      </c>
      <c r="AF245">
        <f t="shared" si="47"/>
        <v>506.19095585639616</v>
      </c>
      <c r="AG245">
        <f t="shared" si="48"/>
        <v>1.189669615849164E-3</v>
      </c>
    </row>
    <row r="246" spans="2:33" x14ac:dyDescent="0.2">
      <c r="B246">
        <f t="shared" si="42"/>
        <v>72.727272727272734</v>
      </c>
      <c r="C246">
        <v>600000</v>
      </c>
      <c r="D246">
        <v>650.68100000000004</v>
      </c>
      <c r="E246">
        <v>-569165</v>
      </c>
      <c r="F246" s="2">
        <v>2527610</v>
      </c>
      <c r="G246">
        <v>117.03400000000001</v>
      </c>
      <c r="I246">
        <f t="shared" si="38"/>
        <v>460.37551562499721</v>
      </c>
      <c r="J246">
        <f t="shared" si="39"/>
        <v>3.1939952888569489E-2</v>
      </c>
      <c r="K246">
        <f t="shared" si="40"/>
        <v>0.99955708992260939</v>
      </c>
      <c r="L246">
        <f t="shared" si="41"/>
        <v>15</v>
      </c>
      <c r="M246">
        <f t="shared" si="43"/>
        <v>-3.4049999999999998</v>
      </c>
      <c r="O246">
        <v>72.727272727272734</v>
      </c>
      <c r="P246">
        <v>600000</v>
      </c>
      <c r="Q246">
        <v>650.68100000000004</v>
      </c>
      <c r="R246">
        <v>-569165</v>
      </c>
      <c r="S246" s="2">
        <v>2527610</v>
      </c>
      <c r="T246">
        <v>117.03400000000001</v>
      </c>
      <c r="U246">
        <v>304.721</v>
      </c>
      <c r="V246">
        <f t="shared" si="49"/>
        <v>3.0472100000000002E-2</v>
      </c>
      <c r="X246">
        <v>600000</v>
      </c>
      <c r="Y246">
        <v>46.776000000000003</v>
      </c>
      <c r="Z246">
        <v>91.127200000000002</v>
      </c>
      <c r="AA246">
        <v>44.351199999999999</v>
      </c>
      <c r="AC246">
        <f t="shared" si="44"/>
        <v>45655.64918684071</v>
      </c>
      <c r="AD246">
        <f t="shared" si="45"/>
        <v>3.0508803928984234E-2</v>
      </c>
      <c r="AE246">
        <f t="shared" si="46"/>
        <v>30.508803928984236</v>
      </c>
      <c r="AF246">
        <f t="shared" si="47"/>
        <v>378.04018917933774</v>
      </c>
      <c r="AG246">
        <f t="shared" si="48"/>
        <v>1.5929523295056959E-3</v>
      </c>
    </row>
    <row r="247" spans="2:33" x14ac:dyDescent="0.2">
      <c r="B247">
        <f t="shared" si="42"/>
        <v>90.909090909090921</v>
      </c>
      <c r="C247">
        <v>700000</v>
      </c>
      <c r="D247">
        <v>650.66</v>
      </c>
      <c r="E247">
        <v>-569170</v>
      </c>
      <c r="F247" s="2">
        <v>2527610</v>
      </c>
      <c r="G247">
        <v>113.538</v>
      </c>
      <c r="I247">
        <f t="shared" si="38"/>
        <v>455.37551562499721</v>
      </c>
      <c r="J247">
        <f t="shared" si="39"/>
        <v>3.9924941110711869E-2</v>
      </c>
      <c r="K247">
        <f t="shared" si="40"/>
        <v>0.99955708992260939</v>
      </c>
      <c r="L247">
        <f t="shared" si="41"/>
        <v>10</v>
      </c>
      <c r="M247">
        <f t="shared" si="43"/>
        <v>-4.2849999999999993</v>
      </c>
      <c r="O247">
        <v>90.909090909090921</v>
      </c>
      <c r="P247">
        <v>700000</v>
      </c>
      <c r="Q247">
        <v>650.66</v>
      </c>
      <c r="R247">
        <v>-569170</v>
      </c>
      <c r="S247" s="2">
        <v>2527610</v>
      </c>
      <c r="T247">
        <v>113.538</v>
      </c>
      <c r="U247">
        <v>409.84199999999998</v>
      </c>
      <c r="V247">
        <f t="shared" si="49"/>
        <v>4.0984199999999998E-2</v>
      </c>
      <c r="X247">
        <v>700000</v>
      </c>
      <c r="Y247">
        <v>47.131799999999998</v>
      </c>
      <c r="Z247">
        <v>90.948800000000006</v>
      </c>
      <c r="AA247">
        <v>43.817</v>
      </c>
      <c r="AC247">
        <f t="shared" si="44"/>
        <v>44025.704719545138</v>
      </c>
      <c r="AD247">
        <f t="shared" si="45"/>
        <v>4.2552733666377407E-2</v>
      </c>
      <c r="AE247">
        <f t="shared" si="46"/>
        <v>42.552733666377407</v>
      </c>
      <c r="AF247">
        <f t="shared" si="47"/>
        <v>291.63507320321088</v>
      </c>
      <c r="AG247">
        <f t="shared" si="48"/>
        <v>2.0649093861916531E-3</v>
      </c>
    </row>
    <row r="248" spans="2:33" x14ac:dyDescent="0.2">
      <c r="B248">
        <f t="shared" si="42"/>
        <v>109.09090909090911</v>
      </c>
      <c r="C248">
        <v>800000</v>
      </c>
      <c r="D248">
        <v>650.71900000000005</v>
      </c>
      <c r="E248">
        <v>-569176</v>
      </c>
      <c r="F248" s="2">
        <v>2527610</v>
      </c>
      <c r="G248">
        <v>27.682600000000001</v>
      </c>
      <c r="I248">
        <f t="shared" si="38"/>
        <v>449.37551562499721</v>
      </c>
      <c r="J248">
        <f t="shared" si="39"/>
        <v>4.7909929332854241E-2</v>
      </c>
      <c r="K248">
        <f t="shared" si="40"/>
        <v>0.99955708992260939</v>
      </c>
      <c r="L248">
        <f t="shared" si="41"/>
        <v>4</v>
      </c>
      <c r="M248">
        <f t="shared" si="43"/>
        <v>-4.339999999999999</v>
      </c>
      <c r="O248">
        <v>109.09090909090911</v>
      </c>
      <c r="P248">
        <v>800000</v>
      </c>
      <c r="Q248">
        <v>650.71900000000005</v>
      </c>
      <c r="R248">
        <v>-569176</v>
      </c>
      <c r="S248" s="2">
        <v>2527610</v>
      </c>
      <c r="T248">
        <v>27.682600000000001</v>
      </c>
      <c r="U248">
        <v>584.59699999999998</v>
      </c>
      <c r="V248">
        <f t="shared" si="49"/>
        <v>5.8459700000000003E-2</v>
      </c>
      <c r="X248">
        <v>800000</v>
      </c>
      <c r="Y248">
        <v>47.110300000000002</v>
      </c>
      <c r="Z248">
        <v>90.295400000000001</v>
      </c>
      <c r="AA248">
        <v>43.185099999999998</v>
      </c>
      <c r="AC248">
        <f t="shared" si="44"/>
        <v>42148.312023555074</v>
      </c>
      <c r="AD248">
        <f t="shared" si="45"/>
        <v>6.3400650717216928E-2</v>
      </c>
      <c r="AE248">
        <f t="shared" si="46"/>
        <v>63.400650717216926</v>
      </c>
      <c r="AF248">
        <f t="shared" si="47"/>
        <v>232.66570708869455</v>
      </c>
      <c r="AG248">
        <f t="shared" si="48"/>
        <v>2.5882628236675856E-3</v>
      </c>
    </row>
    <row r="249" spans="2:33" x14ac:dyDescent="0.2">
      <c r="B249">
        <f t="shared" si="42"/>
        <v>127.27272727272729</v>
      </c>
      <c r="C249">
        <v>900000</v>
      </c>
      <c r="D249">
        <v>650.71699999999998</v>
      </c>
      <c r="E249">
        <v>-569178</v>
      </c>
      <c r="F249" s="2">
        <v>2527610</v>
      </c>
      <c r="G249">
        <v>76.5655</v>
      </c>
      <c r="I249">
        <f t="shared" si="38"/>
        <v>447.37551562499721</v>
      </c>
      <c r="J249">
        <f t="shared" si="39"/>
        <v>5.5894917554996613E-2</v>
      </c>
      <c r="K249">
        <f t="shared" si="40"/>
        <v>0.99955708992260939</v>
      </c>
      <c r="L249">
        <f t="shared" si="41"/>
        <v>2</v>
      </c>
      <c r="M249">
        <f t="shared" si="43"/>
        <v>-4.1199999999999992</v>
      </c>
      <c r="O249">
        <v>127.27272727272729</v>
      </c>
      <c r="P249">
        <v>900000</v>
      </c>
      <c r="Q249">
        <v>650.71699999999998</v>
      </c>
      <c r="R249">
        <v>-569178</v>
      </c>
      <c r="S249" s="2">
        <v>2527610</v>
      </c>
      <c r="T249">
        <v>76.5655</v>
      </c>
      <c r="U249">
        <v>718.30100000000004</v>
      </c>
      <c r="V249">
        <f t="shared" si="49"/>
        <v>7.1830100000000008E-2</v>
      </c>
      <c r="X249">
        <v>900000</v>
      </c>
      <c r="Y249">
        <v>46.725200000000001</v>
      </c>
      <c r="Z249">
        <v>90.798599999999993</v>
      </c>
      <c r="AA249">
        <v>44.073399999999999</v>
      </c>
      <c r="AC249">
        <f t="shared" si="44"/>
        <v>44803.099814262008</v>
      </c>
      <c r="AD249">
        <f t="shared" si="45"/>
        <v>7.3285107241011962E-2</v>
      </c>
      <c r="AE249">
        <f t="shared" si="46"/>
        <v>73.285107241011957</v>
      </c>
      <c r="AF249">
        <f t="shared" si="47"/>
        <v>211.98906699259595</v>
      </c>
      <c r="AG249">
        <f t="shared" si="48"/>
        <v>2.8407125355244512E-3</v>
      </c>
    </row>
    <row r="250" spans="2:33" x14ac:dyDescent="0.2">
      <c r="B250">
        <f t="shared" si="42"/>
        <v>145.45454545454547</v>
      </c>
      <c r="C250">
        <v>1000000</v>
      </c>
      <c r="D250">
        <v>650.673</v>
      </c>
      <c r="E250">
        <v>-569171</v>
      </c>
      <c r="F250" s="2">
        <v>2527610</v>
      </c>
      <c r="G250">
        <v>90.875500000000002</v>
      </c>
      <c r="I250">
        <f t="shared" si="38"/>
        <v>454.37551562499721</v>
      </c>
      <c r="J250">
        <f t="shared" si="39"/>
        <v>6.3879905777138979E-2</v>
      </c>
      <c r="K250">
        <f t="shared" si="40"/>
        <v>0.99955708992260939</v>
      </c>
      <c r="L250">
        <f t="shared" si="41"/>
        <v>9</v>
      </c>
      <c r="M250">
        <f t="shared" si="43"/>
        <v>-3.6249999999999991</v>
      </c>
      <c r="O250">
        <v>145.45454545454547</v>
      </c>
      <c r="P250">
        <v>1000000</v>
      </c>
      <c r="Q250">
        <v>650.673</v>
      </c>
      <c r="R250">
        <v>-569171</v>
      </c>
      <c r="S250" s="2">
        <v>2527610</v>
      </c>
      <c r="T250">
        <v>90.875500000000002</v>
      </c>
      <c r="U250">
        <v>794.50199999999995</v>
      </c>
      <c r="V250">
        <f t="shared" si="49"/>
        <v>7.9450199999999999E-2</v>
      </c>
      <c r="X250">
        <v>1000000</v>
      </c>
      <c r="Y250">
        <v>46.866900000000001</v>
      </c>
      <c r="Z250">
        <v>90.917699999999996</v>
      </c>
      <c r="AA250">
        <v>44.050800000000002</v>
      </c>
      <c r="AC250">
        <f t="shared" si="44"/>
        <v>44734.212621885046</v>
      </c>
      <c r="AD250">
        <f t="shared" si="45"/>
        <v>8.1184387153961132E-2</v>
      </c>
      <c r="AE250">
        <f t="shared" si="46"/>
        <v>81.184387153961126</v>
      </c>
      <c r="AF250">
        <f t="shared" si="47"/>
        <v>185.20523203118179</v>
      </c>
      <c r="AG250">
        <f t="shared" si="48"/>
        <v>3.2515280124408769E-3</v>
      </c>
    </row>
    <row r="251" spans="2:33" x14ac:dyDescent="0.2">
      <c r="B251">
        <f t="shared" si="42"/>
        <v>163.63636363636365</v>
      </c>
      <c r="C251">
        <v>1100000</v>
      </c>
      <c r="D251">
        <v>650.67600000000004</v>
      </c>
      <c r="E251">
        <v>-569176</v>
      </c>
      <c r="F251" s="2">
        <v>2527610</v>
      </c>
      <c r="G251">
        <v>100.306</v>
      </c>
      <c r="I251">
        <f t="shared" si="38"/>
        <v>449.37551562499721</v>
      </c>
      <c r="J251">
        <f t="shared" si="39"/>
        <v>7.1864893999281365E-2</v>
      </c>
      <c r="K251">
        <f t="shared" si="40"/>
        <v>0.99955708992260939</v>
      </c>
      <c r="L251">
        <f t="shared" si="41"/>
        <v>4</v>
      </c>
      <c r="M251">
        <f t="shared" si="43"/>
        <v>-4.2849999999999993</v>
      </c>
      <c r="O251">
        <v>163.63636363636365</v>
      </c>
      <c r="P251">
        <v>1100000</v>
      </c>
      <c r="Q251">
        <v>650.67600000000004</v>
      </c>
      <c r="R251">
        <v>-569176</v>
      </c>
      <c r="S251" s="2">
        <v>2527610</v>
      </c>
      <c r="T251">
        <v>100.306</v>
      </c>
      <c r="U251">
        <v>1021.01</v>
      </c>
      <c r="V251">
        <f t="shared" si="49"/>
        <v>0.102101</v>
      </c>
      <c r="X251">
        <v>1100000</v>
      </c>
      <c r="Y251">
        <v>47.195</v>
      </c>
      <c r="Z251">
        <v>90.975800000000007</v>
      </c>
      <c r="AA251">
        <v>43.780799999999999</v>
      </c>
      <c r="AC251">
        <f t="shared" si="44"/>
        <v>43916.677570834145</v>
      </c>
      <c r="AD251">
        <f t="shared" si="45"/>
        <v>0.10627175143755731</v>
      </c>
      <c r="AE251">
        <f t="shared" si="46"/>
        <v>106.27175143755731</v>
      </c>
      <c r="AF251">
        <f t="shared" si="47"/>
        <v>161.61825309151081</v>
      </c>
      <c r="AG251">
        <f t="shared" si="48"/>
        <v>3.7260642809882664E-3</v>
      </c>
    </row>
    <row r="252" spans="2:33" x14ac:dyDescent="0.2">
      <c r="B252">
        <f t="shared" si="42"/>
        <v>181.81818181818184</v>
      </c>
      <c r="C252">
        <v>1200000</v>
      </c>
      <c r="D252">
        <v>650.70799999999997</v>
      </c>
      <c r="E252">
        <v>-569156</v>
      </c>
      <c r="F252" s="2">
        <v>2527610</v>
      </c>
      <c r="G252">
        <v>10.4817</v>
      </c>
      <c r="I252">
        <f t="shared" si="38"/>
        <v>469.37551562499721</v>
      </c>
      <c r="J252">
        <f t="shared" si="39"/>
        <v>7.9849882221423737E-2</v>
      </c>
      <c r="K252">
        <f t="shared" si="40"/>
        <v>0.99955708992260939</v>
      </c>
      <c r="L252">
        <f t="shared" si="41"/>
        <v>24</v>
      </c>
      <c r="M252">
        <f t="shared" si="43"/>
        <v>-2.9099999999999997</v>
      </c>
      <c r="O252">
        <v>181.81818181818184</v>
      </c>
      <c r="P252">
        <v>1200000</v>
      </c>
      <c r="Q252">
        <v>650.70799999999997</v>
      </c>
      <c r="R252">
        <v>-569156</v>
      </c>
      <c r="S252" s="2">
        <v>2527610</v>
      </c>
      <c r="T252">
        <v>10.4817</v>
      </c>
      <c r="U252">
        <v>1204.6400000000001</v>
      </c>
      <c r="V252">
        <f t="shared" si="49"/>
        <v>0.12046400000000002</v>
      </c>
      <c r="X252">
        <v>1200000</v>
      </c>
      <c r="Y252">
        <v>46.669499999999999</v>
      </c>
      <c r="Z252">
        <v>90.519000000000005</v>
      </c>
      <c r="AA252">
        <v>43.849499999999999</v>
      </c>
      <c r="AC252">
        <f t="shared" si="44"/>
        <v>44123.741801965218</v>
      </c>
      <c r="AD252">
        <f t="shared" si="45"/>
        <v>0.12479645954870941</v>
      </c>
      <c r="AE252">
        <f t="shared" si="46"/>
        <v>124.79645954870941</v>
      </c>
      <c r="AF252">
        <f t="shared" si="47"/>
        <v>146.14224522228898</v>
      </c>
      <c r="AG252">
        <f t="shared" si="48"/>
        <v>4.1206428646557774E-3</v>
      </c>
    </row>
    <row r="253" spans="2:33" x14ac:dyDescent="0.2">
      <c r="B253">
        <f t="shared" si="42"/>
        <v>200.00000000000003</v>
      </c>
      <c r="C253">
        <v>1300000</v>
      </c>
      <c r="D253">
        <v>650.702</v>
      </c>
      <c r="E253">
        <v>-569182</v>
      </c>
      <c r="F253" s="2">
        <v>2527610</v>
      </c>
      <c r="G253">
        <v>80.928600000000003</v>
      </c>
      <c r="I253">
        <f t="shared" si="38"/>
        <v>443.37551562499721</v>
      </c>
      <c r="J253">
        <f t="shared" si="39"/>
        <v>8.783487044356611E-2</v>
      </c>
      <c r="K253">
        <f t="shared" si="40"/>
        <v>0.99955708992260939</v>
      </c>
      <c r="L253">
        <f t="shared" si="41"/>
        <v>-2</v>
      </c>
      <c r="M253">
        <f t="shared" si="43"/>
        <v>-5.4399999999999995</v>
      </c>
      <c r="O253">
        <v>200.00000000000003</v>
      </c>
      <c r="P253">
        <v>1300000</v>
      </c>
      <c r="Q253">
        <v>650.702</v>
      </c>
      <c r="R253">
        <v>-569182</v>
      </c>
      <c r="S253" s="2">
        <v>2527610</v>
      </c>
      <c r="T253">
        <v>80.928600000000003</v>
      </c>
      <c r="U253">
        <v>1375.22</v>
      </c>
      <c r="V253">
        <f t="shared" si="49"/>
        <v>0.13752200000000001</v>
      </c>
      <c r="X253">
        <v>1300000</v>
      </c>
      <c r="Y253">
        <v>46.855800000000002</v>
      </c>
      <c r="Z253">
        <v>90.795500000000004</v>
      </c>
      <c r="AA253">
        <v>43.939700000000002</v>
      </c>
      <c r="AC253">
        <f t="shared" si="44"/>
        <v>44396.594677019777</v>
      </c>
      <c r="AD253">
        <f t="shared" si="45"/>
        <v>0.14159236610846418</v>
      </c>
      <c r="AE253">
        <f t="shared" si="46"/>
        <v>141.59236610846418</v>
      </c>
      <c r="AF253">
        <f t="shared" si="47"/>
        <v>133.67814657250653</v>
      </c>
      <c r="AG253">
        <f t="shared" si="48"/>
        <v>4.5048500105689974E-3</v>
      </c>
    </row>
    <row r="254" spans="2:33" x14ac:dyDescent="0.2">
      <c r="B254">
        <f t="shared" si="42"/>
        <v>218.18181818181822</v>
      </c>
      <c r="C254">
        <v>1400000</v>
      </c>
      <c r="D254">
        <v>650.67399999999998</v>
      </c>
      <c r="E254">
        <v>-569174</v>
      </c>
      <c r="F254" s="2">
        <v>2527610</v>
      </c>
      <c r="G254">
        <v>113.547</v>
      </c>
      <c r="I254">
        <f t="shared" si="38"/>
        <v>451.37551562499721</v>
      </c>
      <c r="J254">
        <f t="shared" si="39"/>
        <v>9.5819858665708482E-2</v>
      </c>
      <c r="K254">
        <f t="shared" si="40"/>
        <v>0.99955708992260939</v>
      </c>
      <c r="L254">
        <f t="shared" si="41"/>
        <v>6</v>
      </c>
      <c r="M254">
        <f t="shared" si="43"/>
        <v>-3.57</v>
      </c>
      <c r="O254">
        <v>218.18181818181822</v>
      </c>
      <c r="P254">
        <v>1400000</v>
      </c>
      <c r="Q254">
        <v>650.67399999999998</v>
      </c>
      <c r="R254">
        <v>-569174</v>
      </c>
      <c r="S254" s="2">
        <v>2527610</v>
      </c>
      <c r="T254">
        <v>113.547</v>
      </c>
      <c r="U254">
        <v>1565.53</v>
      </c>
      <c r="V254">
        <f t="shared" si="49"/>
        <v>0.156553</v>
      </c>
      <c r="X254">
        <v>1400000</v>
      </c>
      <c r="Y254">
        <v>46.743099999999998</v>
      </c>
      <c r="Z254">
        <v>91.285899999999998</v>
      </c>
      <c r="AA254">
        <v>44.5428</v>
      </c>
      <c r="AC254">
        <f t="shared" si="44"/>
        <v>46249.914984865703</v>
      </c>
      <c r="AD254">
        <f t="shared" si="45"/>
        <v>0.15472759495289537</v>
      </c>
      <c r="AE254">
        <f t="shared" si="46"/>
        <v>154.72759495289537</v>
      </c>
      <c r="AF254">
        <f t="shared" si="47"/>
        <v>127.65361951781138</v>
      </c>
      <c r="AG254">
        <f t="shared" si="48"/>
        <v>4.7174533889027372E-3</v>
      </c>
    </row>
    <row r="255" spans="2:33" x14ac:dyDescent="0.2">
      <c r="B255">
        <f t="shared" si="42"/>
        <v>236.3636363636364</v>
      </c>
      <c r="C255">
        <v>1500000</v>
      </c>
      <c r="D255">
        <v>650.67700000000002</v>
      </c>
      <c r="E255">
        <v>-569159</v>
      </c>
      <c r="F255" s="2">
        <v>2527610</v>
      </c>
      <c r="G255">
        <v>117.749</v>
      </c>
      <c r="I255">
        <f t="shared" si="38"/>
        <v>466.37551562499721</v>
      </c>
      <c r="J255">
        <f t="shared" si="39"/>
        <v>0.10380484688785085</v>
      </c>
      <c r="K255">
        <f t="shared" si="40"/>
        <v>0.99955708992260939</v>
      </c>
      <c r="L255">
        <f t="shared" si="41"/>
        <v>21</v>
      </c>
      <c r="M255">
        <f t="shared" si="43"/>
        <v>-3.1849999999999996</v>
      </c>
      <c r="O255">
        <v>236.3636363636364</v>
      </c>
      <c r="P255">
        <v>1500000</v>
      </c>
      <c r="Q255">
        <v>650.67700000000002</v>
      </c>
      <c r="R255">
        <v>-569159</v>
      </c>
      <c r="S255" s="2">
        <v>2527610</v>
      </c>
      <c r="T255">
        <v>117.749</v>
      </c>
      <c r="U255">
        <v>1853.98</v>
      </c>
      <c r="V255">
        <f t="shared" si="49"/>
        <v>0.18539800000000001</v>
      </c>
      <c r="X255">
        <v>1500000</v>
      </c>
      <c r="Y255">
        <v>46.590600000000002</v>
      </c>
      <c r="Z255">
        <v>91.271000000000001</v>
      </c>
      <c r="AA255">
        <v>44.680399999999999</v>
      </c>
      <c r="AC255">
        <f t="shared" si="44"/>
        <v>46679.861100544178</v>
      </c>
      <c r="AD255">
        <f t="shared" si="45"/>
        <v>0.18154856026842534</v>
      </c>
      <c r="AE255">
        <f t="shared" si="46"/>
        <v>181.54856026842535</v>
      </c>
      <c r="AF255">
        <f t="shared" si="47"/>
        <v>118.92951380854795</v>
      </c>
      <c r="AG255">
        <f t="shared" si="48"/>
        <v>5.0635034207691968E-3</v>
      </c>
    </row>
    <row r="256" spans="2:33" x14ac:dyDescent="0.2">
      <c r="B256">
        <f t="shared" si="42"/>
        <v>254.54545454545459</v>
      </c>
      <c r="C256">
        <v>1600000</v>
      </c>
      <c r="D256">
        <v>650.62300000000005</v>
      </c>
      <c r="E256">
        <v>-569165</v>
      </c>
      <c r="F256" s="2">
        <v>2527610</v>
      </c>
      <c r="G256">
        <v>137.93</v>
      </c>
      <c r="I256">
        <f t="shared" si="38"/>
        <v>460.37551562499721</v>
      </c>
      <c r="J256">
        <f t="shared" si="39"/>
        <v>0.11178983510999323</v>
      </c>
      <c r="K256">
        <f t="shared" si="40"/>
        <v>0.99955708992260939</v>
      </c>
      <c r="L256">
        <f t="shared" si="41"/>
        <v>15</v>
      </c>
      <c r="M256">
        <f t="shared" si="43"/>
        <v>-4.339999999999999</v>
      </c>
      <c r="O256">
        <v>254.54545454545459</v>
      </c>
      <c r="P256">
        <v>1600000</v>
      </c>
      <c r="Q256">
        <v>650.62300000000005</v>
      </c>
      <c r="R256">
        <v>-569165</v>
      </c>
      <c r="S256" s="2">
        <v>2527610</v>
      </c>
      <c r="T256">
        <v>137.93</v>
      </c>
      <c r="U256">
        <v>2141</v>
      </c>
      <c r="V256">
        <f t="shared" si="49"/>
        <v>0.21410000000000001</v>
      </c>
      <c r="X256">
        <v>1600000</v>
      </c>
      <c r="Y256">
        <v>46.8628</v>
      </c>
      <c r="Z256">
        <v>91.158699999999996</v>
      </c>
      <c r="AA256">
        <v>44.295900000000003</v>
      </c>
      <c r="AC256">
        <f t="shared" si="44"/>
        <v>45485.082617652915</v>
      </c>
      <c r="AD256">
        <f t="shared" si="45"/>
        <v>0.21516171578199722</v>
      </c>
      <c r="AE256">
        <f t="shared" si="46"/>
        <v>215.16171578199723</v>
      </c>
      <c r="AF256">
        <f t="shared" si="47"/>
        <v>107.6079586699487</v>
      </c>
      <c r="AG256">
        <f t="shared" si="48"/>
        <v>5.5962403473059676E-3</v>
      </c>
    </row>
    <row r="257" spans="2:33" x14ac:dyDescent="0.2">
      <c r="B257">
        <f t="shared" si="42"/>
        <v>272.72727272727275</v>
      </c>
      <c r="C257">
        <v>1700000</v>
      </c>
      <c r="D257">
        <v>650.70299999999997</v>
      </c>
      <c r="E257">
        <v>-569170</v>
      </c>
      <c r="F257" s="2">
        <v>2527610</v>
      </c>
      <c r="G257">
        <v>163.119</v>
      </c>
      <c r="I257">
        <f t="shared" si="38"/>
        <v>455.37551562499721</v>
      </c>
      <c r="J257">
        <f t="shared" si="39"/>
        <v>0.1197748233321356</v>
      </c>
      <c r="K257">
        <f t="shared" si="40"/>
        <v>0.99955708992260939</v>
      </c>
      <c r="L257">
        <f t="shared" si="41"/>
        <v>10</v>
      </c>
      <c r="M257">
        <f t="shared" si="43"/>
        <v>-4.2850000000000001</v>
      </c>
      <c r="O257">
        <v>272.72727272727275</v>
      </c>
      <c r="P257">
        <v>1700000</v>
      </c>
      <c r="Q257">
        <v>650.70299999999997</v>
      </c>
      <c r="R257">
        <v>-569170</v>
      </c>
      <c r="S257" s="2">
        <v>2527610</v>
      </c>
      <c r="T257">
        <v>163.119</v>
      </c>
      <c r="U257">
        <v>2370.75</v>
      </c>
      <c r="V257">
        <f t="shared" si="49"/>
        <v>0.23707500000000001</v>
      </c>
      <c r="X257">
        <v>1700000</v>
      </c>
      <c r="Y257">
        <v>46.255400000000002</v>
      </c>
      <c r="Z257">
        <v>91.179199999999994</v>
      </c>
      <c r="AA257">
        <v>44.9238</v>
      </c>
      <c r="AC257">
        <f t="shared" si="44"/>
        <v>47446.901143436786</v>
      </c>
      <c r="AD257">
        <f t="shared" si="45"/>
        <v>0.22839954040566057</v>
      </c>
      <c r="AE257">
        <f t="shared" si="46"/>
        <v>228.39954040566056</v>
      </c>
      <c r="AF257">
        <f t="shared" si="47"/>
        <v>104.7659208514513</v>
      </c>
      <c r="AG257">
        <f t="shared" si="48"/>
        <v>5.7480523733845247E-3</v>
      </c>
    </row>
    <row r="258" spans="2:33" x14ac:dyDescent="0.2">
      <c r="B258">
        <f t="shared" si="42"/>
        <v>290.90909090909093</v>
      </c>
      <c r="C258">
        <v>1800000</v>
      </c>
      <c r="D258">
        <v>650.73900000000003</v>
      </c>
      <c r="E258">
        <v>-569163</v>
      </c>
      <c r="F258" s="2">
        <v>2527610</v>
      </c>
      <c r="G258">
        <v>138.691</v>
      </c>
      <c r="I258">
        <f t="shared" si="38"/>
        <v>462.37551562499721</v>
      </c>
      <c r="J258">
        <f t="shared" si="39"/>
        <v>0.12775981155427796</v>
      </c>
      <c r="K258">
        <f t="shared" si="40"/>
        <v>0.99955708992260939</v>
      </c>
      <c r="L258">
        <f t="shared" si="41"/>
        <v>17</v>
      </c>
      <c r="M258">
        <f t="shared" si="43"/>
        <v>-3.6249999999999996</v>
      </c>
      <c r="O258">
        <v>290.90909090909093</v>
      </c>
      <c r="P258">
        <v>1800000</v>
      </c>
      <c r="Q258">
        <v>650.73900000000003</v>
      </c>
      <c r="R258">
        <v>-569163</v>
      </c>
      <c r="S258" s="2">
        <v>2527610</v>
      </c>
      <c r="T258">
        <v>138.691</v>
      </c>
      <c r="U258">
        <v>2750.82</v>
      </c>
      <c r="V258">
        <f t="shared" si="49"/>
        <v>0.27508200000000005</v>
      </c>
      <c r="X258">
        <v>1800000</v>
      </c>
      <c r="Y258">
        <v>46.739899999999999</v>
      </c>
      <c r="Z258">
        <v>91.326700000000002</v>
      </c>
      <c r="AA258">
        <v>44.586799999999997</v>
      </c>
      <c r="AC258">
        <f t="shared" si="44"/>
        <v>46387.109354256281</v>
      </c>
      <c r="AD258">
        <f t="shared" si="45"/>
        <v>0.27107045371844501</v>
      </c>
      <c r="AE258">
        <f t="shared" si="46"/>
        <v>271.07045371844504</v>
      </c>
      <c r="AF258">
        <f t="shared" si="47"/>
        <v>96.024215557645135</v>
      </c>
      <c r="AG258">
        <f t="shared" si="48"/>
        <v>6.2713347513730852E-3</v>
      </c>
    </row>
    <row r="259" spans="2:33" x14ac:dyDescent="0.2">
      <c r="B259">
        <f t="shared" si="42"/>
        <v>309.09090909090912</v>
      </c>
      <c r="C259">
        <v>1900000</v>
      </c>
      <c r="D259">
        <v>650.74099999999999</v>
      </c>
      <c r="E259">
        <v>-569169</v>
      </c>
      <c r="F259" s="2">
        <v>2527610</v>
      </c>
      <c r="G259">
        <v>189.65299999999999</v>
      </c>
      <c r="I259">
        <f t="shared" si="38"/>
        <v>456.37551562499721</v>
      </c>
      <c r="J259">
        <f t="shared" si="39"/>
        <v>0.13574479977642034</v>
      </c>
      <c r="K259">
        <f t="shared" si="40"/>
        <v>0.99955708992260939</v>
      </c>
      <c r="L259">
        <f t="shared" si="41"/>
        <v>11</v>
      </c>
      <c r="M259">
        <f t="shared" si="43"/>
        <v>-4.339999999999999</v>
      </c>
      <c r="O259">
        <v>309.09090909090912</v>
      </c>
      <c r="P259">
        <v>1900000</v>
      </c>
      <c r="Q259">
        <v>650.74099999999999</v>
      </c>
      <c r="R259">
        <v>-569169</v>
      </c>
      <c r="S259" s="2">
        <v>2527610</v>
      </c>
      <c r="T259">
        <v>189.65299999999999</v>
      </c>
      <c r="U259">
        <v>3061.15</v>
      </c>
      <c r="V259">
        <f t="shared" si="49"/>
        <v>0.30611500000000003</v>
      </c>
      <c r="X259">
        <v>1900000</v>
      </c>
      <c r="Y259">
        <v>46.654800000000002</v>
      </c>
      <c r="Z259">
        <v>90.734899999999996</v>
      </c>
      <c r="AA259">
        <v>44.080100000000002</v>
      </c>
      <c r="AC259">
        <f t="shared" si="44"/>
        <v>44823.535705590191</v>
      </c>
      <c r="AD259">
        <f t="shared" si="45"/>
        <v>0.31217334615353842</v>
      </c>
      <c r="AE259">
        <f t="shared" si="46"/>
        <v>312.17334615353843</v>
      </c>
      <c r="AF259">
        <f t="shared" si="47"/>
        <v>87.329430947344264</v>
      </c>
      <c r="AG259">
        <f t="shared" si="48"/>
        <v>6.8957279747202246E-3</v>
      </c>
    </row>
    <row r="260" spans="2:33" x14ac:dyDescent="0.2">
      <c r="B260">
        <f t="shared" si="42"/>
        <v>327.27272727272731</v>
      </c>
      <c r="C260">
        <v>2000000</v>
      </c>
      <c r="D260">
        <v>650.71400000000006</v>
      </c>
      <c r="E260">
        <v>-569170</v>
      </c>
      <c r="F260" s="2">
        <v>2527610</v>
      </c>
      <c r="G260">
        <v>199.869</v>
      </c>
      <c r="I260">
        <f t="shared" si="38"/>
        <v>455.37551562499721</v>
      </c>
      <c r="J260">
        <f t="shared" si="39"/>
        <v>0.14372978799856273</v>
      </c>
      <c r="K260">
        <f t="shared" si="40"/>
        <v>0.99955708992260939</v>
      </c>
      <c r="L260">
        <f t="shared" si="41"/>
        <v>10</v>
      </c>
      <c r="M260">
        <f t="shared" si="43"/>
        <v>-4.0649999999999995</v>
      </c>
      <c r="O260">
        <v>327.27272727272731</v>
      </c>
      <c r="P260">
        <v>2000000</v>
      </c>
      <c r="Q260">
        <v>650.71400000000006</v>
      </c>
      <c r="R260">
        <v>-569170</v>
      </c>
      <c r="S260" s="2">
        <v>2527610</v>
      </c>
      <c r="T260">
        <v>199.869</v>
      </c>
      <c r="U260">
        <v>3552.93</v>
      </c>
      <c r="V260">
        <f t="shared" si="49"/>
        <v>0.35529300000000003</v>
      </c>
      <c r="X260">
        <v>2000000</v>
      </c>
      <c r="Y260">
        <v>46.436599999999999</v>
      </c>
      <c r="Z260">
        <v>90.818100000000001</v>
      </c>
      <c r="AA260">
        <v>44.381500000000003</v>
      </c>
      <c r="AC260">
        <f t="shared" si="44"/>
        <v>45749.286663049461</v>
      </c>
      <c r="AD260">
        <f t="shared" si="45"/>
        <v>0.35499288091193626</v>
      </c>
      <c r="AE260">
        <f t="shared" si="46"/>
        <v>354.99288091193625</v>
      </c>
      <c r="AF260">
        <f t="shared" si="47"/>
        <v>84.181229087047825</v>
      </c>
      <c r="AG260">
        <f t="shared" si="48"/>
        <v>7.1536137750767862E-3</v>
      </c>
    </row>
    <row r="261" spans="2:33" x14ac:dyDescent="0.2">
      <c r="B261">
        <f t="shared" si="42"/>
        <v>345.4545454545455</v>
      </c>
      <c r="C261">
        <v>2100000</v>
      </c>
      <c r="D261">
        <v>650.67399999999998</v>
      </c>
      <c r="E261">
        <v>-569160</v>
      </c>
      <c r="F261" s="2">
        <v>2527610</v>
      </c>
      <c r="G261">
        <v>314.55599999999998</v>
      </c>
      <c r="I261">
        <f t="shared" si="38"/>
        <v>465.37551562499721</v>
      </c>
      <c r="J261">
        <f t="shared" si="39"/>
        <v>0.15171477622070509</v>
      </c>
      <c r="K261">
        <f t="shared" si="40"/>
        <v>0.99955708992260939</v>
      </c>
      <c r="L261">
        <f t="shared" si="41"/>
        <v>20</v>
      </c>
      <c r="M261">
        <f t="shared" si="43"/>
        <v>-3.4599999999999995</v>
      </c>
      <c r="O261">
        <v>345.4545454545455</v>
      </c>
      <c r="P261">
        <v>2100000</v>
      </c>
      <c r="Q261">
        <v>650.67399999999998</v>
      </c>
      <c r="R261">
        <v>-569160</v>
      </c>
      <c r="S261" s="2">
        <v>2527610</v>
      </c>
      <c r="T261">
        <v>314.55599999999998</v>
      </c>
      <c r="U261">
        <v>4031.36</v>
      </c>
      <c r="V261">
        <f t="shared" si="49"/>
        <v>0.40313600000000005</v>
      </c>
      <c r="X261">
        <v>2100000</v>
      </c>
      <c r="Y261">
        <v>46.7331</v>
      </c>
      <c r="Z261">
        <v>91.144499999999994</v>
      </c>
      <c r="AA261">
        <v>44.4114</v>
      </c>
      <c r="AC261">
        <f t="shared" si="44"/>
        <v>45841.813421307023</v>
      </c>
      <c r="AD261">
        <f t="shared" si="45"/>
        <v>0.40198246828717926</v>
      </c>
      <c r="AE261">
        <f t="shared" si="46"/>
        <v>401.98246828717924</v>
      </c>
      <c r="AF261">
        <f t="shared" si="47"/>
        <v>79.911931701426809</v>
      </c>
      <c r="AG261">
        <f t="shared" si="48"/>
        <v>7.5357958089411039E-3</v>
      </c>
    </row>
    <row r="262" spans="2:33" x14ac:dyDescent="0.2">
      <c r="B262">
        <f t="shared" si="42"/>
        <v>363.63636363636368</v>
      </c>
      <c r="C262">
        <v>2200000</v>
      </c>
      <c r="D262">
        <v>650.70899999999995</v>
      </c>
      <c r="E262">
        <v>-569156</v>
      </c>
      <c r="F262" s="2">
        <v>2527610</v>
      </c>
      <c r="G262">
        <v>321.423</v>
      </c>
      <c r="I262">
        <f t="shared" si="38"/>
        <v>469.37551562499721</v>
      </c>
      <c r="J262">
        <f t="shared" si="39"/>
        <v>0.15969976444284747</v>
      </c>
      <c r="K262">
        <f t="shared" si="40"/>
        <v>0.99955708992260939</v>
      </c>
      <c r="L262">
        <f t="shared" si="41"/>
        <v>24</v>
      </c>
      <c r="M262">
        <f t="shared" si="43"/>
        <v>-3.7899999999999996</v>
      </c>
      <c r="O262">
        <v>363.63636363636368</v>
      </c>
      <c r="P262">
        <v>2200000</v>
      </c>
      <c r="Q262">
        <v>650.70899999999995</v>
      </c>
      <c r="R262">
        <v>-569156</v>
      </c>
      <c r="S262" s="2">
        <v>2527610</v>
      </c>
      <c r="T262">
        <v>321.423</v>
      </c>
      <c r="U262">
        <v>4480.84</v>
      </c>
      <c r="V262">
        <f t="shared" si="49"/>
        <v>0.44808400000000004</v>
      </c>
      <c r="X262">
        <v>2200000</v>
      </c>
      <c r="Y262">
        <v>46.549799999999998</v>
      </c>
      <c r="Z262">
        <v>91.219300000000004</v>
      </c>
      <c r="AA262">
        <v>44.669499999999999</v>
      </c>
      <c r="AC262">
        <f t="shared" si="44"/>
        <v>46645.706099516407</v>
      </c>
      <c r="AD262">
        <f t="shared" si="45"/>
        <v>0.43910166555739527</v>
      </c>
      <c r="AE262">
        <f t="shared" si="46"/>
        <v>439.10166555739528</v>
      </c>
      <c r="AF262">
        <f t="shared" si="47"/>
        <v>77.247621586104131</v>
      </c>
      <c r="AG262">
        <f t="shared" si="48"/>
        <v>7.7957092740875804E-3</v>
      </c>
    </row>
    <row r="263" spans="2:33" x14ac:dyDescent="0.2">
      <c r="B263">
        <f t="shared" si="42"/>
        <v>381.81818181818187</v>
      </c>
      <c r="C263">
        <v>2300000</v>
      </c>
      <c r="D263">
        <v>650.72299999999996</v>
      </c>
      <c r="E263">
        <v>-569154</v>
      </c>
      <c r="F263" s="2">
        <v>2527610</v>
      </c>
      <c r="G263">
        <v>402.44400000000002</v>
      </c>
      <c r="I263">
        <f t="shared" si="38"/>
        <v>471.37551562499721</v>
      </c>
      <c r="J263">
        <f t="shared" si="39"/>
        <v>0.16768475266498983</v>
      </c>
      <c r="K263">
        <f t="shared" si="40"/>
        <v>0.99955708992260939</v>
      </c>
      <c r="L263">
        <f t="shared" si="41"/>
        <v>26</v>
      </c>
      <c r="M263">
        <f t="shared" si="43"/>
        <v>-3.8999999999999995</v>
      </c>
      <c r="O263">
        <v>381.81818181818187</v>
      </c>
      <c r="P263">
        <v>2300000</v>
      </c>
      <c r="Q263">
        <v>650.72299999999996</v>
      </c>
      <c r="R263">
        <v>-569154</v>
      </c>
      <c r="S263" s="2">
        <v>2527610</v>
      </c>
      <c r="T263">
        <v>402.44400000000002</v>
      </c>
      <c r="U263">
        <v>4800.62</v>
      </c>
      <c r="V263">
        <f t="shared" si="49"/>
        <v>0.48006199999999999</v>
      </c>
      <c r="X263">
        <v>2300000</v>
      </c>
      <c r="Y263">
        <v>46.504899999999999</v>
      </c>
      <c r="Z263">
        <v>91.038600000000002</v>
      </c>
      <c r="AA263">
        <v>44.533700000000003</v>
      </c>
      <c r="AC263">
        <f t="shared" si="44"/>
        <v>46221.574495594599</v>
      </c>
      <c r="AD263">
        <f t="shared" si="45"/>
        <v>0.47475540121058551</v>
      </c>
      <c r="AE263">
        <f t="shared" si="46"/>
        <v>474.75540121058549</v>
      </c>
      <c r="AF263">
        <f t="shared" si="47"/>
        <v>72.900227088980401</v>
      </c>
      <c r="AG263">
        <f t="shared" si="48"/>
        <v>8.2606052689653212E-3</v>
      </c>
    </row>
    <row r="264" spans="2:33" x14ac:dyDescent="0.2">
      <c r="B264">
        <f t="shared" si="42"/>
        <v>400.00000000000006</v>
      </c>
      <c r="C264">
        <v>2400000</v>
      </c>
      <c r="D264">
        <v>650.69500000000005</v>
      </c>
      <c r="E264">
        <v>-569151</v>
      </c>
      <c r="F264" s="2">
        <v>2527610</v>
      </c>
      <c r="G264">
        <v>303.41500000000002</v>
      </c>
      <c r="I264">
        <f t="shared" si="38"/>
        <v>474.37551562499721</v>
      </c>
      <c r="J264">
        <f t="shared" si="39"/>
        <v>0.17566974088713222</v>
      </c>
      <c r="K264">
        <f t="shared" si="40"/>
        <v>0.99955708992260939</v>
      </c>
      <c r="L264">
        <f t="shared" si="41"/>
        <v>29</v>
      </c>
      <c r="M264">
        <f t="shared" si="43"/>
        <v>-3.8449999999999998</v>
      </c>
      <c r="O264">
        <v>400.00000000000006</v>
      </c>
      <c r="P264">
        <v>2400000</v>
      </c>
      <c r="Q264">
        <v>650.69500000000005</v>
      </c>
      <c r="R264">
        <v>-569151</v>
      </c>
      <c r="S264" s="2">
        <v>2527610</v>
      </c>
      <c r="T264">
        <v>303.41500000000002</v>
      </c>
      <c r="U264">
        <v>5321.92</v>
      </c>
      <c r="V264">
        <f t="shared" si="49"/>
        <v>0.532192</v>
      </c>
      <c r="X264">
        <v>2400000</v>
      </c>
      <c r="Y264">
        <v>46.605899999999998</v>
      </c>
      <c r="Z264">
        <v>91.056600000000003</v>
      </c>
      <c r="AA264">
        <v>44.450699999999998</v>
      </c>
      <c r="AC264">
        <f t="shared" si="44"/>
        <v>45963.618496559728</v>
      </c>
      <c r="AD264">
        <f t="shared" si="45"/>
        <v>0.52926289746566391</v>
      </c>
      <c r="AE264">
        <f t="shared" si="46"/>
        <v>529.26289746566385</v>
      </c>
      <c r="AF264">
        <f t="shared" si="47"/>
        <v>69.198227646570658</v>
      </c>
      <c r="AG264">
        <f t="shared" si="48"/>
        <v>8.7025350284364398E-3</v>
      </c>
    </row>
    <row r="265" spans="2:33" x14ac:dyDescent="0.2">
      <c r="B265">
        <f t="shared" si="42"/>
        <v>418.18181818181824</v>
      </c>
      <c r="C265">
        <v>2500000</v>
      </c>
      <c r="D265">
        <v>650.73</v>
      </c>
      <c r="E265">
        <v>-569146</v>
      </c>
      <c r="F265" s="2">
        <v>2527610</v>
      </c>
      <c r="G265">
        <v>391.42500000000001</v>
      </c>
      <c r="I265">
        <f t="shared" si="38"/>
        <v>479.37551562499721</v>
      </c>
      <c r="J265">
        <f t="shared" si="39"/>
        <v>0.18365472910927458</v>
      </c>
      <c r="K265">
        <f t="shared" si="40"/>
        <v>0.99955708992260939</v>
      </c>
      <c r="L265">
        <f t="shared" si="41"/>
        <v>34</v>
      </c>
      <c r="M265">
        <f t="shared" si="43"/>
        <v>-3.7349999999999994</v>
      </c>
      <c r="O265">
        <v>418.18181818181824</v>
      </c>
      <c r="P265">
        <v>2500000</v>
      </c>
      <c r="Q265">
        <v>650.73</v>
      </c>
      <c r="R265">
        <v>-569146</v>
      </c>
      <c r="S265" s="2">
        <v>2527610</v>
      </c>
      <c r="T265">
        <v>391.42500000000001</v>
      </c>
      <c r="U265">
        <v>5958.33</v>
      </c>
      <c r="V265">
        <f t="shared" si="49"/>
        <v>0.59583300000000006</v>
      </c>
      <c r="X265">
        <v>2500000</v>
      </c>
      <c r="Y265">
        <v>46.763199999999998</v>
      </c>
      <c r="Z265">
        <v>91.377099999999999</v>
      </c>
      <c r="AA265">
        <v>44.613900000000001</v>
      </c>
      <c r="AC265">
        <f t="shared" si="44"/>
        <v>46471.743475702759</v>
      </c>
      <c r="AD265">
        <f t="shared" si="45"/>
        <v>0.58607460843900383</v>
      </c>
      <c r="AE265">
        <f t="shared" si="46"/>
        <v>586.07460843900378</v>
      </c>
      <c r="AF265">
        <f t="shared" si="47"/>
        <v>66.921331115597866</v>
      </c>
      <c r="AG265">
        <f t="shared" si="48"/>
        <v>8.9986255497485259E-3</v>
      </c>
    </row>
    <row r="266" spans="2:33" x14ac:dyDescent="0.2">
      <c r="B266">
        <f t="shared" si="42"/>
        <v>436.36363636363643</v>
      </c>
      <c r="C266">
        <v>2600000</v>
      </c>
      <c r="D266">
        <v>650.72799999999995</v>
      </c>
      <c r="E266">
        <v>-569144</v>
      </c>
      <c r="F266" s="2">
        <v>2527610</v>
      </c>
      <c r="G266">
        <v>492.16199999999998</v>
      </c>
      <c r="I266">
        <f t="shared" si="38"/>
        <v>481.37551562499721</v>
      </c>
      <c r="J266">
        <f t="shared" si="39"/>
        <v>0.19163971733141696</v>
      </c>
      <c r="K266">
        <f t="shared" si="40"/>
        <v>0.99955708992260939</v>
      </c>
      <c r="L266">
        <f t="shared" si="41"/>
        <v>36</v>
      </c>
      <c r="M266">
        <f t="shared" si="43"/>
        <v>-3.8999999999999995</v>
      </c>
      <c r="O266">
        <v>436.36363636363643</v>
      </c>
      <c r="P266">
        <v>2600000</v>
      </c>
      <c r="Q266">
        <v>650.72799999999995</v>
      </c>
      <c r="R266">
        <v>-569144</v>
      </c>
      <c r="S266" s="2">
        <v>2527610</v>
      </c>
      <c r="T266">
        <v>492.16199999999998</v>
      </c>
      <c r="U266">
        <v>6482.36</v>
      </c>
      <c r="V266">
        <f t="shared" si="49"/>
        <v>0.64823600000000003</v>
      </c>
      <c r="X266">
        <v>2600000</v>
      </c>
      <c r="Y266">
        <v>46.726900000000001</v>
      </c>
      <c r="Z266">
        <v>90.968400000000003</v>
      </c>
      <c r="AA266">
        <v>44.241500000000002</v>
      </c>
      <c r="AC266">
        <f t="shared" si="44"/>
        <v>45317.707018754241</v>
      </c>
      <c r="AD266">
        <f t="shared" si="45"/>
        <v>0.65385663959598328</v>
      </c>
      <c r="AE266">
        <f t="shared" si="46"/>
        <v>653.85663959598332</v>
      </c>
      <c r="AF266">
        <f t="shared" si="47"/>
        <v>62.540323923673284</v>
      </c>
      <c r="AG266">
        <f t="shared" si="48"/>
        <v>9.6289875430602013E-3</v>
      </c>
    </row>
    <row r="267" spans="2:33" x14ac:dyDescent="0.2">
      <c r="B267">
        <f t="shared" si="42"/>
        <v>454.54545454545462</v>
      </c>
      <c r="C267">
        <v>2700000</v>
      </c>
      <c r="D267">
        <v>650.69500000000005</v>
      </c>
      <c r="E267">
        <v>-569131</v>
      </c>
      <c r="F267" s="2">
        <v>2527610</v>
      </c>
      <c r="G267">
        <v>614.57000000000005</v>
      </c>
      <c r="I267">
        <f t="shared" si="38"/>
        <v>494.37551562499721</v>
      </c>
      <c r="J267">
        <f t="shared" si="39"/>
        <v>0.19962470555355935</v>
      </c>
      <c r="K267">
        <f t="shared" si="40"/>
        <v>0.99955708992260939</v>
      </c>
      <c r="L267">
        <f t="shared" si="41"/>
        <v>49</v>
      </c>
      <c r="M267">
        <f t="shared" si="43"/>
        <v>-3.2949999999999995</v>
      </c>
      <c r="O267">
        <v>454.54545454545462</v>
      </c>
      <c r="P267">
        <v>2700000</v>
      </c>
      <c r="Q267">
        <v>650.69500000000005</v>
      </c>
      <c r="R267">
        <v>-569131</v>
      </c>
      <c r="S267" s="2">
        <v>2527610</v>
      </c>
      <c r="T267">
        <v>614.57000000000005</v>
      </c>
      <c r="U267">
        <v>7042.93</v>
      </c>
      <c r="V267">
        <f t="shared" si="49"/>
        <v>0.70429300000000006</v>
      </c>
      <c r="X267">
        <v>2700000</v>
      </c>
      <c r="Y267">
        <v>46.094099999999997</v>
      </c>
      <c r="Z267">
        <v>90.792400000000001</v>
      </c>
      <c r="AA267">
        <v>44.698300000000003</v>
      </c>
      <c r="AC267">
        <f t="shared" si="44"/>
        <v>46735.986670604747</v>
      </c>
      <c r="AD267">
        <f t="shared" si="45"/>
        <v>0.68884145534680885</v>
      </c>
      <c r="AE267">
        <f t="shared" si="46"/>
        <v>688.84145534680886</v>
      </c>
      <c r="AF267">
        <f t="shared" si="47"/>
        <v>61.917704580683981</v>
      </c>
      <c r="AG267">
        <f t="shared" si="48"/>
        <v>9.7258127393156611E-3</v>
      </c>
    </row>
    <row r="268" spans="2:33" x14ac:dyDescent="0.2">
      <c r="B268">
        <f t="shared" si="42"/>
        <v>472.7272727272728</v>
      </c>
      <c r="C268">
        <v>2800000</v>
      </c>
      <c r="D268">
        <v>650.702</v>
      </c>
      <c r="E268">
        <v>-569146</v>
      </c>
      <c r="F268" s="2">
        <v>2527610</v>
      </c>
      <c r="G268">
        <v>720.58799999999997</v>
      </c>
      <c r="I268">
        <f t="shared" si="38"/>
        <v>479.37551562499721</v>
      </c>
      <c r="J268">
        <f t="shared" si="39"/>
        <v>0.20760969377570171</v>
      </c>
      <c r="K268">
        <f t="shared" si="40"/>
        <v>0.99955708992260939</v>
      </c>
      <c r="L268">
        <f t="shared" si="41"/>
        <v>34</v>
      </c>
      <c r="M268">
        <f t="shared" si="43"/>
        <v>-4.8349999999999991</v>
      </c>
      <c r="O268">
        <v>472.7272727272728</v>
      </c>
      <c r="P268">
        <v>2800000</v>
      </c>
      <c r="Q268">
        <v>650.702</v>
      </c>
      <c r="R268">
        <v>-569146</v>
      </c>
      <c r="S268" s="2">
        <v>2527610</v>
      </c>
      <c r="T268">
        <v>720.58799999999997</v>
      </c>
      <c r="U268">
        <v>7717.8</v>
      </c>
      <c r="V268">
        <f t="shared" si="49"/>
        <v>0.77178000000000002</v>
      </c>
      <c r="X268">
        <v>2800000</v>
      </c>
      <c r="Y268">
        <v>46.936199999999999</v>
      </c>
      <c r="Z268">
        <v>90.702200000000005</v>
      </c>
      <c r="AA268">
        <v>43.765999999999998</v>
      </c>
      <c r="AC268">
        <f t="shared" si="44"/>
        <v>43872.154825726902</v>
      </c>
      <c r="AD268">
        <f t="shared" si="45"/>
        <v>0.80412186958713583</v>
      </c>
      <c r="AE268">
        <f t="shared" si="46"/>
        <v>804.12186958713585</v>
      </c>
      <c r="AF268">
        <f t="shared" si="47"/>
        <v>55.888063076265396</v>
      </c>
      <c r="AG268">
        <f t="shared" si="48"/>
        <v>1.0775109510920641E-2</v>
      </c>
    </row>
    <row r="269" spans="2:33" x14ac:dyDescent="0.2">
      <c r="B269">
        <f t="shared" si="42"/>
        <v>490.90909090909099</v>
      </c>
      <c r="C269">
        <v>2900000</v>
      </c>
      <c r="D269">
        <v>650.70899999999995</v>
      </c>
      <c r="E269">
        <v>-569141</v>
      </c>
      <c r="F269" s="2">
        <v>2527610</v>
      </c>
      <c r="G269">
        <v>667.51700000000005</v>
      </c>
      <c r="I269">
        <f t="shared" si="38"/>
        <v>484.37551562499721</v>
      </c>
      <c r="J269">
        <f t="shared" si="39"/>
        <v>0.2155946819978441</v>
      </c>
      <c r="K269">
        <f t="shared" si="40"/>
        <v>0.99955708992260939</v>
      </c>
      <c r="L269">
        <f t="shared" si="41"/>
        <v>39</v>
      </c>
      <c r="M269">
        <f t="shared" si="43"/>
        <v>-3.7349999999999994</v>
      </c>
      <c r="O269">
        <v>490.90909090909099</v>
      </c>
      <c r="P269">
        <v>2900000</v>
      </c>
      <c r="Q269">
        <v>650.70899999999995</v>
      </c>
      <c r="R269">
        <v>-569141</v>
      </c>
      <c r="S269" s="2">
        <v>2527610</v>
      </c>
      <c r="T269">
        <v>667.51700000000005</v>
      </c>
      <c r="U269">
        <v>8408.2199999999993</v>
      </c>
      <c r="V269">
        <f t="shared" si="49"/>
        <v>0.84082199999999996</v>
      </c>
      <c r="X269">
        <v>2900000</v>
      </c>
      <c r="Y269">
        <v>46.797600000000003</v>
      </c>
      <c r="Z269">
        <v>91.381399999999999</v>
      </c>
      <c r="AA269">
        <v>44.583799999999997</v>
      </c>
      <c r="AC269">
        <f t="shared" si="44"/>
        <v>46377.746585575369</v>
      </c>
      <c r="AD269">
        <f t="shared" si="45"/>
        <v>0.82872748516269001</v>
      </c>
      <c r="AE269">
        <f t="shared" si="46"/>
        <v>828.72748516268996</v>
      </c>
      <c r="AF269">
        <f t="shared" si="47"/>
        <v>56.891753505957091</v>
      </c>
      <c r="AG269">
        <f t="shared" si="48"/>
        <v>1.0585013870893329E-2</v>
      </c>
    </row>
    <row r="270" spans="2:33" x14ac:dyDescent="0.2">
      <c r="B270">
        <f t="shared" si="42"/>
        <v>509.09090909090918</v>
      </c>
      <c r="C270">
        <v>3000000</v>
      </c>
      <c r="D270">
        <v>650.71299999999997</v>
      </c>
      <c r="E270">
        <v>-569132</v>
      </c>
      <c r="F270" s="2">
        <v>2527610</v>
      </c>
      <c r="G270">
        <v>822.87599999999998</v>
      </c>
      <c r="I270">
        <f t="shared" si="38"/>
        <v>493.37551562499721</v>
      </c>
      <c r="J270">
        <f t="shared" si="39"/>
        <v>0.22357967021998645</v>
      </c>
      <c r="K270">
        <f t="shared" si="40"/>
        <v>0.99955708992260939</v>
      </c>
      <c r="L270">
        <f t="shared" si="41"/>
        <v>48</v>
      </c>
      <c r="M270">
        <f t="shared" si="43"/>
        <v>-3.5149999999999997</v>
      </c>
      <c r="O270">
        <v>509.09090909090918</v>
      </c>
      <c r="P270">
        <v>3000000</v>
      </c>
      <c r="Q270">
        <v>650.71299999999997</v>
      </c>
      <c r="R270">
        <v>-569132</v>
      </c>
      <c r="S270" s="2">
        <v>2527610</v>
      </c>
      <c r="T270">
        <v>822.87599999999998</v>
      </c>
      <c r="U270">
        <v>9050.24</v>
      </c>
      <c r="V270">
        <f t="shared" si="49"/>
        <v>0.90502400000000005</v>
      </c>
      <c r="X270">
        <v>3000000</v>
      </c>
      <c r="Y270">
        <v>46.509399999999999</v>
      </c>
      <c r="Z270">
        <v>91.281899999999993</v>
      </c>
      <c r="AA270">
        <v>44.772500000000001</v>
      </c>
      <c r="AC270">
        <f t="shared" si="44"/>
        <v>46969.121042049628</v>
      </c>
      <c r="AD270">
        <f t="shared" si="45"/>
        <v>0.88077500717798385</v>
      </c>
      <c r="AE270">
        <f t="shared" si="46"/>
        <v>880.77500717798387</v>
      </c>
      <c r="AF270">
        <f t="shared" si="47"/>
        <v>55.559437786918764</v>
      </c>
      <c r="AG270">
        <f t="shared" si="48"/>
        <v>1.0838842579897118E-2</v>
      </c>
    </row>
    <row r="271" spans="2:33" x14ac:dyDescent="0.2">
      <c r="B271">
        <f t="shared" si="42"/>
        <v>527.27272727272737</v>
      </c>
      <c r="C271">
        <v>3100000</v>
      </c>
      <c r="D271">
        <v>650.70299999999997</v>
      </c>
      <c r="E271">
        <v>-569118</v>
      </c>
      <c r="F271" s="2">
        <v>2527610</v>
      </c>
      <c r="G271">
        <v>850.274</v>
      </c>
      <c r="I271">
        <f t="shared" si="38"/>
        <v>507.37551562499721</v>
      </c>
      <c r="J271">
        <f t="shared" si="39"/>
        <v>0.23156465844212884</v>
      </c>
      <c r="K271">
        <f t="shared" si="40"/>
        <v>0.99955708992260939</v>
      </c>
      <c r="L271">
        <f t="shared" si="41"/>
        <v>62</v>
      </c>
      <c r="M271">
        <f t="shared" si="43"/>
        <v>-3.2399999999999998</v>
      </c>
      <c r="O271">
        <v>527.27272727272737</v>
      </c>
      <c r="P271">
        <v>3100000</v>
      </c>
      <c r="Q271">
        <v>650.70299999999997</v>
      </c>
      <c r="R271">
        <v>-569118</v>
      </c>
      <c r="S271" s="2">
        <v>2527610</v>
      </c>
      <c r="T271">
        <v>850.274</v>
      </c>
      <c r="U271">
        <v>9686.18</v>
      </c>
      <c r="V271">
        <f t="shared" si="49"/>
        <v>0.96861800000000009</v>
      </c>
      <c r="X271">
        <v>3100000</v>
      </c>
      <c r="Y271">
        <v>46.445599999999999</v>
      </c>
      <c r="Z271">
        <v>90.965900000000005</v>
      </c>
      <c r="AA271">
        <v>44.520299999999999</v>
      </c>
      <c r="AC271">
        <f t="shared" si="44"/>
        <v>46179.863426129086</v>
      </c>
      <c r="AD271">
        <f t="shared" si="45"/>
        <v>0.95877612438414106</v>
      </c>
      <c r="AE271">
        <f t="shared" si="46"/>
        <v>958.7761243841411</v>
      </c>
      <c r="AF271">
        <f t="shared" si="47"/>
        <v>52.74218125989038</v>
      </c>
      <c r="AG271">
        <f t="shared" si="48"/>
        <v>1.1417806120543668E-2</v>
      </c>
    </row>
    <row r="272" spans="2:33" x14ac:dyDescent="0.2">
      <c r="B272">
        <f t="shared" si="42"/>
        <v>545.4545454545455</v>
      </c>
      <c r="C272">
        <v>3200000</v>
      </c>
      <c r="D272">
        <v>650.71799999999996</v>
      </c>
      <c r="E272">
        <v>-569117</v>
      </c>
      <c r="F272" s="2">
        <v>2527610</v>
      </c>
      <c r="G272">
        <v>913.58</v>
      </c>
      <c r="I272">
        <f t="shared" si="38"/>
        <v>508.37551562499721</v>
      </c>
      <c r="J272">
        <f t="shared" si="39"/>
        <v>0.2395496466642712</v>
      </c>
      <c r="K272">
        <f t="shared" si="40"/>
        <v>0.99955708992260939</v>
      </c>
      <c r="L272">
        <f t="shared" si="41"/>
        <v>63</v>
      </c>
      <c r="M272">
        <f t="shared" si="43"/>
        <v>-3.9549999999999992</v>
      </c>
      <c r="O272">
        <v>545.4545454545455</v>
      </c>
      <c r="P272">
        <v>3200000</v>
      </c>
      <c r="Q272">
        <v>650.71799999999996</v>
      </c>
      <c r="R272">
        <v>-569117</v>
      </c>
      <c r="S272" s="2">
        <v>2527610</v>
      </c>
      <c r="T272">
        <v>913.58</v>
      </c>
      <c r="U272">
        <v>10621.4</v>
      </c>
      <c r="V272">
        <f t="shared" si="49"/>
        <v>1.0621400000000001</v>
      </c>
      <c r="X272">
        <v>3200000</v>
      </c>
      <c r="Y272">
        <v>46.4178</v>
      </c>
      <c r="Z272">
        <v>91.003799999999998</v>
      </c>
      <c r="AA272">
        <v>44.585999999999999</v>
      </c>
      <c r="AC272">
        <f t="shared" si="44"/>
        <v>46384.612492742635</v>
      </c>
      <c r="AD272">
        <f t="shared" si="45"/>
        <v>1.0467070547219235</v>
      </c>
      <c r="AE272">
        <f t="shared" si="46"/>
        <v>1046.7070547219234</v>
      </c>
      <c r="AF272">
        <f t="shared" si="47"/>
        <v>51.210158345737618</v>
      </c>
      <c r="AG272">
        <f t="shared" si="48"/>
        <v>1.175938562685821E-2</v>
      </c>
    </row>
    <row r="273" spans="2:33" x14ac:dyDescent="0.2">
      <c r="B273">
        <f t="shared" si="42"/>
        <v>563.63636363636363</v>
      </c>
      <c r="C273">
        <v>3300000</v>
      </c>
      <c r="D273">
        <v>650.702</v>
      </c>
      <c r="E273">
        <v>-569113</v>
      </c>
      <c r="F273" s="2">
        <v>2527610</v>
      </c>
      <c r="G273">
        <v>1106.6099999999999</v>
      </c>
      <c r="I273">
        <f t="shared" si="38"/>
        <v>512.37551562499721</v>
      </c>
      <c r="J273">
        <f t="shared" si="39"/>
        <v>0.24753463488641353</v>
      </c>
      <c r="K273">
        <f t="shared" si="40"/>
        <v>0.99955708992260939</v>
      </c>
      <c r="L273">
        <f t="shared" si="41"/>
        <v>67</v>
      </c>
      <c r="M273">
        <f t="shared" si="43"/>
        <v>-3.7899999999999987</v>
      </c>
      <c r="O273">
        <v>563.63636363636363</v>
      </c>
      <c r="P273">
        <v>3300000</v>
      </c>
      <c r="Q273">
        <v>650.702</v>
      </c>
      <c r="R273">
        <v>-569113</v>
      </c>
      <c r="S273" s="2">
        <v>2527610</v>
      </c>
      <c r="T273">
        <v>1106.6099999999999</v>
      </c>
      <c r="U273">
        <v>11493.8</v>
      </c>
      <c r="V273">
        <f t="shared" si="49"/>
        <v>1.1493800000000001</v>
      </c>
      <c r="X273">
        <v>3300000</v>
      </c>
      <c r="Y273">
        <v>46.548299999999998</v>
      </c>
      <c r="Z273">
        <v>91.001000000000005</v>
      </c>
      <c r="AA273">
        <v>44.4527</v>
      </c>
      <c r="AC273">
        <f t="shared" si="44"/>
        <v>45969.822990968045</v>
      </c>
      <c r="AD273">
        <f t="shared" si="45"/>
        <v>1.1428997133917003</v>
      </c>
      <c r="AE273">
        <f t="shared" si="46"/>
        <v>1142.8997133917003</v>
      </c>
      <c r="AF273">
        <f t="shared" si="47"/>
        <v>49.11504862205976</v>
      </c>
      <c r="AG273">
        <f t="shared" si="48"/>
        <v>1.2261007917022098E-2</v>
      </c>
    </row>
    <row r="274" spans="2:33" x14ac:dyDescent="0.2">
      <c r="B274">
        <f t="shared" si="42"/>
        <v>581.81818181818176</v>
      </c>
      <c r="C274">
        <v>3400000</v>
      </c>
      <c r="D274">
        <v>650.73400000000004</v>
      </c>
      <c r="E274">
        <v>-569119</v>
      </c>
      <c r="F274" s="2">
        <v>2527610</v>
      </c>
      <c r="G274">
        <v>1164.1199999999999</v>
      </c>
      <c r="I274">
        <f t="shared" si="38"/>
        <v>506.37551562499721</v>
      </c>
      <c r="J274">
        <f t="shared" si="39"/>
        <v>0.25551962310855586</v>
      </c>
      <c r="K274">
        <f t="shared" si="40"/>
        <v>0.99955708992260939</v>
      </c>
      <c r="L274">
        <f t="shared" si="41"/>
        <v>61</v>
      </c>
      <c r="M274">
        <f t="shared" si="43"/>
        <v>-4.3400000000000007</v>
      </c>
      <c r="O274">
        <v>581.81818181818176</v>
      </c>
      <c r="P274">
        <v>3400000</v>
      </c>
      <c r="Q274">
        <v>650.73400000000004</v>
      </c>
      <c r="R274">
        <v>-569119</v>
      </c>
      <c r="S274" s="2">
        <v>2527610</v>
      </c>
      <c r="T274">
        <v>1164.1199999999999</v>
      </c>
      <c r="U274">
        <v>12008.6</v>
      </c>
      <c r="V274">
        <f t="shared" si="49"/>
        <v>1.20086</v>
      </c>
      <c r="X274">
        <v>3400000</v>
      </c>
      <c r="Y274">
        <v>46.573500000000003</v>
      </c>
      <c r="Z274">
        <v>91.246399999999994</v>
      </c>
      <c r="AA274">
        <v>44.672899999999998</v>
      </c>
      <c r="AC274">
        <f t="shared" si="44"/>
        <v>46656.358164513738</v>
      </c>
      <c r="AD274">
        <f t="shared" si="45"/>
        <v>1.1765187752020416</v>
      </c>
      <c r="AE274">
        <f t="shared" si="46"/>
        <v>1176.5187752020415</v>
      </c>
      <c r="AF274">
        <f t="shared" si="47"/>
        <v>48.290788711464359</v>
      </c>
      <c r="AG274">
        <f t="shared" si="48"/>
        <v>1.2470287109993631E-2</v>
      </c>
    </row>
    <row r="275" spans="2:33" x14ac:dyDescent="0.2">
      <c r="B275">
        <f t="shared" si="42"/>
        <v>599.99999999999989</v>
      </c>
      <c r="C275">
        <v>3500000</v>
      </c>
      <c r="D275">
        <v>650.73099999999999</v>
      </c>
      <c r="E275">
        <v>-569108</v>
      </c>
      <c r="F275" s="2">
        <v>2527610</v>
      </c>
      <c r="G275">
        <v>1274.95</v>
      </c>
      <c r="I275">
        <f t="shared" si="38"/>
        <v>517.37551562499721</v>
      </c>
      <c r="J275">
        <f t="shared" si="39"/>
        <v>0.26350461133069825</v>
      </c>
      <c r="K275">
        <f t="shared" si="40"/>
        <v>0.99955708992260939</v>
      </c>
      <c r="L275">
        <f t="shared" si="41"/>
        <v>72</v>
      </c>
      <c r="M275">
        <f t="shared" si="43"/>
        <v>-3.404999999999998</v>
      </c>
      <c r="O275">
        <v>599.99999999999989</v>
      </c>
      <c r="P275">
        <v>3500000</v>
      </c>
      <c r="Q275">
        <v>650.73099999999999</v>
      </c>
      <c r="R275">
        <v>-569108</v>
      </c>
      <c r="S275" s="2">
        <v>2527610</v>
      </c>
      <c r="T275">
        <v>1274.95</v>
      </c>
      <c r="U275">
        <v>13181.4</v>
      </c>
      <c r="V275">
        <f t="shared" si="49"/>
        <v>1.3181400000000001</v>
      </c>
      <c r="X275">
        <v>3500000</v>
      </c>
      <c r="Y275">
        <v>45.849400000000003</v>
      </c>
      <c r="Z275">
        <v>91.202500000000001</v>
      </c>
      <c r="AA275">
        <v>45.353099999999998</v>
      </c>
      <c r="AC275">
        <f t="shared" si="44"/>
        <v>48820.174828866948</v>
      </c>
      <c r="AD275">
        <f t="shared" si="45"/>
        <v>1.2341829100287083</v>
      </c>
      <c r="AE275">
        <f t="shared" si="46"/>
        <v>1234.1829100287082</v>
      </c>
      <c r="AF275">
        <f t="shared" si="47"/>
        <v>48.999182136572799</v>
      </c>
      <c r="AG275">
        <f t="shared" si="48"/>
        <v>1.2290001051885317E-2</v>
      </c>
    </row>
    <row r="276" spans="2:33" x14ac:dyDescent="0.2">
      <c r="B276">
        <f t="shared" si="42"/>
        <v>618.18181818181802</v>
      </c>
      <c r="C276">
        <v>3600000</v>
      </c>
      <c r="D276">
        <v>650.74099999999999</v>
      </c>
      <c r="E276">
        <v>-569090</v>
      </c>
      <c r="F276" s="2">
        <v>2527610</v>
      </c>
      <c r="G276">
        <v>1396.2</v>
      </c>
      <c r="I276">
        <f t="shared" si="38"/>
        <v>535.37551562499721</v>
      </c>
      <c r="J276">
        <f t="shared" si="39"/>
        <v>0.27148959955284058</v>
      </c>
      <c r="K276">
        <f t="shared" si="40"/>
        <v>0.99955708992260939</v>
      </c>
      <c r="L276">
        <f t="shared" si="41"/>
        <v>90</v>
      </c>
      <c r="M276">
        <f t="shared" si="43"/>
        <v>-3.0199999999999969</v>
      </c>
      <c r="O276">
        <v>618.18181818181802</v>
      </c>
      <c r="P276">
        <v>3600000</v>
      </c>
      <c r="Q276">
        <v>650.74099999999999</v>
      </c>
      <c r="R276">
        <v>-569090</v>
      </c>
      <c r="S276" s="2">
        <v>2527610</v>
      </c>
      <c r="T276">
        <v>1396.2</v>
      </c>
      <c r="U276">
        <v>14514.9</v>
      </c>
      <c r="V276">
        <f t="shared" si="49"/>
        <v>1.4514899999999999</v>
      </c>
      <c r="X276">
        <v>3600000</v>
      </c>
      <c r="Y276">
        <v>46.359699999999997</v>
      </c>
      <c r="Z276">
        <v>91.340100000000007</v>
      </c>
      <c r="AA276">
        <v>44.980400000000003</v>
      </c>
      <c r="AC276">
        <f t="shared" si="44"/>
        <v>47626.463836963543</v>
      </c>
      <c r="AD276">
        <f t="shared" si="45"/>
        <v>1.393102367524873</v>
      </c>
      <c r="AE276">
        <f t="shared" si="46"/>
        <v>1393.102367524873</v>
      </c>
      <c r="AF276">
        <f t="shared" si="47"/>
        <v>46.395179668943229</v>
      </c>
      <c r="AG276">
        <f t="shared" si="48"/>
        <v>1.2979796700800589E-2</v>
      </c>
    </row>
    <row r="277" spans="2:33" x14ac:dyDescent="0.2">
      <c r="B277">
        <f t="shared" si="42"/>
        <v>636.36363636363615</v>
      </c>
      <c r="C277">
        <v>3700000</v>
      </c>
      <c r="D277">
        <v>650.69600000000003</v>
      </c>
      <c r="E277">
        <v>-569087</v>
      </c>
      <c r="F277" s="2">
        <v>2527610</v>
      </c>
      <c r="G277">
        <v>1479.54</v>
      </c>
      <c r="I277">
        <f t="shared" si="38"/>
        <v>538.37551562499721</v>
      </c>
      <c r="J277">
        <f t="shared" si="39"/>
        <v>0.27947458777498296</v>
      </c>
      <c r="K277">
        <f t="shared" si="40"/>
        <v>0.99955708992260939</v>
      </c>
      <c r="L277">
        <f t="shared" si="41"/>
        <v>93</v>
      </c>
      <c r="M277">
        <f t="shared" si="43"/>
        <v>-3.8449999999999989</v>
      </c>
      <c r="O277">
        <v>636.36363636363615</v>
      </c>
      <c r="P277">
        <v>3700000</v>
      </c>
      <c r="Q277">
        <v>650.69600000000003</v>
      </c>
      <c r="R277">
        <v>-569087</v>
      </c>
      <c r="S277" s="2">
        <v>2527610</v>
      </c>
      <c r="T277">
        <v>1479.54</v>
      </c>
      <c r="U277">
        <v>15659.6</v>
      </c>
      <c r="V277">
        <f t="shared" si="49"/>
        <v>1.56596</v>
      </c>
      <c r="X277">
        <v>3700000</v>
      </c>
      <c r="Y277">
        <v>46.3508</v>
      </c>
      <c r="Z277">
        <v>91.213099999999997</v>
      </c>
      <c r="AA277">
        <v>44.862299999999998</v>
      </c>
      <c r="AC277">
        <f t="shared" si="44"/>
        <v>47252.305523731047</v>
      </c>
      <c r="AD277">
        <f t="shared" si="45"/>
        <v>1.5148686589246818</v>
      </c>
      <c r="AE277">
        <f t="shared" si="46"/>
        <v>1514.8686589246818</v>
      </c>
      <c r="AF277">
        <f t="shared" si="47"/>
        <v>44.715531750042757</v>
      </c>
      <c r="AG277">
        <f t="shared" si="48"/>
        <v>1.3467356339767204E-2</v>
      </c>
    </row>
    <row r="278" spans="2:33" x14ac:dyDescent="0.2">
      <c r="B278">
        <f t="shared" si="42"/>
        <v>654.54545454545428</v>
      </c>
      <c r="C278">
        <v>3800000</v>
      </c>
      <c r="D278">
        <v>650.697</v>
      </c>
      <c r="E278">
        <v>-569081</v>
      </c>
      <c r="F278" s="2">
        <v>2527610</v>
      </c>
      <c r="G278">
        <v>1676.15</v>
      </c>
      <c r="I278">
        <f t="shared" si="38"/>
        <v>544.37551562499721</v>
      </c>
      <c r="J278">
        <f t="shared" si="39"/>
        <v>0.28745957599712529</v>
      </c>
      <c r="K278">
        <f t="shared" si="40"/>
        <v>0.99955708992260939</v>
      </c>
      <c r="L278">
        <f t="shared" si="41"/>
        <v>99</v>
      </c>
      <c r="M278">
        <f t="shared" si="43"/>
        <v>-3.6799999999999984</v>
      </c>
      <c r="O278">
        <v>654.54545454545428</v>
      </c>
      <c r="P278">
        <v>3800000</v>
      </c>
      <c r="Q278">
        <v>650.697</v>
      </c>
      <c r="R278">
        <v>-569081</v>
      </c>
      <c r="S278" s="2">
        <v>2527610</v>
      </c>
      <c r="T278">
        <v>1676.15</v>
      </c>
      <c r="U278">
        <v>16305.3</v>
      </c>
      <c r="V278">
        <f t="shared" si="49"/>
        <v>1.63053</v>
      </c>
      <c r="X278">
        <v>3800000</v>
      </c>
      <c r="Y278">
        <v>45.4176</v>
      </c>
      <c r="Z278">
        <v>90.986000000000004</v>
      </c>
      <c r="AA278">
        <v>45.568399999999997</v>
      </c>
      <c r="AC278">
        <f t="shared" si="44"/>
        <v>49518.757304073995</v>
      </c>
      <c r="AD278">
        <f t="shared" si="45"/>
        <v>1.5051381920983378</v>
      </c>
      <c r="AE278">
        <f t="shared" si="46"/>
        <v>1505.1381920983379</v>
      </c>
      <c r="AF278">
        <f t="shared" si="47"/>
        <v>45.558632240784313</v>
      </c>
      <c r="AG278">
        <f t="shared" si="48"/>
        <v>1.3218131677379627E-2</v>
      </c>
    </row>
    <row r="279" spans="2:33" x14ac:dyDescent="0.2">
      <c r="B279">
        <f t="shared" si="42"/>
        <v>672.72727272727241</v>
      </c>
      <c r="C279">
        <v>3900000</v>
      </c>
      <c r="D279">
        <v>650.73199999999997</v>
      </c>
      <c r="E279">
        <v>-569065</v>
      </c>
      <c r="F279" s="2">
        <v>2527610</v>
      </c>
      <c r="G279">
        <v>1715.58</v>
      </c>
      <c r="I279">
        <f t="shared" si="38"/>
        <v>560.37551562499721</v>
      </c>
      <c r="J279">
        <f t="shared" si="39"/>
        <v>0.29544456421926762</v>
      </c>
      <c r="K279">
        <f t="shared" si="40"/>
        <v>0.99955708992260939</v>
      </c>
      <c r="L279">
        <f t="shared" si="41"/>
        <v>115</v>
      </c>
      <c r="M279">
        <f t="shared" si="43"/>
        <v>-3.1299999999999972</v>
      </c>
      <c r="O279">
        <v>672.72727272727241</v>
      </c>
      <c r="P279">
        <v>3900000</v>
      </c>
      <c r="Q279">
        <v>650.73199999999997</v>
      </c>
      <c r="R279">
        <v>-569065</v>
      </c>
      <c r="S279" s="2">
        <v>2527610</v>
      </c>
      <c r="T279">
        <v>1715.58</v>
      </c>
      <c r="U279">
        <v>17410.3</v>
      </c>
      <c r="V279">
        <f t="shared" si="49"/>
        <v>1.7410300000000001</v>
      </c>
      <c r="X279">
        <v>3900000</v>
      </c>
      <c r="Y279">
        <v>45.6813</v>
      </c>
      <c r="Z279">
        <v>91.938000000000002</v>
      </c>
      <c r="AA279">
        <v>46.256700000000002</v>
      </c>
      <c r="AC279">
        <f t="shared" si="44"/>
        <v>51796.729318586702</v>
      </c>
      <c r="AD279">
        <f t="shared" si="45"/>
        <v>1.5364599235160508</v>
      </c>
      <c r="AE279">
        <f t="shared" si="46"/>
        <v>1536.4599235160508</v>
      </c>
      <c r="AF279">
        <f t="shared" si="47"/>
        <v>46.366472209754349</v>
      </c>
      <c r="AG279">
        <f t="shared" si="48"/>
        <v>1.2987833046166323E-2</v>
      </c>
    </row>
    <row r="280" spans="2:33" x14ac:dyDescent="0.2">
      <c r="B280">
        <f t="shared" si="42"/>
        <v>690.90909090909054</v>
      </c>
      <c r="C280">
        <v>4000000</v>
      </c>
      <c r="D280">
        <v>650.74599999999998</v>
      </c>
      <c r="E280">
        <v>-569054</v>
      </c>
      <c r="F280" s="2">
        <v>2527610</v>
      </c>
      <c r="G280">
        <v>1828.8</v>
      </c>
      <c r="I280">
        <f t="shared" si="38"/>
        <v>571.37551562499721</v>
      </c>
      <c r="J280">
        <f t="shared" si="39"/>
        <v>0.30342955244141001</v>
      </c>
      <c r="K280">
        <f t="shared" si="40"/>
        <v>0.99955708992260939</v>
      </c>
      <c r="L280">
        <f t="shared" si="41"/>
        <v>126</v>
      </c>
      <c r="M280">
        <f t="shared" si="43"/>
        <v>-3.404999999999998</v>
      </c>
      <c r="O280">
        <v>690.90909090909054</v>
      </c>
      <c r="P280">
        <v>4000000</v>
      </c>
      <c r="Q280">
        <v>650.74599999999998</v>
      </c>
      <c r="R280">
        <v>-569054</v>
      </c>
      <c r="S280" s="2">
        <v>2527610</v>
      </c>
      <c r="T280">
        <v>1828.8</v>
      </c>
      <c r="U280">
        <v>19046.2</v>
      </c>
      <c r="V280">
        <f t="shared" si="49"/>
        <v>1.9046200000000002</v>
      </c>
      <c r="X280">
        <v>4000000</v>
      </c>
      <c r="Y280">
        <v>45.5578</v>
      </c>
      <c r="Z280">
        <v>91.402000000000001</v>
      </c>
      <c r="AA280">
        <v>45.844200000000001</v>
      </c>
      <c r="AC280">
        <f t="shared" si="44"/>
        <v>50423.338100454806</v>
      </c>
      <c r="AD280">
        <f t="shared" si="45"/>
        <v>1.7266092636072929</v>
      </c>
      <c r="AE280">
        <f t="shared" si="46"/>
        <v>1726.6092636072929</v>
      </c>
      <c r="AF280">
        <f t="shared" si="47"/>
        <v>43.949246874346429</v>
      </c>
      <c r="AG280">
        <f t="shared" si="48"/>
        <v>1.3702168815809889E-2</v>
      </c>
    </row>
    <row r="281" spans="2:33" x14ac:dyDescent="0.2">
      <c r="B281">
        <f t="shared" si="42"/>
        <v>709.09090909090867</v>
      </c>
      <c r="C281">
        <v>4100000</v>
      </c>
      <c r="D281">
        <v>650.726</v>
      </c>
      <c r="E281">
        <v>-569045</v>
      </c>
      <c r="F281" s="2">
        <v>2527610</v>
      </c>
      <c r="G281">
        <v>2038.89</v>
      </c>
      <c r="I281">
        <f t="shared" si="38"/>
        <v>580.37551562499721</v>
      </c>
      <c r="J281">
        <f t="shared" si="39"/>
        <v>0.31141454066355234</v>
      </c>
      <c r="K281">
        <f t="shared" si="40"/>
        <v>0.99955708992260939</v>
      </c>
      <c r="L281">
        <f t="shared" si="41"/>
        <v>135</v>
      </c>
      <c r="M281">
        <f t="shared" si="43"/>
        <v>-3.5149999999999979</v>
      </c>
      <c r="O281">
        <v>709.09090909090867</v>
      </c>
      <c r="P281">
        <v>4100000</v>
      </c>
      <c r="Q281">
        <v>650.726</v>
      </c>
      <c r="R281">
        <v>-569045</v>
      </c>
      <c r="S281" s="2">
        <v>2527610</v>
      </c>
      <c r="T281">
        <v>2038.89</v>
      </c>
      <c r="U281">
        <v>19752</v>
      </c>
      <c r="V281">
        <f t="shared" si="49"/>
        <v>1.9752000000000001</v>
      </c>
      <c r="X281">
        <v>4100000</v>
      </c>
      <c r="Y281">
        <v>45.834899999999998</v>
      </c>
      <c r="Z281">
        <v>91.539500000000004</v>
      </c>
      <c r="AA281">
        <v>45.704599999999999</v>
      </c>
      <c r="AC281">
        <f t="shared" si="44"/>
        <v>49964.107596373113</v>
      </c>
      <c r="AD281">
        <f t="shared" si="45"/>
        <v>1.8070503829843707</v>
      </c>
      <c r="AE281">
        <f t="shared" si="46"/>
        <v>1807.0503829843708</v>
      </c>
      <c r="AF281">
        <f t="shared" si="47"/>
        <v>42.432338658960894</v>
      </c>
      <c r="AG281">
        <f t="shared" si="48"/>
        <v>1.4192005885888802E-2</v>
      </c>
    </row>
    <row r="282" spans="2:33" x14ac:dyDescent="0.2">
      <c r="B282">
        <f t="shared" si="42"/>
        <v>727.2727272727268</v>
      </c>
      <c r="C282">
        <v>4200000</v>
      </c>
      <c r="D282">
        <v>650.673</v>
      </c>
      <c r="E282">
        <v>-569033</v>
      </c>
      <c r="F282" s="2">
        <v>2527610</v>
      </c>
      <c r="G282">
        <v>2288.7600000000002</v>
      </c>
      <c r="I282">
        <f t="shared" si="38"/>
        <v>592.37551562499721</v>
      </c>
      <c r="J282">
        <f t="shared" si="39"/>
        <v>0.31939952888569467</v>
      </c>
      <c r="K282">
        <f t="shared" si="40"/>
        <v>0.99955708992260939</v>
      </c>
      <c r="L282">
        <f t="shared" si="41"/>
        <v>147</v>
      </c>
      <c r="M282">
        <f t="shared" si="43"/>
        <v>-3.3499999999999979</v>
      </c>
      <c r="O282">
        <v>727.2727272727268</v>
      </c>
      <c r="P282">
        <v>4200000</v>
      </c>
      <c r="Q282">
        <v>650.673</v>
      </c>
      <c r="R282">
        <v>-569033</v>
      </c>
      <c r="S282" s="2">
        <v>2527610</v>
      </c>
      <c r="T282">
        <v>2288.7600000000002</v>
      </c>
      <c r="U282">
        <v>21002.5</v>
      </c>
      <c r="V282">
        <f t="shared" si="49"/>
        <v>2.10025</v>
      </c>
      <c r="X282">
        <v>4200000</v>
      </c>
      <c r="Y282">
        <v>46.1907</v>
      </c>
      <c r="Z282">
        <v>91.567300000000003</v>
      </c>
      <c r="AA282">
        <v>45.376600000000003</v>
      </c>
      <c r="AC282">
        <f t="shared" si="44"/>
        <v>48896.103619529604</v>
      </c>
      <c r="AD282">
        <f t="shared" si="45"/>
        <v>1.9634238400045079</v>
      </c>
      <c r="AE282">
        <f t="shared" si="46"/>
        <v>1963.4238400045078</v>
      </c>
      <c r="AF282">
        <f t="shared" si="47"/>
        <v>40.487196199561026</v>
      </c>
      <c r="AG282">
        <f t="shared" si="48"/>
        <v>1.4873838065539574E-2</v>
      </c>
    </row>
    <row r="283" spans="2:33" x14ac:dyDescent="0.2">
      <c r="B283">
        <f t="shared" si="42"/>
        <v>745.45454545454493</v>
      </c>
      <c r="C283">
        <v>4300000</v>
      </c>
      <c r="D283">
        <v>650.72</v>
      </c>
      <c r="E283">
        <v>-569034</v>
      </c>
      <c r="F283" s="2">
        <v>2527610</v>
      </c>
      <c r="G283">
        <v>2302.3200000000002</v>
      </c>
      <c r="I283">
        <f t="shared" si="38"/>
        <v>591.37551562499721</v>
      </c>
      <c r="J283">
        <f t="shared" si="39"/>
        <v>0.32738451710783706</v>
      </c>
      <c r="K283">
        <f t="shared" si="40"/>
        <v>0.99955708992260939</v>
      </c>
      <c r="L283">
        <f t="shared" si="41"/>
        <v>146</v>
      </c>
      <c r="M283">
        <f t="shared" si="43"/>
        <v>-4.0649999999999995</v>
      </c>
      <c r="O283">
        <v>745.45454545454493</v>
      </c>
      <c r="P283">
        <v>4300000</v>
      </c>
      <c r="Q283">
        <v>650.72</v>
      </c>
      <c r="R283">
        <v>-569034</v>
      </c>
      <c r="S283" s="2">
        <v>2527610</v>
      </c>
      <c r="T283">
        <v>2302.3200000000002</v>
      </c>
      <c r="U283">
        <v>22924.9</v>
      </c>
      <c r="V283">
        <f t="shared" si="49"/>
        <v>2.2924900000000004</v>
      </c>
      <c r="X283">
        <v>4300000</v>
      </c>
      <c r="Y283">
        <v>46.016599999999997</v>
      </c>
      <c r="Z283">
        <v>91.584199999999996</v>
      </c>
      <c r="AA283">
        <v>45.567599999999999</v>
      </c>
      <c r="AC283">
        <f t="shared" si="44"/>
        <v>49516.149292138187</v>
      </c>
      <c r="AD283">
        <f t="shared" si="45"/>
        <v>2.1163032831871291</v>
      </c>
      <c r="AE283">
        <f t="shared" si="46"/>
        <v>2116.3032831871292</v>
      </c>
      <c r="AF283">
        <f t="shared" si="47"/>
        <v>40.000594651339263</v>
      </c>
      <c r="AG283">
        <f t="shared" si="48"/>
        <v>1.5054776191429383E-2</v>
      </c>
    </row>
    <row r="284" spans="2:33" x14ac:dyDescent="0.2">
      <c r="B284">
        <f t="shared" si="42"/>
        <v>763.63636363636306</v>
      </c>
      <c r="C284">
        <v>4400000</v>
      </c>
      <c r="D284">
        <v>650.70100000000002</v>
      </c>
      <c r="E284">
        <v>-569009</v>
      </c>
      <c r="F284" s="2">
        <v>2527610</v>
      </c>
      <c r="G284">
        <v>2431.5</v>
      </c>
      <c r="I284">
        <f t="shared" si="38"/>
        <v>616.37551562499721</v>
      </c>
      <c r="J284">
        <f t="shared" si="39"/>
        <v>0.33536950532997939</v>
      </c>
      <c r="K284">
        <f t="shared" si="40"/>
        <v>0.99955708992260939</v>
      </c>
      <c r="L284">
        <f t="shared" si="41"/>
        <v>171</v>
      </c>
      <c r="M284">
        <f t="shared" si="43"/>
        <v>-2.6349999999999958</v>
      </c>
      <c r="O284">
        <v>763.63636363636306</v>
      </c>
      <c r="P284">
        <v>4400000</v>
      </c>
      <c r="Q284">
        <v>650.70100000000002</v>
      </c>
      <c r="R284">
        <v>-569009</v>
      </c>
      <c r="S284" s="2">
        <v>2527610</v>
      </c>
      <c r="T284">
        <v>2431.5</v>
      </c>
      <c r="U284">
        <v>24018.9</v>
      </c>
      <c r="V284">
        <f t="shared" si="49"/>
        <v>2.4018900000000003</v>
      </c>
      <c r="X284">
        <v>4400000</v>
      </c>
      <c r="Y284">
        <v>46.040999999999997</v>
      </c>
      <c r="Z284">
        <v>91.645799999999994</v>
      </c>
      <c r="AA284">
        <v>45.604799999999997</v>
      </c>
      <c r="AC284">
        <f t="shared" si="44"/>
        <v>49637.518746497539</v>
      </c>
      <c r="AD284">
        <f t="shared" si="45"/>
        <v>2.2118739273820616</v>
      </c>
      <c r="AE284">
        <f t="shared" si="46"/>
        <v>2211.8739273820615</v>
      </c>
      <c r="AF284">
        <f t="shared" si="47"/>
        <v>39.143910914351096</v>
      </c>
      <c r="AG284">
        <f t="shared" si="48"/>
        <v>1.5384257370645582E-2</v>
      </c>
    </row>
    <row r="285" spans="2:33" x14ac:dyDescent="0.2">
      <c r="B285">
        <f t="shared" si="42"/>
        <v>781.81818181818119</v>
      </c>
      <c r="C285">
        <v>4500000</v>
      </c>
      <c r="D285">
        <v>650.74800000000005</v>
      </c>
      <c r="E285">
        <v>-569009</v>
      </c>
      <c r="F285" s="2">
        <v>2527610</v>
      </c>
      <c r="G285">
        <v>2732.58</v>
      </c>
      <c r="I285">
        <f t="shared" si="38"/>
        <v>616.37551562499721</v>
      </c>
      <c r="J285">
        <f t="shared" si="39"/>
        <v>0.34335449355212172</v>
      </c>
      <c r="K285">
        <f t="shared" si="40"/>
        <v>0.99955708992260939</v>
      </c>
      <c r="L285">
        <f t="shared" si="41"/>
        <v>171</v>
      </c>
      <c r="M285">
        <f t="shared" si="43"/>
        <v>-4.01</v>
      </c>
      <c r="O285">
        <v>781.81818181818119</v>
      </c>
      <c r="P285">
        <v>4500000</v>
      </c>
      <c r="Q285">
        <v>650.74800000000005</v>
      </c>
      <c r="R285">
        <v>-569009</v>
      </c>
      <c r="S285" s="2">
        <v>2527610</v>
      </c>
      <c r="T285">
        <v>2732.58</v>
      </c>
      <c r="U285">
        <v>24972.1</v>
      </c>
      <c r="V285">
        <f t="shared" si="49"/>
        <v>2.4972099999999999</v>
      </c>
      <c r="X285">
        <v>4500000</v>
      </c>
      <c r="Y285">
        <v>45.842100000000002</v>
      </c>
      <c r="Z285">
        <v>91.418999999999997</v>
      </c>
      <c r="AA285">
        <v>45.576900000000002</v>
      </c>
      <c r="AC285">
        <f t="shared" si="44"/>
        <v>49546.473086636317</v>
      </c>
      <c r="AD285">
        <f t="shared" si="45"/>
        <v>2.3038788596748958</v>
      </c>
      <c r="AE285">
        <f t="shared" si="46"/>
        <v>2303.8788596748959</v>
      </c>
      <c r="AF285">
        <f t="shared" si="47"/>
        <v>38.16345895587169</v>
      </c>
      <c r="AG285">
        <f t="shared" si="48"/>
        <v>1.5779492123508047E-2</v>
      </c>
    </row>
    <row r="286" spans="2:33" x14ac:dyDescent="0.2">
      <c r="B286">
        <f t="shared" si="42"/>
        <v>799.99999999999932</v>
      </c>
      <c r="C286">
        <v>4600000</v>
      </c>
      <c r="D286">
        <v>650.74400000000003</v>
      </c>
      <c r="E286">
        <v>-568994</v>
      </c>
      <c r="F286" s="2">
        <v>2527610</v>
      </c>
      <c r="G286">
        <v>2919.27</v>
      </c>
      <c r="I286">
        <f t="shared" si="38"/>
        <v>631.37551562499721</v>
      </c>
      <c r="J286">
        <f t="shared" si="39"/>
        <v>0.35133948177426411</v>
      </c>
      <c r="K286">
        <f t="shared" si="40"/>
        <v>0.99955708992260939</v>
      </c>
      <c r="L286">
        <f t="shared" si="41"/>
        <v>186</v>
      </c>
      <c r="M286">
        <f t="shared" si="43"/>
        <v>-3.1849999999999974</v>
      </c>
      <c r="O286">
        <v>799.99999999999932</v>
      </c>
      <c r="P286">
        <v>4600000</v>
      </c>
      <c r="Q286">
        <v>650.74400000000003</v>
      </c>
      <c r="R286">
        <v>-568994</v>
      </c>
      <c r="S286" s="2">
        <v>2527610</v>
      </c>
      <c r="T286">
        <v>2919.27</v>
      </c>
      <c r="U286">
        <v>26648</v>
      </c>
      <c r="V286">
        <f t="shared" si="49"/>
        <v>2.6648000000000001</v>
      </c>
      <c r="X286">
        <v>4600000</v>
      </c>
      <c r="Y286">
        <v>45.957599999999999</v>
      </c>
      <c r="Z286">
        <v>91.475499999999997</v>
      </c>
      <c r="AA286">
        <v>45.517899999999997</v>
      </c>
      <c r="AC286">
        <f t="shared" si="44"/>
        <v>49354.306043906494</v>
      </c>
      <c r="AD286">
        <f t="shared" si="45"/>
        <v>2.4680666824448778</v>
      </c>
      <c r="AE286">
        <f t="shared" si="46"/>
        <v>2468.0666824448776</v>
      </c>
      <c r="AF286">
        <f t="shared" si="47"/>
        <v>37.15145387455064</v>
      </c>
      <c r="AG286">
        <f t="shared" si="48"/>
        <v>1.6209325267146999E-2</v>
      </c>
    </row>
    <row r="287" spans="2:33" x14ac:dyDescent="0.2">
      <c r="B287">
        <f t="shared" si="42"/>
        <v>818.18181818181745</v>
      </c>
      <c r="C287">
        <v>4700000</v>
      </c>
      <c r="D287">
        <v>650.71400000000006</v>
      </c>
      <c r="E287">
        <v>-568976</v>
      </c>
      <c r="F287" s="2">
        <v>2527610</v>
      </c>
      <c r="G287">
        <v>3101.4</v>
      </c>
      <c r="I287">
        <f t="shared" si="38"/>
        <v>649.37551562499721</v>
      </c>
      <c r="J287">
        <f t="shared" si="39"/>
        <v>0.35932446999640644</v>
      </c>
      <c r="K287">
        <f t="shared" si="40"/>
        <v>0.99955708992260939</v>
      </c>
      <c r="L287">
        <f t="shared" si="41"/>
        <v>204</v>
      </c>
      <c r="M287">
        <f t="shared" si="43"/>
        <v>-3.0199999999999969</v>
      </c>
      <c r="O287">
        <v>818.18181818181745</v>
      </c>
      <c r="P287">
        <v>4700000</v>
      </c>
      <c r="Q287">
        <v>650.71400000000006</v>
      </c>
      <c r="R287">
        <v>-568976</v>
      </c>
      <c r="S287" s="2">
        <v>2527610</v>
      </c>
      <c r="T287">
        <v>3101.4</v>
      </c>
      <c r="U287">
        <v>28445.9</v>
      </c>
      <c r="V287">
        <f t="shared" si="49"/>
        <v>2.8445900000000002</v>
      </c>
      <c r="X287">
        <v>4700000</v>
      </c>
      <c r="Y287">
        <v>45.622500000000002</v>
      </c>
      <c r="Z287">
        <v>91.596800000000002</v>
      </c>
      <c r="AA287">
        <v>45.974299999999999</v>
      </c>
      <c r="AC287">
        <f t="shared" si="44"/>
        <v>50853.84254103776</v>
      </c>
      <c r="AD287">
        <f t="shared" si="45"/>
        <v>2.5568969458719808</v>
      </c>
      <c r="AE287">
        <f t="shared" si="46"/>
        <v>2556.8969458719807</v>
      </c>
      <c r="AF287">
        <f t="shared" si="47"/>
        <v>37.429558195593621</v>
      </c>
      <c r="AG287">
        <f t="shared" si="48"/>
        <v>1.608888880956371E-2</v>
      </c>
    </row>
    <row r="288" spans="2:33" x14ac:dyDescent="0.2">
      <c r="B288">
        <f t="shared" si="42"/>
        <v>836.36363636363558</v>
      </c>
      <c r="C288">
        <v>4800000</v>
      </c>
      <c r="D288">
        <v>650.66300000000001</v>
      </c>
      <c r="E288">
        <v>-568967</v>
      </c>
      <c r="F288" s="2">
        <v>2527610</v>
      </c>
      <c r="G288">
        <v>3250.41</v>
      </c>
      <c r="I288">
        <f t="shared" si="38"/>
        <v>658.37551562499721</v>
      </c>
      <c r="J288">
        <f t="shared" si="39"/>
        <v>0.36730945821854877</v>
      </c>
      <c r="K288">
        <f t="shared" si="40"/>
        <v>0.99955708992260939</v>
      </c>
      <c r="L288">
        <f t="shared" si="41"/>
        <v>213</v>
      </c>
      <c r="M288">
        <f t="shared" si="43"/>
        <v>-3.5149999999999979</v>
      </c>
      <c r="O288">
        <v>836.36363636363558</v>
      </c>
      <c r="P288">
        <v>4800000</v>
      </c>
      <c r="Q288">
        <v>650.66300000000001</v>
      </c>
      <c r="R288">
        <v>-568967</v>
      </c>
      <c r="S288" s="2">
        <v>2527610</v>
      </c>
      <c r="T288">
        <v>3250.41</v>
      </c>
      <c r="U288">
        <v>29539.3</v>
      </c>
      <c r="V288">
        <f t="shared" si="49"/>
        <v>2.9539300000000002</v>
      </c>
      <c r="X288">
        <v>4800000</v>
      </c>
      <c r="Y288">
        <v>45.291600000000003</v>
      </c>
      <c r="Z288">
        <v>91.628600000000006</v>
      </c>
      <c r="AA288">
        <v>46.337000000000003</v>
      </c>
      <c r="AC288">
        <f t="shared" si="44"/>
        <v>52066.949755920752</v>
      </c>
      <c r="AD288">
        <f t="shared" si="45"/>
        <v>2.5933156616832407</v>
      </c>
      <c r="AE288">
        <f t="shared" si="46"/>
        <v>2593.3156616832407</v>
      </c>
      <c r="AF288">
        <f t="shared" si="47"/>
        <v>37.489335714475061</v>
      </c>
      <c r="AG288">
        <f t="shared" si="48"/>
        <v>1.6063234744580542E-2</v>
      </c>
    </row>
    <row r="289" spans="2:33" x14ac:dyDescent="0.2">
      <c r="B289">
        <f t="shared" si="42"/>
        <v>854.54545454545371</v>
      </c>
      <c r="C289">
        <v>4900000</v>
      </c>
      <c r="D289">
        <v>650.66300000000001</v>
      </c>
      <c r="E289">
        <v>-568962</v>
      </c>
      <c r="F289" s="2">
        <v>2527610</v>
      </c>
      <c r="G289">
        <v>3528.34</v>
      </c>
      <c r="I289">
        <f t="shared" si="38"/>
        <v>663.37551562499721</v>
      </c>
      <c r="J289">
        <f t="shared" si="39"/>
        <v>0.37529444644069115</v>
      </c>
      <c r="K289">
        <f t="shared" si="40"/>
        <v>0.99955708992260939</v>
      </c>
      <c r="L289">
        <f t="shared" si="41"/>
        <v>218</v>
      </c>
      <c r="M289">
        <f t="shared" si="43"/>
        <v>-3.7349999999999985</v>
      </c>
      <c r="O289">
        <v>854.54545454545371</v>
      </c>
      <c r="P289">
        <v>4900000</v>
      </c>
      <c r="Q289">
        <v>650.66300000000001</v>
      </c>
      <c r="R289">
        <v>-568962</v>
      </c>
      <c r="S289" s="2">
        <v>2527610</v>
      </c>
      <c r="T289">
        <v>3528.34</v>
      </c>
      <c r="U289">
        <v>31944.1</v>
      </c>
      <c r="V289">
        <f t="shared" si="49"/>
        <v>3.19441</v>
      </c>
      <c r="X289">
        <v>4900000</v>
      </c>
      <c r="Y289">
        <v>45.402900000000002</v>
      </c>
      <c r="Z289">
        <v>91.992400000000004</v>
      </c>
      <c r="AA289">
        <v>46.589500000000001</v>
      </c>
      <c r="AC289">
        <f t="shared" si="44"/>
        <v>52922.767472238011</v>
      </c>
      <c r="AD289">
        <f t="shared" si="45"/>
        <v>2.7590872205428263</v>
      </c>
      <c r="AE289">
        <f t="shared" si="46"/>
        <v>2759.0872205428263</v>
      </c>
      <c r="AF289">
        <f t="shared" si="47"/>
        <v>37.29478683931908</v>
      </c>
      <c r="AG289">
        <f t="shared" si="48"/>
        <v>1.6147028875497248E-2</v>
      </c>
    </row>
    <row r="290" spans="2:33" x14ac:dyDescent="0.2">
      <c r="B290">
        <f t="shared" si="42"/>
        <v>872.72727272727184</v>
      </c>
      <c r="C290">
        <v>5000000</v>
      </c>
      <c r="D290">
        <v>650.70100000000002</v>
      </c>
      <c r="E290">
        <v>-568939</v>
      </c>
      <c r="F290" s="2">
        <v>2527610</v>
      </c>
      <c r="G290">
        <v>3761.05</v>
      </c>
      <c r="I290">
        <f t="shared" si="38"/>
        <v>686.37551562499721</v>
      </c>
      <c r="J290">
        <f t="shared" si="39"/>
        <v>0.38327943466283348</v>
      </c>
      <c r="K290">
        <f t="shared" si="40"/>
        <v>0.99955708992260939</v>
      </c>
      <c r="L290">
        <f t="shared" si="41"/>
        <v>241</v>
      </c>
      <c r="M290">
        <f t="shared" si="43"/>
        <v>-2.7449999999999961</v>
      </c>
      <c r="O290">
        <v>872.72727272727184</v>
      </c>
      <c r="P290">
        <v>5000000</v>
      </c>
      <c r="Q290">
        <v>650.70100000000002</v>
      </c>
      <c r="R290">
        <v>-568939</v>
      </c>
      <c r="S290" s="2">
        <v>2527610</v>
      </c>
      <c r="T290">
        <v>3761.05</v>
      </c>
      <c r="U290">
        <v>33174.6</v>
      </c>
      <c r="V290">
        <f t="shared" si="49"/>
        <v>3.3174600000000001</v>
      </c>
      <c r="X290">
        <v>5000000</v>
      </c>
      <c r="Y290">
        <v>45.769199999999998</v>
      </c>
      <c r="Z290">
        <v>91.912800000000004</v>
      </c>
      <c r="AA290">
        <v>46.143599999999999</v>
      </c>
      <c r="AC290">
        <f t="shared" si="44"/>
        <v>51417.720560743415</v>
      </c>
      <c r="AD290">
        <f t="shared" si="45"/>
        <v>2.9492405387359817</v>
      </c>
      <c r="AE290">
        <f t="shared" si="46"/>
        <v>2949.2405387359818</v>
      </c>
      <c r="AF290">
        <f t="shared" si="47"/>
        <v>35.47929838942467</v>
      </c>
      <c r="AG290">
        <f t="shared" si="48"/>
        <v>1.6973278146320332E-2</v>
      </c>
    </row>
    <row r="291" spans="2:33" x14ac:dyDescent="0.2">
      <c r="B291">
        <f t="shared" si="42"/>
        <v>890.90909090908997</v>
      </c>
      <c r="C291">
        <v>5100000</v>
      </c>
      <c r="D291">
        <v>650.68899999999996</v>
      </c>
      <c r="E291">
        <v>-568921</v>
      </c>
      <c r="F291" s="2">
        <v>2527610</v>
      </c>
      <c r="G291">
        <v>3864.26</v>
      </c>
      <c r="I291">
        <f t="shared" si="38"/>
        <v>704.37551562499721</v>
      </c>
      <c r="J291">
        <f t="shared" si="39"/>
        <v>0.39126442288497582</v>
      </c>
      <c r="K291">
        <f t="shared" si="40"/>
        <v>0.99955708992260939</v>
      </c>
      <c r="L291">
        <f t="shared" si="41"/>
        <v>259</v>
      </c>
      <c r="M291">
        <f t="shared" si="43"/>
        <v>-3.0199999999999969</v>
      </c>
      <c r="O291">
        <v>890.90909090908997</v>
      </c>
      <c r="P291">
        <v>5100000</v>
      </c>
      <c r="Q291">
        <v>650.68899999999996</v>
      </c>
      <c r="R291">
        <v>-568921</v>
      </c>
      <c r="S291" s="2">
        <v>2527610</v>
      </c>
      <c r="T291">
        <v>3864.26</v>
      </c>
      <c r="U291">
        <v>34968.199999999997</v>
      </c>
      <c r="V291">
        <f t="shared" si="49"/>
        <v>3.49682</v>
      </c>
      <c r="X291">
        <v>5100000</v>
      </c>
      <c r="Y291">
        <v>44.6</v>
      </c>
      <c r="Z291">
        <v>92.171400000000006</v>
      </c>
      <c r="AA291">
        <v>47.571399999999997</v>
      </c>
      <c r="AC291">
        <f t="shared" si="44"/>
        <v>56339.91606669069</v>
      </c>
      <c r="AD291">
        <f t="shared" si="45"/>
        <v>2.8370984156033052</v>
      </c>
      <c r="AE291">
        <f t="shared" si="46"/>
        <v>2837.0984156033051</v>
      </c>
      <c r="AF291">
        <f t="shared" si="47"/>
        <v>38.082333878466613</v>
      </c>
      <c r="AG291">
        <f t="shared" si="48"/>
        <v>1.5813106463532942E-2</v>
      </c>
    </row>
    <row r="292" spans="2:33" x14ac:dyDescent="0.2">
      <c r="B292">
        <f t="shared" si="42"/>
        <v>909.0909090909081</v>
      </c>
      <c r="C292">
        <v>5200000</v>
      </c>
      <c r="D292">
        <v>650.71400000000006</v>
      </c>
      <c r="E292">
        <v>-568920</v>
      </c>
      <c r="F292" s="2">
        <v>2527610</v>
      </c>
      <c r="G292">
        <v>4072.21</v>
      </c>
      <c r="I292">
        <f t="shared" si="38"/>
        <v>705.37551562499721</v>
      </c>
      <c r="J292">
        <f t="shared" si="39"/>
        <v>0.3992494111071182</v>
      </c>
      <c r="K292">
        <f t="shared" si="40"/>
        <v>0.99955708992260939</v>
      </c>
      <c r="L292">
        <f t="shared" si="41"/>
        <v>260</v>
      </c>
      <c r="M292">
        <f t="shared" si="43"/>
        <v>-3.9549999999999992</v>
      </c>
      <c r="O292">
        <v>909.0909090909081</v>
      </c>
      <c r="P292">
        <v>5200000</v>
      </c>
      <c r="Q292">
        <v>650.71400000000006</v>
      </c>
      <c r="R292">
        <v>-568920</v>
      </c>
      <c r="S292" s="2">
        <v>2527610</v>
      </c>
      <c r="T292">
        <v>4072.21</v>
      </c>
      <c r="U292">
        <v>36819.4</v>
      </c>
      <c r="V292">
        <f t="shared" si="49"/>
        <v>3.6819400000000004</v>
      </c>
      <c r="X292">
        <v>5200000</v>
      </c>
      <c r="Y292">
        <v>44.847700000000003</v>
      </c>
      <c r="Z292">
        <v>91.655500000000004</v>
      </c>
      <c r="AA292">
        <v>46.8078</v>
      </c>
      <c r="AC292">
        <f t="shared" si="44"/>
        <v>53670.184229568193</v>
      </c>
      <c r="AD292">
        <f t="shared" si="45"/>
        <v>3.1358908683084112</v>
      </c>
      <c r="AE292">
        <f t="shared" si="46"/>
        <v>3135.8908683084114</v>
      </c>
      <c r="AF292">
        <f t="shared" si="47"/>
        <v>35.552203437350599</v>
      </c>
      <c r="AG292">
        <f t="shared" si="48"/>
        <v>1.6938471930753464E-2</v>
      </c>
    </row>
    <row r="293" spans="2:33" x14ac:dyDescent="0.2">
      <c r="B293">
        <f t="shared" si="42"/>
        <v>927.27272727272623</v>
      </c>
      <c r="C293">
        <v>5300000</v>
      </c>
      <c r="D293">
        <v>650.76900000000001</v>
      </c>
      <c r="E293">
        <v>-568891</v>
      </c>
      <c r="F293" s="2">
        <v>2527610</v>
      </c>
      <c r="G293">
        <v>4328.08</v>
      </c>
      <c r="I293">
        <f t="shared" si="38"/>
        <v>734.37551562499721</v>
      </c>
      <c r="J293">
        <f t="shared" si="39"/>
        <v>0.40723439932926053</v>
      </c>
      <c r="K293">
        <f t="shared" si="40"/>
        <v>0.99955708992260939</v>
      </c>
      <c r="L293">
        <f t="shared" si="41"/>
        <v>289</v>
      </c>
      <c r="M293">
        <f t="shared" si="43"/>
        <v>-2.4149999999999952</v>
      </c>
      <c r="O293">
        <v>927.27272727272623</v>
      </c>
      <c r="P293">
        <v>5300000</v>
      </c>
      <c r="Q293">
        <v>650.76900000000001</v>
      </c>
      <c r="R293">
        <v>-568891</v>
      </c>
      <c r="S293" s="2">
        <v>2527610</v>
      </c>
      <c r="T293">
        <v>4328.08</v>
      </c>
      <c r="U293">
        <v>38127.199999999997</v>
      </c>
      <c r="V293">
        <f t="shared" si="49"/>
        <v>3.8127200000000001</v>
      </c>
      <c r="X293">
        <v>5300000</v>
      </c>
      <c r="Y293">
        <v>44.726100000000002</v>
      </c>
      <c r="Z293">
        <v>92.030500000000004</v>
      </c>
      <c r="AA293">
        <v>47.304400000000001</v>
      </c>
      <c r="AC293">
        <f t="shared" si="44"/>
        <v>55396.587533724218</v>
      </c>
      <c r="AD293">
        <f t="shared" si="45"/>
        <v>3.1460760693970351</v>
      </c>
      <c r="AE293">
        <f t="shared" si="46"/>
        <v>3146.0760693970351</v>
      </c>
      <c r="AF293">
        <f t="shared" si="47"/>
        <v>35.976281876558467</v>
      </c>
      <c r="AG293">
        <f t="shared" si="48"/>
        <v>1.6738805918473283E-2</v>
      </c>
    </row>
    <row r="294" spans="2:33" x14ac:dyDescent="0.2">
      <c r="B294">
        <f t="shared" si="42"/>
        <v>945.45454545454436</v>
      </c>
      <c r="C294">
        <v>5400000</v>
      </c>
      <c r="D294">
        <v>650.68600000000004</v>
      </c>
      <c r="E294">
        <v>-568882</v>
      </c>
      <c r="F294" s="2">
        <v>2527610</v>
      </c>
      <c r="G294">
        <v>4537.0600000000004</v>
      </c>
      <c r="I294">
        <f t="shared" si="38"/>
        <v>743.37551562499721</v>
      </c>
      <c r="J294">
        <f t="shared" si="39"/>
        <v>0.41521938755140286</v>
      </c>
      <c r="K294">
        <f t="shared" si="40"/>
        <v>0.99955708992260939</v>
      </c>
      <c r="L294">
        <f t="shared" si="41"/>
        <v>298</v>
      </c>
      <c r="M294">
        <f t="shared" si="43"/>
        <v>-3.5149999999999979</v>
      </c>
      <c r="O294">
        <v>945.45454545454436</v>
      </c>
      <c r="P294">
        <v>5400000</v>
      </c>
      <c r="Q294">
        <v>650.68600000000004</v>
      </c>
      <c r="R294">
        <v>-568882</v>
      </c>
      <c r="S294" s="2">
        <v>2527610</v>
      </c>
      <c r="T294">
        <v>4537.0600000000004</v>
      </c>
      <c r="U294">
        <v>40132.5</v>
      </c>
      <c r="V294">
        <f t="shared" si="49"/>
        <v>4.0132500000000002</v>
      </c>
      <c r="X294">
        <v>5400000</v>
      </c>
      <c r="Y294">
        <v>44.643099999999997</v>
      </c>
      <c r="Z294">
        <v>92.085599999999999</v>
      </c>
      <c r="AA294">
        <v>47.442500000000003</v>
      </c>
      <c r="AC294">
        <f t="shared" si="44"/>
        <v>55883.178078686513</v>
      </c>
      <c r="AD294">
        <f t="shared" si="45"/>
        <v>3.2827093891564108</v>
      </c>
      <c r="AE294">
        <f t="shared" si="46"/>
        <v>3282.7093891564109</v>
      </c>
      <c r="AF294">
        <f t="shared" si="47"/>
        <v>35.594360406618804</v>
      </c>
      <c r="AG294">
        <f t="shared" si="48"/>
        <v>1.6918410476284895E-2</v>
      </c>
    </row>
    <row r="295" spans="2:33" x14ac:dyDescent="0.2">
      <c r="B295">
        <f t="shared" si="42"/>
        <v>963.63636363636249</v>
      </c>
      <c r="C295">
        <v>5500000</v>
      </c>
      <c r="D295">
        <v>650.76</v>
      </c>
      <c r="E295">
        <v>-568853</v>
      </c>
      <c r="F295" s="2">
        <v>2527610</v>
      </c>
      <c r="G295">
        <v>4711.34</v>
      </c>
      <c r="I295">
        <f t="shared" si="38"/>
        <v>772.37551562499721</v>
      </c>
      <c r="J295">
        <f t="shared" si="39"/>
        <v>0.42320437577354525</v>
      </c>
      <c r="K295">
        <f t="shared" si="40"/>
        <v>0.99955708992260939</v>
      </c>
      <c r="L295">
        <f t="shared" si="41"/>
        <v>327</v>
      </c>
      <c r="M295">
        <f t="shared" si="43"/>
        <v>-2.4149999999999952</v>
      </c>
      <c r="O295">
        <v>963.63636363636249</v>
      </c>
      <c r="P295">
        <v>5500000</v>
      </c>
      <c r="Q295">
        <v>650.76</v>
      </c>
      <c r="R295">
        <v>-568853</v>
      </c>
      <c r="S295" s="2">
        <v>2527610</v>
      </c>
      <c r="T295">
        <v>4711.34</v>
      </c>
      <c r="U295">
        <v>41716.6</v>
      </c>
      <c r="V295">
        <f t="shared" si="49"/>
        <v>4.1716600000000001</v>
      </c>
      <c r="X295">
        <v>5500000</v>
      </c>
      <c r="Y295">
        <v>44.323900000000002</v>
      </c>
      <c r="Z295">
        <v>92.418800000000005</v>
      </c>
      <c r="AA295">
        <v>48.094900000000003</v>
      </c>
      <c r="AC295">
        <f t="shared" si="44"/>
        <v>58220.439012191091</v>
      </c>
      <c r="AD295">
        <f t="shared" si="45"/>
        <v>3.2752974622736928</v>
      </c>
      <c r="AE295">
        <f t="shared" si="46"/>
        <v>3275.2974622736929</v>
      </c>
      <c r="AF295">
        <f t="shared" si="47"/>
        <v>36.383380387222324</v>
      </c>
      <c r="AG295">
        <f t="shared" si="48"/>
        <v>1.6551513179668423E-2</v>
      </c>
    </row>
    <row r="296" spans="2:33" x14ac:dyDescent="0.2">
      <c r="B296">
        <f t="shared" si="42"/>
        <v>981.81818181818062</v>
      </c>
      <c r="C296">
        <v>5600000</v>
      </c>
      <c r="D296">
        <v>650.73599999999999</v>
      </c>
      <c r="E296">
        <v>-568851</v>
      </c>
      <c r="F296" s="2">
        <v>2527610</v>
      </c>
      <c r="G296">
        <v>4923.5600000000004</v>
      </c>
      <c r="I296">
        <f t="shared" si="38"/>
        <v>774.37551562499721</v>
      </c>
      <c r="J296">
        <f t="shared" si="39"/>
        <v>0.43118936399568758</v>
      </c>
      <c r="K296">
        <f t="shared" si="40"/>
        <v>0.99955708992260939</v>
      </c>
      <c r="L296">
        <f t="shared" si="41"/>
        <v>329</v>
      </c>
      <c r="M296">
        <f t="shared" si="43"/>
        <v>-3.899999999999999</v>
      </c>
      <c r="O296">
        <v>981.81818181818062</v>
      </c>
      <c r="P296">
        <v>5600000</v>
      </c>
      <c r="Q296">
        <v>650.73599999999999</v>
      </c>
      <c r="R296">
        <v>-568851</v>
      </c>
      <c r="S296" s="2">
        <v>2527610</v>
      </c>
      <c r="T296">
        <v>4923.5600000000004</v>
      </c>
      <c r="U296">
        <v>43341</v>
      </c>
      <c r="V296">
        <f t="shared" si="49"/>
        <v>4.3341000000000003</v>
      </c>
      <c r="X296">
        <v>5600000</v>
      </c>
      <c r="Y296">
        <v>45.143300000000004</v>
      </c>
      <c r="Z296">
        <v>92.756900000000002</v>
      </c>
      <c r="AA296">
        <v>47.613599999999998</v>
      </c>
      <c r="AC296">
        <f t="shared" si="44"/>
        <v>56489.984437933803</v>
      </c>
      <c r="AD296">
        <f t="shared" si="45"/>
        <v>3.507072887011891</v>
      </c>
      <c r="AE296">
        <f t="shared" si="46"/>
        <v>3507.072887011891</v>
      </c>
      <c r="AF296">
        <f t="shared" si="47"/>
        <v>34.648236566089032</v>
      </c>
      <c r="AG296">
        <f t="shared" si="48"/>
        <v>1.7380393915613759E-2</v>
      </c>
    </row>
    <row r="297" spans="2:33" x14ac:dyDescent="0.2">
      <c r="B297">
        <f t="shared" si="42"/>
        <v>999.99999999999875</v>
      </c>
      <c r="C297">
        <v>5700000</v>
      </c>
      <c r="D297">
        <v>650.70699999999999</v>
      </c>
      <c r="E297">
        <v>-568831</v>
      </c>
      <c r="F297" s="2">
        <v>2527610</v>
      </c>
      <c r="G297">
        <v>5225.62</v>
      </c>
      <c r="I297">
        <f t="shared" si="38"/>
        <v>794.37551562499721</v>
      </c>
      <c r="J297">
        <f t="shared" si="39"/>
        <v>0.43917435221782991</v>
      </c>
      <c r="K297">
        <f t="shared" si="40"/>
        <v>0.99955708992260939</v>
      </c>
      <c r="L297">
        <f t="shared" si="41"/>
        <v>349</v>
      </c>
      <c r="M297">
        <f t="shared" si="43"/>
        <v>-2.9099999999999966</v>
      </c>
      <c r="O297">
        <v>999.99999999999875</v>
      </c>
      <c r="P297">
        <v>5700000</v>
      </c>
      <c r="Q297">
        <v>650.70699999999999</v>
      </c>
      <c r="R297">
        <v>-568831</v>
      </c>
      <c r="S297" s="2">
        <v>2527610</v>
      </c>
      <c r="T297">
        <v>5225.62</v>
      </c>
      <c r="U297">
        <v>45558.8</v>
      </c>
      <c r="V297">
        <f t="shared" si="49"/>
        <v>4.5558800000000002</v>
      </c>
      <c r="X297">
        <v>5700000</v>
      </c>
      <c r="Y297">
        <v>44.88</v>
      </c>
      <c r="Z297">
        <v>92.1511</v>
      </c>
      <c r="AA297">
        <v>47.271099999999997</v>
      </c>
      <c r="AC297">
        <f t="shared" si="44"/>
        <v>55279.680348394468</v>
      </c>
      <c r="AD297">
        <f t="shared" si="45"/>
        <v>3.767246801091551</v>
      </c>
      <c r="AE297">
        <f t="shared" si="46"/>
        <v>3767.2468010915509</v>
      </c>
      <c r="AF297">
        <f t="shared" si="47"/>
        <v>33.289423505803185</v>
      </c>
      <c r="AG297">
        <f t="shared" si="48"/>
        <v>1.8089829638984926E-2</v>
      </c>
    </row>
    <row r="298" spans="2:33" x14ac:dyDescent="0.2">
      <c r="B298">
        <f t="shared" si="42"/>
        <v>1018.1818181818169</v>
      </c>
      <c r="C298">
        <v>5800000</v>
      </c>
      <c r="D298">
        <v>650.69000000000005</v>
      </c>
      <c r="E298">
        <v>-568805</v>
      </c>
      <c r="F298" s="2">
        <v>2527610</v>
      </c>
      <c r="G298">
        <v>5466.58</v>
      </c>
      <c r="I298">
        <f t="shared" si="38"/>
        <v>820.37551562499721</v>
      </c>
      <c r="J298">
        <f t="shared" si="39"/>
        <v>0.4471593404399723</v>
      </c>
      <c r="K298">
        <f t="shared" si="40"/>
        <v>0.99955708992260939</v>
      </c>
      <c r="L298">
        <f t="shared" si="41"/>
        <v>375</v>
      </c>
      <c r="M298">
        <f t="shared" si="43"/>
        <v>-2.5799999999999956</v>
      </c>
      <c r="O298">
        <v>1018.1818181818169</v>
      </c>
      <c r="P298">
        <v>5800000</v>
      </c>
      <c r="Q298">
        <v>650.69000000000005</v>
      </c>
      <c r="R298">
        <v>-568805</v>
      </c>
      <c r="S298" s="2">
        <v>2527610</v>
      </c>
      <c r="T298">
        <v>5466.58</v>
      </c>
      <c r="U298">
        <v>46430.1</v>
      </c>
      <c r="V298">
        <f t="shared" si="49"/>
        <v>4.6430100000000003</v>
      </c>
      <c r="X298">
        <v>5800000</v>
      </c>
      <c r="Y298">
        <v>44.713900000000002</v>
      </c>
      <c r="Z298">
        <v>92.1096</v>
      </c>
      <c r="AA298">
        <v>47.395699999999998</v>
      </c>
      <c r="AC298">
        <f t="shared" si="44"/>
        <v>55717.962059187201</v>
      </c>
      <c r="AD298">
        <f t="shared" si="45"/>
        <v>3.8090942191343684</v>
      </c>
      <c r="AE298">
        <f t="shared" si="46"/>
        <v>3809.0942191343684</v>
      </c>
      <c r="AF298">
        <f t="shared" si="47"/>
        <v>32.954189667184671</v>
      </c>
      <c r="AG298">
        <f t="shared" si="48"/>
        <v>1.8273852462518975E-2</v>
      </c>
    </row>
    <row r="299" spans="2:33" x14ac:dyDescent="0.2">
      <c r="B299">
        <f t="shared" si="42"/>
        <v>1036.3636363636351</v>
      </c>
      <c r="C299">
        <v>5900000</v>
      </c>
      <c r="D299">
        <v>650.76599999999996</v>
      </c>
      <c r="E299">
        <v>-568805</v>
      </c>
      <c r="F299" s="2">
        <v>2527610</v>
      </c>
      <c r="G299">
        <v>5668.44</v>
      </c>
      <c r="I299">
        <f t="shared" si="38"/>
        <v>820.37551562499721</v>
      </c>
      <c r="J299">
        <f t="shared" si="39"/>
        <v>0.45514432866211468</v>
      </c>
      <c r="K299">
        <f t="shared" si="40"/>
        <v>0.99955708992260939</v>
      </c>
      <c r="L299">
        <f t="shared" si="41"/>
        <v>375</v>
      </c>
      <c r="M299">
        <f t="shared" si="43"/>
        <v>-4.01</v>
      </c>
      <c r="O299">
        <v>1036.3636363636351</v>
      </c>
      <c r="P299">
        <v>5900000</v>
      </c>
      <c r="Q299">
        <v>650.76599999999996</v>
      </c>
      <c r="R299">
        <v>-568805</v>
      </c>
      <c r="S299" s="2">
        <v>2527610</v>
      </c>
      <c r="T299">
        <v>5668.44</v>
      </c>
      <c r="U299">
        <v>48987.1</v>
      </c>
      <c r="V299">
        <f t="shared" si="49"/>
        <v>4.8987100000000003</v>
      </c>
      <c r="X299">
        <v>5900000</v>
      </c>
      <c r="Y299">
        <v>44.669199999999996</v>
      </c>
      <c r="Z299">
        <v>92.53</v>
      </c>
      <c r="AA299">
        <v>47.860799999999998</v>
      </c>
      <c r="AC299">
        <f t="shared" si="44"/>
        <v>57374.413436040915</v>
      </c>
      <c r="AD299">
        <f t="shared" si="45"/>
        <v>3.9028403933117732</v>
      </c>
      <c r="AE299">
        <f t="shared" si="46"/>
        <v>3902.8403933117734</v>
      </c>
      <c r="AF299">
        <f t="shared" si="47"/>
        <v>33.338560480966905</v>
      </c>
      <c r="AG299">
        <f t="shared" si="48"/>
        <v>1.8063167434712667E-2</v>
      </c>
    </row>
    <row r="300" spans="2:33" x14ac:dyDescent="0.2">
      <c r="B300">
        <f t="shared" ref="B300:B305" si="50">B299+(C300-C299)/5500</f>
        <v>1054.5454545454534</v>
      </c>
      <c r="C300">
        <v>6000000</v>
      </c>
      <c r="D300">
        <v>650.66899999999998</v>
      </c>
      <c r="E300">
        <v>-568767</v>
      </c>
      <c r="F300" s="2">
        <v>2527610</v>
      </c>
      <c r="G300">
        <v>5789</v>
      </c>
      <c r="I300">
        <f t="shared" ref="I300:I305" si="51">E300-(128000-$B$240)/128000*E$241</f>
        <v>858.37551562499721</v>
      </c>
      <c r="J300">
        <f t="shared" ref="J300:J305" si="52">B300/$B$240</f>
        <v>0.46312931688425707</v>
      </c>
      <c r="K300">
        <f t="shared" ref="K300:K305" si="53">F300/$F$241</f>
        <v>0.99955708992260939</v>
      </c>
      <c r="L300">
        <f t="shared" ref="L300:L305" si="54">E300-$E$242</f>
        <v>413</v>
      </c>
      <c r="M300">
        <f t="shared" ref="M300:M305" si="55">((L300-L299)-(B300-B299)*$B$14)/(B300-B299)</f>
        <v>-1.9200000000000066</v>
      </c>
      <c r="O300">
        <v>1054.5454545454534</v>
      </c>
      <c r="P300">
        <v>6000000</v>
      </c>
      <c r="Q300">
        <v>650.66899999999998</v>
      </c>
      <c r="R300">
        <v>-568767</v>
      </c>
      <c r="S300" s="2">
        <v>2527610</v>
      </c>
      <c r="T300">
        <v>5789</v>
      </c>
      <c r="U300">
        <v>51613.9</v>
      </c>
      <c r="V300">
        <f t="shared" si="49"/>
        <v>5.1613900000000008</v>
      </c>
      <c r="X300">
        <v>6000000</v>
      </c>
      <c r="Y300">
        <v>44.143300000000004</v>
      </c>
      <c r="Z300">
        <v>92.996399999999994</v>
      </c>
      <c r="AA300">
        <v>48.853099999999998</v>
      </c>
      <c r="AC300">
        <f t="shared" ref="AC300:AC305" si="56">(1/6)*3.14*(AA300)^3</f>
        <v>61017.551960740566</v>
      </c>
      <c r="AD300">
        <f t="shared" ref="AD300:AD305" si="57">V300*$AC$239/AC300</f>
        <v>3.8665997261208416</v>
      </c>
      <c r="AE300">
        <f t="shared" ref="AE300:AE305" si="58">AD300*1000</f>
        <v>3866.5997261208418</v>
      </c>
      <c r="AF300">
        <f t="shared" ref="AF300:AF305" si="59">AC300/O300*0.6022</f>
        <v>34.844178249856732</v>
      </c>
      <c r="AG300">
        <f t="shared" ref="AG300:AG305" si="60">O300/AC300</f>
        <v>1.7282657541291737E-2</v>
      </c>
    </row>
    <row r="301" spans="2:33" x14ac:dyDescent="0.2">
      <c r="B301">
        <f t="shared" si="50"/>
        <v>1072.7272727272716</v>
      </c>
      <c r="C301">
        <v>6100000</v>
      </c>
      <c r="D301">
        <v>650.77599999999995</v>
      </c>
      <c r="E301">
        <v>-568759</v>
      </c>
      <c r="F301" s="2">
        <v>2527610</v>
      </c>
      <c r="G301">
        <v>6098.63</v>
      </c>
      <c r="I301">
        <f t="shared" si="51"/>
        <v>866.37551562499721</v>
      </c>
      <c r="J301">
        <f t="shared" si="52"/>
        <v>0.47111430510639946</v>
      </c>
      <c r="K301">
        <f t="shared" si="53"/>
        <v>0.99955708992260939</v>
      </c>
      <c r="L301">
        <f t="shared" si="54"/>
        <v>421</v>
      </c>
      <c r="M301">
        <f t="shared" si="55"/>
        <v>-3.5700000000000012</v>
      </c>
      <c r="O301">
        <v>1072.7272727272716</v>
      </c>
      <c r="P301">
        <v>6100000</v>
      </c>
      <c r="Q301">
        <v>650.77599999999995</v>
      </c>
      <c r="R301">
        <v>-568759</v>
      </c>
      <c r="S301" s="2">
        <v>2527610</v>
      </c>
      <c r="T301">
        <v>6098.63</v>
      </c>
      <c r="U301">
        <v>52323.9</v>
      </c>
      <c r="V301">
        <f t="shared" si="49"/>
        <v>5.2323900000000005</v>
      </c>
      <c r="X301">
        <v>6100000</v>
      </c>
      <c r="Y301">
        <v>44.366100000000003</v>
      </c>
      <c r="Z301">
        <v>92.981899999999996</v>
      </c>
      <c r="AA301">
        <v>48.6158</v>
      </c>
      <c r="AC301">
        <f t="shared" si="56"/>
        <v>60132.700469855467</v>
      </c>
      <c r="AD301">
        <f t="shared" si="57"/>
        <v>3.9774682228130933</v>
      </c>
      <c r="AE301">
        <f t="shared" si="58"/>
        <v>3977.4682228130932</v>
      </c>
      <c r="AF301">
        <f t="shared" si="59"/>
        <v>33.756867326476012</v>
      </c>
      <c r="AG301">
        <f t="shared" si="60"/>
        <v>1.7839333080759114E-2</v>
      </c>
    </row>
    <row r="302" spans="2:33" x14ac:dyDescent="0.2">
      <c r="B302">
        <f t="shared" si="50"/>
        <v>1090.9090909090899</v>
      </c>
      <c r="C302">
        <v>6200000</v>
      </c>
      <c r="D302">
        <v>650.73099999999999</v>
      </c>
      <c r="E302">
        <v>-568731</v>
      </c>
      <c r="F302" s="2">
        <v>2527610</v>
      </c>
      <c r="G302">
        <v>6425.26</v>
      </c>
      <c r="I302">
        <f t="shared" si="51"/>
        <v>894.37551562499721</v>
      </c>
      <c r="J302">
        <f t="shared" si="52"/>
        <v>0.4790992933285419</v>
      </c>
      <c r="K302">
        <f t="shared" si="53"/>
        <v>0.99955708992260939</v>
      </c>
      <c r="L302">
        <f t="shared" si="54"/>
        <v>449</v>
      </c>
      <c r="M302">
        <f t="shared" si="55"/>
        <v>-2.4700000000000046</v>
      </c>
      <c r="O302">
        <v>1090.9090909090899</v>
      </c>
      <c r="P302">
        <v>6200000</v>
      </c>
      <c r="Q302">
        <v>650.73099999999999</v>
      </c>
      <c r="R302">
        <v>-568731</v>
      </c>
      <c r="S302" s="2">
        <v>2527610</v>
      </c>
      <c r="T302">
        <v>6425.26</v>
      </c>
      <c r="U302">
        <v>53558.5</v>
      </c>
      <c r="V302">
        <f t="shared" si="49"/>
        <v>5.3558500000000002</v>
      </c>
      <c r="X302">
        <v>6200000</v>
      </c>
      <c r="Y302">
        <v>44.110700000000001</v>
      </c>
      <c r="Z302">
        <v>92.650199999999998</v>
      </c>
      <c r="AA302">
        <v>48.539499999999997</v>
      </c>
      <c r="AC302">
        <f t="shared" si="56"/>
        <v>59850.019037905869</v>
      </c>
      <c r="AD302">
        <f t="shared" si="57"/>
        <v>4.090547422509915</v>
      </c>
      <c r="AE302">
        <f t="shared" si="58"/>
        <v>4090.5474225099151</v>
      </c>
      <c r="AF302">
        <f t="shared" si="59"/>
        <v>33.038208009241366</v>
      </c>
      <c r="AG302">
        <f t="shared" si="60"/>
        <v>1.8227380850424878E-2</v>
      </c>
    </row>
    <row r="303" spans="2:33" x14ac:dyDescent="0.2">
      <c r="B303">
        <f t="shared" si="50"/>
        <v>1109.0909090909081</v>
      </c>
      <c r="C303">
        <v>6300000</v>
      </c>
      <c r="D303">
        <v>650.73500000000001</v>
      </c>
      <c r="E303">
        <v>-568712</v>
      </c>
      <c r="F303" s="2">
        <v>2527610</v>
      </c>
      <c r="G303">
        <v>6624.07</v>
      </c>
      <c r="I303">
        <f t="shared" si="51"/>
        <v>913.37551562499721</v>
      </c>
      <c r="J303">
        <f t="shared" si="52"/>
        <v>0.48708428155068428</v>
      </c>
      <c r="K303">
        <f t="shared" si="53"/>
        <v>0.99955708992260939</v>
      </c>
      <c r="L303">
        <f t="shared" si="54"/>
        <v>468</v>
      </c>
      <c r="M303">
        <f t="shared" si="55"/>
        <v>-2.965000000000003</v>
      </c>
      <c r="O303">
        <v>1109.0909090909081</v>
      </c>
      <c r="P303">
        <v>6300000</v>
      </c>
      <c r="Q303">
        <v>650.73500000000001</v>
      </c>
      <c r="R303">
        <v>-568712</v>
      </c>
      <c r="S303" s="2">
        <v>2527610</v>
      </c>
      <c r="T303">
        <v>6624.07</v>
      </c>
      <c r="U303">
        <v>56057</v>
      </c>
      <c r="V303">
        <f t="shared" si="49"/>
        <v>5.6057000000000006</v>
      </c>
      <c r="X303">
        <v>6300000</v>
      </c>
      <c r="Y303">
        <v>44.046700000000001</v>
      </c>
      <c r="Z303">
        <v>93.358000000000004</v>
      </c>
      <c r="AA303">
        <v>49.311300000000003</v>
      </c>
      <c r="AC303">
        <f t="shared" si="56"/>
        <v>62750.581370512155</v>
      </c>
      <c r="AD303">
        <f t="shared" si="57"/>
        <v>4.0834704536691495</v>
      </c>
      <c r="AE303">
        <f t="shared" si="58"/>
        <v>4083.4704536691497</v>
      </c>
      <c r="AF303">
        <f t="shared" si="59"/>
        <v>34.071508288077617</v>
      </c>
      <c r="AG303">
        <f t="shared" si="60"/>
        <v>1.7674591770588659E-2</v>
      </c>
    </row>
    <row r="304" spans="2:33" x14ac:dyDescent="0.2">
      <c r="B304">
        <f t="shared" si="50"/>
        <v>1127.2727272727263</v>
      </c>
      <c r="C304">
        <v>6400000</v>
      </c>
      <c r="D304">
        <v>650.73199999999997</v>
      </c>
      <c r="E304">
        <v>-568696</v>
      </c>
      <c r="F304" s="2">
        <v>2527610</v>
      </c>
      <c r="G304">
        <v>6915.54</v>
      </c>
      <c r="I304">
        <f t="shared" si="51"/>
        <v>929.37551562499721</v>
      </c>
      <c r="J304">
        <f t="shared" si="52"/>
        <v>0.49506926977282667</v>
      </c>
      <c r="K304">
        <f t="shared" si="53"/>
        <v>0.99955708992260939</v>
      </c>
      <c r="L304">
        <f t="shared" si="54"/>
        <v>484</v>
      </c>
      <c r="M304">
        <f t="shared" si="55"/>
        <v>-3.1300000000000026</v>
      </c>
      <c r="O304">
        <v>1127.2727272727263</v>
      </c>
      <c r="P304">
        <v>6400000</v>
      </c>
      <c r="Q304">
        <v>650.73199999999997</v>
      </c>
      <c r="R304">
        <v>-568696</v>
      </c>
      <c r="S304" s="2">
        <v>2527610</v>
      </c>
      <c r="T304">
        <v>6915.54</v>
      </c>
      <c r="U304">
        <v>57761.599999999999</v>
      </c>
      <c r="V304">
        <f t="shared" si="49"/>
        <v>5.77616</v>
      </c>
      <c r="X304">
        <v>6400000</v>
      </c>
      <c r="Y304">
        <v>44.4</v>
      </c>
      <c r="Z304">
        <v>94.0227</v>
      </c>
      <c r="AA304">
        <v>49.622700000000002</v>
      </c>
      <c r="AC304">
        <f t="shared" si="56"/>
        <v>63946.91094835769</v>
      </c>
      <c r="AD304">
        <f t="shared" si="57"/>
        <v>4.1289247137952358</v>
      </c>
      <c r="AE304">
        <f t="shared" si="58"/>
        <v>4128.9247137952361</v>
      </c>
      <c r="AF304">
        <f t="shared" si="59"/>
        <v>34.161058669686398</v>
      </c>
      <c r="AG304">
        <f t="shared" si="60"/>
        <v>1.7628259294387032E-2</v>
      </c>
    </row>
    <row r="305" spans="1:33" x14ac:dyDescent="0.2">
      <c r="B305">
        <f t="shared" si="50"/>
        <v>1145.4545454545446</v>
      </c>
      <c r="C305">
        <v>6500000</v>
      </c>
      <c r="D305">
        <v>650.66</v>
      </c>
      <c r="E305">
        <v>-568675</v>
      </c>
      <c r="F305" s="2">
        <v>2527610</v>
      </c>
      <c r="G305">
        <v>7177.69</v>
      </c>
      <c r="I305">
        <f t="shared" si="51"/>
        <v>950.37551562499721</v>
      </c>
      <c r="J305">
        <f t="shared" si="52"/>
        <v>0.50305425799496906</v>
      </c>
      <c r="K305">
        <f t="shared" si="53"/>
        <v>0.99955708992260939</v>
      </c>
      <c r="L305">
        <f t="shared" si="54"/>
        <v>505</v>
      </c>
      <c r="M305">
        <f t="shared" si="55"/>
        <v>-2.8550000000000035</v>
      </c>
      <c r="O305">
        <v>1145.4545454545446</v>
      </c>
      <c r="P305">
        <v>6500000</v>
      </c>
      <c r="Q305">
        <v>650.66</v>
      </c>
      <c r="R305">
        <v>-568675</v>
      </c>
      <c r="S305" s="2">
        <v>2527610</v>
      </c>
      <c r="T305">
        <v>7177.69</v>
      </c>
      <c r="U305">
        <v>60439.7</v>
      </c>
      <c r="V305">
        <f t="shared" si="49"/>
        <v>6.0439699999999998</v>
      </c>
      <c r="X305">
        <v>6500000</v>
      </c>
      <c r="Y305">
        <v>43.899000000000001</v>
      </c>
      <c r="Z305">
        <v>93.571299999999994</v>
      </c>
      <c r="AA305">
        <v>49.6723</v>
      </c>
      <c r="AC305">
        <f t="shared" si="56"/>
        <v>64138.855652405189</v>
      </c>
      <c r="AD305">
        <f t="shared" si="57"/>
        <v>4.307431823770667</v>
      </c>
      <c r="AE305">
        <f t="shared" si="58"/>
        <v>4307.4318237706666</v>
      </c>
      <c r="AF305">
        <f t="shared" si="59"/>
        <v>33.719730762909741</v>
      </c>
      <c r="AG305">
        <f t="shared" si="60"/>
        <v>1.7858980080066183E-2</v>
      </c>
    </row>
    <row r="306" spans="1:33" x14ac:dyDescent="0.2">
      <c r="F306" s="2"/>
      <c r="S306" s="2"/>
    </row>
    <row r="307" spans="1:33" x14ac:dyDescent="0.2">
      <c r="F307" s="2"/>
      <c r="S307" s="2"/>
    </row>
    <row r="308" spans="1:33" x14ac:dyDescent="0.2">
      <c r="F308" s="2"/>
      <c r="S308" s="2"/>
    </row>
    <row r="309" spans="1:33" x14ac:dyDescent="0.2">
      <c r="A309" t="s">
        <v>31</v>
      </c>
      <c r="B309" t="s">
        <v>0</v>
      </c>
    </row>
    <row r="311" spans="1:33" x14ac:dyDescent="0.2">
      <c r="B311" t="s">
        <v>1</v>
      </c>
      <c r="AD311" t="s">
        <v>2</v>
      </c>
    </row>
    <row r="312" spans="1:33" x14ac:dyDescent="0.2">
      <c r="D312" t="s">
        <v>3</v>
      </c>
      <c r="F312" t="s">
        <v>33</v>
      </c>
      <c r="X312" t="s">
        <v>5</v>
      </c>
      <c r="Y312" t="s">
        <v>6</v>
      </c>
      <c r="Z312" t="s">
        <v>7</v>
      </c>
      <c r="AA312" t="s">
        <v>8</v>
      </c>
      <c r="AC312">
        <f>(4/3)*3.14*((3.413*4.5)^3)</f>
        <v>15167.527493515468</v>
      </c>
      <c r="AD312" t="s">
        <v>9</v>
      </c>
    </row>
    <row r="313" spans="1:33" x14ac:dyDescent="0.2">
      <c r="B313">
        <v>749</v>
      </c>
      <c r="C313" t="s">
        <v>10</v>
      </c>
      <c r="D313" t="s">
        <v>11</v>
      </c>
      <c r="E313" t="s">
        <v>12</v>
      </c>
      <c r="F313" t="s">
        <v>13</v>
      </c>
      <c r="G313" t="s">
        <v>14</v>
      </c>
      <c r="I313" t="s">
        <v>15</v>
      </c>
      <c r="J313" t="s">
        <v>16</v>
      </c>
      <c r="K313" t="s">
        <v>17</v>
      </c>
      <c r="L313" t="s">
        <v>18</v>
      </c>
      <c r="M313" t="s">
        <v>19</v>
      </c>
      <c r="X313">
        <v>0</v>
      </c>
      <c r="Y313">
        <v>53.164999999999999</v>
      </c>
      <c r="Z313">
        <v>84.034999999999997</v>
      </c>
      <c r="AA313">
        <v>30.87</v>
      </c>
      <c r="AC313">
        <f t="shared" ref="AC313:AC319" si="61">(1/6)*3.14*(AA313)^3</f>
        <v>15395.30460657</v>
      </c>
    </row>
    <row r="314" spans="1:33" x14ac:dyDescent="0.2">
      <c r="B314" t="s">
        <v>20</v>
      </c>
      <c r="C314">
        <v>100000</v>
      </c>
      <c r="D314">
        <v>607.22400000000005</v>
      </c>
      <c r="E314">
        <v>-579942</v>
      </c>
      <c r="F314" s="2">
        <v>2528730</v>
      </c>
      <c r="G314">
        <v>1.87406E-2</v>
      </c>
      <c r="X314">
        <v>100000</v>
      </c>
      <c r="Y314">
        <v>53.280700000000003</v>
      </c>
      <c r="Z314">
        <v>83.552099999999996</v>
      </c>
      <c r="AA314">
        <v>30.2714</v>
      </c>
      <c r="AC314">
        <f t="shared" si="61"/>
        <v>14516.967951752478</v>
      </c>
    </row>
    <row r="315" spans="1:33" x14ac:dyDescent="0.2">
      <c r="B315">
        <v>0</v>
      </c>
      <c r="C315">
        <v>200000</v>
      </c>
      <c r="D315">
        <v>607.27800000000002</v>
      </c>
      <c r="E315">
        <v>-576283</v>
      </c>
      <c r="F315" s="2">
        <v>2528150</v>
      </c>
      <c r="G315">
        <v>-4.3389700000000003E-2</v>
      </c>
      <c r="I315">
        <f>E315-(128000-$B$313)/128000*E$314</f>
        <v>265.43314062501304</v>
      </c>
      <c r="J315">
        <f>B315/$B$313</f>
        <v>0</v>
      </c>
      <c r="K315">
        <f>F315/$F$314</f>
        <v>0.99977063585277981</v>
      </c>
      <c r="L315">
        <f>E315-$E$315</f>
        <v>0</v>
      </c>
      <c r="O315" t="s">
        <v>21</v>
      </c>
      <c r="P315" t="s">
        <v>10</v>
      </c>
      <c r="Q315" t="s">
        <v>11</v>
      </c>
      <c r="R315" t="s">
        <v>12</v>
      </c>
      <c r="S315" t="s">
        <v>13</v>
      </c>
      <c r="T315" t="s">
        <v>14</v>
      </c>
      <c r="U315" t="s">
        <v>22</v>
      </c>
      <c r="V315" t="s">
        <v>23</v>
      </c>
      <c r="X315">
        <v>200000</v>
      </c>
      <c r="Y315">
        <v>53.395600000000002</v>
      </c>
      <c r="Z315">
        <v>84.047499999999999</v>
      </c>
      <c r="AA315">
        <v>30.651900000000001</v>
      </c>
      <c r="AC315">
        <f t="shared" si="61"/>
        <v>15071.295941452761</v>
      </c>
      <c r="AD315" t="s">
        <v>24</v>
      </c>
      <c r="AE315" t="s">
        <v>45</v>
      </c>
      <c r="AF315" t="s">
        <v>25</v>
      </c>
      <c r="AG315" t="s">
        <v>26</v>
      </c>
    </row>
    <row r="316" spans="1:33" x14ac:dyDescent="0.2">
      <c r="B316">
        <f>B315+(C316-C315)/17500</f>
        <v>5.7142857142857144</v>
      </c>
      <c r="C316">
        <v>300000</v>
      </c>
      <c r="D316">
        <v>650.70100000000002</v>
      </c>
      <c r="E316">
        <v>-576302</v>
      </c>
      <c r="F316" s="2">
        <v>2527880</v>
      </c>
      <c r="G316">
        <v>366.95100000000002</v>
      </c>
      <c r="I316">
        <f>E316-(128000-$B$313)/128000*E$314</f>
        <v>246.43314062501304</v>
      </c>
      <c r="J316">
        <f>B316/$B$313</f>
        <v>7.6292199122639714E-3</v>
      </c>
      <c r="K316">
        <f>F316/$F$314</f>
        <v>0.9996638628876946</v>
      </c>
      <c r="L316">
        <f>E316-$E$315</f>
        <v>-19</v>
      </c>
      <c r="M316">
        <f>((L316-L315)-(B316-B315)*$B$14)/(B316-B315)</f>
        <v>-7.3349999999999991</v>
      </c>
      <c r="O316">
        <v>5.7142857142857144</v>
      </c>
      <c r="P316">
        <v>300000</v>
      </c>
      <c r="Q316">
        <v>650.70100000000002</v>
      </c>
      <c r="R316">
        <v>-576302</v>
      </c>
      <c r="S316" s="2">
        <v>2527880</v>
      </c>
      <c r="T316">
        <v>366.95100000000002</v>
      </c>
      <c r="U316">
        <v>48.7986</v>
      </c>
      <c r="V316">
        <f>U316*10^-4</f>
        <v>4.8798600000000006E-3</v>
      </c>
      <c r="X316">
        <v>300000</v>
      </c>
      <c r="Y316">
        <v>52.815399999999997</v>
      </c>
      <c r="Z316">
        <v>84.095399999999998</v>
      </c>
      <c r="AA316">
        <v>31.28</v>
      </c>
      <c r="AC316">
        <f t="shared" si="61"/>
        <v>16016.906149546669</v>
      </c>
      <c r="AD316">
        <f>V316*$AC$312/AC316</f>
        <v>4.6210803774111697E-3</v>
      </c>
      <c r="AE316">
        <f t="shared" ref="AE316:AE378" si="62">AD316*1000</f>
        <v>4.6210803774111699</v>
      </c>
      <c r="AF316">
        <f>AC316/O316*0.6022</f>
        <v>1687.9416545699755</v>
      </c>
      <c r="AG316">
        <f>O316/AC316</f>
        <v>3.5676588605393356E-4</v>
      </c>
    </row>
    <row r="317" spans="1:33" x14ac:dyDescent="0.2">
      <c r="B317">
        <f t="shared" ref="B317:B378" si="63">B316+(C317-C316)/17500</f>
        <v>11.428571428571429</v>
      </c>
      <c r="C317">
        <v>400000</v>
      </c>
      <c r="D317">
        <v>650.70100000000002</v>
      </c>
      <c r="E317">
        <v>-576276</v>
      </c>
      <c r="F317" s="2">
        <v>2527880</v>
      </c>
      <c r="G317">
        <v>335.69900000000001</v>
      </c>
      <c r="I317">
        <f>E317-(128000-$B$313)/128000*E$314</f>
        <v>272.43314062501304</v>
      </c>
      <c r="J317">
        <f>B317/$B$313</f>
        <v>1.5258439824527943E-2</v>
      </c>
      <c r="K317">
        <f>F317/$F$314</f>
        <v>0.9996638628876946</v>
      </c>
      <c r="L317">
        <f>E317-$E$315</f>
        <v>7</v>
      </c>
      <c r="M317">
        <f>((L317-L316)-(B317-B316)*$B$14)/(B317-B316)</f>
        <v>0.53999999999999992</v>
      </c>
      <c r="O317">
        <v>11.428571428571429</v>
      </c>
      <c r="P317">
        <v>400000</v>
      </c>
      <c r="Q317">
        <v>650.70100000000002</v>
      </c>
      <c r="R317">
        <v>-576276</v>
      </c>
      <c r="S317" s="2">
        <v>2527880</v>
      </c>
      <c r="T317">
        <v>335.69900000000001</v>
      </c>
      <c r="U317">
        <v>184.208</v>
      </c>
      <c r="V317">
        <f>U317*10^-4</f>
        <v>1.8420800000000001E-2</v>
      </c>
      <c r="X317">
        <v>400000</v>
      </c>
      <c r="Y317">
        <v>53.505800000000001</v>
      </c>
      <c r="Z317">
        <v>84.340599999999995</v>
      </c>
      <c r="AA317">
        <v>30.834800000000001</v>
      </c>
      <c r="AC317">
        <f t="shared" si="61"/>
        <v>15342.700424812367</v>
      </c>
      <c r="AD317">
        <f>V317*$AC$312/AC317</f>
        <v>1.8210483338428781E-2</v>
      </c>
      <c r="AE317">
        <f t="shared" si="62"/>
        <v>18.21048333842878</v>
      </c>
      <c r="AF317">
        <f>AC317/O317*0.6022</f>
        <v>808.4452421344256</v>
      </c>
      <c r="AG317">
        <f>O317/AC317</f>
        <v>7.44886565737087E-4</v>
      </c>
    </row>
    <row r="318" spans="1:33" x14ac:dyDescent="0.2">
      <c r="B318">
        <f t="shared" si="63"/>
        <v>17.142857142857142</v>
      </c>
      <c r="C318">
        <v>500000</v>
      </c>
      <c r="D318">
        <v>650.77200000000005</v>
      </c>
      <c r="E318">
        <v>-576297</v>
      </c>
      <c r="F318" s="2">
        <v>2527880</v>
      </c>
      <c r="G318">
        <v>358.774</v>
      </c>
      <c r="I318">
        <f>E318-(128000-$B$313)/128000*E$314</f>
        <v>251.43314062501304</v>
      </c>
      <c r="J318">
        <f>B318/$B$313</f>
        <v>2.2887659736791913E-2</v>
      </c>
      <c r="K318">
        <f>F318/$F$314</f>
        <v>0.9996638628876946</v>
      </c>
      <c r="L318">
        <f>E318-$E$315</f>
        <v>-14</v>
      </c>
      <c r="M318">
        <f>((L318-L317)-(B318-B317)*$B$14)/(B318-B317)</f>
        <v>-7.6850000000000005</v>
      </c>
      <c r="O318">
        <v>17.142857142857142</v>
      </c>
      <c r="P318">
        <v>500000</v>
      </c>
      <c r="Q318">
        <v>650.77200000000005</v>
      </c>
      <c r="R318">
        <v>-576297</v>
      </c>
      <c r="S318" s="2">
        <v>2527880</v>
      </c>
      <c r="T318">
        <v>358.774</v>
      </c>
      <c r="U318">
        <v>257.00400000000002</v>
      </c>
      <c r="V318">
        <f t="shared" ref="V318:V381" si="64">U318*10^-4</f>
        <v>2.5700400000000002E-2</v>
      </c>
      <c r="X318">
        <v>500000</v>
      </c>
      <c r="Y318">
        <v>53.1599</v>
      </c>
      <c r="Z318">
        <v>84.1922</v>
      </c>
      <c r="AA318">
        <v>31.032299999999999</v>
      </c>
      <c r="AC318">
        <f t="shared" si="61"/>
        <v>15639.407398893058</v>
      </c>
      <c r="AD318">
        <f>V318*$AC$312/AC318</f>
        <v>2.4924954868938032E-2</v>
      </c>
      <c r="AE318">
        <f t="shared" si="62"/>
        <v>24.92495486893803</v>
      </c>
      <c r="AF318">
        <f>AC318/O318*0.6022</f>
        <v>549.38631624411494</v>
      </c>
      <c r="AG318">
        <f>O318/AC318</f>
        <v>1.0961321427096079E-3</v>
      </c>
    </row>
    <row r="319" spans="1:33" x14ac:dyDescent="0.2">
      <c r="B319">
        <f t="shared" si="63"/>
        <v>22.857142857142858</v>
      </c>
      <c r="C319">
        <v>600000</v>
      </c>
      <c r="D319">
        <v>650.702</v>
      </c>
      <c r="E319">
        <v>-576293</v>
      </c>
      <c r="F319" s="2">
        <v>2527880</v>
      </c>
      <c r="G319">
        <v>324.233</v>
      </c>
      <c r="I319">
        <f>E319-(128000-$B$313)/128000*E$314</f>
        <v>255.43314062501304</v>
      </c>
      <c r="J319">
        <f>B319/$B$313</f>
        <v>3.0516879649055886E-2</v>
      </c>
      <c r="K319">
        <f>F319/$F$314</f>
        <v>0.9996638628876946</v>
      </c>
      <c r="L319">
        <f>E319-$E$315</f>
        <v>-10</v>
      </c>
      <c r="M319">
        <f>((L319-L318)-(B319-B318)*$B$14)/(B319-B318)</f>
        <v>-3.31</v>
      </c>
      <c r="O319">
        <v>22.857142857142858</v>
      </c>
      <c r="P319">
        <v>600000</v>
      </c>
      <c r="Q319">
        <v>650.702</v>
      </c>
      <c r="R319">
        <v>-576293</v>
      </c>
      <c r="S319" s="2">
        <v>2527880</v>
      </c>
      <c r="T319">
        <v>324.233</v>
      </c>
      <c r="U319">
        <v>334.12400000000002</v>
      </c>
      <c r="V319">
        <f t="shared" si="64"/>
        <v>3.3412400000000002E-2</v>
      </c>
      <c r="X319">
        <v>600000</v>
      </c>
      <c r="Y319">
        <v>53.387300000000003</v>
      </c>
      <c r="Z319">
        <v>84.155299999999997</v>
      </c>
      <c r="AA319">
        <v>30.768000000000001</v>
      </c>
      <c r="AC319">
        <f t="shared" si="61"/>
        <v>15243.20177246208</v>
      </c>
      <c r="AD319">
        <f>V319*$AC$312/AC319</f>
        <v>3.3246525447158774E-2</v>
      </c>
      <c r="AE319">
        <f t="shared" si="62"/>
        <v>33.246525447158774</v>
      </c>
      <c r="AF319">
        <f>AC319/O319*0.6022</f>
        <v>401.60120469772903</v>
      </c>
      <c r="AG319">
        <f>O319/AC319</f>
        <v>1.4994974939212509E-3</v>
      </c>
    </row>
    <row r="320" spans="1:33" x14ac:dyDescent="0.2">
      <c r="B320">
        <f t="shared" si="63"/>
        <v>28.571428571428573</v>
      </c>
      <c r="C320">
        <v>700000</v>
      </c>
      <c r="D320">
        <v>650.75300000000004</v>
      </c>
      <c r="E320">
        <v>-576288</v>
      </c>
      <c r="F320" s="2">
        <v>2527880</v>
      </c>
      <c r="G320">
        <v>309.34100000000001</v>
      </c>
      <c r="I320">
        <f t="shared" ref="I320:I378" si="65">E320-(128000-$B$313)/128000*E$314</f>
        <v>260.43314062501304</v>
      </c>
      <c r="J320">
        <f t="shared" ref="J320:J378" si="66">B320/$B$313</f>
        <v>3.8146099561319854E-2</v>
      </c>
      <c r="K320">
        <f t="shared" ref="K320:K378" si="67">F320/$F$314</f>
        <v>0.9996638628876946</v>
      </c>
      <c r="L320">
        <f t="shared" ref="L320:L378" si="68">E320-$E$315</f>
        <v>-5</v>
      </c>
      <c r="M320">
        <f t="shared" ref="M320:M378" si="69">((L320-L319)-(B320-B319)*$B$14)/(B320-B319)</f>
        <v>-3.1350000000000002</v>
      </c>
      <c r="O320">
        <v>28.571428571428573</v>
      </c>
      <c r="P320">
        <v>700000</v>
      </c>
      <c r="Q320">
        <v>650.75300000000004</v>
      </c>
      <c r="R320">
        <v>-576288</v>
      </c>
      <c r="S320" s="2">
        <v>2527880</v>
      </c>
      <c r="T320">
        <v>309.34100000000001</v>
      </c>
      <c r="U320">
        <v>477.22399999999999</v>
      </c>
      <c r="V320">
        <f t="shared" si="64"/>
        <v>4.7722399999999998E-2</v>
      </c>
      <c r="X320">
        <v>700000</v>
      </c>
      <c r="Y320">
        <v>53.5244</v>
      </c>
      <c r="Z320">
        <v>84.614999999999995</v>
      </c>
      <c r="AA320">
        <v>31.090599999999998</v>
      </c>
      <c r="AC320">
        <f t="shared" ref="AC320:AC378" si="70">(1/6)*3.14*(AA320)^3</f>
        <v>15727.717785405714</v>
      </c>
      <c r="AD320">
        <f t="shared" ref="AD320:AD378" si="71">V320*$AC$312/AC320</f>
        <v>4.6022622222291518E-2</v>
      </c>
      <c r="AE320">
        <f t="shared" si="62"/>
        <v>46.022622222291517</v>
      </c>
      <c r="AF320">
        <f t="shared" ref="AF320:AF377" si="72">AC320/O320*0.6022</f>
        <v>331.4931077629962</v>
      </c>
      <c r="AG320">
        <f t="shared" ref="AG320:AG378" si="73">O320/AC320</f>
        <v>1.8166290215317175E-3</v>
      </c>
    </row>
    <row r="321" spans="2:33" x14ac:dyDescent="0.2">
      <c r="B321">
        <f t="shared" si="63"/>
        <v>34.285714285714285</v>
      </c>
      <c r="C321">
        <v>800000</v>
      </c>
      <c r="D321">
        <v>650.75099999999998</v>
      </c>
      <c r="E321">
        <v>-576297</v>
      </c>
      <c r="F321" s="2">
        <v>2527880</v>
      </c>
      <c r="G321">
        <v>270.87099999999998</v>
      </c>
      <c r="I321">
        <f t="shared" si="65"/>
        <v>251.43314062501304</v>
      </c>
      <c r="J321">
        <f t="shared" si="66"/>
        <v>4.5775319473583827E-2</v>
      </c>
      <c r="K321">
        <f t="shared" si="67"/>
        <v>0.9996638628876946</v>
      </c>
      <c r="L321">
        <f t="shared" si="68"/>
        <v>-14</v>
      </c>
      <c r="M321">
        <f t="shared" si="69"/>
        <v>-5.5850000000000009</v>
      </c>
      <c r="O321">
        <v>34.285714285714285</v>
      </c>
      <c r="P321">
        <v>800000</v>
      </c>
      <c r="Q321">
        <v>650.75099999999998</v>
      </c>
      <c r="R321">
        <v>-576297</v>
      </c>
      <c r="S321" s="2">
        <v>2527880</v>
      </c>
      <c r="T321">
        <v>270.87099999999998</v>
      </c>
      <c r="U321">
        <v>592.73500000000001</v>
      </c>
      <c r="V321">
        <f t="shared" si="64"/>
        <v>5.9273500000000007E-2</v>
      </c>
      <c r="X321">
        <v>800000</v>
      </c>
      <c r="Y321">
        <v>53.6616</v>
      </c>
      <c r="Z321">
        <v>84.163799999999995</v>
      </c>
      <c r="AA321">
        <v>30.502199999999998</v>
      </c>
      <c r="AC321">
        <f t="shared" si="70"/>
        <v>14851.553731935637</v>
      </c>
      <c r="AD321">
        <f t="shared" si="71"/>
        <v>6.0534571474072721E-2</v>
      </c>
      <c r="AE321">
        <f t="shared" si="62"/>
        <v>60.53457147407272</v>
      </c>
      <c r="AF321">
        <f t="shared" si="72"/>
        <v>260.85516500667285</v>
      </c>
      <c r="AG321">
        <f t="shared" si="73"/>
        <v>2.3085607677524626E-3</v>
      </c>
    </row>
    <row r="322" spans="2:33" x14ac:dyDescent="0.2">
      <c r="B322">
        <f t="shared" si="63"/>
        <v>40</v>
      </c>
      <c r="C322">
        <v>900000</v>
      </c>
      <c r="D322">
        <v>650.72500000000002</v>
      </c>
      <c r="E322">
        <v>-576294</v>
      </c>
      <c r="F322" s="2">
        <v>2527880</v>
      </c>
      <c r="G322">
        <v>294.79500000000002</v>
      </c>
      <c r="I322">
        <f t="shared" si="65"/>
        <v>254.43314062501304</v>
      </c>
      <c r="J322">
        <f t="shared" si="66"/>
        <v>5.3404539385847799E-2</v>
      </c>
      <c r="K322">
        <f t="shared" si="67"/>
        <v>0.9996638628876946</v>
      </c>
      <c r="L322">
        <f t="shared" si="68"/>
        <v>-11</v>
      </c>
      <c r="M322">
        <f t="shared" si="69"/>
        <v>-3.4849999999999999</v>
      </c>
      <c r="O322">
        <v>40</v>
      </c>
      <c r="P322">
        <v>900000</v>
      </c>
      <c r="Q322">
        <v>650.72500000000002</v>
      </c>
      <c r="R322">
        <v>-576294</v>
      </c>
      <c r="S322" s="2">
        <v>2527880</v>
      </c>
      <c r="T322">
        <v>294.79500000000002</v>
      </c>
      <c r="U322">
        <v>690.70500000000004</v>
      </c>
      <c r="V322">
        <f t="shared" si="64"/>
        <v>6.9070500000000007E-2</v>
      </c>
      <c r="X322">
        <v>900000</v>
      </c>
      <c r="Y322">
        <v>53.417200000000001</v>
      </c>
      <c r="Z322">
        <v>84.107200000000006</v>
      </c>
      <c r="AA322">
        <v>30.69</v>
      </c>
      <c r="AC322">
        <f t="shared" si="70"/>
        <v>15127.566229710003</v>
      </c>
      <c r="AD322">
        <f t="shared" si="71"/>
        <v>6.9252957933402054E-2</v>
      </c>
      <c r="AE322">
        <f t="shared" si="62"/>
        <v>69.252957933402058</v>
      </c>
      <c r="AF322">
        <f t="shared" si="72"/>
        <v>227.74550958828408</v>
      </c>
      <c r="AG322">
        <f t="shared" si="73"/>
        <v>2.6441794663203274E-3</v>
      </c>
    </row>
    <row r="323" spans="2:33" x14ac:dyDescent="0.2">
      <c r="B323">
        <f t="shared" si="63"/>
        <v>45.714285714285715</v>
      </c>
      <c r="C323">
        <v>1000000</v>
      </c>
      <c r="D323">
        <v>650.80600000000004</v>
      </c>
      <c r="E323">
        <v>-576297</v>
      </c>
      <c r="F323" s="2">
        <v>2527880</v>
      </c>
      <c r="G323">
        <v>288.36099999999999</v>
      </c>
      <c r="I323">
        <f t="shared" si="65"/>
        <v>251.43314062501304</v>
      </c>
      <c r="J323">
        <f t="shared" si="66"/>
        <v>6.1033759298111771E-2</v>
      </c>
      <c r="K323">
        <f t="shared" si="67"/>
        <v>0.9996638628876946</v>
      </c>
      <c r="L323">
        <f t="shared" si="68"/>
        <v>-14</v>
      </c>
      <c r="M323">
        <f t="shared" si="69"/>
        <v>-4.5350000000000001</v>
      </c>
      <c r="O323">
        <v>45.714285714285715</v>
      </c>
      <c r="P323">
        <v>1000000</v>
      </c>
      <c r="Q323">
        <v>650.80600000000004</v>
      </c>
      <c r="R323">
        <v>-576297</v>
      </c>
      <c r="S323" s="2">
        <v>2527880</v>
      </c>
      <c r="T323">
        <v>288.36099999999999</v>
      </c>
      <c r="U323">
        <v>880.05600000000004</v>
      </c>
      <c r="V323">
        <f t="shared" si="64"/>
        <v>8.8005600000000003E-2</v>
      </c>
      <c r="X323">
        <v>1000000</v>
      </c>
      <c r="Y323">
        <v>53.792200000000001</v>
      </c>
      <c r="Z323">
        <v>84.646199999999993</v>
      </c>
      <c r="AA323">
        <v>30.853999999999999</v>
      </c>
      <c r="AC323">
        <f t="shared" si="70"/>
        <v>15371.378734368825</v>
      </c>
      <c r="AD323">
        <f t="shared" si="71"/>
        <v>8.6838492541907647E-2</v>
      </c>
      <c r="AE323">
        <f t="shared" si="62"/>
        <v>86.838492541907641</v>
      </c>
      <c r="AF323">
        <f t="shared" si="72"/>
        <v>202.48909349018231</v>
      </c>
      <c r="AG323">
        <f t="shared" si="73"/>
        <v>2.9739873373930514E-3</v>
      </c>
    </row>
    <row r="324" spans="2:33" x14ac:dyDescent="0.2">
      <c r="B324">
        <f t="shared" si="63"/>
        <v>51.428571428571431</v>
      </c>
      <c r="C324">
        <v>1100000</v>
      </c>
      <c r="D324">
        <v>650.755</v>
      </c>
      <c r="E324">
        <v>-576294</v>
      </c>
      <c r="F324" s="2">
        <v>2527880</v>
      </c>
      <c r="G324">
        <v>287.90899999999999</v>
      </c>
      <c r="I324">
        <f t="shared" si="65"/>
        <v>254.43314062501304</v>
      </c>
      <c r="J324">
        <f t="shared" si="66"/>
        <v>6.8662979210375744E-2</v>
      </c>
      <c r="K324">
        <f t="shared" si="67"/>
        <v>0.9996638628876946</v>
      </c>
      <c r="L324">
        <f t="shared" si="68"/>
        <v>-11</v>
      </c>
      <c r="M324">
        <f t="shared" si="69"/>
        <v>-3.4849999999999999</v>
      </c>
      <c r="O324">
        <v>51.428571428571431</v>
      </c>
      <c r="P324">
        <v>1100000</v>
      </c>
      <c r="Q324">
        <v>650.755</v>
      </c>
      <c r="R324">
        <v>-576294</v>
      </c>
      <c r="S324" s="2">
        <v>2527880</v>
      </c>
      <c r="T324">
        <v>287.90899999999999</v>
      </c>
      <c r="U324">
        <v>1061.0899999999999</v>
      </c>
      <c r="V324">
        <f t="shared" si="64"/>
        <v>0.10610899999999999</v>
      </c>
      <c r="X324">
        <v>1100000</v>
      </c>
      <c r="Y324">
        <v>53.2547</v>
      </c>
      <c r="Z324">
        <v>84.298199999999994</v>
      </c>
      <c r="AA324">
        <v>31.043500000000002</v>
      </c>
      <c r="AC324">
        <f t="shared" si="70"/>
        <v>15656.346967217905</v>
      </c>
      <c r="AD324">
        <f t="shared" si="71"/>
        <v>0.10279608507522885</v>
      </c>
      <c r="AE324">
        <f t="shared" si="62"/>
        <v>102.79608507522885</v>
      </c>
      <c r="AF324">
        <f t="shared" si="72"/>
        <v>183.32712501558433</v>
      </c>
      <c r="AG324">
        <f t="shared" si="73"/>
        <v>3.2848385090248266E-3</v>
      </c>
    </row>
    <row r="325" spans="2:33" x14ac:dyDescent="0.2">
      <c r="B325">
        <f t="shared" si="63"/>
        <v>57.142857142857146</v>
      </c>
      <c r="C325">
        <v>1200000</v>
      </c>
      <c r="D325">
        <v>650.71400000000006</v>
      </c>
      <c r="E325">
        <v>-576283</v>
      </c>
      <c r="F325" s="2">
        <v>2527880</v>
      </c>
      <c r="G325">
        <v>388.471</v>
      </c>
      <c r="I325">
        <f t="shared" si="65"/>
        <v>265.43314062501304</v>
      </c>
      <c r="J325">
        <f t="shared" si="66"/>
        <v>7.6292199122639709E-2</v>
      </c>
      <c r="K325">
        <f t="shared" si="67"/>
        <v>0.9996638628876946</v>
      </c>
      <c r="L325">
        <f t="shared" si="68"/>
        <v>0</v>
      </c>
      <c r="M325">
        <f t="shared" si="69"/>
        <v>-2.0850000000000004</v>
      </c>
      <c r="O325">
        <v>57.142857142857146</v>
      </c>
      <c r="P325">
        <v>1200000</v>
      </c>
      <c r="Q325">
        <v>650.71400000000006</v>
      </c>
      <c r="R325">
        <v>-576283</v>
      </c>
      <c r="S325" s="2">
        <v>2527880</v>
      </c>
      <c r="T325">
        <v>388.471</v>
      </c>
      <c r="U325">
        <v>1289.51</v>
      </c>
      <c r="V325">
        <f t="shared" si="64"/>
        <v>0.12895100000000001</v>
      </c>
      <c r="X325">
        <v>1200000</v>
      </c>
      <c r="Y325">
        <v>53.592199999999998</v>
      </c>
      <c r="Z325">
        <v>84.283799999999999</v>
      </c>
      <c r="AA325">
        <v>30.691600000000001</v>
      </c>
      <c r="AC325">
        <f t="shared" si="70"/>
        <v>15129.932345824593</v>
      </c>
      <c r="AD325">
        <f t="shared" si="71"/>
        <v>0.12927141993176686</v>
      </c>
      <c r="AE325">
        <f t="shared" si="62"/>
        <v>129.27141993176684</v>
      </c>
      <c r="AF325">
        <f t="shared" si="72"/>
        <v>159.44679202647245</v>
      </c>
      <c r="AG325">
        <f t="shared" si="73"/>
        <v>3.7768085036167963E-3</v>
      </c>
    </row>
    <row r="326" spans="2:33" x14ac:dyDescent="0.2">
      <c r="B326">
        <f t="shared" si="63"/>
        <v>62.857142857142861</v>
      </c>
      <c r="C326">
        <v>1300000</v>
      </c>
      <c r="D326">
        <v>650.79399999999998</v>
      </c>
      <c r="E326">
        <v>-576298</v>
      </c>
      <c r="F326" s="2">
        <v>2527880</v>
      </c>
      <c r="G326">
        <v>323.63200000000001</v>
      </c>
      <c r="I326">
        <f t="shared" si="65"/>
        <v>250.43314062501304</v>
      </c>
      <c r="J326">
        <f t="shared" si="66"/>
        <v>8.3921419034903688E-2</v>
      </c>
      <c r="K326">
        <f t="shared" si="67"/>
        <v>0.9996638628876946</v>
      </c>
      <c r="L326">
        <f t="shared" si="68"/>
        <v>-15</v>
      </c>
      <c r="M326">
        <f t="shared" si="69"/>
        <v>-6.6349999999999998</v>
      </c>
      <c r="O326">
        <v>62.857142857142861</v>
      </c>
      <c r="P326">
        <v>1300000</v>
      </c>
      <c r="Q326">
        <v>650.79399999999998</v>
      </c>
      <c r="R326">
        <v>-576298</v>
      </c>
      <c r="S326" s="2">
        <v>2527880</v>
      </c>
      <c r="T326">
        <v>323.63200000000001</v>
      </c>
      <c r="U326">
        <v>1523.6</v>
      </c>
      <c r="V326">
        <f t="shared" si="64"/>
        <v>0.15236</v>
      </c>
      <c r="X326">
        <v>1300000</v>
      </c>
      <c r="Y326">
        <v>53.8001</v>
      </c>
      <c r="Z326">
        <v>84.417599999999993</v>
      </c>
      <c r="AA326">
        <v>30.6175</v>
      </c>
      <c r="AC326">
        <f t="shared" si="70"/>
        <v>15020.610246667238</v>
      </c>
      <c r="AD326">
        <f t="shared" si="71"/>
        <v>0.1538502398346141</v>
      </c>
      <c r="AE326">
        <f t="shared" si="62"/>
        <v>153.85023983461409</v>
      </c>
      <c r="AF326">
        <f t="shared" si="72"/>
        <v>143.90427371318424</v>
      </c>
      <c r="AG326">
        <f t="shared" si="73"/>
        <v>4.1847263077137336E-3</v>
      </c>
    </row>
    <row r="327" spans="2:33" x14ac:dyDescent="0.2">
      <c r="B327">
        <f t="shared" si="63"/>
        <v>68.571428571428569</v>
      </c>
      <c r="C327">
        <v>1400000</v>
      </c>
      <c r="D327">
        <v>650.70100000000002</v>
      </c>
      <c r="E327">
        <v>-576296</v>
      </c>
      <c r="F327" s="2">
        <v>2527880</v>
      </c>
      <c r="G327">
        <v>335.68</v>
      </c>
      <c r="I327">
        <f t="shared" si="65"/>
        <v>252.43314062501304</v>
      </c>
      <c r="J327">
        <f t="shared" si="66"/>
        <v>9.1550638947167653E-2</v>
      </c>
      <c r="K327">
        <f t="shared" si="67"/>
        <v>0.9996638628876946</v>
      </c>
      <c r="L327">
        <f t="shared" si="68"/>
        <v>-13</v>
      </c>
      <c r="M327">
        <f t="shared" si="69"/>
        <v>-3.6599999999999997</v>
      </c>
      <c r="O327">
        <v>68.571428571428569</v>
      </c>
      <c r="P327">
        <v>1400000</v>
      </c>
      <c r="Q327">
        <v>650.70100000000002</v>
      </c>
      <c r="R327">
        <v>-576296</v>
      </c>
      <c r="S327" s="2">
        <v>2527880</v>
      </c>
      <c r="T327">
        <v>335.68</v>
      </c>
      <c r="U327">
        <v>1909.7</v>
      </c>
      <c r="V327">
        <f t="shared" si="64"/>
        <v>0.19097</v>
      </c>
      <c r="X327">
        <v>1400000</v>
      </c>
      <c r="Y327">
        <v>54.5154</v>
      </c>
      <c r="Z327">
        <v>84.308599999999998</v>
      </c>
      <c r="AA327">
        <v>29.793199999999999</v>
      </c>
      <c r="AC327">
        <f t="shared" si="70"/>
        <v>13839.801261513419</v>
      </c>
      <c r="AD327">
        <f t="shared" si="71"/>
        <v>0.20929077453529157</v>
      </c>
      <c r="AE327">
        <f t="shared" si="62"/>
        <v>209.29077453529158</v>
      </c>
      <c r="AF327">
        <f t="shared" si="72"/>
        <v>121.54228799538264</v>
      </c>
      <c r="AG327">
        <f t="shared" si="73"/>
        <v>4.9546541366974877E-3</v>
      </c>
    </row>
    <row r="328" spans="2:33" x14ac:dyDescent="0.2">
      <c r="B328">
        <f t="shared" si="63"/>
        <v>74.285714285714278</v>
      </c>
      <c r="C328">
        <v>1500000</v>
      </c>
      <c r="D328">
        <v>650.72199999999998</v>
      </c>
      <c r="E328">
        <v>-576278</v>
      </c>
      <c r="F328" s="2">
        <v>2527880</v>
      </c>
      <c r="G328">
        <v>408.24599999999998</v>
      </c>
      <c r="I328">
        <f t="shared" si="65"/>
        <v>270.43314062501304</v>
      </c>
      <c r="J328">
        <f t="shared" si="66"/>
        <v>9.9179858859431619E-2</v>
      </c>
      <c r="K328">
        <f t="shared" si="67"/>
        <v>0.9996638628876946</v>
      </c>
      <c r="L328">
        <f t="shared" si="68"/>
        <v>5</v>
      </c>
      <c r="M328">
        <f t="shared" si="69"/>
        <v>-0.85999999999999666</v>
      </c>
      <c r="O328">
        <v>74.285714285714278</v>
      </c>
      <c r="P328">
        <v>1500000</v>
      </c>
      <c r="Q328">
        <v>650.72199999999998</v>
      </c>
      <c r="R328">
        <v>-576278</v>
      </c>
      <c r="S328" s="2">
        <v>2527880</v>
      </c>
      <c r="T328">
        <v>408.24599999999998</v>
      </c>
      <c r="U328">
        <v>2101.4</v>
      </c>
      <c r="V328">
        <f t="shared" si="64"/>
        <v>0.21014000000000002</v>
      </c>
      <c r="X328">
        <v>1500000</v>
      </c>
      <c r="Y328">
        <v>53.678600000000003</v>
      </c>
      <c r="Z328">
        <v>84.214100000000002</v>
      </c>
      <c r="AA328">
        <v>30.535499999999999</v>
      </c>
      <c r="AC328">
        <f t="shared" si="70"/>
        <v>14900.248270901258</v>
      </c>
      <c r="AD328">
        <f t="shared" si="71"/>
        <v>0.21390947114027875</v>
      </c>
      <c r="AE328">
        <f t="shared" si="62"/>
        <v>213.90947114027875</v>
      </c>
      <c r="AF328">
        <f t="shared" si="72"/>
        <v>120.78943569453301</v>
      </c>
      <c r="AG328">
        <f t="shared" si="73"/>
        <v>4.9855353370713345E-3</v>
      </c>
    </row>
    <row r="329" spans="2:33" x14ac:dyDescent="0.2">
      <c r="B329">
        <f t="shared" si="63"/>
        <v>79.999999999999986</v>
      </c>
      <c r="C329">
        <v>1600000</v>
      </c>
      <c r="D329">
        <v>650.78300000000002</v>
      </c>
      <c r="E329">
        <v>-576290</v>
      </c>
      <c r="F329" s="2">
        <v>2527880</v>
      </c>
      <c r="G329">
        <v>313.83100000000002</v>
      </c>
      <c r="I329">
        <f t="shared" si="65"/>
        <v>258.43314062501304</v>
      </c>
      <c r="J329">
        <f t="shared" si="66"/>
        <v>0.10680907877169557</v>
      </c>
      <c r="K329">
        <f t="shared" si="67"/>
        <v>0.9996638628876946</v>
      </c>
      <c r="L329">
        <f t="shared" si="68"/>
        <v>-7</v>
      </c>
      <c r="M329">
        <f t="shared" si="69"/>
        <v>-6.1100000000000021</v>
      </c>
      <c r="O329">
        <v>79.999999999999986</v>
      </c>
      <c r="P329">
        <v>1600000</v>
      </c>
      <c r="Q329">
        <v>650.78300000000002</v>
      </c>
      <c r="R329">
        <v>-576290</v>
      </c>
      <c r="S329" s="2">
        <v>2527880</v>
      </c>
      <c r="T329">
        <v>313.83100000000002</v>
      </c>
      <c r="U329">
        <v>2602.1799999999998</v>
      </c>
      <c r="V329">
        <f t="shared" si="64"/>
        <v>0.260218</v>
      </c>
      <c r="X329">
        <v>1600000</v>
      </c>
      <c r="Y329">
        <v>53.645499999999998</v>
      </c>
      <c r="Z329">
        <v>84.5291</v>
      </c>
      <c r="AA329">
        <v>30.883600000000001</v>
      </c>
      <c r="AC329">
        <f t="shared" si="70"/>
        <v>15415.661107868087</v>
      </c>
      <c r="AD329">
        <f t="shared" si="71"/>
        <v>0.25602947818391947</v>
      </c>
      <c r="AE329">
        <f t="shared" si="62"/>
        <v>256.02947818391948</v>
      </c>
      <c r="AF329">
        <f t="shared" si="72"/>
        <v>116.04138898947704</v>
      </c>
      <c r="AG329">
        <f t="shared" si="73"/>
        <v>5.1895276783924839E-3</v>
      </c>
    </row>
    <row r="330" spans="2:33" x14ac:dyDescent="0.2">
      <c r="B330">
        <f t="shared" si="63"/>
        <v>85.714285714285694</v>
      </c>
      <c r="C330">
        <v>1700000</v>
      </c>
      <c r="D330">
        <v>650.67999999999995</v>
      </c>
      <c r="E330">
        <v>-576292</v>
      </c>
      <c r="F330" s="2">
        <v>2527880</v>
      </c>
      <c r="G330">
        <v>401.24900000000002</v>
      </c>
      <c r="I330">
        <f t="shared" si="65"/>
        <v>256.43314062501304</v>
      </c>
      <c r="J330">
        <f t="shared" si="66"/>
        <v>0.11443829868395954</v>
      </c>
      <c r="K330">
        <f t="shared" si="67"/>
        <v>0.9996638628876946</v>
      </c>
      <c r="L330">
        <f t="shared" si="68"/>
        <v>-9</v>
      </c>
      <c r="M330">
        <f t="shared" si="69"/>
        <v>-4.3600000000000003</v>
      </c>
      <c r="O330">
        <v>85.714285714285694</v>
      </c>
      <c r="P330">
        <v>1700000</v>
      </c>
      <c r="Q330">
        <v>650.67999999999995</v>
      </c>
      <c r="R330">
        <v>-576292</v>
      </c>
      <c r="S330" s="2">
        <v>2527880</v>
      </c>
      <c r="T330">
        <v>401.24900000000002</v>
      </c>
      <c r="U330">
        <v>2790.75</v>
      </c>
      <c r="V330">
        <f t="shared" si="64"/>
        <v>0.27907500000000002</v>
      </c>
      <c r="X330">
        <v>1700000</v>
      </c>
      <c r="Y330">
        <v>53.453899999999997</v>
      </c>
      <c r="Z330">
        <v>83.901499999999999</v>
      </c>
      <c r="AA330">
        <v>30.447600000000001</v>
      </c>
      <c r="AC330">
        <f t="shared" si="70"/>
        <v>14771.942015088207</v>
      </c>
      <c r="AD330">
        <f t="shared" si="71"/>
        <v>0.28654849382222908</v>
      </c>
      <c r="AE330">
        <f t="shared" si="62"/>
        <v>286.54849382222909</v>
      </c>
      <c r="AF330">
        <f t="shared" si="72"/>
        <v>103.78274061733806</v>
      </c>
      <c r="AG330">
        <f t="shared" si="73"/>
        <v>5.8025062396492135E-3</v>
      </c>
    </row>
    <row r="331" spans="2:33" x14ac:dyDescent="0.2">
      <c r="B331">
        <f t="shared" si="63"/>
        <v>91.428571428571402</v>
      </c>
      <c r="C331">
        <v>1800000</v>
      </c>
      <c r="D331">
        <v>650.75</v>
      </c>
      <c r="E331">
        <v>-576293</v>
      </c>
      <c r="F331" s="2">
        <v>2527880</v>
      </c>
      <c r="G331">
        <v>429.31</v>
      </c>
      <c r="I331">
        <f t="shared" si="65"/>
        <v>255.43314062501304</v>
      </c>
      <c r="J331">
        <f t="shared" si="66"/>
        <v>0.1220675185962235</v>
      </c>
      <c r="K331">
        <f t="shared" si="67"/>
        <v>0.9996638628876946</v>
      </c>
      <c r="L331">
        <f t="shared" si="68"/>
        <v>-10</v>
      </c>
      <c r="M331">
        <f t="shared" si="69"/>
        <v>-4.1850000000000005</v>
      </c>
      <c r="O331">
        <v>91.428571428571402</v>
      </c>
      <c r="P331">
        <v>1800000</v>
      </c>
      <c r="Q331">
        <v>650.75</v>
      </c>
      <c r="R331">
        <v>-576293</v>
      </c>
      <c r="S331" s="2">
        <v>2527880</v>
      </c>
      <c r="T331">
        <v>429.31</v>
      </c>
      <c r="U331">
        <v>3129.9</v>
      </c>
      <c r="V331">
        <f t="shared" si="64"/>
        <v>0.31299000000000005</v>
      </c>
      <c r="X331">
        <v>1800000</v>
      </c>
      <c r="Y331">
        <v>53.0685</v>
      </c>
      <c r="Z331">
        <v>84.714299999999994</v>
      </c>
      <c r="AA331">
        <v>31.645800000000001</v>
      </c>
      <c r="AC331">
        <f t="shared" si="70"/>
        <v>16585.426147086648</v>
      </c>
      <c r="AD331">
        <f t="shared" si="71"/>
        <v>0.28623228538684869</v>
      </c>
      <c r="AE331">
        <f t="shared" si="62"/>
        <v>286.23228538684867</v>
      </c>
      <c r="AF331">
        <f t="shared" si="72"/>
        <v>109.24094590692042</v>
      </c>
      <c r="AG331">
        <f t="shared" si="73"/>
        <v>5.5125850019012929E-3</v>
      </c>
    </row>
    <row r="332" spans="2:33" x14ac:dyDescent="0.2">
      <c r="B332">
        <f t="shared" si="63"/>
        <v>97.14285714285711</v>
      </c>
      <c r="C332">
        <v>1900000</v>
      </c>
      <c r="D332">
        <v>650.76400000000001</v>
      </c>
      <c r="E332">
        <v>-576293</v>
      </c>
      <c r="F332" s="2">
        <v>2527880</v>
      </c>
      <c r="G332">
        <v>424.51100000000002</v>
      </c>
      <c r="I332">
        <f t="shared" si="65"/>
        <v>255.43314062501304</v>
      </c>
      <c r="J332">
        <f t="shared" si="66"/>
        <v>0.12969673850848745</v>
      </c>
      <c r="K332">
        <f t="shared" si="67"/>
        <v>0.9996638628876946</v>
      </c>
      <c r="L332">
        <f t="shared" si="68"/>
        <v>-10</v>
      </c>
      <c r="M332">
        <f t="shared" si="69"/>
        <v>-4.01</v>
      </c>
      <c r="O332">
        <v>97.14285714285711</v>
      </c>
      <c r="P332">
        <v>1900000</v>
      </c>
      <c r="Q332">
        <v>650.76400000000001</v>
      </c>
      <c r="R332">
        <v>-576293</v>
      </c>
      <c r="S332" s="2">
        <v>2527880</v>
      </c>
      <c r="T332">
        <v>424.51100000000002</v>
      </c>
      <c r="U332">
        <v>3542.49</v>
      </c>
      <c r="V332">
        <f t="shared" si="64"/>
        <v>0.35424899999999998</v>
      </c>
      <c r="X332">
        <v>1900000</v>
      </c>
      <c r="Y332">
        <v>53.7774</v>
      </c>
      <c r="Z332">
        <v>84.711699999999993</v>
      </c>
      <c r="AA332">
        <v>30.9343</v>
      </c>
      <c r="AC332">
        <f t="shared" si="70"/>
        <v>15491.70707948776</v>
      </c>
      <c r="AD332">
        <f t="shared" si="71"/>
        <v>0.34683598259902187</v>
      </c>
      <c r="AE332">
        <f t="shared" si="62"/>
        <v>346.83598259902186</v>
      </c>
      <c r="AF332">
        <f t="shared" si="72"/>
        <v>96.034914739518698</v>
      </c>
      <c r="AG332">
        <f t="shared" si="73"/>
        <v>6.2706360664075492E-3</v>
      </c>
    </row>
    <row r="333" spans="2:33" x14ac:dyDescent="0.2">
      <c r="B333">
        <f t="shared" si="63"/>
        <v>102.85714285714282</v>
      </c>
      <c r="C333">
        <v>2000000</v>
      </c>
      <c r="D333">
        <v>650.70299999999997</v>
      </c>
      <c r="E333">
        <v>-576296</v>
      </c>
      <c r="F333" s="2">
        <v>2527880</v>
      </c>
      <c r="G333">
        <v>402.12299999999999</v>
      </c>
      <c r="I333">
        <f t="shared" si="65"/>
        <v>252.43314062501304</v>
      </c>
      <c r="J333">
        <f t="shared" si="66"/>
        <v>0.13732595842075143</v>
      </c>
      <c r="K333">
        <f t="shared" si="67"/>
        <v>0.9996638628876946</v>
      </c>
      <c r="L333">
        <f t="shared" si="68"/>
        <v>-13</v>
      </c>
      <c r="M333">
        <f t="shared" si="69"/>
        <v>-4.5350000000000001</v>
      </c>
      <c r="O333">
        <v>102.85714285714282</v>
      </c>
      <c r="P333">
        <v>2000000</v>
      </c>
      <c r="Q333">
        <v>650.70299999999997</v>
      </c>
      <c r="R333">
        <v>-576296</v>
      </c>
      <c r="S333" s="2">
        <v>2527880</v>
      </c>
      <c r="T333">
        <v>402.12299999999999</v>
      </c>
      <c r="U333">
        <v>4293.83</v>
      </c>
      <c r="V333">
        <f t="shared" si="64"/>
        <v>0.42938300000000001</v>
      </c>
      <c r="X333">
        <v>2000000</v>
      </c>
      <c r="Y333">
        <v>53.733800000000002</v>
      </c>
      <c r="Z333">
        <v>84.212100000000007</v>
      </c>
      <c r="AA333">
        <v>30.478300000000001</v>
      </c>
      <c r="AC333">
        <f t="shared" si="70"/>
        <v>14816.670272636735</v>
      </c>
      <c r="AD333">
        <f t="shared" si="71"/>
        <v>0.43955074506690595</v>
      </c>
      <c r="AE333">
        <f t="shared" si="62"/>
        <v>439.55074506690596</v>
      </c>
      <c r="AF333">
        <f t="shared" si="72"/>
        <v>86.747488704545717</v>
      </c>
      <c r="AG333">
        <f t="shared" si="73"/>
        <v>6.9419877046935615E-3</v>
      </c>
    </row>
    <row r="334" spans="2:33" x14ac:dyDescent="0.2">
      <c r="B334">
        <f t="shared" si="63"/>
        <v>108.57142857142853</v>
      </c>
      <c r="C334">
        <v>2100000</v>
      </c>
      <c r="D334">
        <v>650.755</v>
      </c>
      <c r="E334">
        <v>-576288</v>
      </c>
      <c r="F334" s="2">
        <v>2527880</v>
      </c>
      <c r="G334">
        <v>425.19299999999998</v>
      </c>
      <c r="I334">
        <f t="shared" si="65"/>
        <v>260.43314062501304</v>
      </c>
      <c r="J334">
        <f t="shared" si="66"/>
        <v>0.14495517833301538</v>
      </c>
      <c r="K334">
        <f t="shared" si="67"/>
        <v>0.9996638628876946</v>
      </c>
      <c r="L334">
        <f t="shared" si="68"/>
        <v>-5</v>
      </c>
      <c r="M334">
        <f t="shared" si="69"/>
        <v>-2.6099999999999985</v>
      </c>
      <c r="O334">
        <v>108.57142857142853</v>
      </c>
      <c r="P334">
        <v>2100000</v>
      </c>
      <c r="Q334">
        <v>650.755</v>
      </c>
      <c r="R334">
        <v>-576288</v>
      </c>
      <c r="S334" s="2">
        <v>2527880</v>
      </c>
      <c r="T334">
        <v>425.19299999999998</v>
      </c>
      <c r="U334">
        <v>4590.3500000000004</v>
      </c>
      <c r="V334">
        <f t="shared" si="64"/>
        <v>0.45903500000000008</v>
      </c>
      <c r="X334">
        <v>2100000</v>
      </c>
      <c r="Y334">
        <v>53.470999999999997</v>
      </c>
      <c r="Z334">
        <v>84.456299999999999</v>
      </c>
      <c r="AA334">
        <v>30.985299999999999</v>
      </c>
      <c r="AC334">
        <f t="shared" si="70"/>
        <v>15568.454929771249</v>
      </c>
      <c r="AD334">
        <f t="shared" si="71"/>
        <v>0.44721367755458924</v>
      </c>
      <c r="AE334">
        <f t="shared" si="62"/>
        <v>447.21367755458925</v>
      </c>
      <c r="AF334">
        <f t="shared" si="72"/>
        <v>86.351664356523344</v>
      </c>
      <c r="AG334">
        <f t="shared" si="73"/>
        <v>6.9738088372411017E-3</v>
      </c>
    </row>
    <row r="335" spans="2:33" x14ac:dyDescent="0.2">
      <c r="B335">
        <f t="shared" si="63"/>
        <v>114.28571428571423</v>
      </c>
      <c r="C335">
        <v>2200000</v>
      </c>
      <c r="D335">
        <v>650.73</v>
      </c>
      <c r="E335">
        <v>-576299</v>
      </c>
      <c r="F335" s="2">
        <v>2527880</v>
      </c>
      <c r="G335">
        <v>415.90499999999997</v>
      </c>
      <c r="I335">
        <f t="shared" si="65"/>
        <v>249.43314062501304</v>
      </c>
      <c r="J335">
        <f t="shared" si="66"/>
        <v>0.15258439824527936</v>
      </c>
      <c r="K335">
        <f t="shared" si="67"/>
        <v>0.9996638628876946</v>
      </c>
      <c r="L335">
        <f t="shared" si="68"/>
        <v>-16</v>
      </c>
      <c r="M335">
        <f t="shared" si="69"/>
        <v>-5.9350000000000023</v>
      </c>
      <c r="O335">
        <v>114.28571428571423</v>
      </c>
      <c r="P335">
        <v>2200000</v>
      </c>
      <c r="Q335">
        <v>650.73</v>
      </c>
      <c r="R335">
        <v>-576299</v>
      </c>
      <c r="S335" s="2">
        <v>2527880</v>
      </c>
      <c r="T335">
        <v>415.90499999999997</v>
      </c>
      <c r="U335">
        <v>5006.4799999999996</v>
      </c>
      <c r="V335">
        <f t="shared" si="64"/>
        <v>0.50064799999999998</v>
      </c>
      <c r="X335">
        <v>2200000</v>
      </c>
      <c r="Y335">
        <v>53.604500000000002</v>
      </c>
      <c r="Z335">
        <v>83.9482</v>
      </c>
      <c r="AA335">
        <v>30.343699999999998</v>
      </c>
      <c r="AC335">
        <f t="shared" si="70"/>
        <v>14621.233256346961</v>
      </c>
      <c r="AD335">
        <f t="shared" si="71"/>
        <v>0.51935374885543351</v>
      </c>
      <c r="AE335">
        <f t="shared" si="62"/>
        <v>519.35374885543354</v>
      </c>
      <c r="AF335">
        <f t="shared" si="72"/>
        <v>77.042933336006257</v>
      </c>
      <c r="AG335">
        <f t="shared" si="73"/>
        <v>7.8164209736619663E-3</v>
      </c>
    </row>
    <row r="336" spans="2:33" x14ac:dyDescent="0.2">
      <c r="B336">
        <f t="shared" si="63"/>
        <v>119.99999999999994</v>
      </c>
      <c r="C336">
        <v>2300000</v>
      </c>
      <c r="D336">
        <v>650.73699999999997</v>
      </c>
      <c r="E336">
        <v>-576303</v>
      </c>
      <c r="F336" s="2">
        <v>2527880</v>
      </c>
      <c r="G336">
        <v>456.53500000000003</v>
      </c>
      <c r="I336">
        <f t="shared" si="65"/>
        <v>245.43314062501304</v>
      </c>
      <c r="J336">
        <f t="shared" si="66"/>
        <v>0.16021361815754331</v>
      </c>
      <c r="K336">
        <f t="shared" si="67"/>
        <v>0.9996638628876946</v>
      </c>
      <c r="L336">
        <f t="shared" si="68"/>
        <v>-20</v>
      </c>
      <c r="M336">
        <f t="shared" si="69"/>
        <v>-4.7100000000000009</v>
      </c>
      <c r="O336">
        <v>119.99999999999994</v>
      </c>
      <c r="P336">
        <v>2300000</v>
      </c>
      <c r="Q336">
        <v>650.73699999999997</v>
      </c>
      <c r="R336">
        <v>-576303</v>
      </c>
      <c r="S336" s="2">
        <v>2527880</v>
      </c>
      <c r="T336">
        <v>456.53500000000003</v>
      </c>
      <c r="U336">
        <v>5866.7</v>
      </c>
      <c r="V336">
        <f t="shared" si="64"/>
        <v>0.58667000000000002</v>
      </c>
      <c r="X336">
        <v>2300000</v>
      </c>
      <c r="Y336">
        <v>53.445900000000002</v>
      </c>
      <c r="Z336">
        <v>83.831299999999999</v>
      </c>
      <c r="AA336">
        <v>30.385400000000001</v>
      </c>
      <c r="AC336">
        <f t="shared" si="70"/>
        <v>14681.59606988513</v>
      </c>
      <c r="AD336">
        <f t="shared" si="71"/>
        <v>0.60608760193811406</v>
      </c>
      <c r="AE336">
        <f t="shared" si="62"/>
        <v>606.08760193811406</v>
      </c>
      <c r="AF336">
        <f t="shared" si="72"/>
        <v>73.677142944040241</v>
      </c>
      <c r="AG336">
        <f t="shared" si="73"/>
        <v>8.173498264684163E-3</v>
      </c>
    </row>
    <row r="337" spans="2:33" x14ac:dyDescent="0.2">
      <c r="B337">
        <f t="shared" si="63"/>
        <v>125.71428571428565</v>
      </c>
      <c r="C337">
        <v>2400000</v>
      </c>
      <c r="D337">
        <v>650.75400000000002</v>
      </c>
      <c r="E337">
        <v>-576276</v>
      </c>
      <c r="F337" s="2">
        <v>2527880</v>
      </c>
      <c r="G337">
        <v>549.00599999999997</v>
      </c>
      <c r="I337">
        <f t="shared" si="65"/>
        <v>272.43314062501304</v>
      </c>
      <c r="J337">
        <f t="shared" si="66"/>
        <v>0.16784283806980727</v>
      </c>
      <c r="K337">
        <f t="shared" si="67"/>
        <v>0.9996638628876946</v>
      </c>
      <c r="L337">
        <f t="shared" si="68"/>
        <v>7</v>
      </c>
      <c r="M337">
        <f t="shared" si="69"/>
        <v>0.71500000000000508</v>
      </c>
      <c r="O337">
        <v>125.71428571428565</v>
      </c>
      <c r="P337">
        <v>2400000</v>
      </c>
      <c r="Q337">
        <v>650.75400000000002</v>
      </c>
      <c r="R337">
        <v>-576276</v>
      </c>
      <c r="S337" s="2">
        <v>2527880</v>
      </c>
      <c r="T337">
        <v>549.00599999999997</v>
      </c>
      <c r="U337">
        <v>6038.4</v>
      </c>
      <c r="V337">
        <f t="shared" si="64"/>
        <v>0.60384000000000004</v>
      </c>
      <c r="X337">
        <v>2400000</v>
      </c>
      <c r="Y337">
        <v>53.558599999999998</v>
      </c>
      <c r="Z337">
        <v>84.359399999999994</v>
      </c>
      <c r="AA337">
        <v>30.800799999999999</v>
      </c>
      <c r="AC337">
        <f t="shared" si="70"/>
        <v>15292.003469454772</v>
      </c>
      <c r="AD337">
        <f t="shared" si="71"/>
        <v>0.59892477921409537</v>
      </c>
      <c r="AE337">
        <f t="shared" si="62"/>
        <v>598.92477921409534</v>
      </c>
      <c r="AF337">
        <f t="shared" si="72"/>
        <v>73.252172074022354</v>
      </c>
      <c r="AG337">
        <f t="shared" si="73"/>
        <v>8.2209166356387135E-3</v>
      </c>
    </row>
    <row r="338" spans="2:33" x14ac:dyDescent="0.2">
      <c r="B338">
        <f t="shared" si="63"/>
        <v>131.42857142857136</v>
      </c>
      <c r="C338">
        <v>2500000</v>
      </c>
      <c r="D338">
        <v>650.73500000000001</v>
      </c>
      <c r="E338">
        <v>-576298</v>
      </c>
      <c r="F338" s="2">
        <v>2527880</v>
      </c>
      <c r="G338">
        <v>558.07500000000005</v>
      </c>
      <c r="I338">
        <f t="shared" si="65"/>
        <v>250.43314062501304</v>
      </c>
      <c r="J338">
        <f t="shared" si="66"/>
        <v>0.17547205798207124</v>
      </c>
      <c r="K338">
        <f t="shared" si="67"/>
        <v>0.9996638628876946</v>
      </c>
      <c r="L338">
        <f t="shared" si="68"/>
        <v>-15</v>
      </c>
      <c r="M338">
        <f t="shared" si="69"/>
        <v>-7.8600000000000039</v>
      </c>
      <c r="O338">
        <v>131.42857142857136</v>
      </c>
      <c r="P338">
        <v>2500000</v>
      </c>
      <c r="Q338">
        <v>650.73500000000001</v>
      </c>
      <c r="R338">
        <v>-576298</v>
      </c>
      <c r="S338" s="2">
        <v>2527880</v>
      </c>
      <c r="T338">
        <v>558.07500000000005</v>
      </c>
      <c r="U338">
        <v>6661.75</v>
      </c>
      <c r="V338">
        <f t="shared" si="64"/>
        <v>0.66617500000000007</v>
      </c>
      <c r="X338">
        <v>2500000</v>
      </c>
      <c r="Y338">
        <v>53.393099999999997</v>
      </c>
      <c r="Z338">
        <v>84.599000000000004</v>
      </c>
      <c r="AA338">
        <v>31.2059</v>
      </c>
      <c r="AC338">
        <f t="shared" si="70"/>
        <v>15903.346999960522</v>
      </c>
      <c r="AD338">
        <f t="shared" si="71"/>
        <v>0.63535227068979572</v>
      </c>
      <c r="AE338">
        <f t="shared" si="62"/>
        <v>635.35227068979577</v>
      </c>
      <c r="AF338">
        <f t="shared" si="72"/>
        <v>72.868444503949576</v>
      </c>
      <c r="AG338">
        <f t="shared" si="73"/>
        <v>8.2642082467858872E-3</v>
      </c>
    </row>
    <row r="339" spans="2:33" x14ac:dyDescent="0.2">
      <c r="B339">
        <f t="shared" si="63"/>
        <v>137.14285714285708</v>
      </c>
      <c r="C339">
        <v>2600000</v>
      </c>
      <c r="D339">
        <v>650.79700000000003</v>
      </c>
      <c r="E339">
        <v>-576290</v>
      </c>
      <c r="F339" s="2">
        <v>2527880</v>
      </c>
      <c r="G339">
        <v>563.80600000000004</v>
      </c>
      <c r="I339">
        <f t="shared" si="65"/>
        <v>258.43314062501304</v>
      </c>
      <c r="J339">
        <f t="shared" si="66"/>
        <v>0.18310127789433522</v>
      </c>
      <c r="K339">
        <f t="shared" si="67"/>
        <v>0.9996638628876946</v>
      </c>
      <c r="L339">
        <f t="shared" si="68"/>
        <v>-7</v>
      </c>
      <c r="M339">
        <f t="shared" si="69"/>
        <v>-2.6100000000000021</v>
      </c>
      <c r="O339">
        <v>137.14285714285708</v>
      </c>
      <c r="P339">
        <v>2600000</v>
      </c>
      <c r="Q339">
        <v>650.79700000000003</v>
      </c>
      <c r="R339">
        <v>-576290</v>
      </c>
      <c r="S339" s="2">
        <v>2527880</v>
      </c>
      <c r="T339">
        <v>563.80600000000004</v>
      </c>
      <c r="U339">
        <v>7427.39</v>
      </c>
      <c r="V339">
        <f t="shared" si="64"/>
        <v>0.74273900000000004</v>
      </c>
      <c r="X339">
        <v>2600000</v>
      </c>
      <c r="Y339">
        <v>53.562600000000003</v>
      </c>
      <c r="Z339">
        <v>84.319199999999995</v>
      </c>
      <c r="AA339">
        <v>30.756599999999999</v>
      </c>
      <c r="AC339">
        <f t="shared" si="70"/>
        <v>15226.264552993356</v>
      </c>
      <c r="AD339">
        <f t="shared" si="71"/>
        <v>0.73987379923669327</v>
      </c>
      <c r="AE339">
        <f t="shared" si="62"/>
        <v>739.87379923669323</v>
      </c>
      <c r="AF339">
        <f t="shared" si="72"/>
        <v>66.859162079883561</v>
      </c>
      <c r="AG339">
        <f t="shared" si="73"/>
        <v>9.0069929276183468E-3</v>
      </c>
    </row>
    <row r="340" spans="2:33" x14ac:dyDescent="0.2">
      <c r="B340">
        <f t="shared" si="63"/>
        <v>142.8571428571428</v>
      </c>
      <c r="C340">
        <v>2700000</v>
      </c>
      <c r="D340">
        <v>650.745</v>
      </c>
      <c r="E340">
        <v>-576293</v>
      </c>
      <c r="F340" s="2">
        <v>2527880</v>
      </c>
      <c r="G340">
        <v>571.20100000000002</v>
      </c>
      <c r="I340">
        <f t="shared" si="65"/>
        <v>255.43314062501304</v>
      </c>
      <c r="J340">
        <f t="shared" si="66"/>
        <v>0.1907304978065992</v>
      </c>
      <c r="K340">
        <f t="shared" si="67"/>
        <v>0.9996638628876946</v>
      </c>
      <c r="L340">
        <f t="shared" si="68"/>
        <v>-10</v>
      </c>
      <c r="M340">
        <f t="shared" si="69"/>
        <v>-4.5349999999999993</v>
      </c>
      <c r="O340">
        <v>142.8571428571428</v>
      </c>
      <c r="P340">
        <v>2700000</v>
      </c>
      <c r="Q340">
        <v>650.745</v>
      </c>
      <c r="R340">
        <v>-576293</v>
      </c>
      <c r="S340" s="2">
        <v>2527880</v>
      </c>
      <c r="T340">
        <v>571.20100000000002</v>
      </c>
      <c r="U340">
        <v>7394.38</v>
      </c>
      <c r="V340">
        <f t="shared" si="64"/>
        <v>0.73943800000000004</v>
      </c>
      <c r="X340">
        <v>2700000</v>
      </c>
      <c r="Y340">
        <v>53.689100000000003</v>
      </c>
      <c r="Z340">
        <v>84.314099999999996</v>
      </c>
      <c r="AA340">
        <v>30.625</v>
      </c>
      <c r="AC340">
        <f t="shared" si="70"/>
        <v>15031.651204427082</v>
      </c>
      <c r="AD340">
        <f t="shared" si="71"/>
        <v>0.74612203557829682</v>
      </c>
      <c r="AE340">
        <f t="shared" si="62"/>
        <v>746.12203557829685</v>
      </c>
      <c r="AF340">
        <f t="shared" si="72"/>
        <v>63.364422487141944</v>
      </c>
      <c r="AG340">
        <f t="shared" si="73"/>
        <v>9.5037558358903977E-3</v>
      </c>
    </row>
    <row r="341" spans="2:33" x14ac:dyDescent="0.2">
      <c r="B341">
        <f t="shared" si="63"/>
        <v>148.57142857142853</v>
      </c>
      <c r="C341">
        <v>2800000</v>
      </c>
      <c r="D341">
        <v>650.72299999999996</v>
      </c>
      <c r="E341">
        <v>-576281</v>
      </c>
      <c r="F341" s="2">
        <v>2527880</v>
      </c>
      <c r="G341">
        <v>627.14499999999998</v>
      </c>
      <c r="I341">
        <f t="shared" si="65"/>
        <v>267.43314062501304</v>
      </c>
      <c r="J341">
        <f t="shared" si="66"/>
        <v>0.19835971771886318</v>
      </c>
      <c r="K341">
        <f t="shared" si="67"/>
        <v>0.9996638628876946</v>
      </c>
      <c r="L341">
        <f t="shared" si="68"/>
        <v>2</v>
      </c>
      <c r="M341">
        <f t="shared" si="69"/>
        <v>-1.910000000000003</v>
      </c>
      <c r="O341">
        <v>148.57142857142853</v>
      </c>
      <c r="P341">
        <v>2800000</v>
      </c>
      <c r="Q341">
        <v>650.72299999999996</v>
      </c>
      <c r="R341">
        <v>-576281</v>
      </c>
      <c r="S341" s="2">
        <v>2527880</v>
      </c>
      <c r="T341">
        <v>627.14499999999998</v>
      </c>
      <c r="U341">
        <v>8324.99</v>
      </c>
      <c r="V341">
        <f t="shared" si="64"/>
        <v>0.83249899999999999</v>
      </c>
      <c r="X341">
        <v>2800000</v>
      </c>
      <c r="Y341">
        <v>53.582299999999996</v>
      </c>
      <c r="Z341">
        <v>84.256799999999998</v>
      </c>
      <c r="AA341">
        <v>30.674499999999998</v>
      </c>
      <c r="AC341">
        <f t="shared" si="70"/>
        <v>15104.657248905494</v>
      </c>
      <c r="AD341">
        <f t="shared" si="71"/>
        <v>0.8359641177385273</v>
      </c>
      <c r="AE341">
        <f t="shared" si="62"/>
        <v>835.96411773852731</v>
      </c>
      <c r="AF341">
        <f t="shared" si="72"/>
        <v>61.223242468304072</v>
      </c>
      <c r="AG341">
        <f t="shared" si="73"/>
        <v>9.8361337250598146E-3</v>
      </c>
    </row>
    <row r="342" spans="2:33" x14ac:dyDescent="0.2">
      <c r="B342">
        <f t="shared" si="63"/>
        <v>154.28571428571425</v>
      </c>
      <c r="C342">
        <v>2900000</v>
      </c>
      <c r="D342">
        <v>650.79100000000005</v>
      </c>
      <c r="E342">
        <v>-576276</v>
      </c>
      <c r="F342" s="2">
        <v>2527880</v>
      </c>
      <c r="G342">
        <v>679.04399999999998</v>
      </c>
      <c r="I342">
        <f t="shared" si="65"/>
        <v>272.43314062501304</v>
      </c>
      <c r="J342">
        <f t="shared" si="66"/>
        <v>0.20598893763112716</v>
      </c>
      <c r="K342">
        <f t="shared" si="67"/>
        <v>0.9996638628876946</v>
      </c>
      <c r="L342">
        <f t="shared" si="68"/>
        <v>7</v>
      </c>
      <c r="M342">
        <f t="shared" si="69"/>
        <v>-3.1350000000000011</v>
      </c>
      <c r="O342">
        <v>154.28571428571425</v>
      </c>
      <c r="P342">
        <v>2900000</v>
      </c>
      <c r="Q342">
        <v>650.79100000000005</v>
      </c>
      <c r="R342">
        <v>-576276</v>
      </c>
      <c r="S342" s="2">
        <v>2527880</v>
      </c>
      <c r="T342">
        <v>679.04399999999998</v>
      </c>
      <c r="U342">
        <v>8964.4</v>
      </c>
      <c r="V342">
        <f t="shared" si="64"/>
        <v>0.89644000000000001</v>
      </c>
      <c r="X342">
        <v>2900000</v>
      </c>
      <c r="Y342">
        <v>53.294499999999999</v>
      </c>
      <c r="Z342">
        <v>84.520300000000006</v>
      </c>
      <c r="AA342">
        <v>31.2258</v>
      </c>
      <c r="AC342">
        <f t="shared" si="70"/>
        <v>15933.79109533723</v>
      </c>
      <c r="AD342">
        <f t="shared" si="71"/>
        <v>0.85332977349413641</v>
      </c>
      <c r="AE342">
        <f t="shared" si="62"/>
        <v>853.32977349413636</v>
      </c>
      <c r="AF342">
        <f t="shared" si="72"/>
        <v>62.191947206744977</v>
      </c>
      <c r="AG342">
        <f t="shared" si="73"/>
        <v>9.6829256366279016E-3</v>
      </c>
    </row>
    <row r="343" spans="2:33" x14ac:dyDescent="0.2">
      <c r="B343">
        <f t="shared" si="63"/>
        <v>159.99999999999997</v>
      </c>
      <c r="C343">
        <v>3000000</v>
      </c>
      <c r="D343">
        <v>650.74099999999999</v>
      </c>
      <c r="E343">
        <v>-576284</v>
      </c>
      <c r="F343" s="2">
        <v>2527880</v>
      </c>
      <c r="G343">
        <v>655.18100000000004</v>
      </c>
      <c r="I343">
        <f t="shared" si="65"/>
        <v>264.43314062501304</v>
      </c>
      <c r="J343">
        <f t="shared" si="66"/>
        <v>0.21361815754339114</v>
      </c>
      <c r="K343">
        <f t="shared" si="67"/>
        <v>0.9996638628876946</v>
      </c>
      <c r="L343">
        <f t="shared" si="68"/>
        <v>-1</v>
      </c>
      <c r="M343">
        <f t="shared" si="69"/>
        <v>-5.4099999999999984</v>
      </c>
      <c r="O343">
        <v>159.99999999999997</v>
      </c>
      <c r="P343">
        <v>3000000</v>
      </c>
      <c r="Q343">
        <v>650.74099999999999</v>
      </c>
      <c r="R343">
        <v>-576284</v>
      </c>
      <c r="S343" s="2">
        <v>2527880</v>
      </c>
      <c r="T343">
        <v>655.18100000000004</v>
      </c>
      <c r="U343">
        <v>9850.98</v>
      </c>
      <c r="V343">
        <f t="shared" si="64"/>
        <v>0.98509800000000003</v>
      </c>
      <c r="X343">
        <v>3000000</v>
      </c>
      <c r="Y343">
        <v>52.655700000000003</v>
      </c>
      <c r="Z343">
        <v>84.285899999999998</v>
      </c>
      <c r="AA343">
        <v>31.630199999999999</v>
      </c>
      <c r="AC343">
        <f t="shared" si="70"/>
        <v>16560.9105597163</v>
      </c>
      <c r="AD343">
        <f t="shared" si="71"/>
        <v>0.90221494433715843</v>
      </c>
      <c r="AE343">
        <f t="shared" si="62"/>
        <v>902.21494433715839</v>
      </c>
      <c r="AF343">
        <f t="shared" si="72"/>
        <v>62.331127119132233</v>
      </c>
      <c r="AG343">
        <f t="shared" si="73"/>
        <v>9.6613045172282419E-3</v>
      </c>
    </row>
    <row r="344" spans="2:33" x14ac:dyDescent="0.2">
      <c r="B344">
        <f t="shared" si="63"/>
        <v>165.71428571428569</v>
      </c>
      <c r="C344">
        <v>3100000</v>
      </c>
      <c r="D344">
        <v>650.75</v>
      </c>
      <c r="E344">
        <v>-576267</v>
      </c>
      <c r="F344" s="2">
        <v>2527880</v>
      </c>
      <c r="G344">
        <v>726.71600000000001</v>
      </c>
      <c r="I344">
        <f t="shared" si="65"/>
        <v>281.43314062501304</v>
      </c>
      <c r="J344">
        <f t="shared" si="66"/>
        <v>0.22124737745565512</v>
      </c>
      <c r="K344">
        <f t="shared" si="67"/>
        <v>0.9996638628876946</v>
      </c>
      <c r="L344">
        <f t="shared" si="68"/>
        <v>16</v>
      </c>
      <c r="M344">
        <f t="shared" si="69"/>
        <v>-1.0350000000000041</v>
      </c>
      <c r="O344">
        <v>165.71428571428569</v>
      </c>
      <c r="P344">
        <v>3100000</v>
      </c>
      <c r="Q344">
        <v>650.75</v>
      </c>
      <c r="R344">
        <v>-576267</v>
      </c>
      <c r="S344" s="2">
        <v>2527880</v>
      </c>
      <c r="T344">
        <v>726.71600000000001</v>
      </c>
      <c r="U344">
        <v>10945.5</v>
      </c>
      <c r="V344">
        <f t="shared" si="64"/>
        <v>1.0945500000000001</v>
      </c>
      <c r="X344">
        <v>3100000</v>
      </c>
      <c r="Y344">
        <v>53.056600000000003</v>
      </c>
      <c r="Z344">
        <v>84.389399999999995</v>
      </c>
      <c r="AA344">
        <v>31.332799999999999</v>
      </c>
      <c r="AC344">
        <f t="shared" si="70"/>
        <v>16098.151765893923</v>
      </c>
      <c r="AD344">
        <f t="shared" si="71"/>
        <v>1.0312747363458266</v>
      </c>
      <c r="AE344">
        <f t="shared" si="62"/>
        <v>1031.2747363458266</v>
      </c>
      <c r="AF344">
        <f t="shared" si="72"/>
        <v>58.500128408576934</v>
      </c>
      <c r="AG344">
        <f t="shared" si="73"/>
        <v>1.0293994498509665E-2</v>
      </c>
    </row>
    <row r="345" spans="2:33" x14ac:dyDescent="0.2">
      <c r="B345">
        <f t="shared" si="63"/>
        <v>171.42857142857142</v>
      </c>
      <c r="C345">
        <v>3200000</v>
      </c>
      <c r="D345">
        <v>650.72900000000004</v>
      </c>
      <c r="E345">
        <v>-576272</v>
      </c>
      <c r="F345" s="2">
        <v>2527880</v>
      </c>
      <c r="G345">
        <v>761.61699999999996</v>
      </c>
      <c r="I345">
        <f t="shared" si="65"/>
        <v>276.43314062501304</v>
      </c>
      <c r="J345">
        <f t="shared" si="66"/>
        <v>0.22887659736791913</v>
      </c>
      <c r="K345">
        <f t="shared" si="67"/>
        <v>0.9996638628876946</v>
      </c>
      <c r="L345">
        <f t="shared" si="68"/>
        <v>11</v>
      </c>
      <c r="M345">
        <f t="shared" si="69"/>
        <v>-4.8849999999999989</v>
      </c>
      <c r="O345">
        <v>171.42857142857142</v>
      </c>
      <c r="P345">
        <v>3200000</v>
      </c>
      <c r="Q345">
        <v>650.72900000000004</v>
      </c>
      <c r="R345">
        <v>-576272</v>
      </c>
      <c r="S345" s="2">
        <v>2527880</v>
      </c>
      <c r="T345">
        <v>761.61699999999996</v>
      </c>
      <c r="U345">
        <v>11746.4</v>
      </c>
      <c r="V345">
        <f t="shared" si="64"/>
        <v>1.1746400000000001</v>
      </c>
      <c r="X345">
        <v>3200000</v>
      </c>
      <c r="Y345">
        <v>53.087000000000003</v>
      </c>
      <c r="Z345">
        <v>83.995199999999997</v>
      </c>
      <c r="AA345">
        <v>30.908200000000001</v>
      </c>
      <c r="AC345">
        <f t="shared" si="70"/>
        <v>15452.52799624267</v>
      </c>
      <c r="AD345">
        <f t="shared" si="71"/>
        <v>1.1529753901313184</v>
      </c>
      <c r="AE345">
        <f t="shared" si="62"/>
        <v>1152.9753901313184</v>
      </c>
      <c r="AF345">
        <f t="shared" si="72"/>
        <v>54.282155429467792</v>
      </c>
      <c r="AG345">
        <f t="shared" si="73"/>
        <v>1.1093885186310926E-2</v>
      </c>
    </row>
    <row r="346" spans="2:33" x14ac:dyDescent="0.2">
      <c r="B346">
        <f t="shared" si="63"/>
        <v>177.14285714285714</v>
      </c>
      <c r="C346">
        <v>3300000</v>
      </c>
      <c r="D346">
        <v>650.74599999999998</v>
      </c>
      <c r="E346">
        <v>-576279</v>
      </c>
      <c r="F346" s="2">
        <v>2527880</v>
      </c>
      <c r="G346">
        <v>755.63199999999995</v>
      </c>
      <c r="I346">
        <f t="shared" si="65"/>
        <v>269.43314062501304</v>
      </c>
      <c r="J346">
        <f t="shared" si="66"/>
        <v>0.23650581728018311</v>
      </c>
      <c r="K346">
        <f t="shared" si="67"/>
        <v>0.9996638628876946</v>
      </c>
      <c r="L346">
        <f t="shared" si="68"/>
        <v>4</v>
      </c>
      <c r="M346">
        <f t="shared" si="69"/>
        <v>-5.2349999999999985</v>
      </c>
      <c r="O346">
        <v>177.14285714285714</v>
      </c>
      <c r="P346">
        <v>3300000</v>
      </c>
      <c r="Q346">
        <v>650.74599999999998</v>
      </c>
      <c r="R346">
        <v>-576279</v>
      </c>
      <c r="S346" s="2">
        <v>2527880</v>
      </c>
      <c r="T346">
        <v>755.63199999999995</v>
      </c>
      <c r="U346">
        <v>12442.6</v>
      </c>
      <c r="V346">
        <f t="shared" si="64"/>
        <v>1.2442600000000001</v>
      </c>
      <c r="X346">
        <v>3300000</v>
      </c>
      <c r="Y346">
        <v>53.3446</v>
      </c>
      <c r="Z346">
        <v>84.345500000000001</v>
      </c>
      <c r="AA346">
        <v>31.000900000000001</v>
      </c>
      <c r="AC346">
        <f t="shared" si="70"/>
        <v>15591.981265756416</v>
      </c>
      <c r="AD346">
        <f t="shared" si="71"/>
        <v>1.21038804738238</v>
      </c>
      <c r="AE346">
        <f t="shared" si="62"/>
        <v>1210.3880473823801</v>
      </c>
      <c r="AF346">
        <f t="shared" si="72"/>
        <v>53.005191796507738</v>
      </c>
      <c r="AG346">
        <f t="shared" si="73"/>
        <v>1.1361151230466373E-2</v>
      </c>
    </row>
    <row r="347" spans="2:33" x14ac:dyDescent="0.2">
      <c r="B347">
        <f t="shared" si="63"/>
        <v>182.85714285714286</v>
      </c>
      <c r="C347">
        <v>3400000</v>
      </c>
      <c r="D347">
        <v>650.71299999999997</v>
      </c>
      <c r="E347">
        <v>-576268</v>
      </c>
      <c r="F347" s="2">
        <v>2527880</v>
      </c>
      <c r="G347">
        <v>809.39</v>
      </c>
      <c r="I347">
        <f t="shared" si="65"/>
        <v>280.43314062501304</v>
      </c>
      <c r="J347">
        <f t="shared" si="66"/>
        <v>0.24413503719244709</v>
      </c>
      <c r="K347">
        <f t="shared" si="67"/>
        <v>0.9996638628876946</v>
      </c>
      <c r="L347">
        <f t="shared" si="68"/>
        <v>15</v>
      </c>
      <c r="M347">
        <f t="shared" si="69"/>
        <v>-2.0850000000000026</v>
      </c>
      <c r="O347">
        <v>182.85714285714286</v>
      </c>
      <c r="P347">
        <v>3400000</v>
      </c>
      <c r="Q347">
        <v>650.71299999999997</v>
      </c>
      <c r="R347">
        <v>-576268</v>
      </c>
      <c r="S347" s="2">
        <v>2527880</v>
      </c>
      <c r="T347">
        <v>809.39</v>
      </c>
      <c r="U347">
        <v>12909.5</v>
      </c>
      <c r="V347">
        <f t="shared" si="64"/>
        <v>1.29095</v>
      </c>
      <c r="X347">
        <v>3400000</v>
      </c>
      <c r="Y347">
        <v>53.149000000000001</v>
      </c>
      <c r="Z347">
        <v>84.510300000000001</v>
      </c>
      <c r="AA347">
        <v>31.3613</v>
      </c>
      <c r="AC347">
        <f t="shared" si="70"/>
        <v>16142.119885815571</v>
      </c>
      <c r="AD347">
        <f t="shared" si="71"/>
        <v>1.2130079417239132</v>
      </c>
      <c r="AE347">
        <f t="shared" si="62"/>
        <v>1213.0079417239133</v>
      </c>
      <c r="AF347">
        <f t="shared" si="72"/>
        <v>53.160540755208558</v>
      </c>
      <c r="AG347">
        <f t="shared" si="73"/>
        <v>1.1327950984791247E-2</v>
      </c>
    </row>
    <row r="348" spans="2:33" x14ac:dyDescent="0.2">
      <c r="B348">
        <f t="shared" si="63"/>
        <v>188.57142857142858</v>
      </c>
      <c r="C348">
        <v>3500000</v>
      </c>
      <c r="D348">
        <v>650.73</v>
      </c>
      <c r="E348">
        <v>-576266</v>
      </c>
      <c r="F348" s="2">
        <v>2527880</v>
      </c>
      <c r="G348">
        <v>900.11400000000003</v>
      </c>
      <c r="I348">
        <f t="shared" si="65"/>
        <v>282.43314062501304</v>
      </c>
      <c r="J348">
        <f t="shared" si="66"/>
        <v>0.25176425710471106</v>
      </c>
      <c r="K348">
        <f t="shared" si="67"/>
        <v>0.9996638628876946</v>
      </c>
      <c r="L348">
        <f t="shared" si="68"/>
        <v>17</v>
      </c>
      <c r="M348">
        <f t="shared" si="69"/>
        <v>-3.6600000000000006</v>
      </c>
      <c r="O348">
        <v>188.57142857142858</v>
      </c>
      <c r="P348">
        <v>3500000</v>
      </c>
      <c r="Q348">
        <v>650.73</v>
      </c>
      <c r="R348">
        <v>-576266</v>
      </c>
      <c r="S348" s="2">
        <v>2527880</v>
      </c>
      <c r="T348">
        <v>900.11400000000003</v>
      </c>
      <c r="U348">
        <v>14140</v>
      </c>
      <c r="V348">
        <f t="shared" si="64"/>
        <v>1.4140000000000001</v>
      </c>
      <c r="X348">
        <v>3500000</v>
      </c>
      <c r="Y348">
        <v>53.058500000000002</v>
      </c>
      <c r="Z348">
        <v>84.2624</v>
      </c>
      <c r="AA348">
        <v>31.203900000000001</v>
      </c>
      <c r="AC348">
        <f t="shared" si="70"/>
        <v>15900.289438197684</v>
      </c>
      <c r="AD348">
        <f t="shared" si="71"/>
        <v>1.34883606736796</v>
      </c>
      <c r="AE348">
        <f t="shared" si="62"/>
        <v>1348.8360673679599</v>
      </c>
      <c r="AF348">
        <f t="shared" si="72"/>
        <v>50.777333407407959</v>
      </c>
      <c r="AG348">
        <f t="shared" si="73"/>
        <v>1.1859622386396217E-2</v>
      </c>
    </row>
    <row r="349" spans="2:33" x14ac:dyDescent="0.2">
      <c r="B349">
        <f t="shared" si="63"/>
        <v>194.28571428571431</v>
      </c>
      <c r="C349">
        <v>3600000</v>
      </c>
      <c r="D349">
        <v>650.74</v>
      </c>
      <c r="E349">
        <v>-576249</v>
      </c>
      <c r="F349" s="2">
        <v>2527880</v>
      </c>
      <c r="G349">
        <v>964.97500000000002</v>
      </c>
      <c r="I349">
        <f t="shared" si="65"/>
        <v>299.43314062501304</v>
      </c>
      <c r="J349">
        <f t="shared" si="66"/>
        <v>0.25939347701697502</v>
      </c>
      <c r="K349">
        <f t="shared" si="67"/>
        <v>0.9996638628876946</v>
      </c>
      <c r="L349">
        <f t="shared" si="68"/>
        <v>34</v>
      </c>
      <c r="M349">
        <f t="shared" si="69"/>
        <v>-1.0350000000000041</v>
      </c>
      <c r="O349">
        <v>194.28571428571431</v>
      </c>
      <c r="P349">
        <v>3600000</v>
      </c>
      <c r="Q349">
        <v>650.74</v>
      </c>
      <c r="R349">
        <v>-576249</v>
      </c>
      <c r="S349" s="2">
        <v>2527880</v>
      </c>
      <c r="T349">
        <v>964.97500000000002</v>
      </c>
      <c r="U349">
        <v>15626.4</v>
      </c>
      <c r="V349">
        <f t="shared" si="64"/>
        <v>1.56264</v>
      </c>
      <c r="X349">
        <v>3600000</v>
      </c>
      <c r="Y349">
        <v>53.371099999999998</v>
      </c>
      <c r="Z349">
        <v>84.7577</v>
      </c>
      <c r="AA349">
        <v>31.386600000000001</v>
      </c>
      <c r="AC349">
        <f t="shared" si="70"/>
        <v>16181.218250876353</v>
      </c>
      <c r="AD349">
        <f t="shared" si="71"/>
        <v>1.4647466460804568</v>
      </c>
      <c r="AE349">
        <f t="shared" si="62"/>
        <v>1464.7466460804567</v>
      </c>
      <c r="AF349">
        <f t="shared" si="72"/>
        <v>50.154637804958945</v>
      </c>
      <c r="AG349">
        <f t="shared" si="73"/>
        <v>1.2006865692896272E-2</v>
      </c>
    </row>
    <row r="350" spans="2:33" x14ac:dyDescent="0.2">
      <c r="B350">
        <f t="shared" si="63"/>
        <v>200.00000000000003</v>
      </c>
      <c r="C350">
        <v>3700000</v>
      </c>
      <c r="D350">
        <v>650.70899999999995</v>
      </c>
      <c r="E350">
        <v>-576271</v>
      </c>
      <c r="F350" s="2">
        <v>2527880</v>
      </c>
      <c r="G350">
        <v>949.99099999999999</v>
      </c>
      <c r="I350">
        <f t="shared" si="65"/>
        <v>277.43314062501304</v>
      </c>
      <c r="J350">
        <f t="shared" si="66"/>
        <v>0.26702269692923902</v>
      </c>
      <c r="K350">
        <f t="shared" si="67"/>
        <v>0.9996638628876946</v>
      </c>
      <c r="L350">
        <f t="shared" si="68"/>
        <v>12</v>
      </c>
      <c r="M350">
        <f t="shared" si="69"/>
        <v>-7.8599999999999941</v>
      </c>
      <c r="O350">
        <v>200.00000000000003</v>
      </c>
      <c r="P350">
        <v>3700000</v>
      </c>
      <c r="Q350">
        <v>650.70899999999995</v>
      </c>
      <c r="R350">
        <v>-576271</v>
      </c>
      <c r="S350" s="2">
        <v>2527880</v>
      </c>
      <c r="T350">
        <v>949.99099999999999</v>
      </c>
      <c r="U350">
        <v>16699</v>
      </c>
      <c r="V350">
        <f t="shared" si="64"/>
        <v>1.6699000000000002</v>
      </c>
      <c r="X350">
        <v>3700000</v>
      </c>
      <c r="Y350">
        <v>53.347299999999997</v>
      </c>
      <c r="Z350">
        <v>84.686999999999998</v>
      </c>
      <c r="AA350">
        <v>31.339700000000001</v>
      </c>
      <c r="AC350">
        <f t="shared" si="70"/>
        <v>16108.789344727395</v>
      </c>
      <c r="AD350">
        <f t="shared" si="71"/>
        <v>1.5723251213606397</v>
      </c>
      <c r="AE350">
        <f t="shared" si="62"/>
        <v>1572.3251213606397</v>
      </c>
      <c r="AF350">
        <f t="shared" si="72"/>
        <v>48.503564716974175</v>
      </c>
      <c r="AG350">
        <f t="shared" si="73"/>
        <v>1.2415582308515475E-2</v>
      </c>
    </row>
    <row r="351" spans="2:33" x14ac:dyDescent="0.2">
      <c r="B351">
        <f t="shared" si="63"/>
        <v>205.71428571428575</v>
      </c>
      <c r="C351">
        <v>3800000</v>
      </c>
      <c r="D351">
        <v>650.72199999999998</v>
      </c>
      <c r="E351">
        <v>-576254</v>
      </c>
      <c r="F351" s="2">
        <v>2527880</v>
      </c>
      <c r="G351">
        <v>990.577</v>
      </c>
      <c r="I351">
        <f t="shared" si="65"/>
        <v>294.43314062501304</v>
      </c>
      <c r="J351">
        <f t="shared" si="66"/>
        <v>0.27465191684150303</v>
      </c>
      <c r="K351">
        <f t="shared" si="67"/>
        <v>0.9996638628876946</v>
      </c>
      <c r="L351">
        <f t="shared" si="68"/>
        <v>29</v>
      </c>
      <c r="M351">
        <f t="shared" si="69"/>
        <v>-1.0350000000000041</v>
      </c>
      <c r="O351">
        <v>205.71428571428575</v>
      </c>
      <c r="P351">
        <v>3800000</v>
      </c>
      <c r="Q351">
        <v>650.72199999999998</v>
      </c>
      <c r="R351">
        <v>-576254</v>
      </c>
      <c r="S351" s="2">
        <v>2527880</v>
      </c>
      <c r="T351">
        <v>990.577</v>
      </c>
      <c r="U351">
        <v>17233.3</v>
      </c>
      <c r="V351">
        <f t="shared" si="64"/>
        <v>1.72333</v>
      </c>
      <c r="X351">
        <v>3800000</v>
      </c>
      <c r="Y351">
        <v>53.197400000000002</v>
      </c>
      <c r="Z351">
        <v>84.782700000000006</v>
      </c>
      <c r="AA351">
        <v>31.5853</v>
      </c>
      <c r="AC351">
        <f t="shared" si="70"/>
        <v>16490.484526088032</v>
      </c>
      <c r="AD351">
        <f t="shared" si="71"/>
        <v>1.5850750239660045</v>
      </c>
      <c r="AE351">
        <f t="shared" si="62"/>
        <v>1585.0750239660044</v>
      </c>
      <c r="AF351">
        <f t="shared" si="72"/>
        <v>48.273603105049638</v>
      </c>
      <c r="AG351">
        <f t="shared" si="73"/>
        <v>1.2474726584828037E-2</v>
      </c>
    </row>
    <row r="352" spans="2:33" x14ac:dyDescent="0.2">
      <c r="B352">
        <f t="shared" si="63"/>
        <v>211.42857142857147</v>
      </c>
      <c r="C352">
        <v>3900000</v>
      </c>
      <c r="D352">
        <v>650.76199999999994</v>
      </c>
      <c r="E352">
        <v>-576254</v>
      </c>
      <c r="F352" s="2">
        <v>2527880</v>
      </c>
      <c r="G352">
        <v>1073.92</v>
      </c>
      <c r="I352">
        <f t="shared" si="65"/>
        <v>294.43314062501304</v>
      </c>
      <c r="J352">
        <f t="shared" si="66"/>
        <v>0.28228113675376698</v>
      </c>
      <c r="K352">
        <f t="shared" si="67"/>
        <v>0.9996638628876946</v>
      </c>
      <c r="L352">
        <f t="shared" si="68"/>
        <v>29</v>
      </c>
      <c r="M352">
        <f t="shared" si="69"/>
        <v>-4.01</v>
      </c>
      <c r="O352">
        <v>211.42857142857147</v>
      </c>
      <c r="P352">
        <v>3900000</v>
      </c>
      <c r="Q352">
        <v>650.76199999999994</v>
      </c>
      <c r="R352">
        <v>-576254</v>
      </c>
      <c r="S352" s="2">
        <v>2527880</v>
      </c>
      <c r="T352">
        <v>1073.92</v>
      </c>
      <c r="U352">
        <v>18062.599999999999</v>
      </c>
      <c r="V352">
        <f t="shared" si="64"/>
        <v>1.80626</v>
      </c>
      <c r="X352">
        <v>3900000</v>
      </c>
      <c r="Y352">
        <v>52.742400000000004</v>
      </c>
      <c r="Z352">
        <v>84.644900000000007</v>
      </c>
      <c r="AA352">
        <v>31.9025</v>
      </c>
      <c r="AC352">
        <f t="shared" si="70"/>
        <v>16992.314975610261</v>
      </c>
      <c r="AD352">
        <f t="shared" si="71"/>
        <v>1.6122875693959606</v>
      </c>
      <c r="AE352">
        <f t="shared" si="62"/>
        <v>1612.2875693959606</v>
      </c>
      <c r="AF352">
        <f t="shared" si="72"/>
        <v>48.398246316342892</v>
      </c>
      <c r="AG352">
        <f t="shared" si="73"/>
        <v>1.2442599594701677E-2</v>
      </c>
    </row>
    <row r="353" spans="2:33" x14ac:dyDescent="0.2">
      <c r="B353">
        <f t="shared" si="63"/>
        <v>217.1428571428572</v>
      </c>
      <c r="C353">
        <v>4000000</v>
      </c>
      <c r="D353">
        <v>650.71500000000003</v>
      </c>
      <c r="E353">
        <v>-576255</v>
      </c>
      <c r="F353" s="2">
        <v>2527880</v>
      </c>
      <c r="G353">
        <v>1152.73</v>
      </c>
      <c r="I353">
        <f t="shared" si="65"/>
        <v>293.43314062501304</v>
      </c>
      <c r="J353">
        <f t="shared" si="66"/>
        <v>0.28991035666603099</v>
      </c>
      <c r="K353">
        <f t="shared" si="67"/>
        <v>0.9996638628876946</v>
      </c>
      <c r="L353">
        <f t="shared" si="68"/>
        <v>28</v>
      </c>
      <c r="M353">
        <f t="shared" si="69"/>
        <v>-4.1849999999999996</v>
      </c>
      <c r="O353">
        <v>217.1428571428572</v>
      </c>
      <c r="P353">
        <v>4000000</v>
      </c>
      <c r="Q353">
        <v>650.71500000000003</v>
      </c>
      <c r="R353">
        <v>-576255</v>
      </c>
      <c r="S353" s="2">
        <v>2527880</v>
      </c>
      <c r="T353">
        <v>1152.73</v>
      </c>
      <c r="U353">
        <v>19717.2</v>
      </c>
      <c r="V353">
        <f t="shared" si="64"/>
        <v>1.9717200000000001</v>
      </c>
      <c r="X353">
        <v>4000000</v>
      </c>
      <c r="Y353">
        <v>53.261099999999999</v>
      </c>
      <c r="Z353">
        <v>84.542900000000003</v>
      </c>
      <c r="AA353">
        <v>31.2818</v>
      </c>
      <c r="AC353">
        <f t="shared" si="70"/>
        <v>16019.671375583222</v>
      </c>
      <c r="AD353">
        <f t="shared" si="71"/>
        <v>1.8668371284504917</v>
      </c>
      <c r="AE353">
        <f t="shared" si="62"/>
        <v>1866.8371284504917</v>
      </c>
      <c r="AF353">
        <f t="shared" si="72"/>
        <v>44.427185997785195</v>
      </c>
      <c r="AG353">
        <f t="shared" si="73"/>
        <v>1.3554763518671228E-2</v>
      </c>
    </row>
    <row r="354" spans="2:33" x14ac:dyDescent="0.2">
      <c r="B354">
        <f t="shared" si="63"/>
        <v>222.85714285714292</v>
      </c>
      <c r="C354">
        <v>4100000</v>
      </c>
      <c r="D354">
        <v>650.79499999999996</v>
      </c>
      <c r="E354">
        <v>-576252</v>
      </c>
      <c r="F354" s="2">
        <v>2527880</v>
      </c>
      <c r="G354">
        <v>1134.23</v>
      </c>
      <c r="I354">
        <f t="shared" si="65"/>
        <v>296.43314062501304</v>
      </c>
      <c r="J354">
        <f t="shared" si="66"/>
        <v>0.29753957657829494</v>
      </c>
      <c r="K354">
        <f t="shared" si="67"/>
        <v>0.9996638628876946</v>
      </c>
      <c r="L354">
        <f t="shared" si="68"/>
        <v>31</v>
      </c>
      <c r="M354">
        <f t="shared" si="69"/>
        <v>-3.4850000000000008</v>
      </c>
      <c r="O354">
        <v>222.85714285714292</v>
      </c>
      <c r="P354">
        <v>4100000</v>
      </c>
      <c r="Q354">
        <v>650.79499999999996</v>
      </c>
      <c r="R354">
        <v>-576252</v>
      </c>
      <c r="S354" s="2">
        <v>2527880</v>
      </c>
      <c r="T354">
        <v>1134.23</v>
      </c>
      <c r="U354">
        <v>20585.5</v>
      </c>
      <c r="V354">
        <f t="shared" si="64"/>
        <v>2.0585499999999999</v>
      </c>
      <c r="X354">
        <v>4100000</v>
      </c>
      <c r="Y354">
        <v>52.8994</v>
      </c>
      <c r="Z354">
        <v>84.644599999999997</v>
      </c>
      <c r="AA354">
        <v>31.745200000000001</v>
      </c>
      <c r="AC354">
        <f t="shared" si="70"/>
        <v>16742.202879011857</v>
      </c>
      <c r="AD354">
        <f t="shared" si="71"/>
        <v>1.8649346174700692</v>
      </c>
      <c r="AE354">
        <f t="shared" si="62"/>
        <v>1864.9346174700693</v>
      </c>
      <c r="AF354">
        <f t="shared" si="72"/>
        <v>45.240437189863179</v>
      </c>
      <c r="AG354">
        <f t="shared" si="73"/>
        <v>1.3311100365204522E-2</v>
      </c>
    </row>
    <row r="355" spans="2:33" x14ac:dyDescent="0.2">
      <c r="B355">
        <f t="shared" si="63"/>
        <v>228.57142857142864</v>
      </c>
      <c r="C355">
        <v>4200000</v>
      </c>
      <c r="D355">
        <v>650.73199999999997</v>
      </c>
      <c r="E355">
        <v>-576243</v>
      </c>
      <c r="F355" s="2">
        <v>2527880</v>
      </c>
      <c r="G355">
        <v>1179.76</v>
      </c>
      <c r="I355">
        <f t="shared" si="65"/>
        <v>305.43314062501304</v>
      </c>
      <c r="J355">
        <f t="shared" si="66"/>
        <v>0.30516879649055895</v>
      </c>
      <c r="K355">
        <f t="shared" si="67"/>
        <v>0.9996638628876946</v>
      </c>
      <c r="L355">
        <f t="shared" si="68"/>
        <v>40</v>
      </c>
      <c r="M355">
        <f t="shared" si="69"/>
        <v>-2.4350000000000023</v>
      </c>
      <c r="O355">
        <v>228.57142857142864</v>
      </c>
      <c r="P355">
        <v>4200000</v>
      </c>
      <c r="Q355">
        <v>650.73199999999997</v>
      </c>
      <c r="R355">
        <v>-576243</v>
      </c>
      <c r="S355" s="2">
        <v>2527880</v>
      </c>
      <c r="T355">
        <v>1179.76</v>
      </c>
      <c r="U355">
        <v>21667.9</v>
      </c>
      <c r="V355">
        <f t="shared" si="64"/>
        <v>2.1667900000000002</v>
      </c>
      <c r="X355">
        <v>4200000</v>
      </c>
      <c r="Y355">
        <v>52.721200000000003</v>
      </c>
      <c r="Z355">
        <v>84.415800000000004</v>
      </c>
      <c r="AA355">
        <v>31.694600000000001</v>
      </c>
      <c r="AC355">
        <f t="shared" si="70"/>
        <v>16662.2721304283</v>
      </c>
      <c r="AD355">
        <f t="shared" si="71"/>
        <v>1.972410883726792</v>
      </c>
      <c r="AE355">
        <f t="shared" si="62"/>
        <v>1972.410883726792</v>
      </c>
      <c r="AF355">
        <f t="shared" si="72"/>
        <v>43.898838711629644</v>
      </c>
      <c r="AG355">
        <f t="shared" si="73"/>
        <v>1.3717902743528968E-2</v>
      </c>
    </row>
    <row r="356" spans="2:33" x14ac:dyDescent="0.2">
      <c r="B356">
        <f t="shared" si="63"/>
        <v>234.28571428571436</v>
      </c>
      <c r="C356">
        <v>4300000</v>
      </c>
      <c r="D356">
        <v>650.75699999999995</v>
      </c>
      <c r="E356">
        <v>-576237</v>
      </c>
      <c r="F356" s="2">
        <v>2527880</v>
      </c>
      <c r="G356">
        <v>1181.0999999999999</v>
      </c>
      <c r="I356">
        <f t="shared" si="65"/>
        <v>311.43314062501304</v>
      </c>
      <c r="J356">
        <f t="shared" si="66"/>
        <v>0.3127980164028229</v>
      </c>
      <c r="K356">
        <f t="shared" si="67"/>
        <v>0.9996638628876946</v>
      </c>
      <c r="L356">
        <f t="shared" si="68"/>
        <v>46</v>
      </c>
      <c r="M356">
        <f t="shared" si="69"/>
        <v>-2.9600000000000013</v>
      </c>
      <c r="O356">
        <v>234.28571428571436</v>
      </c>
      <c r="P356">
        <v>4300000</v>
      </c>
      <c r="Q356">
        <v>650.75699999999995</v>
      </c>
      <c r="R356">
        <v>-576237</v>
      </c>
      <c r="S356" s="2">
        <v>2527880</v>
      </c>
      <c r="T356">
        <v>1181.0999999999999</v>
      </c>
      <c r="U356">
        <v>23383</v>
      </c>
      <c r="V356">
        <f t="shared" si="64"/>
        <v>2.3383000000000003</v>
      </c>
      <c r="X356">
        <v>4300000</v>
      </c>
      <c r="Y356">
        <v>52.501899999999999</v>
      </c>
      <c r="Z356">
        <v>84.485799999999998</v>
      </c>
      <c r="AA356">
        <v>31.983899999999998</v>
      </c>
      <c r="AC356">
        <f t="shared" si="70"/>
        <v>17122.716039193045</v>
      </c>
      <c r="AD356">
        <f t="shared" si="71"/>
        <v>2.0712969517748698</v>
      </c>
      <c r="AE356">
        <f t="shared" si="62"/>
        <v>2071.2969517748697</v>
      </c>
      <c r="AF356">
        <f t="shared" si="72"/>
        <v>44.011644629033128</v>
      </c>
      <c r="AG356">
        <f t="shared" si="73"/>
        <v>1.3682742489535306E-2</v>
      </c>
    </row>
    <row r="357" spans="2:33" x14ac:dyDescent="0.2">
      <c r="B357">
        <f t="shared" si="63"/>
        <v>240.00000000000009</v>
      </c>
      <c r="C357">
        <v>4400000</v>
      </c>
      <c r="D357">
        <v>650.71</v>
      </c>
      <c r="E357">
        <v>-576254</v>
      </c>
      <c r="F357" s="2">
        <v>2527880</v>
      </c>
      <c r="G357">
        <v>1262.8399999999999</v>
      </c>
      <c r="I357">
        <f t="shared" si="65"/>
        <v>294.43314062501304</v>
      </c>
      <c r="J357">
        <f t="shared" si="66"/>
        <v>0.32042723631508691</v>
      </c>
      <c r="K357">
        <f t="shared" si="67"/>
        <v>0.9996638628876946</v>
      </c>
      <c r="L357">
        <f t="shared" si="68"/>
        <v>29</v>
      </c>
      <c r="M357">
        <f t="shared" si="69"/>
        <v>-6.9849999999999959</v>
      </c>
      <c r="O357">
        <v>240.00000000000009</v>
      </c>
      <c r="P357">
        <v>4400000</v>
      </c>
      <c r="Q357">
        <v>650.71</v>
      </c>
      <c r="R357">
        <v>-576254</v>
      </c>
      <c r="S357" s="2">
        <v>2527880</v>
      </c>
      <c r="T357">
        <v>1262.8399999999999</v>
      </c>
      <c r="U357">
        <v>24434.6</v>
      </c>
      <c r="V357">
        <f t="shared" si="64"/>
        <v>2.44346</v>
      </c>
      <c r="X357">
        <v>4400000</v>
      </c>
      <c r="Y357">
        <v>52.4572</v>
      </c>
      <c r="Z357">
        <v>84.796099999999996</v>
      </c>
      <c r="AA357">
        <v>32.338900000000002</v>
      </c>
      <c r="AC357">
        <f t="shared" si="70"/>
        <v>17699.220014034407</v>
      </c>
      <c r="AD357">
        <f t="shared" si="71"/>
        <v>2.093948021433599</v>
      </c>
      <c r="AE357">
        <f t="shared" si="62"/>
        <v>2093.948021433599</v>
      </c>
      <c r="AF357">
        <f t="shared" si="72"/>
        <v>44.410292885214645</v>
      </c>
      <c r="AG357">
        <f t="shared" si="73"/>
        <v>1.3559919578924644E-2</v>
      </c>
    </row>
    <row r="358" spans="2:33" x14ac:dyDescent="0.2">
      <c r="B358">
        <f t="shared" si="63"/>
        <v>245.71428571428581</v>
      </c>
      <c r="C358">
        <v>4500000</v>
      </c>
      <c r="D358">
        <v>650.74300000000005</v>
      </c>
      <c r="E358">
        <v>-576234</v>
      </c>
      <c r="F358" s="2">
        <v>2527880</v>
      </c>
      <c r="G358">
        <v>1388.53</v>
      </c>
      <c r="I358">
        <f t="shared" si="65"/>
        <v>314.43314062501304</v>
      </c>
      <c r="J358">
        <f t="shared" si="66"/>
        <v>0.32805645622735086</v>
      </c>
      <c r="K358">
        <f t="shared" si="67"/>
        <v>0.9996638628876946</v>
      </c>
      <c r="L358">
        <f t="shared" si="68"/>
        <v>49</v>
      </c>
      <c r="M358">
        <f t="shared" si="69"/>
        <v>-0.51000000000000489</v>
      </c>
      <c r="O358">
        <v>245.71428571428581</v>
      </c>
      <c r="P358">
        <v>4500000</v>
      </c>
      <c r="Q358">
        <v>650.74300000000005</v>
      </c>
      <c r="R358">
        <v>-576234</v>
      </c>
      <c r="S358" s="2">
        <v>2527880</v>
      </c>
      <c r="T358">
        <v>1388.53</v>
      </c>
      <c r="U358">
        <v>25794.3</v>
      </c>
      <c r="V358">
        <f t="shared" si="64"/>
        <v>2.5794299999999999</v>
      </c>
      <c r="X358">
        <v>4500000</v>
      </c>
      <c r="Y358">
        <v>53.0807</v>
      </c>
      <c r="Z358">
        <v>84.9482</v>
      </c>
      <c r="AA358">
        <v>31.8675</v>
      </c>
      <c r="AC358">
        <f t="shared" si="70"/>
        <v>16936.449875287031</v>
      </c>
      <c r="AD358">
        <f t="shared" si="71"/>
        <v>2.3100222142590878</v>
      </c>
      <c r="AE358">
        <f t="shared" si="62"/>
        <v>2310.0222142590878</v>
      </c>
      <c r="AF358">
        <f t="shared" si="72"/>
        <v>41.508087676909838</v>
      </c>
      <c r="AG358">
        <f t="shared" si="73"/>
        <v>1.4508015996482354E-2</v>
      </c>
    </row>
    <row r="359" spans="2:33" x14ac:dyDescent="0.2">
      <c r="B359">
        <f t="shared" si="63"/>
        <v>251.42857142857153</v>
      </c>
      <c r="C359">
        <v>4600000</v>
      </c>
      <c r="D359">
        <v>650.76800000000003</v>
      </c>
      <c r="E359">
        <v>-576242</v>
      </c>
      <c r="F359" s="2">
        <v>2527880</v>
      </c>
      <c r="G359">
        <v>1463.29</v>
      </c>
      <c r="I359">
        <f t="shared" si="65"/>
        <v>306.43314062501304</v>
      </c>
      <c r="J359">
        <f t="shared" si="66"/>
        <v>0.33568567613961486</v>
      </c>
      <c r="K359">
        <f t="shared" si="67"/>
        <v>0.9996638628876946</v>
      </c>
      <c r="L359">
        <f t="shared" si="68"/>
        <v>41</v>
      </c>
      <c r="M359">
        <f t="shared" si="69"/>
        <v>-5.4099999999999984</v>
      </c>
      <c r="O359">
        <v>251.42857142857153</v>
      </c>
      <c r="P359">
        <v>4600000</v>
      </c>
      <c r="Q359">
        <v>650.76800000000003</v>
      </c>
      <c r="R359">
        <v>-576242</v>
      </c>
      <c r="S359" s="2">
        <v>2527880</v>
      </c>
      <c r="T359">
        <v>1463.29</v>
      </c>
      <c r="U359">
        <v>27622.6</v>
      </c>
      <c r="V359">
        <f t="shared" si="64"/>
        <v>2.7622599999999999</v>
      </c>
      <c r="X359">
        <v>4600000</v>
      </c>
      <c r="Y359">
        <v>52.840699999999998</v>
      </c>
      <c r="Z359">
        <v>84.896199999999993</v>
      </c>
      <c r="AA359">
        <v>32.055500000000002</v>
      </c>
      <c r="AC359">
        <f t="shared" si="70"/>
        <v>17237.96774789253</v>
      </c>
      <c r="AD359">
        <f t="shared" si="71"/>
        <v>2.4304868826175996</v>
      </c>
      <c r="AE359">
        <f t="shared" si="62"/>
        <v>2430.4868826175998</v>
      </c>
      <c r="AF359">
        <f t="shared" si="72"/>
        <v>41.286891616173939</v>
      </c>
      <c r="AG359">
        <f t="shared" si="73"/>
        <v>1.4585743232946386E-2</v>
      </c>
    </row>
    <row r="360" spans="2:33" x14ac:dyDescent="0.2">
      <c r="B360">
        <f t="shared" si="63"/>
        <v>257.14285714285722</v>
      </c>
      <c r="C360">
        <v>4700000</v>
      </c>
      <c r="D360">
        <v>650.69600000000003</v>
      </c>
      <c r="E360">
        <v>-576227</v>
      </c>
      <c r="F360" s="2">
        <v>2527880</v>
      </c>
      <c r="G360">
        <v>1502.59</v>
      </c>
      <c r="I360">
        <f t="shared" si="65"/>
        <v>321.43314062501304</v>
      </c>
      <c r="J360">
        <f t="shared" si="66"/>
        <v>0.34331489605187882</v>
      </c>
      <c r="K360">
        <f t="shared" si="67"/>
        <v>0.9996638628876946</v>
      </c>
      <c r="L360">
        <f t="shared" si="68"/>
        <v>56</v>
      </c>
      <c r="M360">
        <f t="shared" si="69"/>
        <v>-1.3849999999999907</v>
      </c>
      <c r="O360">
        <v>257.14285714285722</v>
      </c>
      <c r="P360">
        <v>4700000</v>
      </c>
      <c r="Q360">
        <v>650.69600000000003</v>
      </c>
      <c r="R360">
        <v>-576227</v>
      </c>
      <c r="S360" s="2">
        <v>2527880</v>
      </c>
      <c r="T360">
        <v>1502.59</v>
      </c>
      <c r="U360">
        <v>28432.799999999999</v>
      </c>
      <c r="V360">
        <f t="shared" si="64"/>
        <v>2.84328</v>
      </c>
      <c r="X360">
        <v>4700000</v>
      </c>
      <c r="Y360">
        <v>52.075099999999999</v>
      </c>
      <c r="Z360">
        <v>84.589500000000001</v>
      </c>
      <c r="AA360">
        <v>32.514400000000002</v>
      </c>
      <c r="AC360">
        <f t="shared" si="70"/>
        <v>17988.942365439998</v>
      </c>
      <c r="AD360">
        <f t="shared" si="71"/>
        <v>2.3973353572255909</v>
      </c>
      <c r="AE360">
        <f t="shared" si="62"/>
        <v>2397.335357225591</v>
      </c>
      <c r="AF360">
        <f t="shared" si="72"/>
        <v>42.128104248486515</v>
      </c>
      <c r="AG360">
        <f t="shared" si="73"/>
        <v>1.4294495580622629E-2</v>
      </c>
    </row>
    <row r="361" spans="2:33" x14ac:dyDescent="0.2">
      <c r="B361">
        <f t="shared" si="63"/>
        <v>262.85714285714295</v>
      </c>
      <c r="C361">
        <v>4800000</v>
      </c>
      <c r="D361">
        <v>650.75400000000002</v>
      </c>
      <c r="E361">
        <v>-576222</v>
      </c>
      <c r="F361" s="2">
        <v>2527880</v>
      </c>
      <c r="G361">
        <v>1540.99</v>
      </c>
      <c r="I361">
        <f t="shared" si="65"/>
        <v>326.43314062501304</v>
      </c>
      <c r="J361">
        <f t="shared" si="66"/>
        <v>0.35094411596414277</v>
      </c>
      <c r="K361">
        <f t="shared" si="67"/>
        <v>0.9996638628876946</v>
      </c>
      <c r="L361">
        <f t="shared" si="68"/>
        <v>61</v>
      </c>
      <c r="M361">
        <f t="shared" si="69"/>
        <v>-3.1350000000000011</v>
      </c>
      <c r="O361">
        <v>262.85714285714295</v>
      </c>
      <c r="P361">
        <v>4800000</v>
      </c>
      <c r="Q361">
        <v>650.75400000000002</v>
      </c>
      <c r="R361">
        <v>-576222</v>
      </c>
      <c r="S361" s="2">
        <v>2527880</v>
      </c>
      <c r="T361">
        <v>1540.99</v>
      </c>
      <c r="U361">
        <v>29878.6</v>
      </c>
      <c r="V361">
        <f t="shared" si="64"/>
        <v>2.98786</v>
      </c>
      <c r="X361">
        <v>4800000</v>
      </c>
      <c r="Y361">
        <v>52.644500000000001</v>
      </c>
      <c r="Z361">
        <v>84.751000000000005</v>
      </c>
      <c r="AA361">
        <v>32.106499999999997</v>
      </c>
      <c r="AC361">
        <f t="shared" si="70"/>
        <v>17320.375053466963</v>
      </c>
      <c r="AD361">
        <f t="shared" si="71"/>
        <v>2.6164819501240468</v>
      </c>
      <c r="AE361">
        <f t="shared" si="62"/>
        <v>2616.4819501240468</v>
      </c>
      <c r="AF361">
        <f t="shared" si="72"/>
        <v>39.68060271760033</v>
      </c>
      <c r="AG361">
        <f t="shared" si="73"/>
        <v>1.5176180772397747E-2</v>
      </c>
    </row>
    <row r="362" spans="2:33" x14ac:dyDescent="0.2">
      <c r="B362">
        <f t="shared" si="63"/>
        <v>268.57142857142867</v>
      </c>
      <c r="C362">
        <v>4900000</v>
      </c>
      <c r="D362">
        <v>650.68899999999996</v>
      </c>
      <c r="E362">
        <v>-576208</v>
      </c>
      <c r="F362" s="2">
        <v>2527880</v>
      </c>
      <c r="G362">
        <v>1664.72</v>
      </c>
      <c r="I362">
        <f t="shared" si="65"/>
        <v>340.43314062501304</v>
      </c>
      <c r="J362">
        <f t="shared" si="66"/>
        <v>0.35857333587640677</v>
      </c>
      <c r="K362">
        <f t="shared" si="67"/>
        <v>0.9996638628876946</v>
      </c>
      <c r="L362">
        <f t="shared" si="68"/>
        <v>75</v>
      </c>
      <c r="M362">
        <f t="shared" si="69"/>
        <v>-1.5600000000000034</v>
      </c>
      <c r="O362">
        <v>268.57142857142867</v>
      </c>
      <c r="P362">
        <v>4900000</v>
      </c>
      <c r="Q362">
        <v>650.68899999999996</v>
      </c>
      <c r="R362">
        <v>-576208</v>
      </c>
      <c r="S362" s="2">
        <v>2527880</v>
      </c>
      <c r="T362">
        <v>1664.72</v>
      </c>
      <c r="U362">
        <v>30508.1</v>
      </c>
      <c r="V362">
        <f t="shared" si="64"/>
        <v>3.0508099999999998</v>
      </c>
      <c r="X362">
        <v>4900000</v>
      </c>
      <c r="Y362">
        <v>52.5869</v>
      </c>
      <c r="Z362">
        <v>85.036299999999997</v>
      </c>
      <c r="AA362">
        <v>32.449399999999997</v>
      </c>
      <c r="AC362">
        <f t="shared" si="70"/>
        <v>17881.272045402289</v>
      </c>
      <c r="AD362">
        <f t="shared" si="71"/>
        <v>2.5878049634835629</v>
      </c>
      <c r="AE362">
        <f t="shared" si="62"/>
        <v>2587.8049634835629</v>
      </c>
      <c r="AF362">
        <f t="shared" si="72"/>
        <v>40.093996904355734</v>
      </c>
      <c r="AG362">
        <f t="shared" si="73"/>
        <v>1.5019704855980026E-2</v>
      </c>
    </row>
    <row r="363" spans="2:33" x14ac:dyDescent="0.2">
      <c r="B363">
        <f t="shared" si="63"/>
        <v>274.28571428571439</v>
      </c>
      <c r="C363">
        <v>5000000</v>
      </c>
      <c r="D363">
        <v>650.76300000000003</v>
      </c>
      <c r="E363">
        <v>-576210</v>
      </c>
      <c r="F363" s="2">
        <v>2527880</v>
      </c>
      <c r="G363">
        <v>1718.94</v>
      </c>
      <c r="I363">
        <f t="shared" si="65"/>
        <v>338.43314062501304</v>
      </c>
      <c r="J363">
        <f t="shared" si="66"/>
        <v>0.36620255578867072</v>
      </c>
      <c r="K363">
        <f t="shared" si="67"/>
        <v>0.9996638628876946</v>
      </c>
      <c r="L363">
        <f t="shared" si="68"/>
        <v>73</v>
      </c>
      <c r="M363">
        <f t="shared" si="69"/>
        <v>-4.3599999999999994</v>
      </c>
      <c r="O363">
        <v>274.28571428571439</v>
      </c>
      <c r="P363">
        <v>5000000</v>
      </c>
      <c r="Q363">
        <v>650.76300000000003</v>
      </c>
      <c r="R363">
        <v>-576210</v>
      </c>
      <c r="S363" s="2">
        <v>2527880</v>
      </c>
      <c r="T363">
        <v>1718.94</v>
      </c>
      <c r="U363">
        <v>32750.799999999999</v>
      </c>
      <c r="V363">
        <f t="shared" si="64"/>
        <v>3.27508</v>
      </c>
      <c r="X363">
        <v>5000000</v>
      </c>
      <c r="Y363">
        <v>52.5807</v>
      </c>
      <c r="Z363">
        <v>84.874799999999993</v>
      </c>
      <c r="AA363">
        <v>32.2941</v>
      </c>
      <c r="AC363">
        <f t="shared" si="70"/>
        <v>17625.764166539095</v>
      </c>
      <c r="AD363">
        <f t="shared" si="71"/>
        <v>2.8183099168980057</v>
      </c>
      <c r="AE363">
        <f t="shared" si="62"/>
        <v>2818.3099168980057</v>
      </c>
      <c r="AF363">
        <f t="shared" si="72"/>
        <v>38.6977324310567</v>
      </c>
      <c r="AG363">
        <f t="shared" si="73"/>
        <v>1.5561635325089666E-2</v>
      </c>
    </row>
    <row r="364" spans="2:33" x14ac:dyDescent="0.2">
      <c r="B364">
        <f t="shared" si="63"/>
        <v>280.00000000000011</v>
      </c>
      <c r="C364">
        <v>5100000</v>
      </c>
      <c r="D364">
        <v>650.69600000000003</v>
      </c>
      <c r="E364">
        <v>-576211</v>
      </c>
      <c r="F364" s="2">
        <v>2527880</v>
      </c>
      <c r="G364">
        <v>1787.48</v>
      </c>
      <c r="I364">
        <f t="shared" si="65"/>
        <v>337.43314062501304</v>
      </c>
      <c r="J364">
        <f t="shared" si="66"/>
        <v>0.37383177570093473</v>
      </c>
      <c r="K364">
        <f t="shared" si="67"/>
        <v>0.9996638628876946</v>
      </c>
      <c r="L364">
        <f t="shared" si="68"/>
        <v>72</v>
      </c>
      <c r="M364">
        <f t="shared" si="69"/>
        <v>-4.1849999999999996</v>
      </c>
      <c r="O364">
        <v>280.00000000000011</v>
      </c>
      <c r="P364">
        <v>5100000</v>
      </c>
      <c r="Q364">
        <v>650.69600000000003</v>
      </c>
      <c r="R364">
        <v>-576211</v>
      </c>
      <c r="S364" s="2">
        <v>2527880</v>
      </c>
      <c r="T364">
        <v>1787.48</v>
      </c>
      <c r="U364">
        <v>34241.599999999999</v>
      </c>
      <c r="V364">
        <f t="shared" si="64"/>
        <v>3.4241600000000001</v>
      </c>
      <c r="X364">
        <v>5100000</v>
      </c>
      <c r="Y364">
        <v>52.221299999999999</v>
      </c>
      <c r="Z364">
        <v>84.704999999999998</v>
      </c>
      <c r="AA364">
        <v>32.483699999999999</v>
      </c>
      <c r="AC364">
        <f t="shared" si="70"/>
        <v>17938.035144149158</v>
      </c>
      <c r="AD364">
        <f t="shared" si="71"/>
        <v>2.8953026641346438</v>
      </c>
      <c r="AE364">
        <f t="shared" si="62"/>
        <v>2895.3026641346437</v>
      </c>
      <c r="AF364">
        <f t="shared" si="72"/>
        <v>38.579588442166489</v>
      </c>
      <c r="AG364">
        <f t="shared" si="73"/>
        <v>1.5609290412797948E-2</v>
      </c>
    </row>
    <row r="365" spans="2:33" x14ac:dyDescent="0.2">
      <c r="B365">
        <f t="shared" si="63"/>
        <v>285.71428571428584</v>
      </c>
      <c r="C365">
        <v>5200000</v>
      </c>
      <c r="D365">
        <v>650.76900000000001</v>
      </c>
      <c r="E365">
        <v>-576212</v>
      </c>
      <c r="F365" s="2">
        <v>2527880</v>
      </c>
      <c r="G365">
        <v>1866.92</v>
      </c>
      <c r="I365">
        <f t="shared" si="65"/>
        <v>336.43314062501304</v>
      </c>
      <c r="J365">
        <f t="shared" si="66"/>
        <v>0.38146099561319874</v>
      </c>
      <c r="K365">
        <f t="shared" si="67"/>
        <v>0.9996638628876946</v>
      </c>
      <c r="L365">
        <f t="shared" si="68"/>
        <v>71</v>
      </c>
      <c r="M365">
        <f t="shared" si="69"/>
        <v>-4.1849999999999996</v>
      </c>
      <c r="O365">
        <v>285.71428571428584</v>
      </c>
      <c r="P365">
        <v>5200000</v>
      </c>
      <c r="Q365">
        <v>650.76900000000001</v>
      </c>
      <c r="R365">
        <v>-576212</v>
      </c>
      <c r="S365" s="2">
        <v>2527880</v>
      </c>
      <c r="T365">
        <v>1866.92</v>
      </c>
      <c r="U365">
        <v>34729.9</v>
      </c>
      <c r="V365">
        <f t="shared" si="64"/>
        <v>3.4729900000000002</v>
      </c>
      <c r="X365">
        <v>5200000</v>
      </c>
      <c r="Y365">
        <v>52.413600000000002</v>
      </c>
      <c r="Z365">
        <v>84.946200000000005</v>
      </c>
      <c r="AA365">
        <v>32.532600000000002</v>
      </c>
      <c r="AC365">
        <f t="shared" si="70"/>
        <v>18019.16731629373</v>
      </c>
      <c r="AD365">
        <f t="shared" si="71"/>
        <v>2.923368787528362</v>
      </c>
      <c r="AE365">
        <f t="shared" si="62"/>
        <v>2923.3687875283622</v>
      </c>
      <c r="AF365">
        <f t="shared" si="72"/>
        <v>37.978998952552274</v>
      </c>
      <c r="AG365">
        <f t="shared" si="73"/>
        <v>1.5856131457080723E-2</v>
      </c>
    </row>
    <row r="366" spans="2:33" x14ac:dyDescent="0.2">
      <c r="B366">
        <f t="shared" si="63"/>
        <v>291.42857142857156</v>
      </c>
      <c r="C366">
        <v>5300000</v>
      </c>
      <c r="D366">
        <v>650.654</v>
      </c>
      <c r="E366">
        <v>-576209</v>
      </c>
      <c r="F366" s="2">
        <v>2527880</v>
      </c>
      <c r="G366">
        <v>1934.85</v>
      </c>
      <c r="I366">
        <f t="shared" si="65"/>
        <v>339.43314062501304</v>
      </c>
      <c r="J366">
        <f t="shared" si="66"/>
        <v>0.38909021552546269</v>
      </c>
      <c r="K366">
        <f t="shared" si="67"/>
        <v>0.9996638628876946</v>
      </c>
      <c r="L366">
        <f t="shared" si="68"/>
        <v>74</v>
      </c>
      <c r="M366">
        <f t="shared" si="69"/>
        <v>-3.4850000000000008</v>
      </c>
      <c r="O366">
        <v>291.42857142857156</v>
      </c>
      <c r="P366">
        <v>5300000</v>
      </c>
      <c r="Q366">
        <v>650.654</v>
      </c>
      <c r="R366">
        <v>-576209</v>
      </c>
      <c r="S366" s="2">
        <v>2527880</v>
      </c>
      <c r="T366">
        <v>1934.85</v>
      </c>
      <c r="U366">
        <v>38655</v>
      </c>
      <c r="V366">
        <f t="shared" si="64"/>
        <v>3.8655000000000004</v>
      </c>
      <c r="X366">
        <v>5300000</v>
      </c>
      <c r="Y366">
        <v>52.0655</v>
      </c>
      <c r="Z366">
        <v>84.911900000000003</v>
      </c>
      <c r="AA366">
        <v>32.846400000000003</v>
      </c>
      <c r="AC366">
        <f t="shared" si="70"/>
        <v>18545.635926761104</v>
      </c>
      <c r="AD366">
        <f t="shared" si="71"/>
        <v>3.1613948293669254</v>
      </c>
      <c r="AE366">
        <f t="shared" si="62"/>
        <v>3161.3948293669255</v>
      </c>
      <c r="AF366">
        <f t="shared" si="72"/>
        <v>38.322192983170943</v>
      </c>
      <c r="AG366">
        <f t="shared" si="73"/>
        <v>1.5714132024345632E-2</v>
      </c>
    </row>
    <row r="367" spans="2:33" x14ac:dyDescent="0.2">
      <c r="B367">
        <f t="shared" si="63"/>
        <v>297.14285714285728</v>
      </c>
      <c r="C367">
        <v>5400000</v>
      </c>
      <c r="D367">
        <v>650.69600000000003</v>
      </c>
      <c r="E367">
        <v>-576189</v>
      </c>
      <c r="F367" s="2">
        <v>2527880</v>
      </c>
      <c r="G367">
        <v>1917.75</v>
      </c>
      <c r="I367">
        <f t="shared" si="65"/>
        <v>359.43314062501304</v>
      </c>
      <c r="J367">
        <f t="shared" si="66"/>
        <v>0.3967194354377267</v>
      </c>
      <c r="K367">
        <f t="shared" si="67"/>
        <v>0.9996638628876946</v>
      </c>
      <c r="L367">
        <f t="shared" si="68"/>
        <v>94</v>
      </c>
      <c r="M367">
        <f t="shared" si="69"/>
        <v>-0.51000000000000489</v>
      </c>
      <c r="O367">
        <v>297.14285714285728</v>
      </c>
      <c r="P367">
        <v>5400000</v>
      </c>
      <c r="Q367">
        <v>650.69600000000003</v>
      </c>
      <c r="R367">
        <v>-576189</v>
      </c>
      <c r="S367" s="2">
        <v>2527880</v>
      </c>
      <c r="T367">
        <v>1917.75</v>
      </c>
      <c r="U367">
        <v>39385.9</v>
      </c>
      <c r="V367">
        <f t="shared" si="64"/>
        <v>3.9385900000000005</v>
      </c>
      <c r="X367">
        <v>5400000</v>
      </c>
      <c r="Y367">
        <v>52.839799999999997</v>
      </c>
      <c r="Z367">
        <v>84.947599999999994</v>
      </c>
      <c r="AA367">
        <v>32.107799999999997</v>
      </c>
      <c r="AC367">
        <f t="shared" si="70"/>
        <v>17322.479057261822</v>
      </c>
      <c r="AD367">
        <f t="shared" si="71"/>
        <v>3.4486214076640387</v>
      </c>
      <c r="AE367">
        <f t="shared" si="62"/>
        <v>3448.6214076640385</v>
      </c>
      <c r="AF367">
        <f t="shared" si="72"/>
        <v>35.106335681721845</v>
      </c>
      <c r="AG367">
        <f t="shared" si="73"/>
        <v>1.7153598867726206E-2</v>
      </c>
    </row>
    <row r="368" spans="2:33" x14ac:dyDescent="0.2">
      <c r="B368">
        <f t="shared" si="63"/>
        <v>302.857142857143</v>
      </c>
      <c r="C368">
        <v>5500000</v>
      </c>
      <c r="D368">
        <v>650.75</v>
      </c>
      <c r="E368">
        <v>-576178</v>
      </c>
      <c r="F368" s="2">
        <v>2527880</v>
      </c>
      <c r="G368">
        <v>2031.73</v>
      </c>
      <c r="I368">
        <f t="shared" si="65"/>
        <v>370.43314062501304</v>
      </c>
      <c r="J368">
        <f t="shared" si="66"/>
        <v>0.40434865534999065</v>
      </c>
      <c r="K368">
        <f t="shared" si="67"/>
        <v>0.9996638628876946</v>
      </c>
      <c r="L368">
        <f t="shared" si="68"/>
        <v>105</v>
      </c>
      <c r="M368">
        <f t="shared" si="69"/>
        <v>-2.0850000000000026</v>
      </c>
      <c r="O368">
        <v>302.857142857143</v>
      </c>
      <c r="P368">
        <v>5500000</v>
      </c>
      <c r="Q368">
        <v>650.75</v>
      </c>
      <c r="R368">
        <v>-576178</v>
      </c>
      <c r="S368" s="2">
        <v>2527880</v>
      </c>
      <c r="T368">
        <v>2031.73</v>
      </c>
      <c r="U368">
        <v>40592.9</v>
      </c>
      <c r="V368">
        <f t="shared" si="64"/>
        <v>4.0592900000000007</v>
      </c>
      <c r="X368">
        <v>5500000</v>
      </c>
      <c r="Y368">
        <v>52.227499999999999</v>
      </c>
      <c r="Z368">
        <v>85.070099999999996</v>
      </c>
      <c r="AA368">
        <v>32.842599999999997</v>
      </c>
      <c r="AC368">
        <f t="shared" si="70"/>
        <v>18539.200037552549</v>
      </c>
      <c r="AD368">
        <f t="shared" si="71"/>
        <v>3.3210382624082464</v>
      </c>
      <c r="AE368">
        <f t="shared" si="62"/>
        <v>3321.0382624082463</v>
      </c>
      <c r="AF368">
        <f t="shared" si="72"/>
        <v>36.86327539542404</v>
      </c>
      <c r="AG368">
        <f t="shared" si="73"/>
        <v>1.6336041589911268E-2</v>
      </c>
    </row>
    <row r="369" spans="2:33" x14ac:dyDescent="0.2">
      <c r="B369">
        <f t="shared" si="63"/>
        <v>308.57142857142873</v>
      </c>
      <c r="C369">
        <v>5600000</v>
      </c>
      <c r="D369">
        <v>650.75599999999997</v>
      </c>
      <c r="E369">
        <v>-576178</v>
      </c>
      <c r="F369" s="2">
        <v>2527880</v>
      </c>
      <c r="G369">
        <v>2118.54</v>
      </c>
      <c r="I369">
        <f t="shared" si="65"/>
        <v>370.43314062501304</v>
      </c>
      <c r="J369">
        <f t="shared" si="66"/>
        <v>0.41197787526225466</v>
      </c>
      <c r="K369">
        <f t="shared" si="67"/>
        <v>0.9996638628876946</v>
      </c>
      <c r="L369">
        <f t="shared" si="68"/>
        <v>105</v>
      </c>
      <c r="M369">
        <f t="shared" si="69"/>
        <v>-4.01</v>
      </c>
      <c r="O369">
        <v>308.57142857142873</v>
      </c>
      <c r="P369">
        <v>5600000</v>
      </c>
      <c r="Q369">
        <v>650.75599999999997</v>
      </c>
      <c r="R369">
        <v>-576178</v>
      </c>
      <c r="S369" s="2">
        <v>2527880</v>
      </c>
      <c r="T369">
        <v>2118.54</v>
      </c>
      <c r="U369">
        <v>42985.9</v>
      </c>
      <c r="V369">
        <f t="shared" si="64"/>
        <v>4.2985899999999999</v>
      </c>
      <c r="X369">
        <v>5600000</v>
      </c>
      <c r="Y369">
        <v>52.639200000000002</v>
      </c>
      <c r="Z369">
        <v>84.576300000000003</v>
      </c>
      <c r="AA369">
        <v>31.937100000000001</v>
      </c>
      <c r="AC369">
        <f t="shared" si="70"/>
        <v>17047.662234469281</v>
      </c>
      <c r="AD369">
        <f t="shared" si="71"/>
        <v>3.8245116023311687</v>
      </c>
      <c r="AE369">
        <f t="shared" si="62"/>
        <v>3824.5116023311689</v>
      </c>
      <c r="AF369">
        <f t="shared" si="72"/>
        <v>33.269775640361928</v>
      </c>
      <c r="AG369">
        <f t="shared" si="73"/>
        <v>1.8100512805064677E-2</v>
      </c>
    </row>
    <row r="370" spans="2:33" x14ac:dyDescent="0.2">
      <c r="B370">
        <f t="shared" si="63"/>
        <v>314.28571428571445</v>
      </c>
      <c r="C370">
        <v>5700000</v>
      </c>
      <c r="D370">
        <v>650.68499999999995</v>
      </c>
      <c r="E370">
        <v>-576162</v>
      </c>
      <c r="F370" s="2">
        <v>2527880</v>
      </c>
      <c r="G370">
        <v>2216.11</v>
      </c>
      <c r="I370">
        <f t="shared" si="65"/>
        <v>386.43314062501304</v>
      </c>
      <c r="J370">
        <f t="shared" si="66"/>
        <v>0.41960709517451861</v>
      </c>
      <c r="K370">
        <f t="shared" si="67"/>
        <v>0.9996638628876946</v>
      </c>
      <c r="L370">
        <f t="shared" si="68"/>
        <v>121</v>
      </c>
      <c r="M370">
        <f t="shared" si="69"/>
        <v>-1.210000000000004</v>
      </c>
      <c r="O370">
        <v>314.28571428571445</v>
      </c>
      <c r="P370">
        <v>5700000</v>
      </c>
      <c r="Q370">
        <v>650.68499999999995</v>
      </c>
      <c r="R370">
        <v>-576162</v>
      </c>
      <c r="S370" s="2">
        <v>2527880</v>
      </c>
      <c r="T370">
        <v>2216.11</v>
      </c>
      <c r="U370">
        <v>43414.400000000001</v>
      </c>
      <c r="V370">
        <f t="shared" si="64"/>
        <v>4.3414400000000004</v>
      </c>
      <c r="X370">
        <v>5700000</v>
      </c>
      <c r="Y370">
        <v>52.179699999999997</v>
      </c>
      <c r="Z370">
        <v>85.031099999999995</v>
      </c>
      <c r="AA370">
        <v>32.851399999999998</v>
      </c>
      <c r="AC370">
        <f t="shared" si="70"/>
        <v>18554.106471092451</v>
      </c>
      <c r="AD370">
        <f t="shared" si="71"/>
        <v>3.5490208415070432</v>
      </c>
      <c r="AE370">
        <f t="shared" si="62"/>
        <v>3549.0208415070433</v>
      </c>
      <c r="AF370">
        <f t="shared" si="72"/>
        <v>35.551354735565035</v>
      </c>
      <c r="AG370">
        <f t="shared" si="73"/>
        <v>1.6938876295410715E-2</v>
      </c>
    </row>
    <row r="371" spans="2:33" x14ac:dyDescent="0.2">
      <c r="B371">
        <f t="shared" si="63"/>
        <v>320.00000000000017</v>
      </c>
      <c r="C371">
        <v>5800000</v>
      </c>
      <c r="D371">
        <v>650.72900000000004</v>
      </c>
      <c r="E371">
        <v>-576168</v>
      </c>
      <c r="F371" s="2">
        <v>2527880</v>
      </c>
      <c r="G371">
        <v>2300.02</v>
      </c>
      <c r="I371">
        <f t="shared" si="65"/>
        <v>380.43314062501304</v>
      </c>
      <c r="J371">
        <f t="shared" si="66"/>
        <v>0.42723631508678261</v>
      </c>
      <c r="K371">
        <f t="shared" si="67"/>
        <v>0.9996638628876946</v>
      </c>
      <c r="L371">
        <f t="shared" si="68"/>
        <v>115</v>
      </c>
      <c r="M371">
        <f t="shared" si="69"/>
        <v>-5.0599999999999987</v>
      </c>
      <c r="O371">
        <v>320.00000000000017</v>
      </c>
      <c r="P371">
        <v>5800000</v>
      </c>
      <c r="Q371">
        <v>650.72900000000004</v>
      </c>
      <c r="R371">
        <v>-576168</v>
      </c>
      <c r="S371" s="2">
        <v>2527880</v>
      </c>
      <c r="T371">
        <v>2300.02</v>
      </c>
      <c r="U371">
        <v>44500.7</v>
      </c>
      <c r="V371">
        <f t="shared" si="64"/>
        <v>4.4500700000000002</v>
      </c>
      <c r="X371">
        <v>5800000</v>
      </c>
      <c r="Y371">
        <v>51.698</v>
      </c>
      <c r="Z371">
        <v>85.408900000000003</v>
      </c>
      <c r="AA371">
        <v>33.710900000000002</v>
      </c>
      <c r="AC371">
        <f t="shared" si="70"/>
        <v>20048.848753099359</v>
      </c>
      <c r="AD371">
        <f t="shared" si="71"/>
        <v>3.366605230269597</v>
      </c>
      <c r="AE371">
        <f t="shared" si="62"/>
        <v>3366.6052302695971</v>
      </c>
      <c r="AF371">
        <f t="shared" si="72"/>
        <v>37.729427247238831</v>
      </c>
      <c r="AG371">
        <f t="shared" si="73"/>
        <v>1.5961016212989849E-2</v>
      </c>
    </row>
    <row r="372" spans="2:33" x14ac:dyDescent="0.2">
      <c r="B372">
        <f t="shared" si="63"/>
        <v>325.71428571428589</v>
      </c>
      <c r="C372">
        <v>5900000</v>
      </c>
      <c r="D372">
        <v>650.79300000000001</v>
      </c>
      <c r="E372">
        <v>-576163</v>
      </c>
      <c r="F372" s="2">
        <v>2527880</v>
      </c>
      <c r="G372">
        <v>2334.2199999999998</v>
      </c>
      <c r="I372">
        <f t="shared" si="65"/>
        <v>385.43314062501304</v>
      </c>
      <c r="J372">
        <f t="shared" si="66"/>
        <v>0.43486553499904657</v>
      </c>
      <c r="K372">
        <f t="shared" si="67"/>
        <v>0.9996638628876946</v>
      </c>
      <c r="L372">
        <f t="shared" si="68"/>
        <v>120</v>
      </c>
      <c r="M372">
        <f t="shared" si="69"/>
        <v>-3.1350000000000011</v>
      </c>
      <c r="O372">
        <v>325.71428571428589</v>
      </c>
      <c r="P372">
        <v>5900000</v>
      </c>
      <c r="Q372">
        <v>650.79300000000001</v>
      </c>
      <c r="R372">
        <v>-576163</v>
      </c>
      <c r="S372" s="2">
        <v>2527880</v>
      </c>
      <c r="T372">
        <v>2334.2199999999998</v>
      </c>
      <c r="U372">
        <v>45875</v>
      </c>
      <c r="V372">
        <f t="shared" si="64"/>
        <v>4.5875000000000004</v>
      </c>
      <c r="X372">
        <v>5900000</v>
      </c>
      <c r="Y372">
        <v>52.161900000000003</v>
      </c>
      <c r="Z372">
        <v>85.773399999999995</v>
      </c>
      <c r="AA372">
        <v>33.611499999999999</v>
      </c>
      <c r="AC372">
        <f t="shared" si="70"/>
        <v>19872.022990047924</v>
      </c>
      <c r="AD372">
        <f t="shared" si="71"/>
        <v>3.50145691816827</v>
      </c>
      <c r="AE372">
        <f t="shared" si="62"/>
        <v>3501.45691816827</v>
      </c>
      <c r="AF372">
        <f t="shared" si="72"/>
        <v>36.740581452740336</v>
      </c>
      <c r="AG372">
        <f t="shared" si="73"/>
        <v>1.639059525431338E-2</v>
      </c>
    </row>
    <row r="373" spans="2:33" x14ac:dyDescent="0.2">
      <c r="B373">
        <f t="shared" si="63"/>
        <v>331.42857142857162</v>
      </c>
      <c r="C373">
        <v>6000000</v>
      </c>
      <c r="D373">
        <v>650.74</v>
      </c>
      <c r="E373">
        <v>-576160</v>
      </c>
      <c r="F373" s="2">
        <v>2527880</v>
      </c>
      <c r="G373">
        <v>2442.9699999999998</v>
      </c>
      <c r="I373">
        <f t="shared" si="65"/>
        <v>388.43314062501304</v>
      </c>
      <c r="J373">
        <f t="shared" si="66"/>
        <v>0.44249475491131057</v>
      </c>
      <c r="K373">
        <f t="shared" si="67"/>
        <v>0.9996638628876946</v>
      </c>
      <c r="L373">
        <f t="shared" si="68"/>
        <v>123</v>
      </c>
      <c r="M373">
        <f t="shared" si="69"/>
        <v>-3.4850000000000008</v>
      </c>
      <c r="O373">
        <v>331.42857142857162</v>
      </c>
      <c r="P373">
        <v>6000000</v>
      </c>
      <c r="Q373">
        <v>650.74</v>
      </c>
      <c r="R373">
        <v>-576160</v>
      </c>
      <c r="S373" s="2">
        <v>2527880</v>
      </c>
      <c r="T373">
        <v>2442.9699999999998</v>
      </c>
      <c r="U373">
        <v>49122.9</v>
      </c>
      <c r="V373">
        <f t="shared" si="64"/>
        <v>4.9122900000000005</v>
      </c>
      <c r="X373">
        <v>6000000</v>
      </c>
      <c r="Y373">
        <v>52.107399999999998</v>
      </c>
      <c r="Z373">
        <v>85.885999999999996</v>
      </c>
      <c r="AA373">
        <v>33.778599999999997</v>
      </c>
      <c r="AC373">
        <f t="shared" si="70"/>
        <v>20169.880944523175</v>
      </c>
      <c r="AD373">
        <f t="shared" si="71"/>
        <v>3.6939877749428378</v>
      </c>
      <c r="AE373">
        <f t="shared" si="62"/>
        <v>3693.9877749428379</v>
      </c>
      <c r="AF373">
        <f t="shared" si="72"/>
        <v>36.64832591963058</v>
      </c>
      <c r="AG373">
        <f t="shared" si="73"/>
        <v>1.6431855613831276E-2</v>
      </c>
    </row>
    <row r="374" spans="2:33" x14ac:dyDescent="0.2">
      <c r="B374">
        <f t="shared" si="63"/>
        <v>337.14285714285734</v>
      </c>
      <c r="C374">
        <v>6100000</v>
      </c>
      <c r="D374">
        <v>650.70899999999995</v>
      </c>
      <c r="E374">
        <v>-576135</v>
      </c>
      <c r="F374" s="2">
        <v>2527880</v>
      </c>
      <c r="G374">
        <v>2462.02</v>
      </c>
      <c r="I374">
        <f t="shared" si="65"/>
        <v>413.43314062501304</v>
      </c>
      <c r="J374">
        <f t="shared" si="66"/>
        <v>0.45012397482357452</v>
      </c>
      <c r="K374">
        <f t="shared" si="67"/>
        <v>0.9996638628876946</v>
      </c>
      <c r="L374">
        <f t="shared" si="68"/>
        <v>148</v>
      </c>
      <c r="M374">
        <f t="shared" si="69"/>
        <v>0.36499999999999383</v>
      </c>
      <c r="O374">
        <v>337.14285714285734</v>
      </c>
      <c r="P374">
        <v>6100000</v>
      </c>
      <c r="Q374">
        <v>650.70899999999995</v>
      </c>
      <c r="R374">
        <v>-576135</v>
      </c>
      <c r="S374" s="2">
        <v>2527880</v>
      </c>
      <c r="T374">
        <v>2462.02</v>
      </c>
      <c r="U374">
        <v>50051.6</v>
      </c>
      <c r="V374">
        <f t="shared" si="64"/>
        <v>5.0051600000000001</v>
      </c>
      <c r="X374">
        <v>6100000</v>
      </c>
      <c r="Y374">
        <v>52.3005</v>
      </c>
      <c r="Z374">
        <v>85.967500000000001</v>
      </c>
      <c r="AA374">
        <v>33.667000000000002</v>
      </c>
      <c r="AC374">
        <f t="shared" si="70"/>
        <v>19970.624903527307</v>
      </c>
      <c r="AD374">
        <f t="shared" si="71"/>
        <v>3.8013783883164947</v>
      </c>
      <c r="AE374">
        <f t="shared" si="62"/>
        <v>3801.3783883164947</v>
      </c>
      <c r="AF374">
        <f t="shared" si="72"/>
        <v>35.671259414546164</v>
      </c>
      <c r="AG374">
        <f t="shared" si="73"/>
        <v>1.6881938285431896E-2</v>
      </c>
    </row>
    <row r="375" spans="2:33" x14ac:dyDescent="0.2">
      <c r="B375">
        <f t="shared" si="63"/>
        <v>342.85714285714306</v>
      </c>
      <c r="C375">
        <v>6200000</v>
      </c>
      <c r="D375">
        <v>650.72</v>
      </c>
      <c r="E375">
        <v>-576136</v>
      </c>
      <c r="F375" s="2">
        <v>2527880</v>
      </c>
      <c r="G375">
        <v>2590.79</v>
      </c>
      <c r="I375">
        <f t="shared" si="65"/>
        <v>412.43314062501304</v>
      </c>
      <c r="J375">
        <f t="shared" si="66"/>
        <v>0.45775319473583853</v>
      </c>
      <c r="K375">
        <f t="shared" si="67"/>
        <v>0.9996638628876946</v>
      </c>
      <c r="L375">
        <f t="shared" si="68"/>
        <v>147</v>
      </c>
      <c r="M375">
        <f t="shared" si="69"/>
        <v>-4.1849999999999996</v>
      </c>
      <c r="O375">
        <v>342.85714285714306</v>
      </c>
      <c r="P375">
        <v>6200000</v>
      </c>
      <c r="Q375">
        <v>650.72</v>
      </c>
      <c r="R375">
        <v>-576136</v>
      </c>
      <c r="S375" s="2">
        <v>2527880</v>
      </c>
      <c r="T375">
        <v>2590.79</v>
      </c>
      <c r="U375">
        <v>51347.6</v>
      </c>
      <c r="V375">
        <f t="shared" si="64"/>
        <v>5.13476</v>
      </c>
      <c r="X375">
        <v>6200000</v>
      </c>
      <c r="Y375">
        <v>51.9056</v>
      </c>
      <c r="Z375">
        <v>85.9923</v>
      </c>
      <c r="AA375">
        <v>34.0867</v>
      </c>
      <c r="AC375">
        <f t="shared" si="70"/>
        <v>20726.848489985387</v>
      </c>
      <c r="AD375">
        <f t="shared" si="71"/>
        <v>3.7575231714668837</v>
      </c>
      <c r="AE375">
        <f t="shared" si="62"/>
        <v>3757.5231714668839</v>
      </c>
      <c r="AF375">
        <f t="shared" si="72"/>
        <v>36.404982135285145</v>
      </c>
      <c r="AG375">
        <f t="shared" si="73"/>
        <v>1.6541691952001371E-2</v>
      </c>
    </row>
    <row r="376" spans="2:33" x14ac:dyDescent="0.2">
      <c r="B376">
        <f t="shared" si="63"/>
        <v>348.57142857142878</v>
      </c>
      <c r="C376">
        <v>6300000</v>
      </c>
      <c r="D376">
        <v>650.75199999999995</v>
      </c>
      <c r="E376">
        <v>-576133</v>
      </c>
      <c r="F376" s="2">
        <v>2527880</v>
      </c>
      <c r="G376">
        <v>2690.93</v>
      </c>
      <c r="I376">
        <f t="shared" si="65"/>
        <v>415.43314062501304</v>
      </c>
      <c r="J376">
        <f t="shared" si="66"/>
        <v>0.46538241464810254</v>
      </c>
      <c r="K376">
        <f t="shared" si="67"/>
        <v>0.9996638628876946</v>
      </c>
      <c r="L376">
        <f t="shared" si="68"/>
        <v>150</v>
      </c>
      <c r="M376">
        <f t="shared" si="69"/>
        <v>-3.4850000000000008</v>
      </c>
      <c r="O376">
        <v>348.57142857142878</v>
      </c>
      <c r="P376">
        <v>6300000</v>
      </c>
      <c r="Q376">
        <v>650.75199999999995</v>
      </c>
      <c r="R376">
        <v>-576133</v>
      </c>
      <c r="S376" s="2">
        <v>2527880</v>
      </c>
      <c r="T376">
        <v>2690.93</v>
      </c>
      <c r="U376">
        <v>52575.6</v>
      </c>
      <c r="V376">
        <f t="shared" si="64"/>
        <v>5.2575599999999998</v>
      </c>
      <c r="X376">
        <v>6300000</v>
      </c>
      <c r="Y376">
        <v>51.959600000000002</v>
      </c>
      <c r="Z376">
        <v>85.881200000000007</v>
      </c>
      <c r="AA376">
        <v>33.921599999999998</v>
      </c>
      <c r="AC376">
        <f t="shared" si="70"/>
        <v>20427.131456516872</v>
      </c>
      <c r="AD376">
        <f t="shared" si="71"/>
        <v>3.9038367192455885</v>
      </c>
      <c r="AE376">
        <f t="shared" si="62"/>
        <v>3903.8367192455885</v>
      </c>
      <c r="AF376">
        <f t="shared" si="72"/>
        <v>35.290381123689002</v>
      </c>
      <c r="AG376">
        <f t="shared" si="73"/>
        <v>1.7064139882461273E-2</v>
      </c>
    </row>
    <row r="377" spans="2:33" x14ac:dyDescent="0.2">
      <c r="B377">
        <f t="shared" si="63"/>
        <v>354.2857142857145</v>
      </c>
      <c r="C377">
        <v>6400000</v>
      </c>
      <c r="D377">
        <v>650.73599999999999</v>
      </c>
      <c r="E377">
        <v>-576137</v>
      </c>
      <c r="F377" s="2">
        <v>2527880</v>
      </c>
      <c r="G377">
        <v>2766.01</v>
      </c>
      <c r="I377">
        <f t="shared" si="65"/>
        <v>411.43314062501304</v>
      </c>
      <c r="J377">
        <f t="shared" si="66"/>
        <v>0.47301163456036649</v>
      </c>
      <c r="K377">
        <f t="shared" si="67"/>
        <v>0.9996638628876946</v>
      </c>
      <c r="L377">
        <f t="shared" si="68"/>
        <v>146</v>
      </c>
      <c r="M377">
        <f t="shared" si="69"/>
        <v>-4.7099999999999991</v>
      </c>
      <c r="O377">
        <v>354.2857142857145</v>
      </c>
      <c r="P377">
        <v>6400000</v>
      </c>
      <c r="Q377">
        <v>650.73599999999999</v>
      </c>
      <c r="R377">
        <v>-576137</v>
      </c>
      <c r="S377" s="2">
        <v>2527880</v>
      </c>
      <c r="T377">
        <v>2766.01</v>
      </c>
      <c r="U377">
        <v>54140.800000000003</v>
      </c>
      <c r="V377">
        <f t="shared" si="64"/>
        <v>5.4140800000000002</v>
      </c>
      <c r="X377">
        <v>6400000</v>
      </c>
      <c r="Y377">
        <v>51.332000000000001</v>
      </c>
      <c r="Z377">
        <v>86.346000000000004</v>
      </c>
      <c r="AA377">
        <v>35.014000000000003</v>
      </c>
      <c r="AC377">
        <f t="shared" si="70"/>
        <v>22464.852938302698</v>
      </c>
      <c r="AD377">
        <f t="shared" si="71"/>
        <v>3.6554081826229203</v>
      </c>
      <c r="AE377">
        <f t="shared" si="62"/>
        <v>3655.4081826229203</v>
      </c>
      <c r="AF377">
        <f t="shared" si="72"/>
        <v>38.184814950048839</v>
      </c>
      <c r="AG377">
        <f t="shared" si="73"/>
        <v>1.5770666972925312E-2</v>
      </c>
    </row>
    <row r="378" spans="2:33" x14ac:dyDescent="0.2">
      <c r="B378">
        <f t="shared" si="63"/>
        <v>360.00000000000023</v>
      </c>
      <c r="C378">
        <v>6500000</v>
      </c>
      <c r="D378">
        <v>650.78499999999997</v>
      </c>
      <c r="E378">
        <v>-576121</v>
      </c>
      <c r="F378" s="2">
        <v>2527880</v>
      </c>
      <c r="G378">
        <v>2906.66</v>
      </c>
      <c r="I378">
        <f t="shared" si="65"/>
        <v>427.43314062501304</v>
      </c>
      <c r="J378">
        <f t="shared" si="66"/>
        <v>0.4806408544726305</v>
      </c>
      <c r="K378">
        <f t="shared" si="67"/>
        <v>0.9996638628876946</v>
      </c>
      <c r="L378">
        <f t="shared" si="68"/>
        <v>162</v>
      </c>
      <c r="M378">
        <f t="shared" si="69"/>
        <v>-1.210000000000004</v>
      </c>
      <c r="O378">
        <v>360.00000000000023</v>
      </c>
      <c r="P378">
        <v>6500000</v>
      </c>
      <c r="Q378">
        <v>650.78499999999997</v>
      </c>
      <c r="R378">
        <v>-576121</v>
      </c>
      <c r="S378" s="2">
        <v>2527880</v>
      </c>
      <c r="T378">
        <v>2906.66</v>
      </c>
      <c r="U378">
        <v>56277.1</v>
      </c>
      <c r="V378">
        <f t="shared" si="64"/>
        <v>5.6277100000000004</v>
      </c>
      <c r="X378">
        <v>6500000</v>
      </c>
      <c r="Y378">
        <v>51.9084</v>
      </c>
      <c r="Z378">
        <v>85.814700000000002</v>
      </c>
      <c r="AA378">
        <v>33.906300000000002</v>
      </c>
      <c r="AC378">
        <f t="shared" si="70"/>
        <v>20399.503558661727</v>
      </c>
      <c r="AD378">
        <f t="shared" si="71"/>
        <v>4.1843393838027172</v>
      </c>
      <c r="AE378">
        <f t="shared" si="62"/>
        <v>4184.3393838027168</v>
      </c>
      <c r="AF378">
        <f>AC378/O378*0.6022</f>
        <v>34.123836230628008</v>
      </c>
      <c r="AG378">
        <f t="shared" si="73"/>
        <v>1.7647488281504895E-2</v>
      </c>
    </row>
    <row r="379" spans="2:33" x14ac:dyDescent="0.2">
      <c r="B379">
        <f t="shared" ref="B379:B381" si="74">B378+(C379-C378)/17500</f>
        <v>365.71428571428595</v>
      </c>
      <c r="C379">
        <v>6600000</v>
      </c>
      <c r="D379">
        <v>650.73599999999999</v>
      </c>
      <c r="E379">
        <v>-576122</v>
      </c>
      <c r="F379" s="2">
        <v>2527880</v>
      </c>
      <c r="G379">
        <v>3014.78</v>
      </c>
      <c r="I379">
        <f t="shared" ref="I379:I381" si="75">E379-(128000-$B$313)/128000*E$314</f>
        <v>426.43314062501304</v>
      </c>
      <c r="J379">
        <f t="shared" ref="J379:J381" si="76">B379/$B$313</f>
        <v>0.48827007438489445</v>
      </c>
      <c r="K379">
        <f t="shared" ref="K379:K381" si="77">F379/$F$314</f>
        <v>0.9996638628876946</v>
      </c>
      <c r="L379">
        <f t="shared" ref="L379:L381" si="78">E379-$E$315</f>
        <v>161</v>
      </c>
      <c r="M379">
        <f t="shared" ref="M379:M381" si="79">((L379-L378)-(B379-B378)*$B$14)/(B379-B378)</f>
        <v>-4.1849999999999996</v>
      </c>
      <c r="O379">
        <v>365.71428571428595</v>
      </c>
      <c r="P379">
        <v>6600000</v>
      </c>
      <c r="Q379">
        <v>650.73599999999999</v>
      </c>
      <c r="R379">
        <v>-576122</v>
      </c>
      <c r="S379" s="2">
        <v>2527880</v>
      </c>
      <c r="T379">
        <v>3014.78</v>
      </c>
      <c r="U379">
        <v>57953.7</v>
      </c>
      <c r="V379">
        <f t="shared" si="64"/>
        <v>5.7953700000000001</v>
      </c>
      <c r="X379">
        <v>6600000</v>
      </c>
      <c r="Y379">
        <v>51.955199999999998</v>
      </c>
      <c r="Z379">
        <v>85.821100000000001</v>
      </c>
      <c r="AA379">
        <v>33.865900000000003</v>
      </c>
      <c r="AC379">
        <f t="shared" ref="AC379:AC381" si="80">(1/6)*3.14*(AA379)^3</f>
        <v>20326.671221715515</v>
      </c>
      <c r="AD379">
        <f t="shared" ref="AD379:AD381" si="81">V379*$AC$312/AC379</f>
        <v>4.3244382147622549</v>
      </c>
      <c r="AE379">
        <f t="shared" ref="AE379:AE381" si="82">AD379*1000</f>
        <v>4324.4382147622546</v>
      </c>
      <c r="AF379">
        <f t="shared" ref="AF379:AF381" si="83">AC379/O379*0.6022</f>
        <v>33.470722604695126</v>
      </c>
      <c r="AG379">
        <f t="shared" ref="AG379:AG381" si="84">O379/AC379</f>
        <v>1.7991843412293883E-2</v>
      </c>
    </row>
    <row r="380" spans="2:33" x14ac:dyDescent="0.2">
      <c r="B380">
        <f t="shared" si="74"/>
        <v>371.42857142857167</v>
      </c>
      <c r="C380">
        <v>6700000</v>
      </c>
      <c r="D380">
        <v>650.72900000000004</v>
      </c>
      <c r="E380">
        <v>-576112</v>
      </c>
      <c r="F380" s="2">
        <v>2527880</v>
      </c>
      <c r="G380">
        <v>3050.57</v>
      </c>
      <c r="I380">
        <f t="shared" si="75"/>
        <v>436.43314062501304</v>
      </c>
      <c r="J380">
        <f t="shared" si="76"/>
        <v>0.49589929429715845</v>
      </c>
      <c r="K380">
        <f t="shared" si="77"/>
        <v>0.9996638628876946</v>
      </c>
      <c r="L380">
        <f t="shared" si="78"/>
        <v>171</v>
      </c>
      <c r="M380">
        <f t="shared" si="79"/>
        <v>-2.2600000000000025</v>
      </c>
      <c r="O380">
        <v>371.42857142857167</v>
      </c>
      <c r="P380">
        <v>6700000</v>
      </c>
      <c r="Q380">
        <v>650.72900000000004</v>
      </c>
      <c r="R380">
        <v>-576112</v>
      </c>
      <c r="S380" s="2">
        <v>2527880</v>
      </c>
      <c r="T380">
        <v>3050.57</v>
      </c>
      <c r="U380">
        <v>58393.4</v>
      </c>
      <c r="V380">
        <f t="shared" si="64"/>
        <v>5.8393400000000009</v>
      </c>
      <c r="X380">
        <v>6700000</v>
      </c>
      <c r="Y380">
        <v>50.977200000000003</v>
      </c>
      <c r="Z380">
        <v>86.424899999999994</v>
      </c>
      <c r="AA380">
        <v>35.447699999999998</v>
      </c>
      <c r="AC380">
        <f t="shared" si="80"/>
        <v>23310.01657210568</v>
      </c>
      <c r="AD380">
        <f t="shared" si="81"/>
        <v>3.7995833130368264</v>
      </c>
      <c r="AE380">
        <f t="shared" si="82"/>
        <v>3799.5833130368264</v>
      </c>
      <c r="AF380">
        <f t="shared" si="83"/>
        <v>37.792709176174696</v>
      </c>
      <c r="AG380">
        <f t="shared" si="84"/>
        <v>1.5934290320198566E-2</v>
      </c>
    </row>
    <row r="381" spans="2:33" x14ac:dyDescent="0.2">
      <c r="B381">
        <f t="shared" si="74"/>
        <v>377.14285714285739</v>
      </c>
      <c r="C381">
        <v>6800000</v>
      </c>
      <c r="D381">
        <v>650.66899999999998</v>
      </c>
      <c r="E381">
        <v>-576087</v>
      </c>
      <c r="F381" s="2">
        <v>2527880</v>
      </c>
      <c r="G381">
        <v>3109.35</v>
      </c>
      <c r="I381">
        <f t="shared" si="75"/>
        <v>461.43314062501304</v>
      </c>
      <c r="J381">
        <f t="shared" si="76"/>
        <v>0.50352851420942246</v>
      </c>
      <c r="K381">
        <f t="shared" si="77"/>
        <v>0.9996638628876946</v>
      </c>
      <c r="L381">
        <f t="shared" si="78"/>
        <v>196</v>
      </c>
      <c r="M381">
        <f t="shared" si="79"/>
        <v>0.36499999999999383</v>
      </c>
      <c r="O381">
        <v>377.14285714285739</v>
      </c>
      <c r="P381">
        <v>6800000</v>
      </c>
      <c r="Q381">
        <v>650.66899999999998</v>
      </c>
      <c r="R381">
        <v>-576087</v>
      </c>
      <c r="S381" s="2">
        <v>2527880</v>
      </c>
      <c r="T381">
        <v>3109.35</v>
      </c>
      <c r="U381">
        <v>61670.9</v>
      </c>
      <c r="V381">
        <f t="shared" si="64"/>
        <v>6.1670900000000008</v>
      </c>
      <c r="X381">
        <v>6800000</v>
      </c>
      <c r="Y381">
        <v>51.033099999999997</v>
      </c>
      <c r="Z381">
        <v>86.483599999999996</v>
      </c>
      <c r="AA381">
        <v>35.450499999999998</v>
      </c>
      <c r="AC381">
        <f t="shared" si="80"/>
        <v>23315.54075579335</v>
      </c>
      <c r="AD381">
        <f t="shared" si="81"/>
        <v>4.0118952465960716</v>
      </c>
      <c r="AE381">
        <f t="shared" si="82"/>
        <v>4011.8952465960715</v>
      </c>
      <c r="AF381">
        <f t="shared" si="83"/>
        <v>37.228913068928492</v>
      </c>
      <c r="AG381">
        <f t="shared" si="84"/>
        <v>1.6175599832448512E-2</v>
      </c>
    </row>
    <row r="382" spans="2:33" x14ac:dyDescent="0.2">
      <c r="F382" s="2"/>
    </row>
    <row r="383" spans="2:33" x14ac:dyDescent="0.2">
      <c r="F383" s="2"/>
    </row>
    <row r="384" spans="2:33" x14ac:dyDescent="0.2">
      <c r="F384" s="2"/>
    </row>
    <row r="385" spans="6:6" x14ac:dyDescent="0.2">
      <c r="F385" s="2"/>
    </row>
    <row r="386" spans="6:6" x14ac:dyDescent="0.2">
      <c r="F386" s="2"/>
    </row>
    <row r="387" spans="6:6" x14ac:dyDescent="0.2">
      <c r="F387" s="2"/>
    </row>
  </sheetData>
  <sortState ref="AI28:AJ191">
    <sortCondition ref="AJ28:AJ19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9171-47D2-544E-8A04-FF99D0643B04}">
  <dimension ref="A3:AB99"/>
  <sheetViews>
    <sheetView workbookViewId="0">
      <selection activeCell="K12" sqref="K12"/>
    </sheetView>
  </sheetViews>
  <sheetFormatPr baseColWidth="10" defaultRowHeight="16" x14ac:dyDescent="0.2"/>
  <cols>
    <col min="10" max="10" width="11.1640625" bestFit="1" customWidth="1"/>
  </cols>
  <sheetData>
    <row r="3" spans="1:19" x14ac:dyDescent="0.2">
      <c r="B3">
        <v>400</v>
      </c>
      <c r="C3" t="s">
        <v>97</v>
      </c>
      <c r="D3">
        <v>3.4</v>
      </c>
      <c r="E3" t="s">
        <v>12</v>
      </c>
    </row>
    <row r="4" spans="1:19" x14ac:dyDescent="0.2">
      <c r="J4" t="s">
        <v>100</v>
      </c>
    </row>
    <row r="5" spans="1:19" x14ac:dyDescent="0.2">
      <c r="A5" t="s">
        <v>39</v>
      </c>
      <c r="B5" t="s">
        <v>94</v>
      </c>
      <c r="C5" t="s">
        <v>95</v>
      </c>
      <c r="D5" t="s">
        <v>96</v>
      </c>
      <c r="E5" t="s">
        <v>40</v>
      </c>
      <c r="F5" t="s">
        <v>15</v>
      </c>
      <c r="G5" t="s">
        <v>41</v>
      </c>
      <c r="H5" t="s">
        <v>42</v>
      </c>
      <c r="J5" t="s">
        <v>99</v>
      </c>
      <c r="K5" t="s">
        <v>101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S5" t="s">
        <v>97</v>
      </c>
    </row>
    <row r="6" spans="1:19" x14ac:dyDescent="0.2">
      <c r="A6" s="8">
        <f>D6*2</f>
        <v>3.0599999999999996</v>
      </c>
      <c r="B6">
        <v>4.5</v>
      </c>
      <c r="C6">
        <f>B6*$D$3</f>
        <v>15.299999999999999</v>
      </c>
      <c r="D6">
        <f>C6/10</f>
        <v>1.5299999999999998</v>
      </c>
      <c r="E6">
        <f>4*3.14*C6^2</f>
        <v>2940.1704</v>
      </c>
      <c r="F6">
        <v>194.68595117190853</v>
      </c>
      <c r="G6">
        <f>F6/E6</f>
        <v>6.6215873464989833E-2</v>
      </c>
      <c r="H6">
        <f>G6*16.02</f>
        <v>1.0607782929091372</v>
      </c>
      <c r="J6">
        <f>2*H6/D6/(0.000000001)</f>
        <v>1386638291.3844931</v>
      </c>
      <c r="K6">
        <f>J6*(10^-9)</f>
        <v>1.3866382913844932</v>
      </c>
      <c r="M6">
        <v>10000</v>
      </c>
      <c r="N6">
        <v>607.73900000000003</v>
      </c>
      <c r="O6">
        <v>-580011</v>
      </c>
      <c r="P6" s="2">
        <v>2527840</v>
      </c>
      <c r="Q6">
        <v>12.9796</v>
      </c>
      <c r="S6" s="4">
        <f>(P6^(1/3))/40</f>
        <v>3.4055704533349336</v>
      </c>
    </row>
    <row r="7" spans="1:19" x14ac:dyDescent="0.2">
      <c r="A7" s="8">
        <f t="shared" ref="A7:A12" si="0">D7*2</f>
        <v>4.42</v>
      </c>
      <c r="B7">
        <v>6.5</v>
      </c>
      <c r="C7">
        <f t="shared" ref="C7:C12" si="1">B7*$D$3</f>
        <v>22.099999999999998</v>
      </c>
      <c r="D7">
        <f t="shared" ref="D7:D12" si="2">C7/10</f>
        <v>2.21</v>
      </c>
      <c r="E7">
        <f t="shared" ref="E7:E9" si="3">4*3.14*C7^2</f>
        <v>6134.4295999999995</v>
      </c>
      <c r="F7">
        <v>454.39240429690108</v>
      </c>
      <c r="G7">
        <f>F7/E7</f>
        <v>7.4072478441500264E-2</v>
      </c>
      <c r="H7">
        <f>G7*16.02</f>
        <v>1.1866411046328342</v>
      </c>
      <c r="J7">
        <f t="shared" ref="J7:J11" si="4">2*H7/D7/(0.000000001)</f>
        <v>1073883352.6088996</v>
      </c>
      <c r="K7">
        <f t="shared" ref="K7:K11" si="5">J7*(10^-9)</f>
        <v>1.0738833526088996</v>
      </c>
      <c r="M7">
        <v>20000</v>
      </c>
      <c r="N7">
        <v>607.48500000000001</v>
      </c>
      <c r="O7">
        <v>-579983</v>
      </c>
      <c r="P7" s="2">
        <v>2527900</v>
      </c>
      <c r="Q7">
        <v>-0.63095599999999996</v>
      </c>
      <c r="S7" s="4">
        <f>(P7^(1/3))/40</f>
        <v>3.405597397631321</v>
      </c>
    </row>
    <row r="8" spans="1:19" x14ac:dyDescent="0.2">
      <c r="A8" s="8">
        <f t="shared" si="0"/>
        <v>5.7799999999999994</v>
      </c>
      <c r="B8">
        <v>8.5</v>
      </c>
      <c r="C8">
        <f t="shared" si="1"/>
        <v>28.9</v>
      </c>
      <c r="D8">
        <f t="shared" si="2"/>
        <v>2.8899999999999997</v>
      </c>
      <c r="E8">
        <f t="shared" si="3"/>
        <v>10490.237599999999</v>
      </c>
      <c r="F8">
        <v>770.8999902344076</v>
      </c>
      <c r="G8">
        <f>F8/E8</f>
        <v>7.3487371747843699E-2</v>
      </c>
      <c r="H8">
        <f>G8*16.02</f>
        <v>1.1772676954004559</v>
      </c>
      <c r="J8">
        <f t="shared" si="4"/>
        <v>814718128.30481386</v>
      </c>
      <c r="K8">
        <f t="shared" si="5"/>
        <v>0.81471812830481394</v>
      </c>
      <c r="M8">
        <v>30000</v>
      </c>
      <c r="N8">
        <v>607.16600000000005</v>
      </c>
      <c r="O8">
        <v>-579997</v>
      </c>
      <c r="P8" s="2">
        <v>2528190</v>
      </c>
      <c r="Q8">
        <v>-13.192600000000001</v>
      </c>
      <c r="S8" s="4">
        <f t="shared" ref="S8:S14" si="6">(P8^(1/3))/40</f>
        <v>3.4057276223871904</v>
      </c>
    </row>
    <row r="9" spans="1:19" x14ac:dyDescent="0.2">
      <c r="A9" s="8">
        <f t="shared" si="0"/>
        <v>7.1399999999999988</v>
      </c>
      <c r="B9">
        <v>10.5</v>
      </c>
      <c r="C9">
        <f t="shared" si="1"/>
        <v>35.699999999999996</v>
      </c>
      <c r="D9">
        <f t="shared" si="2"/>
        <v>3.5699999999999994</v>
      </c>
      <c r="E9">
        <f t="shared" si="3"/>
        <v>16007.594399999998</v>
      </c>
      <c r="F9">
        <v>1155.822271484416</v>
      </c>
      <c r="G9">
        <f>F9/E9</f>
        <v>7.2204620044871715E-2</v>
      </c>
      <c r="H9">
        <f>G9*16.02</f>
        <v>1.1567180131188448</v>
      </c>
      <c r="J9">
        <f t="shared" si="4"/>
        <v>648021295.86489916</v>
      </c>
      <c r="K9">
        <f t="shared" si="5"/>
        <v>0.6480212958648992</v>
      </c>
      <c r="M9">
        <v>40000</v>
      </c>
      <c r="N9">
        <v>607.58199999999999</v>
      </c>
      <c r="O9">
        <v>-579979</v>
      </c>
      <c r="P9" s="2">
        <v>2528260</v>
      </c>
      <c r="Q9">
        <v>2.1543100000000002</v>
      </c>
      <c r="S9" s="4">
        <f t="shared" si="6"/>
        <v>3.405759054456952</v>
      </c>
    </row>
    <row r="10" spans="1:19" x14ac:dyDescent="0.2">
      <c r="A10" s="8">
        <f t="shared" si="0"/>
        <v>8.5</v>
      </c>
      <c r="B10">
        <v>12.5</v>
      </c>
      <c r="C10">
        <f t="shared" si="1"/>
        <v>42.5</v>
      </c>
      <c r="D10">
        <f t="shared" si="2"/>
        <v>4.25</v>
      </c>
      <c r="E10">
        <f>4*3.14*C10^2</f>
        <v>22686.5</v>
      </c>
      <c r="F10">
        <v>1664.5361777343787</v>
      </c>
      <c r="G10">
        <f>F10/E10</f>
        <v>7.337121978861344E-2</v>
      </c>
      <c r="H10">
        <f>G10*16.02</f>
        <v>1.1754069410135872</v>
      </c>
      <c r="J10">
        <f t="shared" si="4"/>
        <v>553132678.12404108</v>
      </c>
      <c r="K10">
        <f t="shared" si="5"/>
        <v>0.5531326781240411</v>
      </c>
      <c r="M10">
        <v>50000</v>
      </c>
      <c r="N10">
        <v>607.33500000000004</v>
      </c>
      <c r="O10">
        <v>-580004</v>
      </c>
      <c r="P10" s="2">
        <v>2527720</v>
      </c>
      <c r="Q10">
        <v>6.1373800000000003</v>
      </c>
      <c r="S10" s="4">
        <f t="shared" si="6"/>
        <v>3.4055165634630455</v>
      </c>
    </row>
    <row r="11" spans="1:19" x14ac:dyDescent="0.2">
      <c r="A11" s="8">
        <f t="shared" si="0"/>
        <v>11.22</v>
      </c>
      <c r="B11">
        <v>16.5</v>
      </c>
      <c r="C11">
        <f t="shared" si="1"/>
        <v>56.1</v>
      </c>
      <c r="D11">
        <f t="shared" si="2"/>
        <v>5.61</v>
      </c>
      <c r="E11">
        <f>4*3.14*C11^2</f>
        <v>39528.957600000002</v>
      </c>
      <c r="H11">
        <f>AVERAGE(H7:H10)</f>
        <v>1.1740084385414304</v>
      </c>
      <c r="J11">
        <f t="shared" si="4"/>
        <v>418541332.81334412</v>
      </c>
      <c r="K11">
        <f t="shared" si="5"/>
        <v>0.41854133281334416</v>
      </c>
      <c r="M11">
        <v>60000</v>
      </c>
      <c r="N11">
        <v>607.553</v>
      </c>
      <c r="O11">
        <v>-579926</v>
      </c>
      <c r="P11" s="2">
        <v>2528210</v>
      </c>
      <c r="Q11">
        <v>-5.6408899999999997</v>
      </c>
      <c r="S11" s="4">
        <f t="shared" si="6"/>
        <v>3.4057366030377532</v>
      </c>
    </row>
    <row r="12" spans="1:19" x14ac:dyDescent="0.2">
      <c r="A12" s="8">
        <f t="shared" si="0"/>
        <v>12.58</v>
      </c>
      <c r="B12">
        <v>18.5</v>
      </c>
      <c r="C12">
        <f t="shared" si="1"/>
        <v>62.9</v>
      </c>
      <c r="D12">
        <f t="shared" si="2"/>
        <v>6.29</v>
      </c>
      <c r="E12">
        <f>4*3.14*C12^2</f>
        <v>49692.509599999998</v>
      </c>
      <c r="H12">
        <f>AVERAGE(H7:H11)</f>
        <v>1.1740084385414304</v>
      </c>
      <c r="J12">
        <f>2*H12/D12/(0.000000001)</f>
        <v>373293621.15784752</v>
      </c>
      <c r="K12">
        <f>J12*(10^-9)</f>
        <v>0.37329362115784753</v>
      </c>
      <c r="M12">
        <v>70000</v>
      </c>
      <c r="N12">
        <v>607.08000000000004</v>
      </c>
      <c r="O12">
        <v>-579970</v>
      </c>
      <c r="P12" s="2">
        <v>2528200</v>
      </c>
      <c r="Q12">
        <v>6.4975899999999998</v>
      </c>
      <c r="S12" s="4">
        <f t="shared" si="6"/>
        <v>3.4057321127183924</v>
      </c>
    </row>
    <row r="13" spans="1:19" x14ac:dyDescent="0.2">
      <c r="B13">
        <v>500</v>
      </c>
      <c r="C13" t="s">
        <v>97</v>
      </c>
      <c r="D13">
        <v>3.4009999999999998</v>
      </c>
      <c r="E13" t="s">
        <v>12</v>
      </c>
      <c r="M13">
        <v>80000</v>
      </c>
      <c r="N13">
        <v>607.60199999999998</v>
      </c>
      <c r="O13">
        <v>-580010</v>
      </c>
      <c r="P13" s="2">
        <v>2527810</v>
      </c>
      <c r="Q13">
        <v>-4.98393</v>
      </c>
      <c r="S13" s="4">
        <f t="shared" si="6"/>
        <v>3.4055569810268516</v>
      </c>
    </row>
    <row r="14" spans="1:19" x14ac:dyDescent="0.2">
      <c r="M14">
        <v>90000</v>
      </c>
      <c r="N14">
        <v>607.69500000000005</v>
      </c>
      <c r="O14">
        <v>-579998</v>
      </c>
      <c r="P14" s="2">
        <v>2528310</v>
      </c>
      <c r="Q14">
        <v>11.9049</v>
      </c>
      <c r="S14" s="4">
        <f t="shared" si="6"/>
        <v>3.4057815055801433</v>
      </c>
    </row>
    <row r="15" spans="1:19" x14ac:dyDescent="0.2">
      <c r="B15" t="s">
        <v>94</v>
      </c>
      <c r="C15" t="s">
        <v>95</v>
      </c>
      <c r="D15" t="s">
        <v>96</v>
      </c>
      <c r="E15" t="s">
        <v>40</v>
      </c>
      <c r="F15" t="s">
        <v>15</v>
      </c>
      <c r="G15" t="s">
        <v>41</v>
      </c>
      <c r="H15" t="s">
        <v>42</v>
      </c>
      <c r="M15">
        <v>100000</v>
      </c>
      <c r="N15">
        <v>607.149</v>
      </c>
      <c r="O15">
        <v>-579995</v>
      </c>
      <c r="P15" s="2">
        <v>2528010</v>
      </c>
      <c r="Q15">
        <v>-0.71826500000000004</v>
      </c>
      <c r="S15" s="4">
        <f>(P15^(1/3))/40</f>
        <v>3.4056467944007274</v>
      </c>
    </row>
    <row r="16" spans="1:19" x14ac:dyDescent="0.2">
      <c r="B16">
        <v>4.5</v>
      </c>
      <c r="C16">
        <f>B16*$D$13</f>
        <v>15.304499999999999</v>
      </c>
      <c r="D16">
        <f>C16/10</f>
        <v>1.5304499999999999</v>
      </c>
      <c r="E16">
        <f>4*3.14*C16^2</f>
        <v>2941.9001663399999</v>
      </c>
      <c r="F16">
        <v>197.90016210940666</v>
      </c>
      <c r="G16">
        <f>F16/E16</f>
        <v>6.7269503014989476E-2</v>
      </c>
      <c r="H16">
        <f>G16*16.02</f>
        <v>1.0776574383001314</v>
      </c>
    </row>
    <row r="17" spans="2:8" x14ac:dyDescent="0.2">
      <c r="B17">
        <v>6.5</v>
      </c>
      <c r="C17">
        <f t="shared" ref="C17:C20" si="7">B17*$D$13</f>
        <v>22.106499999999997</v>
      </c>
      <c r="D17">
        <f t="shared" ref="D17:D20" si="8">C17/10</f>
        <v>2.2106499999999998</v>
      </c>
      <c r="E17">
        <f t="shared" ref="E17:E20" si="9">4*3.14*C17^2</f>
        <v>6138.0386186599981</v>
      </c>
      <c r="F17">
        <v>454.21417773433495</v>
      </c>
      <c r="G17">
        <f>F17/E17</f>
        <v>7.3999889207848446E-2</v>
      </c>
      <c r="H17">
        <f>G17*16.02</f>
        <v>1.185478225109732</v>
      </c>
    </row>
    <row r="18" spans="2:8" x14ac:dyDescent="0.2">
      <c r="B18">
        <v>8.5</v>
      </c>
      <c r="C18">
        <f t="shared" si="7"/>
        <v>28.908499999999997</v>
      </c>
      <c r="D18">
        <f t="shared" si="8"/>
        <v>2.8908499999999995</v>
      </c>
      <c r="E18">
        <f t="shared" si="9"/>
        <v>10496.409235459998</v>
      </c>
      <c r="F18">
        <v>774.10323242191225</v>
      </c>
      <c r="G18">
        <f>F18/E18</f>
        <v>7.3749337993297831E-2</v>
      </c>
      <c r="H18">
        <f>G18*16.02</f>
        <v>1.1814643946526313</v>
      </c>
    </row>
    <row r="19" spans="2:8" x14ac:dyDescent="0.2">
      <c r="B19">
        <v>10.5</v>
      </c>
      <c r="C19">
        <f t="shared" si="7"/>
        <v>35.710499999999996</v>
      </c>
      <c r="D19">
        <f t="shared" si="8"/>
        <v>3.5710499999999996</v>
      </c>
      <c r="E19">
        <f t="shared" si="9"/>
        <v>16017.012016739996</v>
      </c>
      <c r="F19">
        <v>1160.878138671862</v>
      </c>
      <c r="G19">
        <f>F19/E19</f>
        <v>7.2477821547401192E-2</v>
      </c>
      <c r="H19">
        <f>G19*16.02</f>
        <v>1.1610947011893671</v>
      </c>
    </row>
    <row r="20" spans="2:8" x14ac:dyDescent="0.2">
      <c r="B20">
        <v>12.5</v>
      </c>
      <c r="C20">
        <f t="shared" si="7"/>
        <v>42.512499999999996</v>
      </c>
      <c r="D20">
        <f t="shared" si="8"/>
        <v>4.2512499999999998</v>
      </c>
      <c r="E20">
        <f t="shared" si="9"/>
        <v>22699.846962499996</v>
      </c>
      <c r="F20">
        <v>1677.5751699218526</v>
      </c>
      <c r="G20">
        <f>F20/E20</f>
        <v>7.3902488095765412E-2</v>
      </c>
      <c r="H20">
        <f>G20*16.02</f>
        <v>1.1839178592941619</v>
      </c>
    </row>
    <row r="23" spans="2:8" x14ac:dyDescent="0.2">
      <c r="B23">
        <v>600</v>
      </c>
      <c r="C23" t="s">
        <v>97</v>
      </c>
      <c r="D23">
        <v>3.4039999999999999</v>
      </c>
      <c r="E23" t="s">
        <v>12</v>
      </c>
    </row>
    <row r="25" spans="2:8" x14ac:dyDescent="0.2">
      <c r="B25" t="s">
        <v>94</v>
      </c>
      <c r="C25" t="s">
        <v>95</v>
      </c>
      <c r="D25" t="s">
        <v>96</v>
      </c>
      <c r="E25" t="s">
        <v>40</v>
      </c>
      <c r="F25" t="s">
        <v>15</v>
      </c>
      <c r="G25" t="s">
        <v>41</v>
      </c>
      <c r="H25" t="s">
        <v>42</v>
      </c>
    </row>
    <row r="26" spans="2:8" x14ac:dyDescent="0.2">
      <c r="B26">
        <v>4.5</v>
      </c>
      <c r="C26">
        <f>B26*$D$23</f>
        <v>15.318</v>
      </c>
      <c r="D26">
        <f>C26/10</f>
        <v>1.5318000000000001</v>
      </c>
      <c r="E26">
        <f>4*3.14*C26^2</f>
        <v>2947.0925174399999</v>
      </c>
      <c r="F26">
        <v>200.44598632818088</v>
      </c>
      <c r="G26">
        <f>F26/E26</f>
        <v>6.8014826525466129E-2</v>
      </c>
      <c r="H26">
        <f>G26*16.02</f>
        <v>1.0895975209379674</v>
      </c>
    </row>
    <row r="27" spans="2:8" x14ac:dyDescent="0.2">
      <c r="B27">
        <v>6.5</v>
      </c>
      <c r="C27">
        <f t="shared" ref="C27:C30" si="10">B27*$D$23</f>
        <v>22.125999999999998</v>
      </c>
      <c r="D27">
        <f t="shared" ref="D27:D30" si="11">C27/10</f>
        <v>2.2125999999999997</v>
      </c>
      <c r="E27">
        <f t="shared" ref="E27:E30" si="12">4*3.14*C27^2</f>
        <v>6148.8720425599995</v>
      </c>
      <c r="F27">
        <v>457.51403320312966</v>
      </c>
      <c r="G27">
        <f>F27/E27</f>
        <v>7.4406172390058367E-2</v>
      </c>
      <c r="H27">
        <f>G27*16.02</f>
        <v>1.1919868816887349</v>
      </c>
    </row>
    <row r="28" spans="2:8" x14ac:dyDescent="0.2">
      <c r="B28">
        <v>8.5</v>
      </c>
      <c r="C28">
        <f t="shared" si="10"/>
        <v>28.933999999999997</v>
      </c>
      <c r="D28">
        <f t="shared" si="11"/>
        <v>2.8933999999999997</v>
      </c>
      <c r="E28">
        <f t="shared" si="12"/>
        <v>10514.935031359999</v>
      </c>
      <c r="F28">
        <v>780.97719726560172</v>
      </c>
      <c r="G28">
        <f>F28/E28</f>
        <v>7.427313577653083E-2</v>
      </c>
      <c r="H28">
        <f>G28*16.02</f>
        <v>1.1898556351400238</v>
      </c>
    </row>
    <row r="29" spans="2:8" x14ac:dyDescent="0.2">
      <c r="B29">
        <v>10.5</v>
      </c>
      <c r="C29">
        <f t="shared" si="10"/>
        <v>35.741999999999997</v>
      </c>
      <c r="D29">
        <f t="shared" si="11"/>
        <v>3.5741999999999998</v>
      </c>
      <c r="E29">
        <f t="shared" si="12"/>
        <v>16045.281483839997</v>
      </c>
      <c r="F29">
        <v>1166.7539160156157</v>
      </c>
      <c r="G29">
        <f>F29/E29</f>
        <v>7.2716325805235127E-2</v>
      </c>
      <c r="H29">
        <f>G29*16.02</f>
        <v>1.1649155393998667</v>
      </c>
    </row>
    <row r="30" spans="2:8" x14ac:dyDescent="0.2">
      <c r="B30">
        <v>12.5</v>
      </c>
      <c r="C30">
        <f t="shared" si="10"/>
        <v>42.55</v>
      </c>
      <c r="D30">
        <f t="shared" si="11"/>
        <v>4.2549999999999999</v>
      </c>
      <c r="E30">
        <f t="shared" si="12"/>
        <v>22739.911399999997</v>
      </c>
      <c r="F30">
        <v>1686.7250097655924</v>
      </c>
      <c r="G30">
        <f>F30/E30</f>
        <v>7.4174651787147799E-2</v>
      </c>
      <c r="H30">
        <f>G30*16.02</f>
        <v>1.1882779216301078</v>
      </c>
    </row>
    <row r="33" spans="2:28" x14ac:dyDescent="0.2">
      <c r="B33">
        <v>700</v>
      </c>
      <c r="C33" t="s">
        <v>97</v>
      </c>
      <c r="D33">
        <v>3.4060000000000001</v>
      </c>
      <c r="E33" t="s">
        <v>12</v>
      </c>
    </row>
    <row r="35" spans="2:28" x14ac:dyDescent="0.2">
      <c r="B35" t="s">
        <v>94</v>
      </c>
      <c r="C35" t="s">
        <v>95</v>
      </c>
      <c r="D35" t="s">
        <v>96</v>
      </c>
      <c r="E35" t="s">
        <v>40</v>
      </c>
      <c r="F35" t="s">
        <v>15</v>
      </c>
      <c r="G35" t="s">
        <v>41</v>
      </c>
      <c r="H35" t="s">
        <v>42</v>
      </c>
    </row>
    <row r="36" spans="2:28" x14ac:dyDescent="0.2">
      <c r="B36">
        <v>4.5</v>
      </c>
      <c r="C36">
        <f>B36*$D$33</f>
        <v>15.327</v>
      </c>
      <c r="D36">
        <f>C36/10</f>
        <v>1.5327</v>
      </c>
      <c r="E36">
        <f>4*3.14*C36^2</f>
        <v>2950.5566282400005</v>
      </c>
      <c r="F36">
        <v>205.55456054687966</v>
      </c>
      <c r="G36">
        <f>F36/E36</f>
        <v>6.9666366874474264E-2</v>
      </c>
      <c r="H36">
        <f>G36*16.02</f>
        <v>1.1160551973290778</v>
      </c>
    </row>
    <row r="37" spans="2:28" x14ac:dyDescent="0.2">
      <c r="B37">
        <v>6.5</v>
      </c>
      <c r="C37">
        <f t="shared" ref="C37:C40" si="13">B37*$D$33</f>
        <v>22.138999999999999</v>
      </c>
      <c r="D37">
        <f t="shared" ref="D37:D40" si="14">C37/10</f>
        <v>2.2138999999999998</v>
      </c>
      <c r="E37">
        <f t="shared" ref="E37:E40" si="15">4*3.14*C37^2</f>
        <v>6156.0996317600002</v>
      </c>
      <c r="F37">
        <v>464.49463867186569</v>
      </c>
      <c r="G37">
        <f>F37/E37</f>
        <v>7.5452748729972846E-2</v>
      </c>
      <c r="H37">
        <f>G37*16.02</f>
        <v>1.2087530346541651</v>
      </c>
    </row>
    <row r="38" spans="2:28" x14ac:dyDescent="0.2">
      <c r="B38">
        <v>8.5</v>
      </c>
      <c r="C38">
        <f t="shared" si="13"/>
        <v>28.951000000000001</v>
      </c>
      <c r="D38">
        <f t="shared" si="14"/>
        <v>2.8951000000000002</v>
      </c>
      <c r="E38">
        <f t="shared" si="15"/>
        <v>10527.29463656</v>
      </c>
      <c r="F38">
        <v>785.83491210942157</v>
      </c>
      <c r="G38">
        <f>F38/E38</f>
        <v>7.4647375155656184E-2</v>
      </c>
      <c r="H38">
        <f>G38*16.02</f>
        <v>1.1958509499936121</v>
      </c>
    </row>
    <row r="39" spans="2:28" x14ac:dyDescent="0.2">
      <c r="B39">
        <v>10.5</v>
      </c>
      <c r="C39">
        <f t="shared" si="13"/>
        <v>35.762999999999998</v>
      </c>
      <c r="D39">
        <f t="shared" si="14"/>
        <v>3.5762999999999998</v>
      </c>
      <c r="E39">
        <f t="shared" si="15"/>
        <v>16064.141642639999</v>
      </c>
      <c r="F39">
        <v>1182.4494433593936</v>
      </c>
      <c r="G39">
        <f>F39/E39</f>
        <v>7.3608006556711889E-2</v>
      </c>
      <c r="H39">
        <f>G39*16.02</f>
        <v>1.1792002650385245</v>
      </c>
    </row>
    <row r="40" spans="2:28" x14ac:dyDescent="0.2">
      <c r="B40">
        <v>12.5</v>
      </c>
      <c r="C40">
        <f t="shared" si="13"/>
        <v>42.575000000000003</v>
      </c>
      <c r="D40">
        <f t="shared" si="14"/>
        <v>4.2575000000000003</v>
      </c>
      <c r="E40">
        <f t="shared" si="15"/>
        <v>22766.640650000005</v>
      </c>
      <c r="F40">
        <v>1710.034599609382</v>
      </c>
      <c r="G40">
        <f>F40/E40</f>
        <v>7.5111415245594504E-2</v>
      </c>
      <c r="H40">
        <f>G40*16.02</f>
        <v>1.2032848722344238</v>
      </c>
    </row>
    <row r="44" spans="2:28" x14ac:dyDescent="0.2">
      <c r="B44">
        <v>400</v>
      </c>
      <c r="C44" t="s">
        <v>12</v>
      </c>
      <c r="I44">
        <v>500</v>
      </c>
      <c r="J44" t="s">
        <v>12</v>
      </c>
      <c r="P44">
        <v>600</v>
      </c>
      <c r="Q44" t="s">
        <v>12</v>
      </c>
      <c r="W44">
        <v>700</v>
      </c>
      <c r="X44" t="s">
        <v>12</v>
      </c>
    </row>
    <row r="45" spans="2:28" x14ac:dyDescent="0.2">
      <c r="B45">
        <v>4.5</v>
      </c>
      <c r="D45">
        <v>749</v>
      </c>
      <c r="I45">
        <v>4.5</v>
      </c>
      <c r="K45">
        <v>749</v>
      </c>
      <c r="P45">
        <v>4.5</v>
      </c>
      <c r="R45">
        <v>749</v>
      </c>
      <c r="W45">
        <v>4.5</v>
      </c>
      <c r="Y45">
        <v>749</v>
      </c>
    </row>
    <row r="46" spans="2:28" x14ac:dyDescent="0.2">
      <c r="B46">
        <v>20</v>
      </c>
      <c r="C46">
        <v>100000</v>
      </c>
      <c r="D46">
        <v>346.99</v>
      </c>
      <c r="E46">
        <v>-584936</v>
      </c>
      <c r="F46" s="2">
        <v>2517530</v>
      </c>
      <c r="G46">
        <v>5.7634899999999996E-3</v>
      </c>
      <c r="I46">
        <v>20</v>
      </c>
      <c r="J46">
        <v>100000</v>
      </c>
      <c r="K46">
        <v>433.767</v>
      </c>
      <c r="L46">
        <v>-583099</v>
      </c>
      <c r="M46" s="2">
        <v>2520410</v>
      </c>
      <c r="N46">
        <v>5.0105799999999997E-3</v>
      </c>
      <c r="P46">
        <v>20</v>
      </c>
      <c r="Q46">
        <v>100000</v>
      </c>
      <c r="R46">
        <v>520.52700000000004</v>
      </c>
      <c r="S46">
        <v>-581343</v>
      </c>
      <c r="T46" s="2">
        <v>2524660</v>
      </c>
      <c r="U46">
        <v>8.0678E-3</v>
      </c>
      <c r="W46">
        <v>20</v>
      </c>
      <c r="X46">
        <v>100000</v>
      </c>
      <c r="Y46">
        <v>607.25599999999997</v>
      </c>
      <c r="Z46">
        <v>-579614</v>
      </c>
      <c r="AA46" s="2">
        <v>2529960</v>
      </c>
      <c r="AB46" s="2">
        <v>-7.6926400000000003E-5</v>
      </c>
    </row>
    <row r="47" spans="2:28" x14ac:dyDescent="0.2">
      <c r="C47">
        <v>200000</v>
      </c>
      <c r="D47">
        <v>346.99700000000001</v>
      </c>
      <c r="E47">
        <v>-581361</v>
      </c>
      <c r="F47" s="2">
        <v>2516640</v>
      </c>
      <c r="G47">
        <v>1.10288E-2</v>
      </c>
      <c r="J47">
        <v>200000</v>
      </c>
      <c r="K47">
        <v>433.779</v>
      </c>
      <c r="L47">
        <v>-579529</v>
      </c>
      <c r="M47" s="2">
        <v>2519590</v>
      </c>
      <c r="N47">
        <v>9.2625799999999994E-3</v>
      </c>
      <c r="Q47">
        <v>200000</v>
      </c>
      <c r="R47">
        <v>520.54100000000005</v>
      </c>
      <c r="S47">
        <v>-577765</v>
      </c>
      <c r="T47" s="2">
        <v>2523740</v>
      </c>
      <c r="U47">
        <v>3.4741000000000001E-2</v>
      </c>
      <c r="X47">
        <v>200000</v>
      </c>
      <c r="Y47">
        <v>607.26099999999997</v>
      </c>
      <c r="Z47">
        <v>-576046</v>
      </c>
      <c r="AA47" s="2">
        <v>2528930</v>
      </c>
      <c r="AB47">
        <v>1.3906E-2</v>
      </c>
    </row>
    <row r="48" spans="2:28" x14ac:dyDescent="0.2">
      <c r="B48">
        <v>40</v>
      </c>
      <c r="C48">
        <v>100000</v>
      </c>
      <c r="D48">
        <v>347.01299999999998</v>
      </c>
      <c r="E48">
        <v>-585548</v>
      </c>
      <c r="F48" s="2">
        <v>2514840</v>
      </c>
      <c r="G48">
        <v>2.0287699999999999E-2</v>
      </c>
      <c r="I48">
        <v>40</v>
      </c>
      <c r="J48">
        <v>100000</v>
      </c>
      <c r="K48">
        <v>433.75599999999997</v>
      </c>
      <c r="L48">
        <v>-583714</v>
      </c>
      <c r="M48" s="2">
        <v>2517850</v>
      </c>
      <c r="N48">
        <v>-1.3124800000000001E-2</v>
      </c>
      <c r="P48">
        <v>40</v>
      </c>
      <c r="Q48">
        <v>100000</v>
      </c>
      <c r="R48">
        <v>520.505</v>
      </c>
      <c r="S48">
        <v>-581955</v>
      </c>
      <c r="T48" s="2">
        <v>2522220</v>
      </c>
      <c r="U48">
        <v>1.6436599999999999E-3</v>
      </c>
      <c r="W48">
        <v>40</v>
      </c>
      <c r="X48">
        <v>100000</v>
      </c>
      <c r="Y48">
        <v>607.28200000000004</v>
      </c>
      <c r="Z48">
        <v>-580232</v>
      </c>
      <c r="AA48" s="2">
        <v>2527410</v>
      </c>
      <c r="AB48">
        <v>-1.04146E-2</v>
      </c>
    </row>
    <row r="49" spans="2:28" x14ac:dyDescent="0.2">
      <c r="C49">
        <v>200000</v>
      </c>
      <c r="D49">
        <v>346.99700000000001</v>
      </c>
      <c r="E49">
        <v>-581950</v>
      </c>
      <c r="F49" s="2">
        <v>2514160</v>
      </c>
      <c r="G49">
        <v>9.4967699999999999E-3</v>
      </c>
      <c r="J49">
        <v>200000</v>
      </c>
      <c r="K49">
        <v>433.73700000000002</v>
      </c>
      <c r="L49">
        <v>-580122</v>
      </c>
      <c r="M49" s="2">
        <v>2517140</v>
      </c>
      <c r="N49">
        <v>5.5636499999999998E-3</v>
      </c>
      <c r="Q49">
        <v>200000</v>
      </c>
      <c r="R49">
        <v>520.49</v>
      </c>
      <c r="S49">
        <v>-578374</v>
      </c>
      <c r="T49" s="2">
        <v>2521240</v>
      </c>
      <c r="U49">
        <v>3.7174800000000001E-2</v>
      </c>
      <c r="X49">
        <v>200000</v>
      </c>
      <c r="Y49">
        <v>607.30399999999997</v>
      </c>
      <c r="Z49">
        <v>-576652</v>
      </c>
      <c r="AA49" s="2">
        <v>2526470</v>
      </c>
      <c r="AB49">
        <v>1.7103699999999999E-2</v>
      </c>
    </row>
    <row r="50" spans="2:28" x14ac:dyDescent="0.2">
      <c r="B50">
        <v>80</v>
      </c>
      <c r="C50">
        <v>100000</v>
      </c>
      <c r="D50">
        <v>346.99599999999998</v>
      </c>
      <c r="E50">
        <v>-585173</v>
      </c>
      <c r="F50" s="2">
        <v>2516190</v>
      </c>
      <c r="G50">
        <v>1.2849299999999999E-2</v>
      </c>
      <c r="I50">
        <v>80</v>
      </c>
      <c r="J50">
        <v>100000</v>
      </c>
      <c r="K50">
        <v>433.76799999999997</v>
      </c>
      <c r="L50">
        <v>-583339</v>
      </c>
      <c r="M50" s="2">
        <v>2519120</v>
      </c>
      <c r="N50">
        <v>2.3005500000000002E-2</v>
      </c>
      <c r="P50">
        <v>80</v>
      </c>
      <c r="Q50">
        <v>100000</v>
      </c>
      <c r="R50">
        <v>520.51199999999994</v>
      </c>
      <c r="S50">
        <v>-581584</v>
      </c>
      <c r="T50" s="2">
        <v>2523320</v>
      </c>
      <c r="U50">
        <v>-4.2183499999999999E-2</v>
      </c>
      <c r="W50">
        <v>80</v>
      </c>
      <c r="X50">
        <v>100000</v>
      </c>
      <c r="Y50">
        <v>607.25400000000002</v>
      </c>
      <c r="Z50">
        <v>-579850</v>
      </c>
      <c r="AA50" s="2">
        <v>2528670</v>
      </c>
      <c r="AB50">
        <v>3.7283199999999998E-3</v>
      </c>
    </row>
    <row r="51" spans="2:28" x14ac:dyDescent="0.2">
      <c r="C51">
        <v>200000</v>
      </c>
      <c r="D51">
        <v>347.01600000000002</v>
      </c>
      <c r="E51">
        <v>-581522</v>
      </c>
      <c r="F51" s="2">
        <v>2515660</v>
      </c>
      <c r="G51">
        <v>2.49248E-3</v>
      </c>
      <c r="J51">
        <v>200000</v>
      </c>
      <c r="K51">
        <v>433.73899999999998</v>
      </c>
      <c r="L51">
        <v>-579712</v>
      </c>
      <c r="M51" s="2">
        <v>2518470</v>
      </c>
      <c r="N51">
        <v>-6.8758999999999999E-3</v>
      </c>
      <c r="Q51">
        <v>200000</v>
      </c>
      <c r="R51">
        <v>520.50300000000004</v>
      </c>
      <c r="S51">
        <v>-577965</v>
      </c>
      <c r="T51" s="2">
        <v>2522830</v>
      </c>
      <c r="U51">
        <v>9.0098699999999997E-3</v>
      </c>
      <c r="X51">
        <v>200000</v>
      </c>
      <c r="Y51">
        <v>607.23500000000001</v>
      </c>
      <c r="Z51">
        <v>-576236</v>
      </c>
      <c r="AA51" s="2">
        <v>2527950</v>
      </c>
      <c r="AB51">
        <v>2.6375599999999999E-2</v>
      </c>
    </row>
    <row r="52" spans="2:28" x14ac:dyDescent="0.2">
      <c r="B52">
        <v>120</v>
      </c>
      <c r="C52">
        <v>100000</v>
      </c>
      <c r="D52">
        <v>347.01400000000001</v>
      </c>
      <c r="E52">
        <v>-585300</v>
      </c>
      <c r="F52" s="2">
        <v>2515680</v>
      </c>
      <c r="G52">
        <v>-8.1540799999999993E-3</v>
      </c>
      <c r="I52">
        <v>120</v>
      </c>
      <c r="J52">
        <v>100000</v>
      </c>
      <c r="K52">
        <v>433.755</v>
      </c>
      <c r="L52">
        <v>-583481</v>
      </c>
      <c r="M52" s="2">
        <v>2518770</v>
      </c>
      <c r="N52">
        <v>2.8244700000000001E-2</v>
      </c>
      <c r="P52">
        <v>120</v>
      </c>
      <c r="Q52">
        <v>100000</v>
      </c>
      <c r="R52">
        <v>520.51700000000005</v>
      </c>
      <c r="S52">
        <v>-581713</v>
      </c>
      <c r="T52" s="2">
        <v>2522990</v>
      </c>
      <c r="U52">
        <v>2.40772E-2</v>
      </c>
      <c r="W52">
        <v>120</v>
      </c>
      <c r="X52">
        <v>100000</v>
      </c>
      <c r="Y52">
        <v>607.25300000000004</v>
      </c>
      <c r="Z52">
        <v>-579989</v>
      </c>
      <c r="AA52" s="2">
        <v>2528220</v>
      </c>
      <c r="AB52">
        <v>2.3215199999999998E-2</v>
      </c>
    </row>
    <row r="53" spans="2:28" x14ac:dyDescent="0.2">
      <c r="C53">
        <v>200000</v>
      </c>
      <c r="D53">
        <v>346.983</v>
      </c>
      <c r="E53">
        <v>-581647</v>
      </c>
      <c r="F53" s="2">
        <v>2515110</v>
      </c>
      <c r="G53">
        <v>6.7248999999999998E-3</v>
      </c>
      <c r="J53">
        <v>200000</v>
      </c>
      <c r="K53">
        <v>433.76499999999999</v>
      </c>
      <c r="L53">
        <v>-579823</v>
      </c>
      <c r="M53" s="2">
        <v>2518170</v>
      </c>
      <c r="N53">
        <v>-1.19191E-2</v>
      </c>
      <c r="Q53">
        <v>200000</v>
      </c>
      <c r="R53">
        <v>520.55600000000004</v>
      </c>
      <c r="S53">
        <v>-578075</v>
      </c>
      <c r="T53" s="2">
        <v>2522360</v>
      </c>
      <c r="U53">
        <v>-3.01674E-2</v>
      </c>
      <c r="X53">
        <v>200000</v>
      </c>
      <c r="Y53">
        <v>607.25199999999995</v>
      </c>
      <c r="Z53">
        <v>-576355</v>
      </c>
      <c r="AA53" s="2">
        <v>2527590</v>
      </c>
      <c r="AB53">
        <v>3.1178399999999998E-2</v>
      </c>
    </row>
    <row r="54" spans="2:28" x14ac:dyDescent="0.2">
      <c r="B54" t="s">
        <v>98</v>
      </c>
      <c r="E54">
        <f>AVERAGE(E46,E48,E50,E52)</f>
        <v>-585239.25</v>
      </c>
      <c r="F54" t="s">
        <v>15</v>
      </c>
      <c r="I54" t="s">
        <v>98</v>
      </c>
      <c r="L54">
        <f>AVERAGE(L46,L48,L50,L52)</f>
        <v>-583408.25</v>
      </c>
      <c r="M54" t="s">
        <v>15</v>
      </c>
      <c r="P54" t="s">
        <v>98</v>
      </c>
      <c r="S54">
        <f>AVERAGE(S46,S48,S50,S52)</f>
        <v>-581648.75</v>
      </c>
      <c r="T54" t="s">
        <v>15</v>
      </c>
      <c r="W54" t="s">
        <v>98</v>
      </c>
      <c r="Z54">
        <f>AVERAGE(Z46,Z48,Z50,Z52)</f>
        <v>-579921.25</v>
      </c>
      <c r="AA54" t="s">
        <v>15</v>
      </c>
    </row>
    <row r="55" spans="2:28" x14ac:dyDescent="0.2">
      <c r="E55">
        <f>AVERAGE(E47,E49,E51,E53)</f>
        <v>-581620</v>
      </c>
      <c r="G55">
        <f>E55-(128000-$D$45)/128000*E$54</f>
        <v>194.68595117190853</v>
      </c>
      <c r="L55">
        <f>AVERAGE(L47,L49,L51,L53)</f>
        <v>-579796.5</v>
      </c>
      <c r="N55">
        <f>L55-(128000-$D$45)/128000*L$54</f>
        <v>197.90016210940666</v>
      </c>
      <c r="S55">
        <f>AVERAGE(S47,S49,S51,S53)</f>
        <v>-578044.75</v>
      </c>
      <c r="U55">
        <f>S55-(128000-$D$45)/128000*S$54</f>
        <v>200.44598632818088</v>
      </c>
      <c r="Z55">
        <f>AVERAGE(Z47,Z49,Z51,Z53)</f>
        <v>-576322.25</v>
      </c>
      <c r="AB55">
        <f>Z55-(128000-$D$45)/128000*Z$54</f>
        <v>205.55456054687966</v>
      </c>
    </row>
    <row r="56" spans="2:28" x14ac:dyDescent="0.2">
      <c r="B56">
        <v>6.5</v>
      </c>
      <c r="D56">
        <v>2277</v>
      </c>
      <c r="I56">
        <v>6.5</v>
      </c>
      <c r="K56">
        <v>2277</v>
      </c>
      <c r="P56">
        <v>6.5</v>
      </c>
      <c r="R56">
        <v>2277</v>
      </c>
      <c r="W56">
        <v>6.5</v>
      </c>
      <c r="Y56">
        <v>2277</v>
      </c>
    </row>
    <row r="57" spans="2:28" x14ac:dyDescent="0.2">
      <c r="B57">
        <v>20</v>
      </c>
      <c r="C57">
        <v>100000</v>
      </c>
      <c r="D57">
        <v>346.99</v>
      </c>
      <c r="E57">
        <v>-584936</v>
      </c>
      <c r="F57" s="2">
        <v>2517530</v>
      </c>
      <c r="G57">
        <v>5.7634899999999996E-3</v>
      </c>
      <c r="I57">
        <v>20</v>
      </c>
      <c r="J57">
        <v>100000</v>
      </c>
      <c r="K57">
        <v>433.767</v>
      </c>
      <c r="L57">
        <v>-583099</v>
      </c>
      <c r="M57" s="2">
        <v>2520410</v>
      </c>
      <c r="N57">
        <v>5.0105799999999997E-3</v>
      </c>
      <c r="P57">
        <v>20</v>
      </c>
      <c r="Q57">
        <v>100000</v>
      </c>
      <c r="R57">
        <v>520.52700000000004</v>
      </c>
      <c r="S57">
        <v>-581343</v>
      </c>
      <c r="T57" s="2">
        <v>2524660</v>
      </c>
      <c r="U57">
        <v>8.0678E-3</v>
      </c>
      <c r="W57">
        <v>20</v>
      </c>
      <c r="X57">
        <v>100000</v>
      </c>
      <c r="Y57">
        <v>607.25599999999997</v>
      </c>
      <c r="Z57">
        <v>-579614</v>
      </c>
      <c r="AA57" s="2">
        <v>2529960</v>
      </c>
      <c r="AB57" s="2">
        <v>-7.6926400000000003E-5</v>
      </c>
    </row>
    <row r="58" spans="2:28" x14ac:dyDescent="0.2">
      <c r="C58">
        <v>200000</v>
      </c>
      <c r="D58">
        <v>346.99900000000002</v>
      </c>
      <c r="E58">
        <v>-574121</v>
      </c>
      <c r="F58" s="2">
        <v>2516110</v>
      </c>
      <c r="G58">
        <v>3.2478899999999998E-3</v>
      </c>
      <c r="J58">
        <v>200000</v>
      </c>
      <c r="K58">
        <v>433.74900000000002</v>
      </c>
      <c r="L58">
        <v>-572314</v>
      </c>
      <c r="M58" s="2">
        <v>2519030</v>
      </c>
      <c r="N58">
        <v>-3.32328E-2</v>
      </c>
      <c r="Q58">
        <v>200000</v>
      </c>
      <c r="R58">
        <v>520.52099999999996</v>
      </c>
      <c r="S58">
        <v>-570588</v>
      </c>
      <c r="T58" s="2">
        <v>2523210</v>
      </c>
      <c r="U58">
        <v>-6.9244399999999996E-3</v>
      </c>
      <c r="X58">
        <v>200000</v>
      </c>
      <c r="Y58">
        <v>607.23800000000006</v>
      </c>
      <c r="Z58">
        <v>-568878</v>
      </c>
      <c r="AA58" s="2">
        <v>2528180</v>
      </c>
      <c r="AB58">
        <v>-3.2616300000000002E-3</v>
      </c>
    </row>
    <row r="59" spans="2:28" x14ac:dyDescent="0.2">
      <c r="B59">
        <v>40</v>
      </c>
      <c r="C59">
        <v>100000</v>
      </c>
      <c r="D59">
        <v>347.01299999999998</v>
      </c>
      <c r="E59">
        <v>-585548</v>
      </c>
      <c r="F59" s="2">
        <v>2514840</v>
      </c>
      <c r="G59">
        <v>2.0287699999999999E-2</v>
      </c>
      <c r="I59">
        <v>40</v>
      </c>
      <c r="J59">
        <v>100000</v>
      </c>
      <c r="K59">
        <v>433.75599999999997</v>
      </c>
      <c r="L59">
        <v>-583714</v>
      </c>
      <c r="M59" s="2">
        <v>2517850</v>
      </c>
      <c r="N59">
        <v>-1.3124800000000001E-2</v>
      </c>
      <c r="P59">
        <v>40</v>
      </c>
      <c r="Q59">
        <v>100000</v>
      </c>
      <c r="R59">
        <v>520.505</v>
      </c>
      <c r="S59">
        <v>-581955</v>
      </c>
      <c r="T59" s="2">
        <v>2522220</v>
      </c>
      <c r="U59">
        <v>1.6436599999999999E-3</v>
      </c>
      <c r="W59">
        <v>40</v>
      </c>
      <c r="X59">
        <v>100000</v>
      </c>
      <c r="Y59">
        <v>607.28200000000004</v>
      </c>
      <c r="Z59">
        <v>-580232</v>
      </c>
      <c r="AA59" s="2">
        <v>2527410</v>
      </c>
      <c r="AB59">
        <v>-1.04146E-2</v>
      </c>
    </row>
    <row r="60" spans="2:28" x14ac:dyDescent="0.2">
      <c r="C60">
        <v>200000</v>
      </c>
      <c r="D60">
        <v>347.00299999999999</v>
      </c>
      <c r="E60">
        <v>-574713</v>
      </c>
      <c r="F60" s="2">
        <v>2513310</v>
      </c>
      <c r="G60">
        <v>3.7151499999999997E-2</v>
      </c>
      <c r="J60">
        <v>200000</v>
      </c>
      <c r="K60">
        <v>433.76600000000002</v>
      </c>
      <c r="L60">
        <v>-572918</v>
      </c>
      <c r="M60" s="2">
        <v>2516530</v>
      </c>
      <c r="N60">
        <v>2.2530999999999999E-2</v>
      </c>
      <c r="Q60">
        <v>200000</v>
      </c>
      <c r="R60">
        <v>520.53099999999995</v>
      </c>
      <c r="S60">
        <v>-571180</v>
      </c>
      <c r="T60" s="2">
        <v>2520660</v>
      </c>
      <c r="U60">
        <v>3.1900900000000003E-2</v>
      </c>
      <c r="X60">
        <v>200000</v>
      </c>
      <c r="Y60">
        <v>607.24</v>
      </c>
      <c r="Z60">
        <v>-569479</v>
      </c>
      <c r="AA60" s="2">
        <v>2525700</v>
      </c>
      <c r="AB60">
        <v>-1.15908E-3</v>
      </c>
    </row>
    <row r="61" spans="2:28" x14ac:dyDescent="0.2">
      <c r="B61">
        <v>80</v>
      </c>
      <c r="C61">
        <v>100000</v>
      </c>
      <c r="D61">
        <v>346.99599999999998</v>
      </c>
      <c r="E61">
        <v>-585173</v>
      </c>
      <c r="F61" s="2">
        <v>2516190</v>
      </c>
      <c r="G61">
        <v>1.2849299999999999E-2</v>
      </c>
      <c r="I61">
        <v>80</v>
      </c>
      <c r="J61">
        <v>100000</v>
      </c>
      <c r="K61">
        <v>433.76799999999997</v>
      </c>
      <c r="L61">
        <v>-583339</v>
      </c>
      <c r="M61" s="2">
        <v>2519120</v>
      </c>
      <c r="N61">
        <v>2.3005500000000002E-2</v>
      </c>
      <c r="P61">
        <v>80</v>
      </c>
      <c r="Q61">
        <v>100000</v>
      </c>
      <c r="R61">
        <v>520.51199999999994</v>
      </c>
      <c r="S61">
        <v>-581584</v>
      </c>
      <c r="T61" s="2">
        <v>2523320</v>
      </c>
      <c r="U61">
        <v>-4.2183499999999999E-2</v>
      </c>
      <c r="W61">
        <v>80</v>
      </c>
      <c r="X61">
        <v>100000</v>
      </c>
      <c r="Y61">
        <v>607.25400000000002</v>
      </c>
      <c r="Z61">
        <v>-579850</v>
      </c>
      <c r="AA61" s="2">
        <v>2528670</v>
      </c>
      <c r="AB61">
        <v>3.7283199999999998E-3</v>
      </c>
    </row>
    <row r="62" spans="2:28" x14ac:dyDescent="0.2">
      <c r="C62">
        <v>200000</v>
      </c>
      <c r="D62">
        <v>347.00799999999998</v>
      </c>
      <c r="E62">
        <v>-574266</v>
      </c>
      <c r="F62" s="2">
        <v>2515030</v>
      </c>
      <c r="G62">
        <v>8.8221900000000006E-3</v>
      </c>
      <c r="J62">
        <v>200000</v>
      </c>
      <c r="K62">
        <v>433.76400000000001</v>
      </c>
      <c r="L62">
        <v>-572468</v>
      </c>
      <c r="M62" s="2">
        <v>2518030</v>
      </c>
      <c r="N62">
        <v>4.3831599999999998E-2</v>
      </c>
      <c r="Q62">
        <v>200000</v>
      </c>
      <c r="R62">
        <v>520.49199999999996</v>
      </c>
      <c r="S62">
        <v>-570742</v>
      </c>
      <c r="T62" s="2">
        <v>2522330</v>
      </c>
      <c r="U62">
        <v>-2.01221E-2</v>
      </c>
      <c r="X62">
        <v>200000</v>
      </c>
      <c r="Y62">
        <v>607.31700000000001</v>
      </c>
      <c r="Z62">
        <v>-569035</v>
      </c>
      <c r="AA62" s="2">
        <v>2527450</v>
      </c>
      <c r="AB62">
        <v>5.0602499999999996E-3</v>
      </c>
    </row>
    <row r="63" spans="2:28" x14ac:dyDescent="0.2">
      <c r="B63">
        <v>120</v>
      </c>
      <c r="C63">
        <v>100000</v>
      </c>
      <c r="D63">
        <v>347.01400000000001</v>
      </c>
      <c r="E63">
        <v>-585300</v>
      </c>
      <c r="F63" s="2">
        <v>2515680</v>
      </c>
      <c r="G63">
        <v>-8.1540799999999993E-3</v>
      </c>
      <c r="I63">
        <v>120</v>
      </c>
      <c r="J63">
        <v>100000</v>
      </c>
      <c r="K63">
        <v>433.755</v>
      </c>
      <c r="L63">
        <v>-583481</v>
      </c>
      <c r="M63" s="2">
        <v>2518770</v>
      </c>
      <c r="N63">
        <v>2.8244700000000001E-2</v>
      </c>
      <c r="P63">
        <v>120</v>
      </c>
      <c r="Q63">
        <v>100000</v>
      </c>
      <c r="R63">
        <v>520.51700000000005</v>
      </c>
      <c r="S63">
        <v>-581713</v>
      </c>
      <c r="T63" s="2">
        <v>2522990</v>
      </c>
      <c r="U63">
        <v>2.40772E-2</v>
      </c>
      <c r="W63">
        <v>120</v>
      </c>
      <c r="X63">
        <v>100000</v>
      </c>
      <c r="Y63">
        <v>607.25300000000004</v>
      </c>
      <c r="Z63">
        <v>-579989</v>
      </c>
      <c r="AA63" s="2">
        <v>2528220</v>
      </c>
      <c r="AB63">
        <v>2.3215199999999998E-2</v>
      </c>
    </row>
    <row r="64" spans="2:28" x14ac:dyDescent="0.2">
      <c r="C64">
        <v>200000</v>
      </c>
      <c r="D64">
        <v>347.00900000000001</v>
      </c>
      <c r="E64">
        <v>-574396</v>
      </c>
      <c r="F64" s="2">
        <v>2514620</v>
      </c>
      <c r="G64">
        <v>3.7237600000000003E-2</v>
      </c>
      <c r="J64">
        <v>200000</v>
      </c>
      <c r="K64">
        <v>433.8</v>
      </c>
      <c r="L64">
        <v>-572603</v>
      </c>
      <c r="M64" s="2">
        <v>2517830</v>
      </c>
      <c r="N64">
        <v>2.70058E-2</v>
      </c>
      <c r="Q64">
        <v>200000</v>
      </c>
      <c r="R64">
        <v>520.52300000000002</v>
      </c>
      <c r="S64">
        <v>-570867</v>
      </c>
      <c r="T64" s="2">
        <v>2521750</v>
      </c>
      <c r="U64">
        <v>1.32663E-2</v>
      </c>
      <c r="X64">
        <v>200000</v>
      </c>
      <c r="Y64">
        <v>607.25</v>
      </c>
      <c r="Z64">
        <v>-569170</v>
      </c>
      <c r="AA64" s="2">
        <v>2526990</v>
      </c>
      <c r="AB64">
        <v>2.8443300000000001E-2</v>
      </c>
    </row>
    <row r="65" spans="2:28" x14ac:dyDescent="0.2">
      <c r="B65" t="s">
        <v>98</v>
      </c>
      <c r="E65">
        <f>AVERAGE(E57,E59,E61,E63)</f>
        <v>-585239.25</v>
      </c>
      <c r="I65" t="s">
        <v>98</v>
      </c>
      <c r="L65">
        <f>AVERAGE(L57,L59,L61,L63)</f>
        <v>-583408.25</v>
      </c>
      <c r="P65" t="s">
        <v>98</v>
      </c>
      <c r="S65">
        <f>AVERAGE(S57,S59,S61,S63)</f>
        <v>-581648.75</v>
      </c>
      <c r="W65" t="s">
        <v>98</v>
      </c>
      <c r="Z65">
        <f>AVERAGE(Z57,Z59,Z61,Z63)</f>
        <v>-579921.25</v>
      </c>
    </row>
    <row r="66" spans="2:28" x14ac:dyDescent="0.2">
      <c r="E66">
        <f>AVERAGE(E58,E60,E62,E64)</f>
        <v>-574374</v>
      </c>
      <c r="G66">
        <f>E66-(128000-$D$56)/128000*E$65</f>
        <v>454.39240429690108</v>
      </c>
      <c r="L66">
        <f>AVERAGE(L58,L60,L62,L64)</f>
        <v>-572575.75</v>
      </c>
      <c r="N66">
        <f>L66-(128000-$D$56)/128000*L$65</f>
        <v>454.21417773433495</v>
      </c>
      <c r="S66">
        <f>AVERAGE(S58,S60,S62,S64)</f>
        <v>-570844.25</v>
      </c>
      <c r="U66">
        <f>S66-(128000-$D$56)/128000*S$65</f>
        <v>457.51403320312966</v>
      </c>
      <c r="Z66">
        <f>AVERAGE(Z58,Z60,Z62,Z64)</f>
        <v>-569140.5</v>
      </c>
      <c r="AB66">
        <f>Z66-(128000-$D$56)/128000*Z$65</f>
        <v>464.49463867186569</v>
      </c>
    </row>
    <row r="67" spans="2:28" x14ac:dyDescent="0.2">
      <c r="B67">
        <v>8.5</v>
      </c>
      <c r="D67">
        <v>5065</v>
      </c>
      <c r="I67">
        <v>8.5</v>
      </c>
      <c r="K67">
        <v>5065</v>
      </c>
      <c r="P67">
        <v>8.5</v>
      </c>
      <c r="R67">
        <v>5065</v>
      </c>
      <c r="W67">
        <v>8.5</v>
      </c>
      <c r="Y67">
        <v>5065</v>
      </c>
    </row>
    <row r="68" spans="2:28" x14ac:dyDescent="0.2">
      <c r="B68">
        <v>20</v>
      </c>
      <c r="C68">
        <v>100000</v>
      </c>
      <c r="D68">
        <v>346.99</v>
      </c>
      <c r="E68">
        <v>-584936</v>
      </c>
      <c r="F68" s="2">
        <v>2517530</v>
      </c>
      <c r="G68">
        <v>5.7634899999999996E-3</v>
      </c>
      <c r="I68">
        <v>20</v>
      </c>
      <c r="J68">
        <v>100000</v>
      </c>
      <c r="K68">
        <v>433.767</v>
      </c>
      <c r="L68">
        <v>-583099</v>
      </c>
      <c r="M68" s="2">
        <v>2520410</v>
      </c>
      <c r="N68">
        <v>5.0105799999999997E-3</v>
      </c>
      <c r="P68">
        <v>20</v>
      </c>
      <c r="Q68">
        <v>100000</v>
      </c>
      <c r="R68">
        <v>520.52700000000004</v>
      </c>
      <c r="S68">
        <v>-581343</v>
      </c>
      <c r="T68" s="2">
        <v>2524660</v>
      </c>
      <c r="U68">
        <v>8.0678E-3</v>
      </c>
      <c r="W68">
        <v>20</v>
      </c>
      <c r="X68">
        <v>100000</v>
      </c>
      <c r="Y68">
        <v>607.25599999999997</v>
      </c>
      <c r="Z68">
        <v>-579614</v>
      </c>
      <c r="AA68" s="2">
        <v>2529960</v>
      </c>
      <c r="AB68" s="2">
        <v>-7.6926400000000003E-5</v>
      </c>
    </row>
    <row r="69" spans="2:28" x14ac:dyDescent="0.2">
      <c r="C69">
        <v>200000</v>
      </c>
      <c r="D69">
        <v>347.01299999999998</v>
      </c>
      <c r="E69">
        <v>-561050</v>
      </c>
      <c r="F69" s="2">
        <v>2515440</v>
      </c>
      <c r="G69">
        <v>2.03768E-2</v>
      </c>
      <c r="J69">
        <v>200000</v>
      </c>
      <c r="K69">
        <v>433.76499999999999</v>
      </c>
      <c r="L69">
        <v>-559286</v>
      </c>
      <c r="M69" s="2">
        <v>2518240</v>
      </c>
      <c r="N69">
        <v>2.3786600000000001E-2</v>
      </c>
      <c r="Q69">
        <v>200000</v>
      </c>
      <c r="R69">
        <v>520.51599999999996</v>
      </c>
      <c r="S69">
        <v>-557591</v>
      </c>
      <c r="T69" s="2">
        <v>2521940</v>
      </c>
      <c r="U69">
        <v>-2.40468E-2</v>
      </c>
      <c r="X69">
        <v>200000</v>
      </c>
      <c r="Y69">
        <v>607.24400000000003</v>
      </c>
      <c r="Z69">
        <v>-555932</v>
      </c>
      <c r="AA69" s="2">
        <v>2527410</v>
      </c>
      <c r="AB69">
        <v>1.01697E-2</v>
      </c>
    </row>
    <row r="70" spans="2:28" x14ac:dyDescent="0.2">
      <c r="B70">
        <v>40</v>
      </c>
      <c r="C70">
        <v>100000</v>
      </c>
      <c r="D70">
        <v>347.01299999999998</v>
      </c>
      <c r="E70">
        <v>-585548</v>
      </c>
      <c r="F70" s="2">
        <v>2514840</v>
      </c>
      <c r="G70">
        <v>2.0287699999999999E-2</v>
      </c>
      <c r="I70">
        <v>40</v>
      </c>
      <c r="J70">
        <v>100000</v>
      </c>
      <c r="K70">
        <v>433.75599999999997</v>
      </c>
      <c r="L70">
        <v>-583714</v>
      </c>
      <c r="M70" s="2">
        <v>2517850</v>
      </c>
      <c r="N70">
        <v>-1.3124800000000001E-2</v>
      </c>
      <c r="P70">
        <v>40</v>
      </c>
      <c r="Q70">
        <v>100000</v>
      </c>
      <c r="R70">
        <v>520.505</v>
      </c>
      <c r="S70">
        <v>-581955</v>
      </c>
      <c r="T70" s="2">
        <v>2522220</v>
      </c>
      <c r="U70">
        <v>1.6436599999999999E-3</v>
      </c>
      <c r="W70">
        <v>40</v>
      </c>
      <c r="X70">
        <v>100000</v>
      </c>
      <c r="Y70">
        <v>607.28200000000004</v>
      </c>
      <c r="Z70">
        <v>-580232</v>
      </c>
      <c r="AA70" s="2">
        <v>2527410</v>
      </c>
      <c r="AB70">
        <v>-1.04146E-2</v>
      </c>
    </row>
    <row r="71" spans="2:28" x14ac:dyDescent="0.2">
      <c r="C71">
        <v>200000</v>
      </c>
      <c r="D71">
        <v>347.005</v>
      </c>
      <c r="E71">
        <v>-561697</v>
      </c>
      <c r="F71" s="2">
        <v>2512380</v>
      </c>
      <c r="G71">
        <v>5.7996799999999998E-3</v>
      </c>
      <c r="J71">
        <v>200000</v>
      </c>
      <c r="K71">
        <v>433.75700000000001</v>
      </c>
      <c r="L71">
        <v>-559931</v>
      </c>
      <c r="M71" s="2">
        <v>2515340</v>
      </c>
      <c r="N71">
        <v>-1.23848E-2</v>
      </c>
      <c r="Q71">
        <v>200000</v>
      </c>
      <c r="R71">
        <v>520.53</v>
      </c>
      <c r="S71">
        <v>-558241</v>
      </c>
      <c r="T71" s="2">
        <v>2519700</v>
      </c>
      <c r="U71">
        <v>-2.2957000000000002E-2</v>
      </c>
      <c r="X71">
        <v>200000</v>
      </c>
      <c r="Y71">
        <v>607.245</v>
      </c>
      <c r="Z71">
        <v>-556574</v>
      </c>
      <c r="AA71" s="2">
        <v>2524760</v>
      </c>
      <c r="AB71">
        <v>4.3506900000000001E-2</v>
      </c>
    </row>
    <row r="72" spans="2:28" x14ac:dyDescent="0.2">
      <c r="B72">
        <v>80</v>
      </c>
      <c r="C72">
        <v>100000</v>
      </c>
      <c r="D72">
        <v>346.99599999999998</v>
      </c>
      <c r="E72">
        <v>-585173</v>
      </c>
      <c r="F72" s="2">
        <v>2516190</v>
      </c>
      <c r="G72">
        <v>1.2849299999999999E-2</v>
      </c>
      <c r="I72">
        <v>80</v>
      </c>
      <c r="J72">
        <v>100000</v>
      </c>
      <c r="K72">
        <v>433.76799999999997</v>
      </c>
      <c r="L72">
        <v>-583339</v>
      </c>
      <c r="M72" s="2">
        <v>2519120</v>
      </c>
      <c r="N72">
        <v>2.3005500000000002E-2</v>
      </c>
      <c r="P72">
        <v>80</v>
      </c>
      <c r="Q72">
        <v>100000</v>
      </c>
      <c r="R72">
        <v>520.51199999999994</v>
      </c>
      <c r="S72">
        <v>-581584</v>
      </c>
      <c r="T72" s="2">
        <v>2523320</v>
      </c>
      <c r="U72">
        <v>-4.2183499999999999E-2</v>
      </c>
      <c r="W72">
        <v>80</v>
      </c>
      <c r="X72">
        <v>100000</v>
      </c>
      <c r="Y72">
        <v>607.25400000000002</v>
      </c>
      <c r="Z72">
        <v>-579850</v>
      </c>
      <c r="AA72" s="2">
        <v>2528670</v>
      </c>
      <c r="AB72">
        <v>3.7283199999999998E-3</v>
      </c>
    </row>
    <row r="73" spans="2:28" x14ac:dyDescent="0.2">
      <c r="C73">
        <v>200000</v>
      </c>
      <c r="D73">
        <v>347.012</v>
      </c>
      <c r="E73">
        <v>-561167</v>
      </c>
      <c r="F73" s="2">
        <v>2514880</v>
      </c>
      <c r="G73">
        <v>3.1064600000000001E-2</v>
      </c>
      <c r="J73">
        <v>200000</v>
      </c>
      <c r="K73">
        <v>433.74700000000001</v>
      </c>
      <c r="L73">
        <v>-559411</v>
      </c>
      <c r="M73" s="2">
        <v>2517520</v>
      </c>
      <c r="N73">
        <v>2.8378799999999999E-2</v>
      </c>
      <c r="Q73">
        <v>200000</v>
      </c>
      <c r="R73">
        <v>520.50800000000004</v>
      </c>
      <c r="S73">
        <v>-557712</v>
      </c>
      <c r="T73" s="2">
        <v>2522050</v>
      </c>
      <c r="U73">
        <v>2.0729600000000001E-2</v>
      </c>
      <c r="X73">
        <v>200000</v>
      </c>
      <c r="Y73">
        <v>607.29899999999998</v>
      </c>
      <c r="Z73">
        <v>-556048</v>
      </c>
      <c r="AA73" s="2">
        <v>2526820</v>
      </c>
      <c r="AB73">
        <v>1.5982099999999999E-2</v>
      </c>
    </row>
    <row r="74" spans="2:28" x14ac:dyDescent="0.2">
      <c r="B74">
        <v>120</v>
      </c>
      <c r="C74">
        <v>100000</v>
      </c>
      <c r="D74">
        <v>347.01400000000001</v>
      </c>
      <c r="E74">
        <v>-585300</v>
      </c>
      <c r="F74" s="2">
        <v>2515680</v>
      </c>
      <c r="G74">
        <v>-8.1540799999999993E-3</v>
      </c>
      <c r="I74">
        <v>120</v>
      </c>
      <c r="J74">
        <v>100000</v>
      </c>
      <c r="K74">
        <v>433.755</v>
      </c>
      <c r="L74">
        <v>-583481</v>
      </c>
      <c r="M74" s="2">
        <v>2518770</v>
      </c>
      <c r="N74">
        <v>2.8244700000000001E-2</v>
      </c>
      <c r="P74">
        <v>120</v>
      </c>
      <c r="Q74">
        <v>100000</v>
      </c>
      <c r="R74">
        <v>520.51700000000005</v>
      </c>
      <c r="S74">
        <v>-581713</v>
      </c>
      <c r="T74" s="2">
        <v>2522990</v>
      </c>
      <c r="U74">
        <v>2.40772E-2</v>
      </c>
      <c r="W74">
        <v>120</v>
      </c>
      <c r="X74">
        <v>100000</v>
      </c>
      <c r="Y74">
        <v>607.25300000000004</v>
      </c>
      <c r="Z74">
        <v>-579989</v>
      </c>
      <c r="AA74" s="2">
        <v>2528220</v>
      </c>
      <c r="AB74">
        <v>2.3215199999999998E-2</v>
      </c>
    </row>
    <row r="75" spans="2:28" x14ac:dyDescent="0.2">
      <c r="C75">
        <v>200000</v>
      </c>
      <c r="D75">
        <v>346.99900000000002</v>
      </c>
      <c r="E75">
        <v>-561327</v>
      </c>
      <c r="F75" s="2">
        <v>2513900</v>
      </c>
      <c r="G75">
        <v>8.0935000000000002E-4</v>
      </c>
      <c r="J75">
        <v>200000</v>
      </c>
      <c r="K75">
        <v>433.74799999999999</v>
      </c>
      <c r="L75">
        <v>-559566</v>
      </c>
      <c r="M75" s="2">
        <v>2516790</v>
      </c>
      <c r="N75">
        <v>1.0744E-2</v>
      </c>
      <c r="Q75">
        <v>200000</v>
      </c>
      <c r="R75">
        <v>520.51199999999994</v>
      </c>
      <c r="S75">
        <v>-557863</v>
      </c>
      <c r="T75" s="2">
        <v>2520960</v>
      </c>
      <c r="U75">
        <v>-1.91278E-2</v>
      </c>
      <c r="X75">
        <v>200000</v>
      </c>
      <c r="Y75">
        <v>607.25300000000004</v>
      </c>
      <c r="Z75">
        <v>-556197</v>
      </c>
      <c r="AA75" s="2">
        <v>2525860</v>
      </c>
      <c r="AB75">
        <v>4.5859000000000004E-3</v>
      </c>
    </row>
    <row r="76" spans="2:28" x14ac:dyDescent="0.2">
      <c r="B76" t="s">
        <v>98</v>
      </c>
      <c r="E76">
        <f>AVERAGE(E68,E70,E72,E74)</f>
        <v>-585239.25</v>
      </c>
      <c r="I76" t="s">
        <v>98</v>
      </c>
      <c r="L76">
        <f>AVERAGE(L68,L70,L72,L74)</f>
        <v>-583408.25</v>
      </c>
      <c r="P76" t="s">
        <v>98</v>
      </c>
      <c r="S76">
        <f>AVERAGE(S68,S70,S72,S74)</f>
        <v>-581648.75</v>
      </c>
      <c r="W76" t="s">
        <v>98</v>
      </c>
      <c r="Z76">
        <f>AVERAGE(Z68,Z70,Z72,Z74)</f>
        <v>-579921.25</v>
      </c>
    </row>
    <row r="77" spans="2:28" x14ac:dyDescent="0.2">
      <c r="E77">
        <f>AVERAGE(E69,E71,E73,E75)</f>
        <v>-561310.25</v>
      </c>
      <c r="G77">
        <f>E77-(128000-$D$67)/128000*E$76</f>
        <v>770.8999902344076</v>
      </c>
      <c r="L77">
        <f>AVERAGE(L69,L71,L73,L75)</f>
        <v>-559548.5</v>
      </c>
      <c r="N77">
        <f>L77-(128000-$D$67)/128000*L$76</f>
        <v>774.10323242191225</v>
      </c>
      <c r="S77">
        <f>AVERAGE(S69,S71,S73,S75)</f>
        <v>-557851.75</v>
      </c>
      <c r="U77">
        <f>S77-(128000-$D$67)/128000*S$76</f>
        <v>780.97719726560172</v>
      </c>
      <c r="Z77">
        <f>AVERAGE(Z69,Z71,Z73,Z75)</f>
        <v>-556187.75</v>
      </c>
      <c r="AB77">
        <f>Z77-(128000-$D$67)/128000*Z$76</f>
        <v>785.83491210942157</v>
      </c>
    </row>
    <row r="78" spans="2:28" x14ac:dyDescent="0.2">
      <c r="B78">
        <v>10.5</v>
      </c>
      <c r="D78">
        <v>9721</v>
      </c>
      <c r="I78">
        <v>10.5</v>
      </c>
      <c r="K78">
        <v>9721</v>
      </c>
      <c r="P78">
        <v>10.5</v>
      </c>
      <c r="R78">
        <v>9721</v>
      </c>
      <c r="W78">
        <v>10.5</v>
      </c>
      <c r="Y78">
        <v>9721</v>
      </c>
    </row>
    <row r="79" spans="2:28" x14ac:dyDescent="0.2">
      <c r="B79">
        <v>20</v>
      </c>
      <c r="C79">
        <v>100000</v>
      </c>
      <c r="D79">
        <v>346.99</v>
      </c>
      <c r="E79">
        <v>-584936</v>
      </c>
      <c r="F79" s="2">
        <v>2517530</v>
      </c>
      <c r="G79">
        <v>5.7634899999999996E-3</v>
      </c>
      <c r="I79">
        <v>20</v>
      </c>
      <c r="J79">
        <v>100000</v>
      </c>
      <c r="K79">
        <v>433.767</v>
      </c>
      <c r="L79">
        <v>-583099</v>
      </c>
      <c r="M79" s="2">
        <v>2520410</v>
      </c>
      <c r="N79">
        <v>5.0105799999999997E-3</v>
      </c>
      <c r="P79">
        <v>20</v>
      </c>
      <c r="Q79">
        <v>100000</v>
      </c>
      <c r="R79">
        <v>520.52700000000004</v>
      </c>
      <c r="S79">
        <v>-581343</v>
      </c>
      <c r="T79" s="2">
        <v>2524660</v>
      </c>
      <c r="U79">
        <v>8.0678E-3</v>
      </c>
      <c r="W79">
        <v>20</v>
      </c>
      <c r="X79">
        <v>100000</v>
      </c>
      <c r="Y79">
        <v>607.25599999999997</v>
      </c>
      <c r="Z79">
        <v>-579614</v>
      </c>
      <c r="AA79" s="2">
        <v>2529960</v>
      </c>
      <c r="AB79" s="2">
        <v>-7.6926400000000003E-5</v>
      </c>
    </row>
    <row r="80" spans="2:28" x14ac:dyDescent="0.2">
      <c r="C80">
        <v>200000</v>
      </c>
      <c r="D80">
        <v>347.01900000000001</v>
      </c>
      <c r="E80">
        <v>-539340</v>
      </c>
      <c r="F80" s="2">
        <v>2514740</v>
      </c>
      <c r="G80">
        <v>2.30513E-2</v>
      </c>
      <c r="J80">
        <v>200000</v>
      </c>
      <c r="K80">
        <v>433.75400000000002</v>
      </c>
      <c r="L80">
        <v>-537635</v>
      </c>
      <c r="M80" s="2">
        <v>2517100</v>
      </c>
      <c r="N80">
        <v>-1.0287600000000001E-3</v>
      </c>
      <c r="Q80">
        <v>200000</v>
      </c>
      <c r="R80">
        <v>520.51700000000005</v>
      </c>
      <c r="S80">
        <v>-536000</v>
      </c>
      <c r="T80" s="2">
        <v>2521900</v>
      </c>
      <c r="U80">
        <v>1.1057300000000001E-2</v>
      </c>
      <c r="X80">
        <v>200000</v>
      </c>
      <c r="Y80">
        <v>607.255</v>
      </c>
      <c r="Z80">
        <v>-534388</v>
      </c>
      <c r="AA80" s="2">
        <v>2526530</v>
      </c>
      <c r="AB80">
        <v>7.2366100000000003E-2</v>
      </c>
    </row>
    <row r="81" spans="2:28" x14ac:dyDescent="0.2">
      <c r="B81">
        <v>40</v>
      </c>
      <c r="C81">
        <v>100000</v>
      </c>
      <c r="D81">
        <v>347.01299999999998</v>
      </c>
      <c r="E81">
        <v>-585548</v>
      </c>
      <c r="F81" s="2">
        <v>2514840</v>
      </c>
      <c r="G81">
        <v>2.0287699999999999E-2</v>
      </c>
      <c r="I81">
        <v>40</v>
      </c>
      <c r="J81">
        <v>100000</v>
      </c>
      <c r="K81">
        <v>433.75599999999997</v>
      </c>
      <c r="L81">
        <v>-583714</v>
      </c>
      <c r="M81" s="2">
        <v>2517850</v>
      </c>
      <c r="N81">
        <v>-1.3124800000000001E-2</v>
      </c>
      <c r="P81">
        <v>40</v>
      </c>
      <c r="Q81">
        <v>100000</v>
      </c>
      <c r="R81">
        <v>520.505</v>
      </c>
      <c r="S81">
        <v>-581955</v>
      </c>
      <c r="T81" s="2">
        <v>2522220</v>
      </c>
      <c r="U81">
        <v>1.6436599999999999E-3</v>
      </c>
      <c r="W81">
        <v>40</v>
      </c>
      <c r="X81">
        <v>100000</v>
      </c>
      <c r="Y81">
        <v>607.28200000000004</v>
      </c>
      <c r="Z81">
        <v>-580232</v>
      </c>
      <c r="AA81" s="2">
        <v>2527410</v>
      </c>
      <c r="AB81">
        <v>-1.04146E-2</v>
      </c>
    </row>
    <row r="82" spans="2:28" x14ac:dyDescent="0.2">
      <c r="C82">
        <v>200000</v>
      </c>
      <c r="D82">
        <v>347.00700000000001</v>
      </c>
      <c r="E82">
        <v>-540102</v>
      </c>
      <c r="F82" s="2">
        <v>2511210</v>
      </c>
      <c r="G82">
        <v>8.8624800000000007E-3</v>
      </c>
      <c r="J82">
        <v>200000</v>
      </c>
      <c r="K82">
        <v>433.75599999999997</v>
      </c>
      <c r="L82">
        <v>-538406</v>
      </c>
      <c r="M82" s="2">
        <v>2513840</v>
      </c>
      <c r="N82">
        <v>2.8215800000000002E-3</v>
      </c>
      <c r="Q82">
        <v>200000</v>
      </c>
      <c r="R82">
        <v>520.51099999999997</v>
      </c>
      <c r="S82">
        <v>-536773</v>
      </c>
      <c r="T82" s="2">
        <v>2517830</v>
      </c>
      <c r="U82">
        <v>2.8968399999999998E-2</v>
      </c>
      <c r="X82">
        <v>200000</v>
      </c>
      <c r="Y82">
        <v>607.28399999999999</v>
      </c>
      <c r="Z82">
        <v>-535167</v>
      </c>
      <c r="AA82" s="2">
        <v>2522860</v>
      </c>
      <c r="AB82">
        <v>4.8404500000000003E-2</v>
      </c>
    </row>
    <row r="83" spans="2:28" x14ac:dyDescent="0.2">
      <c r="B83">
        <v>80</v>
      </c>
      <c r="C83">
        <v>100000</v>
      </c>
      <c r="D83">
        <v>346.99599999999998</v>
      </c>
      <c r="E83">
        <v>-585173</v>
      </c>
      <c r="F83" s="2">
        <v>2516190</v>
      </c>
      <c r="G83">
        <v>1.2849299999999999E-2</v>
      </c>
      <c r="I83">
        <v>80</v>
      </c>
      <c r="J83">
        <v>100000</v>
      </c>
      <c r="K83">
        <v>433.76799999999997</v>
      </c>
      <c r="L83">
        <v>-583339</v>
      </c>
      <c r="M83" s="2">
        <v>2519120</v>
      </c>
      <c r="N83">
        <v>2.3005500000000002E-2</v>
      </c>
      <c r="P83">
        <v>80</v>
      </c>
      <c r="Q83">
        <v>100000</v>
      </c>
      <c r="R83">
        <v>520.51199999999994</v>
      </c>
      <c r="S83">
        <v>-581584</v>
      </c>
      <c r="T83" s="2">
        <v>2523320</v>
      </c>
      <c r="U83">
        <v>-4.2183499999999999E-2</v>
      </c>
      <c r="W83">
        <v>80</v>
      </c>
      <c r="X83">
        <v>100000</v>
      </c>
      <c r="Y83">
        <v>607.25400000000002</v>
      </c>
      <c r="Z83">
        <v>-579850</v>
      </c>
      <c r="AA83" s="2">
        <v>2528670</v>
      </c>
      <c r="AB83">
        <v>3.7283199999999998E-3</v>
      </c>
    </row>
    <row r="84" spans="2:28" x14ac:dyDescent="0.2">
      <c r="C84">
        <v>200000</v>
      </c>
      <c r="D84">
        <v>347.00700000000001</v>
      </c>
      <c r="E84">
        <v>-539401</v>
      </c>
      <c r="F84" s="2">
        <v>2514210</v>
      </c>
      <c r="G84">
        <v>5.5620899999999996E-3</v>
      </c>
      <c r="J84">
        <v>200000</v>
      </c>
      <c r="K84">
        <v>433.74599999999998</v>
      </c>
      <c r="L84">
        <v>-537704</v>
      </c>
      <c r="M84" s="2">
        <v>2516810</v>
      </c>
      <c r="N84">
        <v>1.0041E-2</v>
      </c>
      <c r="Q84">
        <v>200000</v>
      </c>
      <c r="R84">
        <v>520.52200000000005</v>
      </c>
      <c r="S84">
        <v>-536075</v>
      </c>
      <c r="T84" s="2">
        <v>2521020</v>
      </c>
      <c r="U84">
        <v>1.9578100000000001E-2</v>
      </c>
      <c r="X84">
        <v>200000</v>
      </c>
      <c r="Y84">
        <v>607.28800000000001</v>
      </c>
      <c r="Z84">
        <v>-534464</v>
      </c>
      <c r="AA84" s="2">
        <v>2525900</v>
      </c>
      <c r="AB84">
        <v>8.9337700000000006E-3</v>
      </c>
    </row>
    <row r="85" spans="2:28" x14ac:dyDescent="0.2">
      <c r="B85">
        <v>120</v>
      </c>
      <c r="C85">
        <v>100000</v>
      </c>
      <c r="D85">
        <v>347.01400000000001</v>
      </c>
      <c r="E85">
        <v>-585300</v>
      </c>
      <c r="F85" s="2">
        <v>2515680</v>
      </c>
      <c r="G85">
        <v>-8.1540799999999993E-3</v>
      </c>
      <c r="I85">
        <v>120</v>
      </c>
      <c r="J85">
        <v>100000</v>
      </c>
      <c r="K85">
        <v>433.755</v>
      </c>
      <c r="L85">
        <v>-583481</v>
      </c>
      <c r="M85" s="2">
        <v>2518770</v>
      </c>
      <c r="N85">
        <v>2.8244700000000001E-2</v>
      </c>
      <c r="P85">
        <v>120</v>
      </c>
      <c r="Q85">
        <v>100000</v>
      </c>
      <c r="R85">
        <v>520.51700000000005</v>
      </c>
      <c r="S85">
        <v>-581713</v>
      </c>
      <c r="T85" s="2">
        <v>2522990</v>
      </c>
      <c r="U85">
        <v>2.40772E-2</v>
      </c>
      <c r="W85">
        <v>120</v>
      </c>
      <c r="X85">
        <v>100000</v>
      </c>
      <c r="Y85">
        <v>607.25300000000004</v>
      </c>
      <c r="Z85">
        <v>-579989</v>
      </c>
      <c r="AA85" s="2">
        <v>2528220</v>
      </c>
      <c r="AB85">
        <v>2.3215199999999998E-2</v>
      </c>
    </row>
    <row r="86" spans="2:28" x14ac:dyDescent="0.2">
      <c r="C86">
        <v>200000</v>
      </c>
      <c r="D86">
        <v>347.00900000000001</v>
      </c>
      <c r="E86">
        <v>-539706</v>
      </c>
      <c r="F86" s="2">
        <v>2512350</v>
      </c>
      <c r="G86">
        <v>4.05931E-2</v>
      </c>
      <c r="J86">
        <v>200000</v>
      </c>
      <c r="K86">
        <v>433.75200000000001</v>
      </c>
      <c r="L86">
        <v>-538016</v>
      </c>
      <c r="M86" s="2">
        <v>2515330</v>
      </c>
      <c r="N86">
        <v>3.2693399999999997E-2</v>
      </c>
      <c r="Q86">
        <v>200000</v>
      </c>
      <c r="R86">
        <v>520.48299999999995</v>
      </c>
      <c r="S86">
        <v>-536386</v>
      </c>
      <c r="T86" s="2">
        <v>2519460</v>
      </c>
      <c r="U86">
        <v>2.97165E-2</v>
      </c>
      <c r="X86">
        <v>200000</v>
      </c>
      <c r="Y86">
        <v>607.27700000000004</v>
      </c>
      <c r="Z86">
        <v>-534767</v>
      </c>
      <c r="AA86" s="2">
        <v>2524440</v>
      </c>
      <c r="AB86">
        <v>4.7586900000000001E-2</v>
      </c>
    </row>
    <row r="87" spans="2:28" x14ac:dyDescent="0.2">
      <c r="B87" t="s">
        <v>98</v>
      </c>
      <c r="E87">
        <f>AVERAGE(E79,E81,E83,E85)</f>
        <v>-585239.25</v>
      </c>
      <c r="I87" t="s">
        <v>98</v>
      </c>
      <c r="L87">
        <f>AVERAGE(L79,L81,L83,L85)</f>
        <v>-583408.25</v>
      </c>
      <c r="P87" t="s">
        <v>98</v>
      </c>
      <c r="S87">
        <f>AVERAGE(S79,S81,S83,S85)</f>
        <v>-581648.75</v>
      </c>
      <c r="W87" t="s">
        <v>98</v>
      </c>
      <c r="Z87">
        <f>AVERAGE(Z79,Z81,Z83,Z85)</f>
        <v>-579921.25</v>
      </c>
    </row>
    <row r="88" spans="2:28" x14ac:dyDescent="0.2">
      <c r="E88">
        <f>AVERAGE(E80,E82,E84,E86)</f>
        <v>-539637.25</v>
      </c>
      <c r="G88">
        <f>E88-(128000-$D$78)/128000*E$87</f>
        <v>1155.822271484416</v>
      </c>
      <c r="L88">
        <f>AVERAGE(L80,L82,L84,L86)</f>
        <v>-537940.25</v>
      </c>
      <c r="N88">
        <f>L88-(128000-$D$78)/128000*L$87</f>
        <v>1160.878138671862</v>
      </c>
      <c r="S88">
        <f>AVERAGE(S80,S82,S84,S86)</f>
        <v>-536308.5</v>
      </c>
      <c r="U88">
        <f>S88-(128000-$D$78)/128000*S$87</f>
        <v>1166.7539160156157</v>
      </c>
      <c r="Z88">
        <f>AVERAGE(Z80,Z82,Z84,Z86)</f>
        <v>-534696.5</v>
      </c>
      <c r="AB88">
        <f>Z88-(128000-$D$78)/128000*Z$87</f>
        <v>1182.4494433593936</v>
      </c>
    </row>
    <row r="89" spans="2:28" x14ac:dyDescent="0.2">
      <c r="B89">
        <v>12.5</v>
      </c>
      <c r="D89">
        <v>16361</v>
      </c>
      <c r="I89">
        <v>12.5</v>
      </c>
      <c r="K89">
        <v>16361</v>
      </c>
      <c r="P89">
        <v>12.5</v>
      </c>
      <c r="R89">
        <v>16361</v>
      </c>
      <c r="W89">
        <v>12.5</v>
      </c>
      <c r="Y89">
        <v>16361</v>
      </c>
    </row>
    <row r="90" spans="2:28" x14ac:dyDescent="0.2">
      <c r="B90">
        <v>20</v>
      </c>
      <c r="C90">
        <v>100000</v>
      </c>
      <c r="D90">
        <v>346.99</v>
      </c>
      <c r="E90">
        <v>-584936</v>
      </c>
      <c r="F90" s="2">
        <v>2517530</v>
      </c>
      <c r="G90">
        <v>5.7634899999999996E-3</v>
      </c>
      <c r="I90">
        <v>20</v>
      </c>
      <c r="J90">
        <v>100000</v>
      </c>
      <c r="K90">
        <v>433.767</v>
      </c>
      <c r="L90">
        <v>-583099</v>
      </c>
      <c r="M90" s="2">
        <v>2520410</v>
      </c>
      <c r="N90">
        <v>5.0105799999999997E-3</v>
      </c>
      <c r="P90">
        <v>20</v>
      </c>
      <c r="Q90">
        <v>100000</v>
      </c>
      <c r="R90">
        <v>520.52700000000004</v>
      </c>
      <c r="S90">
        <v>-581343</v>
      </c>
      <c r="T90" s="2">
        <v>2524660</v>
      </c>
      <c r="U90">
        <v>8.0678E-3</v>
      </c>
      <c r="W90">
        <v>20</v>
      </c>
      <c r="X90">
        <v>100000</v>
      </c>
      <c r="Y90">
        <v>607.25599999999997</v>
      </c>
      <c r="Z90">
        <v>-579614</v>
      </c>
      <c r="AA90" s="2">
        <v>2529960</v>
      </c>
      <c r="AB90" s="2">
        <v>-7.6926400000000003E-5</v>
      </c>
    </row>
    <row r="91" spans="2:28" x14ac:dyDescent="0.2">
      <c r="C91">
        <v>200000</v>
      </c>
      <c r="D91">
        <v>346.98899999999998</v>
      </c>
      <c r="E91">
        <v>-508437</v>
      </c>
      <c r="F91" s="2">
        <v>2513140</v>
      </c>
      <c r="G91">
        <v>6.7279699999999998E-3</v>
      </c>
      <c r="J91">
        <v>200000</v>
      </c>
      <c r="K91">
        <v>433.76299999999998</v>
      </c>
      <c r="L91">
        <v>-506821</v>
      </c>
      <c r="M91" s="2">
        <v>2516300</v>
      </c>
      <c r="N91">
        <v>1.04163E-2</v>
      </c>
      <c r="Q91">
        <v>200000</v>
      </c>
      <c r="R91">
        <v>520.50099999999998</v>
      </c>
      <c r="S91">
        <v>-505281</v>
      </c>
      <c r="T91" s="2">
        <v>2519890</v>
      </c>
      <c r="U91">
        <v>1.51498E-3</v>
      </c>
      <c r="X91">
        <v>200000</v>
      </c>
      <c r="Y91">
        <v>607.28899999999999</v>
      </c>
      <c r="Z91">
        <v>-503737</v>
      </c>
      <c r="AA91" s="2">
        <v>2524930</v>
      </c>
      <c r="AB91">
        <v>-1.6892999999999998E-2</v>
      </c>
    </row>
    <row r="92" spans="2:28" x14ac:dyDescent="0.2">
      <c r="B92">
        <v>40</v>
      </c>
      <c r="C92">
        <v>100000</v>
      </c>
      <c r="D92">
        <v>347.01299999999998</v>
      </c>
      <c r="E92">
        <v>-585548</v>
      </c>
      <c r="F92" s="2">
        <v>2514840</v>
      </c>
      <c r="G92">
        <v>2.0287699999999999E-2</v>
      </c>
      <c r="I92">
        <v>40</v>
      </c>
      <c r="J92">
        <v>100000</v>
      </c>
      <c r="K92">
        <v>433.75599999999997</v>
      </c>
      <c r="L92">
        <v>-583714</v>
      </c>
      <c r="M92" s="2">
        <v>2517850</v>
      </c>
      <c r="N92">
        <v>-1.3124800000000001E-2</v>
      </c>
      <c r="P92">
        <v>40</v>
      </c>
      <c r="Q92">
        <v>100000</v>
      </c>
      <c r="R92">
        <v>520.505</v>
      </c>
      <c r="S92">
        <v>-581955</v>
      </c>
      <c r="T92" s="2">
        <v>2522220</v>
      </c>
      <c r="U92">
        <v>1.6436599999999999E-3</v>
      </c>
      <c r="W92">
        <v>40</v>
      </c>
      <c r="X92">
        <v>100000</v>
      </c>
      <c r="Y92">
        <v>607.28200000000004</v>
      </c>
      <c r="Z92">
        <v>-580232</v>
      </c>
      <c r="AA92" s="2">
        <v>2527410</v>
      </c>
      <c r="AB92">
        <v>-1.04146E-2</v>
      </c>
    </row>
    <row r="93" spans="2:28" x14ac:dyDescent="0.2">
      <c r="C93">
        <v>200000</v>
      </c>
      <c r="D93">
        <v>347.02199999999999</v>
      </c>
      <c r="E93">
        <v>-509195</v>
      </c>
      <c r="F93" s="2">
        <v>2509760</v>
      </c>
      <c r="G93">
        <v>1.40774E-2</v>
      </c>
      <c r="J93">
        <v>200000</v>
      </c>
      <c r="K93">
        <v>433.76</v>
      </c>
      <c r="L93">
        <v>-507585</v>
      </c>
      <c r="M93" s="2">
        <v>2512970</v>
      </c>
      <c r="N93">
        <v>1.31346E-2</v>
      </c>
      <c r="Q93">
        <v>200000</v>
      </c>
      <c r="R93">
        <v>520.52599999999995</v>
      </c>
      <c r="S93">
        <v>-506039</v>
      </c>
      <c r="T93" s="2">
        <v>2516220</v>
      </c>
      <c r="U93">
        <v>-3.9978699999999997E-3</v>
      </c>
      <c r="X93">
        <v>200000</v>
      </c>
      <c r="Y93">
        <v>607.221</v>
      </c>
      <c r="Z93">
        <v>-504518</v>
      </c>
      <c r="AA93" s="2">
        <v>2522340</v>
      </c>
      <c r="AB93">
        <v>3.0738999999999999E-2</v>
      </c>
    </row>
    <row r="94" spans="2:28" x14ac:dyDescent="0.2">
      <c r="B94">
        <v>80</v>
      </c>
      <c r="C94">
        <v>100000</v>
      </c>
      <c r="D94">
        <v>346.99599999999998</v>
      </c>
      <c r="E94">
        <v>-585173</v>
      </c>
      <c r="F94" s="2">
        <v>2516190</v>
      </c>
      <c r="G94">
        <v>1.2849299999999999E-2</v>
      </c>
      <c r="I94">
        <v>80</v>
      </c>
      <c r="J94">
        <v>100000</v>
      </c>
      <c r="K94">
        <v>433.76799999999997</v>
      </c>
      <c r="L94">
        <v>-583339</v>
      </c>
      <c r="M94" s="2">
        <v>2519120</v>
      </c>
      <c r="N94">
        <v>2.3005500000000002E-2</v>
      </c>
      <c r="P94">
        <v>80</v>
      </c>
      <c r="Q94">
        <v>100000</v>
      </c>
      <c r="R94">
        <v>520.51199999999994</v>
      </c>
      <c r="S94">
        <v>-581584</v>
      </c>
      <c r="T94" s="2">
        <v>2523320</v>
      </c>
      <c r="U94">
        <v>-4.2183499999999999E-2</v>
      </c>
      <c r="W94">
        <v>80</v>
      </c>
      <c r="X94">
        <v>100000</v>
      </c>
      <c r="Y94">
        <v>607.25400000000002</v>
      </c>
      <c r="Z94">
        <v>-579850</v>
      </c>
      <c r="AA94" s="2">
        <v>2528670</v>
      </c>
      <c r="AB94">
        <v>3.7283199999999998E-3</v>
      </c>
    </row>
    <row r="95" spans="2:28" x14ac:dyDescent="0.2">
      <c r="C95">
        <v>200000</v>
      </c>
      <c r="D95">
        <v>347.00799999999998</v>
      </c>
      <c r="E95">
        <v>-508474</v>
      </c>
      <c r="F95" s="2">
        <v>2512840</v>
      </c>
      <c r="G95">
        <v>2.0115300000000001E-3</v>
      </c>
      <c r="J95">
        <v>200000</v>
      </c>
      <c r="K95">
        <v>433.75900000000001</v>
      </c>
      <c r="L95">
        <v>-506864</v>
      </c>
      <c r="M95" s="2">
        <v>2515930</v>
      </c>
      <c r="N95">
        <v>2.4116499999999999E-2</v>
      </c>
      <c r="Q95">
        <v>200000</v>
      </c>
      <c r="R95">
        <v>520.54200000000003</v>
      </c>
      <c r="S95">
        <v>-505320</v>
      </c>
      <c r="T95" s="2">
        <v>2519340</v>
      </c>
      <c r="U95">
        <v>3.2452300000000003E-2</v>
      </c>
      <c r="X95">
        <v>200000</v>
      </c>
      <c r="Y95">
        <v>607.31200000000001</v>
      </c>
      <c r="Z95">
        <v>-503801</v>
      </c>
      <c r="AA95" s="2">
        <v>2524740</v>
      </c>
      <c r="AB95">
        <v>3.6909999999999998E-3</v>
      </c>
    </row>
    <row r="96" spans="2:28" x14ac:dyDescent="0.2">
      <c r="B96">
        <v>120</v>
      </c>
      <c r="C96">
        <v>100000</v>
      </c>
      <c r="D96">
        <v>347.01400000000001</v>
      </c>
      <c r="E96">
        <v>-585300</v>
      </c>
      <c r="F96" s="2">
        <v>2515680</v>
      </c>
      <c r="G96">
        <v>-8.1540799999999993E-3</v>
      </c>
      <c r="I96">
        <v>120</v>
      </c>
      <c r="J96">
        <v>100000</v>
      </c>
      <c r="K96">
        <v>433.755</v>
      </c>
      <c r="L96">
        <v>-583481</v>
      </c>
      <c r="M96" s="2">
        <v>2518770</v>
      </c>
      <c r="N96">
        <v>2.8244700000000001E-2</v>
      </c>
      <c r="P96">
        <v>120</v>
      </c>
      <c r="Q96">
        <v>100000</v>
      </c>
      <c r="R96">
        <v>520.51700000000005</v>
      </c>
      <c r="S96">
        <v>-581713</v>
      </c>
      <c r="T96" s="2">
        <v>2522990</v>
      </c>
      <c r="U96">
        <v>2.40772E-2</v>
      </c>
      <c r="W96">
        <v>120</v>
      </c>
      <c r="X96">
        <v>100000</v>
      </c>
      <c r="Y96">
        <v>607.25300000000004</v>
      </c>
      <c r="Z96">
        <v>-579989</v>
      </c>
      <c r="AA96" s="2">
        <v>2528220</v>
      </c>
      <c r="AB96">
        <v>2.3215199999999998E-2</v>
      </c>
    </row>
    <row r="97" spans="2:28" x14ac:dyDescent="0.2">
      <c r="C97">
        <v>200000</v>
      </c>
      <c r="D97">
        <v>347.00200000000001</v>
      </c>
      <c r="E97">
        <v>-508971</v>
      </c>
      <c r="F97" s="2">
        <v>2510590</v>
      </c>
      <c r="G97">
        <v>-4.3118999999999996E-3</v>
      </c>
      <c r="J97">
        <v>200000</v>
      </c>
      <c r="K97">
        <v>433.76499999999999</v>
      </c>
      <c r="L97">
        <v>-507367</v>
      </c>
      <c r="M97" s="2">
        <v>2513280</v>
      </c>
      <c r="N97">
        <v>1.7934499999999999E-2</v>
      </c>
      <c r="Q97">
        <v>200000</v>
      </c>
      <c r="R97">
        <v>520.51499999999999</v>
      </c>
      <c r="S97">
        <v>-505822</v>
      </c>
      <c r="T97" s="2">
        <v>2517300</v>
      </c>
      <c r="U97">
        <v>2.4683500000000001E-2</v>
      </c>
      <c r="X97">
        <v>200000</v>
      </c>
      <c r="Y97">
        <v>607.255</v>
      </c>
      <c r="Z97">
        <v>-504286</v>
      </c>
      <c r="AA97" s="2">
        <v>2522000</v>
      </c>
      <c r="AB97">
        <v>-5.17235E-3</v>
      </c>
    </row>
    <row r="98" spans="2:28" x14ac:dyDescent="0.2">
      <c r="B98" t="s">
        <v>98</v>
      </c>
      <c r="E98">
        <f>AVERAGE(E90,E92,E94,E96)</f>
        <v>-585239.25</v>
      </c>
      <c r="I98" t="s">
        <v>98</v>
      </c>
      <c r="L98">
        <f>AVERAGE(L90,L92,L94,L96)</f>
        <v>-583408.25</v>
      </c>
      <c r="P98" t="s">
        <v>98</v>
      </c>
      <c r="S98">
        <f>AVERAGE(S90,S92,S94,S96)</f>
        <v>-581648.75</v>
      </c>
      <c r="W98" t="s">
        <v>98</v>
      </c>
      <c r="Z98">
        <f>AVERAGE(Z90,Z92,Z94,Z96)</f>
        <v>-579921.25</v>
      </c>
    </row>
    <row r="99" spans="2:28" x14ac:dyDescent="0.2">
      <c r="E99">
        <f>AVERAGE(E91,E93,E95,E97)</f>
        <v>-508769.25</v>
      </c>
      <c r="G99">
        <f>E99-(128000-$D$89)/128000*E$98</f>
        <v>1664.5361777343787</v>
      </c>
      <c r="L99">
        <f>AVERAGE(L91,L93,L95,L97)</f>
        <v>-507159.25</v>
      </c>
      <c r="N99">
        <f>L99-(128000-$D$89)/128000*L$98</f>
        <v>1677.5751699218526</v>
      </c>
      <c r="S99">
        <f>AVERAGE(S91,S93,S95,S97)</f>
        <v>-505615.5</v>
      </c>
      <c r="U99">
        <f>S99-(128000-$D$89)/128000*S$98</f>
        <v>1686.7250097655924</v>
      </c>
      <c r="Z99">
        <f>AVERAGE(Z91,Z93,Z95,Z97)</f>
        <v>-504085.5</v>
      </c>
      <c r="AB99">
        <f>Z99-(128000-$D$89)/128000*Z$98</f>
        <v>1710.034599609382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5923-17C1-554B-BA5D-124360ADD2EF}">
  <dimension ref="A1:BK133"/>
  <sheetViews>
    <sheetView tabSelected="1" topLeftCell="U1" workbookViewId="0">
      <selection activeCell="AH14" sqref="AH14"/>
    </sheetView>
  </sheetViews>
  <sheetFormatPr baseColWidth="10" defaultRowHeight="16" x14ac:dyDescent="0.2"/>
  <cols>
    <col min="38" max="38" width="12.1640625" bestFit="1" customWidth="1"/>
  </cols>
  <sheetData>
    <row r="1" spans="1:47" x14ac:dyDescent="0.2">
      <c r="A1" t="s">
        <v>39</v>
      </c>
      <c r="B1" t="s">
        <v>71</v>
      </c>
      <c r="C1" t="s">
        <v>69</v>
      </c>
      <c r="M1" t="s">
        <v>102</v>
      </c>
      <c r="R1" t="s">
        <v>103</v>
      </c>
    </row>
    <row r="2" spans="1:47" x14ac:dyDescent="0.2">
      <c r="A2">
        <v>8.4636700000000005</v>
      </c>
      <c r="B2">
        <v>12.5</v>
      </c>
      <c r="C2">
        <v>16361</v>
      </c>
      <c r="E2">
        <v>0</v>
      </c>
      <c r="F2">
        <v>1</v>
      </c>
      <c r="H2">
        <v>12.5</v>
      </c>
      <c r="I2">
        <v>0.99974957069261594</v>
      </c>
      <c r="J2">
        <v>0.19100299492696046</v>
      </c>
      <c r="K2">
        <f>(J3-J2)/(I3-I2)*(1-I2)+J2</f>
        <v>0.19717386091690831</v>
      </c>
      <c r="M2" t="s">
        <v>71</v>
      </c>
      <c r="N2" t="s">
        <v>101</v>
      </c>
      <c r="O2" t="s">
        <v>39</v>
      </c>
      <c r="P2" t="s">
        <v>37</v>
      </c>
      <c r="Q2" t="s">
        <v>68</v>
      </c>
      <c r="R2" t="s">
        <v>101</v>
      </c>
      <c r="T2" t="s">
        <v>104</v>
      </c>
    </row>
    <row r="3" spans="1:47" x14ac:dyDescent="0.2">
      <c r="A3">
        <v>7.0947599999999991</v>
      </c>
      <c r="B3">
        <v>10.5</v>
      </c>
      <c r="C3">
        <v>9721</v>
      </c>
      <c r="E3">
        <v>0.5</v>
      </c>
      <c r="F3">
        <v>1</v>
      </c>
      <c r="I3">
        <v>1.0000596260255676</v>
      </c>
      <c r="J3">
        <v>0.19864311472403887</v>
      </c>
      <c r="M3">
        <v>1.5299999999999998</v>
      </c>
      <c r="N3">
        <v>1.3866382913844932</v>
      </c>
      <c r="O3">
        <v>8.4636700000000005</v>
      </c>
      <c r="P3">
        <f>O3/2*10</f>
        <v>42.318350000000002</v>
      </c>
      <c r="Q3">
        <v>0.19100299492696046</v>
      </c>
      <c r="R3">
        <v>0.399816</v>
      </c>
      <c r="S3">
        <f>(R4-R3)/(Q4-Q3)*(K2-Q3)+R3</f>
        <v>0.42608215384615339</v>
      </c>
      <c r="T3">
        <f>S3*P3*(10^-10)/(10^-9)/2</f>
        <v>0.90155468576076836</v>
      </c>
      <c r="AH3" t="s">
        <v>105</v>
      </c>
    </row>
    <row r="4" spans="1:47" x14ac:dyDescent="0.2">
      <c r="A4">
        <v>5.7140199999999997</v>
      </c>
      <c r="B4">
        <v>8.5</v>
      </c>
      <c r="C4">
        <v>5065</v>
      </c>
      <c r="H4">
        <v>10.5</v>
      </c>
      <c r="I4">
        <v>0.99979329644469883</v>
      </c>
      <c r="J4">
        <v>0.18928093817508487</v>
      </c>
      <c r="K4">
        <f>(J5-J4)/(I5-I4)*(1-I4)+J4</f>
        <v>0.19463018208003163</v>
      </c>
      <c r="M4">
        <v>2.21</v>
      </c>
      <c r="N4">
        <v>1.0738833526088996</v>
      </c>
      <c r="Q4">
        <v>0.19864311472403887</v>
      </c>
      <c r="R4">
        <v>0.43233599999999994</v>
      </c>
      <c r="AH4" t="s">
        <v>110</v>
      </c>
      <c r="AI4" t="s">
        <v>92</v>
      </c>
      <c r="AJ4" t="s">
        <v>107</v>
      </c>
      <c r="AK4" t="s">
        <v>108</v>
      </c>
      <c r="AL4" t="s">
        <v>106</v>
      </c>
      <c r="AN4" t="s">
        <v>109</v>
      </c>
    </row>
    <row r="5" spans="1:47" x14ac:dyDescent="0.2">
      <c r="A5">
        <v>4.41615</v>
      </c>
      <c r="B5">
        <v>6.5</v>
      </c>
      <c r="C5">
        <v>2277</v>
      </c>
      <c r="I5" s="1">
        <v>1.000111301914393</v>
      </c>
      <c r="J5" s="1">
        <v>0.19751054418269726</v>
      </c>
      <c r="M5">
        <v>2.8899999999999997</v>
      </c>
      <c r="N5">
        <v>0.81471812830481394</v>
      </c>
      <c r="O5">
        <v>7.0947599999999991</v>
      </c>
      <c r="P5">
        <f>O5/2*10</f>
        <v>35.473799999999997</v>
      </c>
      <c r="Q5">
        <v>0.18928093817508487</v>
      </c>
      <c r="R5">
        <v>0.40521399999999996</v>
      </c>
      <c r="S5">
        <f>(R6-R5)/(Q6-Q5)*(K4-Q5)+R5</f>
        <v>0.43171514999999361</v>
      </c>
      <c r="T5">
        <f>S5*P5*(10^-10)/(10^-9)/2</f>
        <v>0.76572884440348854</v>
      </c>
      <c r="AH5" s="4">
        <v>1.5299999999999998</v>
      </c>
      <c r="AI5" s="8">
        <f>AH5*2</f>
        <v>3.0599999999999996</v>
      </c>
      <c r="AJ5" s="4">
        <v>1.3866382913844932</v>
      </c>
      <c r="AK5" s="4">
        <v>0.24045149999996018</v>
      </c>
      <c r="AL5" s="4">
        <f>ABS(AJ5-AK5)</f>
        <v>1.1461867913845332</v>
      </c>
      <c r="AN5">
        <f>4.94*EXP(-0.87*AH5)</f>
        <v>1.305081291536669</v>
      </c>
    </row>
    <row r="6" spans="1:47" x14ac:dyDescent="0.2">
      <c r="A6">
        <v>3.08067</v>
      </c>
      <c r="B6">
        <v>4.5</v>
      </c>
      <c r="C6">
        <v>749</v>
      </c>
      <c r="H6">
        <v>8.5</v>
      </c>
      <c r="I6">
        <v>0.99998012789685586</v>
      </c>
      <c r="J6">
        <v>0.1895360315893386</v>
      </c>
      <c r="K6">
        <f>(J7-J6)/(I7-I6)*(1-I6)+J6</f>
        <v>0.19133088037332854</v>
      </c>
      <c r="M6">
        <v>3.5699999999999994</v>
      </c>
      <c r="N6">
        <v>0.6480212958648992</v>
      </c>
      <c r="Q6">
        <v>0.19751054418269726</v>
      </c>
      <c r="R6">
        <v>0.44598500000000002</v>
      </c>
      <c r="AH6" s="4">
        <v>2.21</v>
      </c>
      <c r="AI6" s="8">
        <f t="shared" ref="AI6:AI11" si="0">AH6*2</f>
        <v>4.42</v>
      </c>
      <c r="AJ6" s="4">
        <v>1.0738833526088996</v>
      </c>
      <c r="AK6" s="4">
        <v>0.30715900000000002</v>
      </c>
      <c r="AL6" s="4">
        <f t="shared" ref="AL6:AL11" si="1">ABS(AJ6-AK6)</f>
        <v>0.7667243526088996</v>
      </c>
      <c r="AN6">
        <f t="shared" ref="AN6:AN11" si="2">4.94*EXP(-0.87*AH6)</f>
        <v>0.72228558673771626</v>
      </c>
    </row>
    <row r="7" spans="1:47" x14ac:dyDescent="0.2">
      <c r="I7">
        <v>1.0000675651506901</v>
      </c>
      <c r="J7">
        <v>0.19743336623889438</v>
      </c>
      <c r="M7">
        <v>4.25</v>
      </c>
      <c r="N7">
        <v>0.5531326781240411</v>
      </c>
      <c r="O7">
        <v>5.7140199999999997</v>
      </c>
      <c r="P7">
        <f>O7/2*10</f>
        <v>28.570099999999996</v>
      </c>
      <c r="Q7">
        <v>0.1895360315893386</v>
      </c>
      <c r="R7">
        <v>0.42561199999999999</v>
      </c>
      <c r="S7">
        <f>(R8-R7)/(Q8-Q7)*(K6-Q7)+R7</f>
        <v>0.4326299545454545</v>
      </c>
      <c r="T7">
        <f>S7*P7*(10^-10)/(10^-9)/2</f>
        <v>0.61801405321795444</v>
      </c>
      <c r="AH7" s="4">
        <v>2.8899999999999997</v>
      </c>
      <c r="AI7" s="8">
        <f t="shared" si="0"/>
        <v>5.7799999999999994</v>
      </c>
      <c r="AJ7" s="4">
        <v>0.81471812830481394</v>
      </c>
      <c r="AK7" s="4">
        <v>0.4326299545454545</v>
      </c>
      <c r="AL7" s="4">
        <f t="shared" si="1"/>
        <v>0.38208817375935944</v>
      </c>
      <c r="AN7">
        <f t="shared" si="2"/>
        <v>0.39974250814274975</v>
      </c>
    </row>
    <row r="8" spans="1:47" x14ac:dyDescent="0.2">
      <c r="H8">
        <v>6.5</v>
      </c>
      <c r="I8">
        <v>0.99994037397443236</v>
      </c>
      <c r="J8">
        <v>0.15171477622070509</v>
      </c>
      <c r="K8">
        <f>(J9-J8)/(I9-I8)*(1-I8)+J8</f>
        <v>0.15570727033177628</v>
      </c>
      <c r="Q8">
        <v>0.19743336623889438</v>
      </c>
      <c r="R8">
        <v>0.45649099999999998</v>
      </c>
      <c r="AH8" s="4">
        <v>3.5699999999999994</v>
      </c>
      <c r="AI8" s="8">
        <f t="shared" si="0"/>
        <v>7.1399999999999988</v>
      </c>
      <c r="AJ8" s="4">
        <v>0.6480212958648992</v>
      </c>
      <c r="AK8" s="4">
        <v>0.43171514999999361</v>
      </c>
      <c r="AL8" s="4">
        <f t="shared" si="1"/>
        <v>0.2163061458649056</v>
      </c>
      <c r="AN8">
        <f t="shared" si="2"/>
        <v>0.22123392152678015</v>
      </c>
    </row>
    <row r="9" spans="1:47" x14ac:dyDescent="0.2">
      <c r="I9">
        <v>1.0000596260255676</v>
      </c>
      <c r="J9">
        <v>0.15969976444284747</v>
      </c>
      <c r="O9">
        <v>4.41615</v>
      </c>
      <c r="P9">
        <f>O9/2*10</f>
        <v>22.080750000000002</v>
      </c>
      <c r="Q9">
        <v>0.15171477622070509</v>
      </c>
      <c r="R9">
        <v>0.29167900000000002</v>
      </c>
      <c r="S9">
        <f>(R10-R9)/(Q10-Q9)*(K8-Q9)+R9</f>
        <v>0.30715900000000002</v>
      </c>
      <c r="T9">
        <f>S9*P9*(10^-10)/(10^-9)/2</f>
        <v>0.33911505446250007</v>
      </c>
      <c r="AH9" s="4">
        <v>4.25</v>
      </c>
      <c r="AI9" s="8">
        <f t="shared" si="0"/>
        <v>8.5</v>
      </c>
      <c r="AJ9" s="4">
        <v>0.5531326781240411</v>
      </c>
      <c r="AK9" s="4">
        <v>0.42608215384615339</v>
      </c>
      <c r="AL9" s="4">
        <f t="shared" si="1"/>
        <v>0.12705052427788771</v>
      </c>
      <c r="AN9">
        <f t="shared" si="2"/>
        <v>0.12243993830308196</v>
      </c>
    </row>
    <row r="10" spans="1:47" x14ac:dyDescent="0.2">
      <c r="H10">
        <v>4.5</v>
      </c>
      <c r="I10">
        <v>0.99996422438465937</v>
      </c>
      <c r="J10">
        <v>0.1220675185962235</v>
      </c>
      <c r="K10">
        <f>(J11-J10)/(I11-I10)*(1-I10)+J10</f>
        <v>0.12778943353041258</v>
      </c>
      <c r="Q10">
        <v>0.15969976444284747</v>
      </c>
      <c r="R10">
        <v>0.32263900000000001</v>
      </c>
      <c r="AH10" s="4">
        <v>5.61</v>
      </c>
      <c r="AI10" s="8">
        <f t="shared" si="0"/>
        <v>11.22</v>
      </c>
      <c r="AJ10" s="4">
        <v>0.41854133281334416</v>
      </c>
      <c r="AK10" s="4">
        <v>0.35525241340782115</v>
      </c>
      <c r="AL10" s="4">
        <f t="shared" si="1"/>
        <v>6.3288919405523003E-2</v>
      </c>
      <c r="AN10">
        <f t="shared" si="2"/>
        <v>3.7502988014246848E-2</v>
      </c>
    </row>
    <row r="11" spans="1:47" x14ac:dyDescent="0.2">
      <c r="I11">
        <v>1.0000119252051136</v>
      </c>
      <c r="J11">
        <v>0.12969673850848745</v>
      </c>
      <c r="O11">
        <v>3.08067</v>
      </c>
      <c r="P11">
        <f>O11/2*10</f>
        <v>15.40335</v>
      </c>
      <c r="Q11">
        <v>0.1220675185962235</v>
      </c>
      <c r="R11">
        <v>0.21479400000000001</v>
      </c>
      <c r="S11">
        <f>(R12-R11)/(Q12-Q11)*(K10-Q11)+R11</f>
        <v>0.24045149999996018</v>
      </c>
      <c r="T11">
        <f>S11*P11*(10^-10)/(10^-9)/2</f>
        <v>0.1851879306262193</v>
      </c>
      <c r="AH11" s="4">
        <v>6.29</v>
      </c>
      <c r="AI11" s="8">
        <f t="shared" si="0"/>
        <v>12.58</v>
      </c>
      <c r="AJ11" s="4">
        <v>0.37329362115784753</v>
      </c>
      <c r="AK11" s="4">
        <v>0.38575712751677893</v>
      </c>
      <c r="AL11" s="4">
        <f t="shared" si="1"/>
        <v>1.2463506358931398E-2</v>
      </c>
      <c r="AN11">
        <f t="shared" si="2"/>
        <v>2.075569382378718E-2</v>
      </c>
    </row>
    <row r="12" spans="1:47" x14ac:dyDescent="0.2">
      <c r="H12">
        <v>16.5</v>
      </c>
      <c r="I12">
        <v>0.99994583698344963</v>
      </c>
      <c r="J12">
        <v>0.17995681036551228</v>
      </c>
      <c r="K12">
        <f>(J13-J12)/(I13-I12)*(1-I12)+J12</f>
        <v>0.18166962089247554</v>
      </c>
      <c r="Q12">
        <v>0.12969673850848745</v>
      </c>
      <c r="R12">
        <v>0.249004</v>
      </c>
      <c r="AI12" s="4"/>
    </row>
    <row r="13" spans="1:47" x14ac:dyDescent="0.2">
      <c r="I13">
        <v>1.0001566017652435</v>
      </c>
      <c r="J13">
        <v>0.1866218774160868</v>
      </c>
      <c r="O13">
        <f>P13*2/10</f>
        <v>11.22</v>
      </c>
      <c r="P13">
        <v>56.1</v>
      </c>
      <c r="Q13">
        <v>0.17995681036551228</v>
      </c>
      <c r="R13">
        <v>0.34920200000000001</v>
      </c>
      <c r="S13">
        <f>(R14-R13)/(Q14-Q13)*(K12-Q13)+R13</f>
        <v>0.35525241340782115</v>
      </c>
      <c r="T13">
        <f>S13*P13*(10^-10)/(10^-9)/2</f>
        <v>0.99648301960893837</v>
      </c>
    </row>
    <row r="14" spans="1:47" x14ac:dyDescent="0.2">
      <c r="H14">
        <v>18.5</v>
      </c>
      <c r="I14">
        <v>0.9998798894983385</v>
      </c>
      <c r="J14">
        <v>0.1883629377083765</v>
      </c>
      <c r="K14">
        <f>(J15-J14)/(I15-I14)*(1-I14)+J14</f>
        <v>0.19266115239433956</v>
      </c>
      <c r="Q14">
        <v>0.1866218774160868</v>
      </c>
      <c r="R14">
        <v>0.37274600000000002</v>
      </c>
    </row>
    <row r="15" spans="1:47" x14ac:dyDescent="0.2">
      <c r="I15">
        <v>1.0000553450350793</v>
      </c>
      <c r="J15">
        <v>0.19464170229865574</v>
      </c>
      <c r="O15">
        <v>12.58</v>
      </c>
      <c r="P15">
        <f>O15/2*10</f>
        <v>62.9</v>
      </c>
      <c r="Q15">
        <v>0.1883629377083765</v>
      </c>
      <c r="R15">
        <v>0.36786399999999997</v>
      </c>
      <c r="S15">
        <f>(R16-R15)/(Q16-Q15)*(K14-Q15)+R15</f>
        <v>0.38575712751677893</v>
      </c>
      <c r="T15">
        <f>S15*P15*(10^-10)/(10^-9)/2</f>
        <v>1.2132061660402698</v>
      </c>
    </row>
    <row r="16" spans="1:47" x14ac:dyDescent="0.2">
      <c r="Q16">
        <v>0.19464170229865574</v>
      </c>
      <c r="R16">
        <v>0.39400200000000002</v>
      </c>
      <c r="AU16">
        <f>1/400</f>
        <v>2.5000000000000001E-3</v>
      </c>
    </row>
    <row r="17" spans="1:62" x14ac:dyDescent="0.2">
      <c r="AL17">
        <f>1/17500</f>
        <v>5.7142857142857142E-5</v>
      </c>
    </row>
    <row r="18" spans="1:62" x14ac:dyDescent="0.2">
      <c r="AU18">
        <v>37509</v>
      </c>
      <c r="AW18">
        <f>AU18/AU16</f>
        <v>15003600</v>
      </c>
      <c r="AY18">
        <f>AW18/AN19</f>
        <v>1.1446576387564371</v>
      </c>
      <c r="BC18">
        <v>53089</v>
      </c>
    </row>
    <row r="19" spans="1:62" x14ac:dyDescent="0.2">
      <c r="AL19">
        <v>749</v>
      </c>
      <c r="AN19">
        <f>AL19/AL17</f>
        <v>13107500</v>
      </c>
    </row>
    <row r="21" spans="1:62" x14ac:dyDescent="0.2">
      <c r="B21">
        <v>12.5</v>
      </c>
      <c r="K21">
        <v>10.5</v>
      </c>
      <c r="T21">
        <v>8.5</v>
      </c>
      <c r="AC21">
        <v>6.5</v>
      </c>
      <c r="AL21">
        <v>4.5</v>
      </c>
      <c r="AT21">
        <v>16.5</v>
      </c>
      <c r="BC21">
        <v>18.5</v>
      </c>
    </row>
    <row r="22" spans="1:62" x14ac:dyDescent="0.2">
      <c r="B22" t="s">
        <v>63</v>
      </c>
      <c r="C22" t="s">
        <v>64</v>
      </c>
      <c r="D22" t="s">
        <v>65</v>
      </c>
      <c r="E22" t="s">
        <v>66</v>
      </c>
      <c r="F22" t="s">
        <v>67</v>
      </c>
      <c r="G22" t="s">
        <v>17</v>
      </c>
      <c r="H22" t="s">
        <v>68</v>
      </c>
      <c r="K22" t="s">
        <v>63</v>
      </c>
      <c r="L22" t="s">
        <v>64</v>
      </c>
      <c r="M22" t="s">
        <v>65</v>
      </c>
      <c r="N22" t="s">
        <v>66</v>
      </c>
      <c r="O22" t="s">
        <v>67</v>
      </c>
      <c r="P22" t="s">
        <v>17</v>
      </c>
      <c r="Q22" t="s">
        <v>68</v>
      </c>
      <c r="T22" t="s">
        <v>63</v>
      </c>
      <c r="U22" t="s">
        <v>64</v>
      </c>
      <c r="V22" t="s">
        <v>65</v>
      </c>
      <c r="W22" t="s">
        <v>66</v>
      </c>
      <c r="X22" t="s">
        <v>67</v>
      </c>
      <c r="Y22" t="s">
        <v>17</v>
      </c>
      <c r="Z22" t="s">
        <v>68</v>
      </c>
      <c r="AC22" t="s">
        <v>63</v>
      </c>
      <c r="AD22" t="s">
        <v>64</v>
      </c>
      <c r="AE22" t="s">
        <v>65</v>
      </c>
      <c r="AF22" t="s">
        <v>66</v>
      </c>
      <c r="AG22" t="s">
        <v>67</v>
      </c>
      <c r="AH22" t="s">
        <v>17</v>
      </c>
      <c r="AI22" t="s">
        <v>68</v>
      </c>
      <c r="AL22" t="s">
        <v>63</v>
      </c>
      <c r="AM22" t="s">
        <v>64</v>
      </c>
      <c r="AN22" t="s">
        <v>65</v>
      </c>
      <c r="AO22" t="s">
        <v>66</v>
      </c>
      <c r="AP22" t="s">
        <v>67</v>
      </c>
      <c r="AQ22" t="s">
        <v>17</v>
      </c>
      <c r="AR22" t="s">
        <v>68</v>
      </c>
      <c r="AU22" t="s">
        <v>63</v>
      </c>
      <c r="AV22" t="s">
        <v>64</v>
      </c>
      <c r="AW22" t="s">
        <v>65</v>
      </c>
      <c r="AX22" t="s">
        <v>66</v>
      </c>
      <c r="AY22" t="s">
        <v>67</v>
      </c>
      <c r="AZ22" t="s">
        <v>17</v>
      </c>
      <c r="BA22" t="s">
        <v>68</v>
      </c>
      <c r="BD22" t="s">
        <v>63</v>
      </c>
      <c r="BE22" t="s">
        <v>64</v>
      </c>
      <c r="BF22" t="s">
        <v>65</v>
      </c>
      <c r="BG22" t="s">
        <v>66</v>
      </c>
      <c r="BH22" t="s">
        <v>67</v>
      </c>
      <c r="BI22" t="s">
        <v>17</v>
      </c>
      <c r="BJ22" t="s">
        <v>68</v>
      </c>
    </row>
    <row r="23" spans="1:62" x14ac:dyDescent="0.2">
      <c r="B23">
        <v>100000</v>
      </c>
      <c r="C23">
        <v>347.01400000000001</v>
      </c>
      <c r="D23">
        <v>-585300</v>
      </c>
      <c r="E23" s="2">
        <v>2515680</v>
      </c>
      <c r="F23">
        <v>-8.1540799999999993E-3</v>
      </c>
      <c r="K23">
        <v>100000</v>
      </c>
      <c r="L23">
        <v>347.01400000000001</v>
      </c>
      <c r="M23">
        <v>-585300</v>
      </c>
      <c r="N23" s="2">
        <v>2515680</v>
      </c>
      <c r="O23">
        <v>-8.1540799999999993E-3</v>
      </c>
      <c r="T23">
        <v>100000</v>
      </c>
      <c r="U23">
        <v>371.88499999999999</v>
      </c>
      <c r="V23">
        <v>-585294</v>
      </c>
      <c r="W23" s="2">
        <v>2516090</v>
      </c>
      <c r="X23">
        <v>2.1920499999999999E-2</v>
      </c>
      <c r="AC23">
        <v>100000</v>
      </c>
      <c r="AD23">
        <v>347.01400000000001</v>
      </c>
      <c r="AE23">
        <v>-585300</v>
      </c>
      <c r="AF23" s="2">
        <v>2515680</v>
      </c>
      <c r="AG23">
        <v>-8.1540799999999993E-3</v>
      </c>
      <c r="AL23">
        <v>100000</v>
      </c>
      <c r="AM23">
        <v>347.01400000000001</v>
      </c>
      <c r="AN23">
        <v>-585300</v>
      </c>
      <c r="AO23" s="2">
        <v>2515680</v>
      </c>
      <c r="AP23">
        <v>-8.1540799999999993E-3</v>
      </c>
      <c r="AU23">
        <v>100000</v>
      </c>
      <c r="AV23">
        <v>371.863</v>
      </c>
      <c r="AW23" s="2">
        <v>-1975430</v>
      </c>
      <c r="AX23" s="2">
        <v>8492880</v>
      </c>
      <c r="AY23">
        <v>-1.3063E-2</v>
      </c>
      <c r="BD23">
        <v>100000</v>
      </c>
      <c r="BE23">
        <v>371.85500000000002</v>
      </c>
      <c r="BF23" s="2">
        <v>-1975620</v>
      </c>
      <c r="BG23" s="2">
        <v>8492180</v>
      </c>
      <c r="BH23">
        <v>-1.5898499999999999E-2</v>
      </c>
    </row>
    <row r="24" spans="1:62" x14ac:dyDescent="0.2">
      <c r="A24">
        <v>0</v>
      </c>
      <c r="B24">
        <v>200000</v>
      </c>
      <c r="C24">
        <v>347.00200000000001</v>
      </c>
      <c r="D24">
        <v>-508971</v>
      </c>
      <c r="E24" s="2">
        <v>2510590</v>
      </c>
      <c r="F24">
        <v>-4.3118999999999996E-3</v>
      </c>
      <c r="G24">
        <f>E24/E$23</f>
        <v>0.99797669019907143</v>
      </c>
      <c r="H24">
        <f>A24/$C$2</f>
        <v>0</v>
      </c>
      <c r="J24">
        <v>0</v>
      </c>
      <c r="K24">
        <v>200000</v>
      </c>
      <c r="L24">
        <v>347.00900000000001</v>
      </c>
      <c r="M24">
        <v>-539706</v>
      </c>
      <c r="N24" s="2">
        <v>2512350</v>
      </c>
      <c r="O24">
        <v>4.05931E-2</v>
      </c>
      <c r="P24">
        <f>N24/N$23</f>
        <v>0.99867630223239845</v>
      </c>
      <c r="Q24">
        <f>J24/$C$3</f>
        <v>0</v>
      </c>
      <c r="S24">
        <v>0</v>
      </c>
      <c r="T24">
        <v>200000</v>
      </c>
      <c r="U24">
        <v>371.86700000000002</v>
      </c>
      <c r="V24">
        <v>-561314</v>
      </c>
      <c r="W24" s="2">
        <v>2514680</v>
      </c>
      <c r="X24">
        <v>-1.7899299999999999E-3</v>
      </c>
      <c r="Y24">
        <f>W24/W$23</f>
        <v>0.99943960669133458</v>
      </c>
      <c r="Z24">
        <f>S24/$C$4</f>
        <v>0</v>
      </c>
      <c r="AB24">
        <v>0</v>
      </c>
      <c r="AC24">
        <v>200000</v>
      </c>
      <c r="AD24">
        <v>347.00900000000001</v>
      </c>
      <c r="AE24">
        <v>-574396</v>
      </c>
      <c r="AF24" s="2">
        <v>2514620</v>
      </c>
      <c r="AG24">
        <v>3.7237600000000003E-2</v>
      </c>
      <c r="AH24">
        <f>AF24/AF$23</f>
        <v>0.9995786427526554</v>
      </c>
      <c r="AI24">
        <f>AB24/$C$5</f>
        <v>0</v>
      </c>
      <c r="AK24">
        <v>0</v>
      </c>
      <c r="AL24">
        <v>200000</v>
      </c>
      <c r="AM24">
        <v>346.983</v>
      </c>
      <c r="AN24">
        <v>-581647</v>
      </c>
      <c r="AO24" s="2">
        <v>2515110</v>
      </c>
      <c r="AP24">
        <v>6.7248999999999998E-3</v>
      </c>
      <c r="AQ24" s="2">
        <f>AO24/AO$23</f>
        <v>0.99977342110284295</v>
      </c>
      <c r="AR24">
        <f>AK24/$C$6</f>
        <v>0</v>
      </c>
      <c r="AT24">
        <v>0</v>
      </c>
      <c r="AU24">
        <v>200000</v>
      </c>
      <c r="AV24">
        <v>371.86200000000002</v>
      </c>
      <c r="AW24" s="2">
        <v>-1800610</v>
      </c>
      <c r="AX24" s="2">
        <v>8491340</v>
      </c>
      <c r="AY24">
        <v>-6.4244499999999995E-4</v>
      </c>
      <c r="AZ24" s="10">
        <f t="shared" ref="AZ24:AZ55" si="3">AX24/AX$23</f>
        <v>0.99981867164024452</v>
      </c>
      <c r="BA24">
        <f t="shared" ref="BA24:BA55" si="4">AT24/$AU$18</f>
        <v>0</v>
      </c>
      <c r="BC24">
        <v>0</v>
      </c>
      <c r="BD24">
        <v>200000</v>
      </c>
      <c r="BE24">
        <v>371.85199999999998</v>
      </c>
      <c r="BF24" s="2">
        <v>-1729460</v>
      </c>
      <c r="BG24" s="2">
        <v>8486250</v>
      </c>
      <c r="BH24">
        <v>-4.0138400000000003E-3</v>
      </c>
      <c r="BI24" s="10">
        <f>BG24/BG$23</f>
        <v>0.99930171051485017</v>
      </c>
      <c r="BJ24">
        <f>BC24/$BC$18</f>
        <v>0</v>
      </c>
    </row>
    <row r="25" spans="1:62" x14ac:dyDescent="0.2">
      <c r="A25">
        <f>A24+(B25-B24)/800</f>
        <v>125</v>
      </c>
      <c r="B25">
        <v>300000</v>
      </c>
      <c r="C25">
        <v>371.75599999999997</v>
      </c>
      <c r="D25">
        <v>-508980</v>
      </c>
      <c r="E25" s="2">
        <v>2510260</v>
      </c>
      <c r="F25">
        <v>-4.9478599999999998E-2</v>
      </c>
      <c r="G25">
        <f t="shared" ref="G25:G76" si="5">E25/E$23</f>
        <v>0.99784551294282264</v>
      </c>
      <c r="H25">
        <f t="shared" ref="H25:H76" si="6">A25/$C$2</f>
        <v>7.6401197970784179E-3</v>
      </c>
      <c r="J25">
        <f>J24+(K25-K24)/1250</f>
        <v>80</v>
      </c>
      <c r="K25">
        <v>300000</v>
      </c>
      <c r="L25">
        <v>371.77</v>
      </c>
      <c r="M25">
        <v>-539711</v>
      </c>
      <c r="N25" s="2">
        <v>2512660</v>
      </c>
      <c r="O25">
        <v>2.66447E-2</v>
      </c>
      <c r="P25">
        <f t="shared" ref="P25:P76" si="7">N25/N$23</f>
        <v>0.99879952935190486</v>
      </c>
      <c r="Q25">
        <f t="shared" ref="Q25:Q76" si="8">J25/$C$3</f>
        <v>8.2296060076123851E-3</v>
      </c>
      <c r="S25">
        <f>S24+(T25-T24)/2500</f>
        <v>40</v>
      </c>
      <c r="T25">
        <v>300000</v>
      </c>
      <c r="U25">
        <v>371.79899999999998</v>
      </c>
      <c r="V25">
        <v>-561323</v>
      </c>
      <c r="W25" s="2">
        <v>2514390</v>
      </c>
      <c r="X25">
        <v>-2.1048299999999998E-3</v>
      </c>
      <c r="Y25">
        <f>W25/W$23</f>
        <v>0.99932434849309837</v>
      </c>
      <c r="Z25">
        <f>S25/$C$4</f>
        <v>7.8973346495557744E-3</v>
      </c>
      <c r="AB25">
        <f>AB24+(AC25-AC24)/5500</f>
        <v>18.181818181818183</v>
      </c>
      <c r="AC25">
        <v>300000</v>
      </c>
      <c r="AD25">
        <v>371.84300000000002</v>
      </c>
      <c r="AE25">
        <v>-574410</v>
      </c>
      <c r="AF25" s="2">
        <v>2514940</v>
      </c>
      <c r="AG25">
        <v>-1.3363E-2</v>
      </c>
      <c r="AH25">
        <f>AF25/AF$23</f>
        <v>0.99970584494053294</v>
      </c>
      <c r="AI25">
        <f>AB25/$C$5</f>
        <v>7.9849882221423724E-3</v>
      </c>
      <c r="AK25">
        <f>AK24+(AL25-AL24)/17500</f>
        <v>5.7142857142857144</v>
      </c>
      <c r="AL25">
        <v>300000</v>
      </c>
      <c r="AM25">
        <v>371.85899999999998</v>
      </c>
      <c r="AN25">
        <v>-581656</v>
      </c>
      <c r="AO25" s="2">
        <v>2515550</v>
      </c>
      <c r="AP25">
        <v>2.2979599999999999E-2</v>
      </c>
      <c r="AQ25">
        <f>AO25/AO$23</f>
        <v>0.99994832411117474</v>
      </c>
      <c r="AR25">
        <f>AK25/$C$6</f>
        <v>7.6292199122639714E-3</v>
      </c>
      <c r="AT25">
        <f>AT24+(AU25-AU24)/400</f>
        <v>250</v>
      </c>
      <c r="AU25">
        <v>300000</v>
      </c>
      <c r="AV25">
        <v>371.44200000000001</v>
      </c>
      <c r="AW25" s="2">
        <v>-1800670</v>
      </c>
      <c r="AX25" s="2">
        <v>8489650</v>
      </c>
      <c r="AY25">
        <v>-7.06867E-3</v>
      </c>
      <c r="AZ25" s="10">
        <f t="shared" si="3"/>
        <v>0.99961968142726609</v>
      </c>
      <c r="BA25">
        <f t="shared" si="4"/>
        <v>6.6650670505745292E-3</v>
      </c>
      <c r="BC25">
        <f>BC24+(BD25-BD24)/300</f>
        <v>333.33333333333331</v>
      </c>
      <c r="BD25">
        <v>300000</v>
      </c>
      <c r="BE25">
        <v>371.27100000000002</v>
      </c>
      <c r="BF25" s="2">
        <v>-1729530</v>
      </c>
      <c r="BG25" s="2">
        <v>8483600</v>
      </c>
      <c r="BH25">
        <v>-3.92155E-2</v>
      </c>
      <c r="BI25" s="10">
        <f t="shared" ref="BI25:BI82" si="9">BG25/BG$23</f>
        <v>0.99898965872131773</v>
      </c>
      <c r="BJ25">
        <f t="shared" ref="BJ25:BJ82" si="10">BC25/$BC$18</f>
        <v>6.2787645902792162E-3</v>
      </c>
    </row>
    <row r="26" spans="1:62" x14ac:dyDescent="0.2">
      <c r="A26">
        <f t="shared" ref="A26:A76" si="11">A25+(B26-B25)/800</f>
        <v>250</v>
      </c>
      <c r="B26">
        <v>400000</v>
      </c>
      <c r="C26">
        <v>371.81599999999997</v>
      </c>
      <c r="D26">
        <v>-508985</v>
      </c>
      <c r="E26" s="2">
        <v>2510060</v>
      </c>
      <c r="F26">
        <v>-7.58823E-2</v>
      </c>
      <c r="G26">
        <f t="shared" si="5"/>
        <v>0.99776601157539913</v>
      </c>
      <c r="H26">
        <f t="shared" si="6"/>
        <v>1.5280239594156836E-2</v>
      </c>
      <c r="J26">
        <f t="shared" ref="J26:J76" si="12">J25+(K26-K25)/1250</f>
        <v>160</v>
      </c>
      <c r="K26">
        <v>400000</v>
      </c>
      <c r="L26">
        <v>371.74599999999998</v>
      </c>
      <c r="M26">
        <v>-539717</v>
      </c>
      <c r="N26" s="2">
        <v>2512220</v>
      </c>
      <c r="O26">
        <v>-2.2106500000000002E-3</v>
      </c>
      <c r="P26">
        <f t="shared" si="7"/>
        <v>0.99862462634357307</v>
      </c>
      <c r="Q26">
        <f t="shared" si="8"/>
        <v>1.645921201522477E-2</v>
      </c>
      <c r="S26">
        <f t="shared" ref="S26:S77" si="13">S25+(T26-T25)/2500</f>
        <v>80</v>
      </c>
      <c r="T26">
        <v>400000</v>
      </c>
      <c r="U26">
        <v>371.81400000000002</v>
      </c>
      <c r="V26">
        <v>-561323</v>
      </c>
      <c r="W26" s="2">
        <v>2513770</v>
      </c>
      <c r="X26">
        <v>2.96358E-2</v>
      </c>
      <c r="Y26">
        <f t="shared" ref="Y26:Y77" si="14">W26/W$23</f>
        <v>0.99907793441411075</v>
      </c>
      <c r="Z26">
        <f t="shared" ref="Z26:Z77" si="15">S26/$C$4</f>
        <v>1.5794669299111549E-2</v>
      </c>
      <c r="AB26">
        <f t="shared" ref="AB26:AB74" si="16">AB25+(AC26-AC25)/5500</f>
        <v>36.363636363636367</v>
      </c>
      <c r="AC26">
        <v>400000</v>
      </c>
      <c r="AD26">
        <v>371.80599999999998</v>
      </c>
      <c r="AE26">
        <v>-574406</v>
      </c>
      <c r="AF26" s="2">
        <v>2514890</v>
      </c>
      <c r="AG26">
        <v>-2.14646E-2</v>
      </c>
      <c r="AH26">
        <f>AF26/AF$23</f>
        <v>0.99968596959867706</v>
      </c>
      <c r="AI26">
        <f>AB26/$C$5</f>
        <v>1.5969976444284745E-2</v>
      </c>
      <c r="AK26">
        <f t="shared" ref="AK26:AK74" si="17">AK25+(AL26-AL25)/17500</f>
        <v>11.428571428571429</v>
      </c>
      <c r="AL26">
        <v>400000</v>
      </c>
      <c r="AM26">
        <v>371.84500000000003</v>
      </c>
      <c r="AN26">
        <v>-581652</v>
      </c>
      <c r="AO26" s="2">
        <v>2515480</v>
      </c>
      <c r="AP26">
        <v>4.5293199999999999E-2</v>
      </c>
      <c r="AQ26">
        <f>AO26/AO$23</f>
        <v>0.99992049863257648</v>
      </c>
      <c r="AR26">
        <f>AK26/$C$6</f>
        <v>1.5258439824527943E-2</v>
      </c>
      <c r="AT26">
        <f t="shared" ref="AT26:AT89" si="18">AT25+(AU26-AU25)/400</f>
        <v>500</v>
      </c>
      <c r="AU26">
        <v>400000</v>
      </c>
      <c r="AV26">
        <v>371.411</v>
      </c>
      <c r="AW26" s="2">
        <v>-1800660</v>
      </c>
      <c r="AX26" s="2">
        <v>8488750</v>
      </c>
      <c r="AY26">
        <v>-5.1116699999999996E-3</v>
      </c>
      <c r="AZ26" s="10">
        <f t="shared" si="3"/>
        <v>0.99951371030792857</v>
      </c>
      <c r="BA26">
        <f t="shared" si="4"/>
        <v>1.3330134101149058E-2</v>
      </c>
      <c r="BC26">
        <f t="shared" ref="BC26:BC82" si="19">BC25+(BD26-BD25)/300</f>
        <v>666.66666666666663</v>
      </c>
      <c r="BD26">
        <v>400000</v>
      </c>
      <c r="BE26">
        <v>371.274</v>
      </c>
      <c r="BF26" s="2">
        <v>-1729550</v>
      </c>
      <c r="BG26" s="2">
        <v>8481700</v>
      </c>
      <c r="BH26">
        <v>-2.7164300000000001E-3</v>
      </c>
      <c r="BI26" s="10">
        <f t="shared" si="9"/>
        <v>0.99876592347312465</v>
      </c>
      <c r="BJ26">
        <f t="shared" si="10"/>
        <v>1.2557529180558432E-2</v>
      </c>
    </row>
    <row r="27" spans="1:62" x14ac:dyDescent="0.2">
      <c r="A27">
        <f t="shared" si="11"/>
        <v>375</v>
      </c>
      <c r="B27">
        <v>500000</v>
      </c>
      <c r="C27">
        <v>371.798</v>
      </c>
      <c r="D27">
        <v>-508987</v>
      </c>
      <c r="E27" s="2">
        <v>2509610</v>
      </c>
      <c r="F27">
        <v>-4.1891299999999999E-2</v>
      </c>
      <c r="G27">
        <f t="shared" si="5"/>
        <v>0.99758713349869621</v>
      </c>
      <c r="H27">
        <f t="shared" si="6"/>
        <v>2.2920359391235254E-2</v>
      </c>
      <c r="J27">
        <f t="shared" si="12"/>
        <v>240</v>
      </c>
      <c r="K27">
        <v>500000</v>
      </c>
      <c r="L27">
        <v>371.82400000000001</v>
      </c>
      <c r="M27">
        <v>-539725</v>
      </c>
      <c r="N27" s="2">
        <v>2511810</v>
      </c>
      <c r="O27">
        <v>4.0633900000000001E-3</v>
      </c>
      <c r="P27">
        <f t="shared" si="7"/>
        <v>0.99846164854035491</v>
      </c>
      <c r="Q27">
        <f t="shared" si="8"/>
        <v>2.4688818022837157E-2</v>
      </c>
      <c r="S27">
        <f t="shared" si="13"/>
        <v>120</v>
      </c>
      <c r="T27">
        <v>500000</v>
      </c>
      <c r="U27">
        <v>371.779</v>
      </c>
      <c r="V27">
        <v>-561323</v>
      </c>
      <c r="W27" s="2">
        <v>2513670</v>
      </c>
      <c r="X27">
        <v>-8.2251600000000005E-3</v>
      </c>
      <c r="Y27">
        <f t="shared" si="14"/>
        <v>0.99903819020782247</v>
      </c>
      <c r="Z27">
        <f t="shared" si="15"/>
        <v>2.3692003948667325E-2</v>
      </c>
      <c r="AB27">
        <f t="shared" si="16"/>
        <v>54.545454545454547</v>
      </c>
      <c r="AC27">
        <v>500000</v>
      </c>
      <c r="AD27">
        <v>371.851</v>
      </c>
      <c r="AE27">
        <v>-574403</v>
      </c>
      <c r="AF27" s="2">
        <v>2514990</v>
      </c>
      <c r="AG27">
        <v>-1.13589E-2</v>
      </c>
      <c r="AH27">
        <f>AF27/AF$23</f>
        <v>0.99972572028238882</v>
      </c>
      <c r="AI27">
        <f>AB27/$C$5</f>
        <v>2.3954964666427117E-2</v>
      </c>
      <c r="AK27">
        <f t="shared" si="17"/>
        <v>17.142857142857142</v>
      </c>
      <c r="AL27">
        <v>500000</v>
      </c>
      <c r="AM27">
        <v>371.83300000000003</v>
      </c>
      <c r="AN27">
        <v>-581651</v>
      </c>
      <c r="AO27" s="2">
        <v>2515400</v>
      </c>
      <c r="AP27">
        <v>1.14697E-3</v>
      </c>
      <c r="AQ27">
        <f t="shared" ref="AQ27:AQ72" si="20">AO27/AO$23</f>
        <v>0.9998886980856071</v>
      </c>
      <c r="AR27">
        <f t="shared" ref="AR27:AR72" si="21">AK27/$C$6</f>
        <v>2.2887659736791913E-2</v>
      </c>
      <c r="AT27">
        <f t="shared" si="18"/>
        <v>750</v>
      </c>
      <c r="AU27">
        <v>500000</v>
      </c>
      <c r="AV27">
        <v>371.41899999999998</v>
      </c>
      <c r="AW27" s="2">
        <v>-1800660</v>
      </c>
      <c r="AX27" s="2">
        <v>8487910</v>
      </c>
      <c r="AY27">
        <v>9.6187200000000007E-3</v>
      </c>
      <c r="AZ27" s="10">
        <f t="shared" si="3"/>
        <v>0.99941480392988014</v>
      </c>
      <c r="BA27">
        <f t="shared" si="4"/>
        <v>1.9995201151723586E-2</v>
      </c>
      <c r="BC27">
        <f t="shared" si="19"/>
        <v>1000</v>
      </c>
      <c r="BD27">
        <v>500000</v>
      </c>
      <c r="BE27">
        <v>371.26799999999997</v>
      </c>
      <c r="BF27" s="2">
        <v>-1729550</v>
      </c>
      <c r="BG27" s="2">
        <v>8480540</v>
      </c>
      <c r="BH27">
        <v>3.3876900000000001E-2</v>
      </c>
      <c r="BI27" s="10">
        <f t="shared" si="9"/>
        <v>0.99862932721633313</v>
      </c>
      <c r="BJ27">
        <f t="shared" si="10"/>
        <v>1.8836293770837651E-2</v>
      </c>
    </row>
    <row r="28" spans="1:62" x14ac:dyDescent="0.2">
      <c r="A28">
        <f t="shared" si="11"/>
        <v>500</v>
      </c>
      <c r="B28">
        <v>600000</v>
      </c>
      <c r="C28">
        <v>371.72699999999998</v>
      </c>
      <c r="D28">
        <v>-508994</v>
      </c>
      <c r="E28" s="2">
        <v>2509690</v>
      </c>
      <c r="F28">
        <v>-4.84862E-2</v>
      </c>
      <c r="G28">
        <f t="shared" si="5"/>
        <v>0.9976189340456656</v>
      </c>
      <c r="H28">
        <f t="shared" si="6"/>
        <v>3.0560479188313672E-2</v>
      </c>
      <c r="J28">
        <f t="shared" si="12"/>
        <v>320</v>
      </c>
      <c r="K28">
        <v>600000</v>
      </c>
      <c r="L28">
        <v>371.8</v>
      </c>
      <c r="M28">
        <v>-539722</v>
      </c>
      <c r="N28" s="2">
        <v>2511920</v>
      </c>
      <c r="O28">
        <v>-1.81766E-3</v>
      </c>
      <c r="P28">
        <f t="shared" si="7"/>
        <v>0.9985053742924378</v>
      </c>
      <c r="Q28">
        <f t="shared" si="8"/>
        <v>3.291842403044954E-2</v>
      </c>
      <c r="S28">
        <f t="shared" si="13"/>
        <v>160</v>
      </c>
      <c r="T28">
        <v>600000</v>
      </c>
      <c r="U28">
        <v>371.82499999999999</v>
      </c>
      <c r="V28">
        <v>-561325</v>
      </c>
      <c r="W28" s="2">
        <v>2513850</v>
      </c>
      <c r="X28">
        <v>1.9154500000000001E-2</v>
      </c>
      <c r="Y28">
        <f t="shared" si="14"/>
        <v>0.99910972977914148</v>
      </c>
      <c r="Z28">
        <f t="shared" si="15"/>
        <v>3.1589338598223098E-2</v>
      </c>
      <c r="AB28">
        <f t="shared" si="16"/>
        <v>72.727272727272734</v>
      </c>
      <c r="AC28">
        <v>600000</v>
      </c>
      <c r="AD28">
        <v>371.83</v>
      </c>
      <c r="AE28">
        <v>-574401</v>
      </c>
      <c r="AF28" s="2">
        <v>2514850</v>
      </c>
      <c r="AG28">
        <v>3.3364600000000001E-2</v>
      </c>
      <c r="AH28">
        <f t="shared" ref="AH28:AH74" si="22">AF28/AF$23</f>
        <v>0.99967006932519242</v>
      </c>
      <c r="AI28">
        <f t="shared" ref="AI28:AI74" si="23">AB28/$C$5</f>
        <v>3.1939952888569489E-2</v>
      </c>
      <c r="AK28">
        <f t="shared" si="17"/>
        <v>22.857142857142858</v>
      </c>
      <c r="AL28">
        <v>600000</v>
      </c>
      <c r="AM28">
        <v>371.84199999999998</v>
      </c>
      <c r="AN28">
        <v>-581641</v>
      </c>
      <c r="AO28" s="2">
        <v>2515550</v>
      </c>
      <c r="AP28">
        <v>-3.1971399999999997E-2</v>
      </c>
      <c r="AQ28">
        <f t="shared" si="20"/>
        <v>0.99994832411117474</v>
      </c>
      <c r="AR28">
        <f t="shared" si="21"/>
        <v>3.0516879649055886E-2</v>
      </c>
      <c r="AT28">
        <f t="shared" si="18"/>
        <v>1000</v>
      </c>
      <c r="AU28">
        <v>600000</v>
      </c>
      <c r="AV28">
        <v>371.45100000000002</v>
      </c>
      <c r="AW28" s="2">
        <v>-1800680</v>
      </c>
      <c r="AX28" s="2">
        <v>8487790</v>
      </c>
      <c r="AY28">
        <v>-1.8549099999999999E-2</v>
      </c>
      <c r="AZ28" s="10">
        <f t="shared" si="3"/>
        <v>0.99940067444730174</v>
      </c>
      <c r="BA28">
        <f t="shared" si="4"/>
        <v>2.6660268202298117E-2</v>
      </c>
      <c r="BC28">
        <f t="shared" si="19"/>
        <v>1333.3333333333333</v>
      </c>
      <c r="BD28">
        <v>600000</v>
      </c>
      <c r="BE28">
        <v>371.29199999999997</v>
      </c>
      <c r="BF28" s="2">
        <v>-1729570</v>
      </c>
      <c r="BG28" s="2">
        <v>8480760</v>
      </c>
      <c r="BH28">
        <v>-3.8410100000000003E-2</v>
      </c>
      <c r="BI28" s="10">
        <f t="shared" si="9"/>
        <v>0.99865523340296602</v>
      </c>
      <c r="BJ28">
        <f t="shared" si="10"/>
        <v>2.5115058361116865E-2</v>
      </c>
    </row>
    <row r="29" spans="1:62" x14ac:dyDescent="0.2">
      <c r="A29">
        <f t="shared" si="11"/>
        <v>625</v>
      </c>
      <c r="B29">
        <v>700000</v>
      </c>
      <c r="C29">
        <v>371.76600000000002</v>
      </c>
      <c r="D29">
        <v>-509001</v>
      </c>
      <c r="E29" s="2">
        <v>2509520</v>
      </c>
      <c r="F29">
        <v>-7.3980599999999994E-2</v>
      </c>
      <c r="G29">
        <f t="shared" si="5"/>
        <v>0.99755135788335558</v>
      </c>
      <c r="H29">
        <f t="shared" si="6"/>
        <v>3.820059898539209E-2</v>
      </c>
      <c r="J29">
        <f t="shared" si="12"/>
        <v>400</v>
      </c>
      <c r="K29">
        <v>700000</v>
      </c>
      <c r="L29">
        <v>371.77199999999999</v>
      </c>
      <c r="M29">
        <v>-539728</v>
      </c>
      <c r="N29" s="2">
        <v>2511800</v>
      </c>
      <c r="O29">
        <v>-2.85154E-2</v>
      </c>
      <c r="P29">
        <f t="shared" si="7"/>
        <v>0.99845767347198366</v>
      </c>
      <c r="Q29">
        <f t="shared" si="8"/>
        <v>4.1148030038061931E-2</v>
      </c>
      <c r="S29">
        <f t="shared" si="13"/>
        <v>200</v>
      </c>
      <c r="T29">
        <v>700000</v>
      </c>
      <c r="U29">
        <v>371.77499999999998</v>
      </c>
      <c r="V29">
        <v>-561330</v>
      </c>
      <c r="W29" s="2">
        <v>2513740</v>
      </c>
      <c r="X29">
        <v>-3.04988E-2</v>
      </c>
      <c r="Y29">
        <f t="shared" si="14"/>
        <v>0.99906601115222426</v>
      </c>
      <c r="Z29">
        <f t="shared" si="15"/>
        <v>3.9486673247778874E-2</v>
      </c>
      <c r="AB29">
        <f t="shared" si="16"/>
        <v>90.909090909090921</v>
      </c>
      <c r="AC29">
        <v>700000</v>
      </c>
      <c r="AD29">
        <v>371.84399999999999</v>
      </c>
      <c r="AE29">
        <v>-574405</v>
      </c>
      <c r="AF29" s="2">
        <v>2515000</v>
      </c>
      <c r="AG29">
        <v>-4.0494500000000003E-2</v>
      </c>
      <c r="AH29">
        <f t="shared" si="22"/>
        <v>0.99972969535076006</v>
      </c>
      <c r="AI29">
        <f t="shared" si="23"/>
        <v>3.9924941110711869E-2</v>
      </c>
      <c r="AK29">
        <f t="shared" si="17"/>
        <v>28.571428571428573</v>
      </c>
      <c r="AL29">
        <v>700000</v>
      </c>
      <c r="AM29">
        <v>371.86599999999999</v>
      </c>
      <c r="AN29">
        <v>-581639</v>
      </c>
      <c r="AO29" s="2">
        <v>2515500</v>
      </c>
      <c r="AP29">
        <v>-1.0334100000000001E-2</v>
      </c>
      <c r="AQ29">
        <f t="shared" si="20"/>
        <v>0.99992844876931886</v>
      </c>
      <c r="AR29">
        <f t="shared" si="21"/>
        <v>3.8146099561319854E-2</v>
      </c>
      <c r="AT29">
        <f t="shared" si="18"/>
        <v>1250</v>
      </c>
      <c r="AU29">
        <v>700000</v>
      </c>
      <c r="AV29">
        <v>371.42</v>
      </c>
      <c r="AW29" s="2">
        <v>-1800680</v>
      </c>
      <c r="AX29" s="2">
        <v>8487830</v>
      </c>
      <c r="AY29">
        <v>-1.09678E-2</v>
      </c>
      <c r="AZ29" s="10">
        <f t="shared" si="3"/>
        <v>0.99940538427482783</v>
      </c>
      <c r="BA29">
        <f t="shared" si="4"/>
        <v>3.3325335252872644E-2</v>
      </c>
      <c r="BC29">
        <f t="shared" si="19"/>
        <v>1666.6666666666665</v>
      </c>
      <c r="BD29">
        <v>700000</v>
      </c>
      <c r="BE29">
        <v>371.26600000000002</v>
      </c>
      <c r="BF29" s="2">
        <v>-1729590</v>
      </c>
      <c r="BG29" s="2">
        <v>8479740</v>
      </c>
      <c r="BH29">
        <v>4.4174100000000001E-3</v>
      </c>
      <c r="BI29" s="10">
        <f t="shared" si="9"/>
        <v>0.99853512290130453</v>
      </c>
      <c r="BJ29">
        <f t="shared" si="10"/>
        <v>3.1393822951396082E-2</v>
      </c>
    </row>
    <row r="30" spans="1:62" x14ac:dyDescent="0.2">
      <c r="A30">
        <f t="shared" si="11"/>
        <v>750</v>
      </c>
      <c r="B30">
        <v>800000</v>
      </c>
      <c r="C30">
        <v>371.75</v>
      </c>
      <c r="D30">
        <v>-509003</v>
      </c>
      <c r="E30" s="2">
        <v>2509410</v>
      </c>
      <c r="F30">
        <v>-4.7262600000000004E-3</v>
      </c>
      <c r="G30">
        <f t="shared" si="5"/>
        <v>0.99750763213127269</v>
      </c>
      <c r="H30">
        <f t="shared" si="6"/>
        <v>4.5840718782470508E-2</v>
      </c>
      <c r="J30">
        <f t="shared" si="12"/>
        <v>480</v>
      </c>
      <c r="K30">
        <v>800000</v>
      </c>
      <c r="L30">
        <v>371.78399999999999</v>
      </c>
      <c r="M30">
        <v>-539720</v>
      </c>
      <c r="N30" s="2">
        <v>2511670</v>
      </c>
      <c r="O30">
        <v>-9.6371400000000006E-3</v>
      </c>
      <c r="P30">
        <f t="shared" si="7"/>
        <v>0.9984059975831584</v>
      </c>
      <c r="Q30">
        <f t="shared" si="8"/>
        <v>4.9377636045674314E-2</v>
      </c>
      <c r="S30">
        <f t="shared" si="13"/>
        <v>240</v>
      </c>
      <c r="T30">
        <v>800000</v>
      </c>
      <c r="U30">
        <v>371.80799999999999</v>
      </c>
      <c r="V30">
        <v>-561333</v>
      </c>
      <c r="W30" s="2">
        <v>2513800</v>
      </c>
      <c r="X30">
        <v>6.5744999999999996E-3</v>
      </c>
      <c r="Y30">
        <f t="shared" si="14"/>
        <v>0.99908985767599723</v>
      </c>
      <c r="Z30">
        <f t="shared" si="15"/>
        <v>4.738400789733465E-2</v>
      </c>
      <c r="AB30">
        <f t="shared" si="16"/>
        <v>109.09090909090911</v>
      </c>
      <c r="AC30">
        <v>800000</v>
      </c>
      <c r="AD30">
        <v>371.84</v>
      </c>
      <c r="AE30">
        <v>-574406</v>
      </c>
      <c r="AF30" s="2">
        <v>2515120</v>
      </c>
      <c r="AG30">
        <v>-3.5065199999999998E-2</v>
      </c>
      <c r="AH30">
        <f t="shared" si="22"/>
        <v>0.99977739617121419</v>
      </c>
      <c r="AI30">
        <f t="shared" si="23"/>
        <v>4.7909929332854241E-2</v>
      </c>
      <c r="AK30">
        <f t="shared" si="17"/>
        <v>34.285714285714285</v>
      </c>
      <c r="AL30">
        <v>800000</v>
      </c>
      <c r="AM30">
        <v>371.84699999999998</v>
      </c>
      <c r="AN30">
        <v>-581643</v>
      </c>
      <c r="AO30" s="2">
        <v>2515650</v>
      </c>
      <c r="AP30">
        <v>-3.3602899999999998E-2</v>
      </c>
      <c r="AQ30">
        <f t="shared" si="20"/>
        <v>0.99998807479488649</v>
      </c>
      <c r="AR30">
        <f t="shared" si="21"/>
        <v>4.5775319473583827E-2</v>
      </c>
      <c r="AT30">
        <f t="shared" si="18"/>
        <v>1500</v>
      </c>
      <c r="AU30">
        <v>800000</v>
      </c>
      <c r="AV30">
        <v>371.40300000000002</v>
      </c>
      <c r="AW30" s="2">
        <v>-1800690</v>
      </c>
      <c r="AX30" s="2">
        <v>8486910</v>
      </c>
      <c r="AY30">
        <v>-5.4432700000000001E-3</v>
      </c>
      <c r="AZ30" s="10">
        <f t="shared" si="3"/>
        <v>0.99929705824172721</v>
      </c>
      <c r="BA30">
        <f t="shared" si="4"/>
        <v>3.9990402303447171E-2</v>
      </c>
      <c r="BC30">
        <f t="shared" si="19"/>
        <v>1999.9999999999998</v>
      </c>
      <c r="BD30">
        <v>800000</v>
      </c>
      <c r="BE30">
        <v>371.28399999999999</v>
      </c>
      <c r="BF30" s="2">
        <v>-1729580</v>
      </c>
      <c r="BG30" s="2">
        <v>8478900</v>
      </c>
      <c r="BH30">
        <v>2.0445999999999999E-2</v>
      </c>
      <c r="BI30" s="10">
        <f t="shared" si="9"/>
        <v>0.99843620837052438</v>
      </c>
      <c r="BJ30">
        <f t="shared" si="10"/>
        <v>3.7672587541675295E-2</v>
      </c>
    </row>
    <row r="31" spans="1:62" x14ac:dyDescent="0.2">
      <c r="A31">
        <f t="shared" si="11"/>
        <v>875</v>
      </c>
      <c r="B31">
        <v>900000</v>
      </c>
      <c r="C31">
        <v>371.75599999999997</v>
      </c>
      <c r="D31">
        <v>-508998</v>
      </c>
      <c r="E31" s="2">
        <v>2509330</v>
      </c>
      <c r="F31">
        <v>-1.00356E-2</v>
      </c>
      <c r="G31">
        <f t="shared" si="5"/>
        <v>0.9974758315843032</v>
      </c>
      <c r="H31">
        <f t="shared" si="6"/>
        <v>5.3480838579548926E-2</v>
      </c>
      <c r="J31">
        <f t="shared" si="12"/>
        <v>560</v>
      </c>
      <c r="K31">
        <v>900000</v>
      </c>
      <c r="L31">
        <v>371.81900000000002</v>
      </c>
      <c r="M31">
        <v>-539725</v>
      </c>
      <c r="N31" s="2">
        <v>2511800</v>
      </c>
      <c r="O31">
        <v>-6.2840300000000002E-2</v>
      </c>
      <c r="P31">
        <f t="shared" si="7"/>
        <v>0.99845767347198366</v>
      </c>
      <c r="Q31">
        <f t="shared" si="8"/>
        <v>5.7607242053286697E-2</v>
      </c>
      <c r="S31">
        <f t="shared" si="13"/>
        <v>280</v>
      </c>
      <c r="T31">
        <v>900000</v>
      </c>
      <c r="U31">
        <v>371.79</v>
      </c>
      <c r="V31">
        <v>-561327</v>
      </c>
      <c r="W31" s="2">
        <v>2513760</v>
      </c>
      <c r="X31">
        <v>-2.6174699999999999E-2</v>
      </c>
      <c r="Y31">
        <f t="shared" si="14"/>
        <v>0.99907395999348192</v>
      </c>
      <c r="Z31">
        <f t="shared" si="15"/>
        <v>5.5281342546890426E-2</v>
      </c>
      <c r="AB31">
        <f t="shared" si="16"/>
        <v>127.27272727272729</v>
      </c>
      <c r="AC31">
        <v>900000</v>
      </c>
      <c r="AD31">
        <v>371.80700000000002</v>
      </c>
      <c r="AE31">
        <v>-574405</v>
      </c>
      <c r="AF31" s="2">
        <v>2514900</v>
      </c>
      <c r="AG31">
        <v>-2.97398E-2</v>
      </c>
      <c r="AH31">
        <f t="shared" si="22"/>
        <v>0.9996899446670483</v>
      </c>
      <c r="AI31">
        <f t="shared" si="23"/>
        <v>5.5894917554996613E-2</v>
      </c>
      <c r="AK31">
        <f t="shared" si="17"/>
        <v>40</v>
      </c>
      <c r="AL31">
        <v>900000</v>
      </c>
      <c r="AM31">
        <v>371.83</v>
      </c>
      <c r="AN31">
        <v>-581642</v>
      </c>
      <c r="AO31" s="2">
        <v>2515570</v>
      </c>
      <c r="AP31">
        <v>-1.8691300000000001E-3</v>
      </c>
      <c r="AQ31">
        <f t="shared" si="20"/>
        <v>0.99995627424791711</v>
      </c>
      <c r="AR31">
        <f t="shared" si="21"/>
        <v>5.3404539385847799E-2</v>
      </c>
      <c r="AT31">
        <f t="shared" si="18"/>
        <v>1750</v>
      </c>
      <c r="AU31">
        <v>900000</v>
      </c>
      <c r="AV31">
        <v>371.45499999999998</v>
      </c>
      <c r="AW31" s="2">
        <v>-1800680</v>
      </c>
      <c r="AX31" s="2">
        <v>8486780</v>
      </c>
      <c r="AY31">
        <v>-3.6348800000000001E-2</v>
      </c>
      <c r="AZ31" s="10">
        <f t="shared" si="3"/>
        <v>0.99928175130226726</v>
      </c>
      <c r="BA31">
        <f t="shared" si="4"/>
        <v>4.6655469354021699E-2</v>
      </c>
      <c r="BC31">
        <f t="shared" si="19"/>
        <v>2333.333333333333</v>
      </c>
      <c r="BD31">
        <v>900000</v>
      </c>
      <c r="BE31">
        <v>371.267</v>
      </c>
      <c r="BF31" s="2">
        <v>-1729580</v>
      </c>
      <c r="BG31" s="2">
        <v>8478450</v>
      </c>
      <c r="BH31">
        <v>-3.4852300000000003E-2</v>
      </c>
      <c r="BI31" s="10">
        <f t="shared" si="9"/>
        <v>0.99838321844332079</v>
      </c>
      <c r="BJ31">
        <f t="shared" si="10"/>
        <v>4.3951352131954509E-2</v>
      </c>
    </row>
    <row r="32" spans="1:62" x14ac:dyDescent="0.2">
      <c r="A32">
        <f t="shared" si="11"/>
        <v>1000</v>
      </c>
      <c r="B32">
        <v>1000000</v>
      </c>
      <c r="C32">
        <v>371.75299999999999</v>
      </c>
      <c r="D32">
        <v>-508997</v>
      </c>
      <c r="E32" s="2">
        <v>2509450</v>
      </c>
      <c r="F32">
        <v>-1.27665E-2</v>
      </c>
      <c r="G32">
        <f t="shared" si="5"/>
        <v>0.99752353240475733</v>
      </c>
      <c r="H32">
        <f t="shared" si="6"/>
        <v>6.1120958376627343E-2</v>
      </c>
      <c r="J32">
        <f t="shared" si="12"/>
        <v>640</v>
      </c>
      <c r="K32">
        <v>1000000</v>
      </c>
      <c r="L32">
        <v>371.74700000000001</v>
      </c>
      <c r="M32">
        <v>-539727</v>
      </c>
      <c r="N32" s="2">
        <v>2512140</v>
      </c>
      <c r="O32">
        <v>-2.5180000000000001E-2</v>
      </c>
      <c r="P32">
        <f t="shared" si="7"/>
        <v>0.99859282579660369</v>
      </c>
      <c r="Q32">
        <f t="shared" si="8"/>
        <v>6.5836848060899081E-2</v>
      </c>
      <c r="S32">
        <f t="shared" si="13"/>
        <v>320</v>
      </c>
      <c r="T32">
        <v>1000000</v>
      </c>
      <c r="U32">
        <v>371.79</v>
      </c>
      <c r="V32">
        <v>-561334</v>
      </c>
      <c r="W32" s="2">
        <v>2513680</v>
      </c>
      <c r="X32">
        <v>-2.5528399999999998E-3</v>
      </c>
      <c r="Y32">
        <f t="shared" si="14"/>
        <v>0.9990421646284513</v>
      </c>
      <c r="Z32">
        <f t="shared" si="15"/>
        <v>6.3178677196446195E-2</v>
      </c>
      <c r="AB32">
        <f t="shared" si="16"/>
        <v>145.45454545454547</v>
      </c>
      <c r="AC32">
        <v>1000000</v>
      </c>
      <c r="AD32">
        <v>371.83800000000002</v>
      </c>
      <c r="AE32">
        <v>-574406</v>
      </c>
      <c r="AF32" s="2">
        <v>2514940</v>
      </c>
      <c r="AG32">
        <v>1.49769E-2</v>
      </c>
      <c r="AH32">
        <f t="shared" si="22"/>
        <v>0.99970584494053294</v>
      </c>
      <c r="AI32">
        <f t="shared" si="23"/>
        <v>6.3879905777138979E-2</v>
      </c>
      <c r="AK32">
        <f t="shared" si="17"/>
        <v>45.714285714285715</v>
      </c>
      <c r="AL32">
        <v>1000000</v>
      </c>
      <c r="AM32">
        <v>371.85199999999998</v>
      </c>
      <c r="AN32">
        <v>-581647</v>
      </c>
      <c r="AO32" s="2">
        <v>2515490</v>
      </c>
      <c r="AP32">
        <v>4.6853699999999998E-2</v>
      </c>
      <c r="AQ32">
        <f t="shared" si="20"/>
        <v>0.99992447370094761</v>
      </c>
      <c r="AR32">
        <f t="shared" si="21"/>
        <v>6.1033759298111771E-2</v>
      </c>
      <c r="AT32">
        <f t="shared" si="18"/>
        <v>2000</v>
      </c>
      <c r="AU32">
        <v>1000000</v>
      </c>
      <c r="AV32">
        <v>371.416</v>
      </c>
      <c r="AW32" s="2">
        <v>-1800670</v>
      </c>
      <c r="AX32" s="2">
        <v>8486950</v>
      </c>
      <c r="AY32">
        <v>9.5959300000000008E-3</v>
      </c>
      <c r="AZ32" s="10">
        <f t="shared" si="3"/>
        <v>0.9993017680692533</v>
      </c>
      <c r="BA32">
        <f t="shared" si="4"/>
        <v>5.3320536404596233E-2</v>
      </c>
      <c r="BC32">
        <f t="shared" si="19"/>
        <v>2666.6666666666665</v>
      </c>
      <c r="BD32">
        <v>1000000</v>
      </c>
      <c r="BE32">
        <v>371.27699999999999</v>
      </c>
      <c r="BF32" s="2">
        <v>-1729580</v>
      </c>
      <c r="BG32" s="2">
        <v>8478690</v>
      </c>
      <c r="BH32">
        <v>1.3176500000000001E-2</v>
      </c>
      <c r="BI32" s="10">
        <f t="shared" si="9"/>
        <v>0.9984114797378294</v>
      </c>
      <c r="BJ32">
        <f t="shared" si="10"/>
        <v>5.0230116722233729E-2</v>
      </c>
    </row>
    <row r="33" spans="1:62" x14ac:dyDescent="0.2">
      <c r="A33">
        <f t="shared" si="11"/>
        <v>1125</v>
      </c>
      <c r="B33">
        <v>1100000</v>
      </c>
      <c r="C33">
        <v>371.77</v>
      </c>
      <c r="D33">
        <v>-508996</v>
      </c>
      <c r="E33" s="2">
        <v>2509320</v>
      </c>
      <c r="F33">
        <v>-1.89479E-2</v>
      </c>
      <c r="G33">
        <f t="shared" si="5"/>
        <v>0.99747185651593206</v>
      </c>
      <c r="H33">
        <f t="shared" si="6"/>
        <v>6.8761078173705761E-2</v>
      </c>
      <c r="J33">
        <f t="shared" si="12"/>
        <v>720</v>
      </c>
      <c r="K33">
        <v>1100000</v>
      </c>
      <c r="L33">
        <v>371.74599999999998</v>
      </c>
      <c r="M33">
        <v>-539731</v>
      </c>
      <c r="N33" s="2">
        <v>2512370</v>
      </c>
      <c r="O33">
        <v>-3.6861900000000003E-2</v>
      </c>
      <c r="P33">
        <f t="shared" si="7"/>
        <v>0.99868425236914071</v>
      </c>
      <c r="Q33">
        <f t="shared" si="8"/>
        <v>7.4066454068511464E-2</v>
      </c>
      <c r="S33">
        <f t="shared" si="13"/>
        <v>360</v>
      </c>
      <c r="T33">
        <v>1100000</v>
      </c>
      <c r="U33">
        <v>371.80399999999997</v>
      </c>
      <c r="V33">
        <v>-561333</v>
      </c>
      <c r="W33" s="2">
        <v>2513880</v>
      </c>
      <c r="X33">
        <v>8.1983000000000004E-3</v>
      </c>
      <c r="Y33">
        <f t="shared" si="14"/>
        <v>0.99912165304102796</v>
      </c>
      <c r="Z33">
        <f t="shared" si="15"/>
        <v>7.1076011846001971E-2</v>
      </c>
      <c r="AB33">
        <f t="shared" si="16"/>
        <v>163.63636363636365</v>
      </c>
      <c r="AC33">
        <v>1100000</v>
      </c>
      <c r="AD33">
        <v>371.83600000000001</v>
      </c>
      <c r="AE33">
        <v>-574414</v>
      </c>
      <c r="AF33" s="2">
        <v>2515060</v>
      </c>
      <c r="AG33">
        <v>-1.4004000000000001E-2</v>
      </c>
      <c r="AH33">
        <f t="shared" si="22"/>
        <v>0.99975354576098707</v>
      </c>
      <c r="AI33">
        <f t="shared" si="23"/>
        <v>7.1864893999281365E-2</v>
      </c>
      <c r="AK33">
        <f t="shared" si="17"/>
        <v>51.428571428571431</v>
      </c>
      <c r="AL33">
        <v>1100000</v>
      </c>
      <c r="AM33">
        <v>371.85199999999998</v>
      </c>
      <c r="AN33">
        <v>-581648</v>
      </c>
      <c r="AO33" s="2">
        <v>2515560</v>
      </c>
      <c r="AP33">
        <v>-2.9478000000000001E-2</v>
      </c>
      <c r="AQ33">
        <f t="shared" si="20"/>
        <v>0.99995229917954587</v>
      </c>
      <c r="AR33">
        <f t="shared" si="21"/>
        <v>6.8662979210375744E-2</v>
      </c>
      <c r="AT33">
        <f t="shared" si="18"/>
        <v>2250</v>
      </c>
      <c r="AU33">
        <v>1100000</v>
      </c>
      <c r="AV33">
        <v>371.46499999999997</v>
      </c>
      <c r="AW33" s="2">
        <v>-1800670</v>
      </c>
      <c r="AX33" s="2">
        <v>8486180</v>
      </c>
      <c r="AY33">
        <v>-1.08766E-2</v>
      </c>
      <c r="AZ33" s="10">
        <f t="shared" si="3"/>
        <v>0.99921110388937562</v>
      </c>
      <c r="BA33">
        <f t="shared" si="4"/>
        <v>5.9985603455170761E-2</v>
      </c>
      <c r="BC33">
        <f t="shared" si="19"/>
        <v>3000</v>
      </c>
      <c r="BD33">
        <v>1100000</v>
      </c>
      <c r="BE33">
        <v>371.27300000000002</v>
      </c>
      <c r="BF33" s="2">
        <v>-1729550</v>
      </c>
      <c r="BG33" s="2">
        <v>8479210</v>
      </c>
      <c r="BH33">
        <v>1.09158E-2</v>
      </c>
      <c r="BI33" s="10">
        <f t="shared" si="9"/>
        <v>0.99847271254259806</v>
      </c>
      <c r="BJ33">
        <f t="shared" si="10"/>
        <v>5.650888131251295E-2</v>
      </c>
    </row>
    <row r="34" spans="1:62" x14ac:dyDescent="0.2">
      <c r="A34">
        <f t="shared" si="11"/>
        <v>1250</v>
      </c>
      <c r="B34">
        <v>1200000</v>
      </c>
      <c r="C34">
        <v>371.779</v>
      </c>
      <c r="D34">
        <v>-508996</v>
      </c>
      <c r="E34" s="2">
        <v>2509180</v>
      </c>
      <c r="F34">
        <v>-2.5982700000000001E-2</v>
      </c>
      <c r="G34">
        <f t="shared" si="5"/>
        <v>0.99741620555873556</v>
      </c>
      <c r="H34">
        <f t="shared" si="6"/>
        <v>7.6401197970784179E-2</v>
      </c>
      <c r="J34">
        <f t="shared" si="12"/>
        <v>800</v>
      </c>
      <c r="K34">
        <v>1200000</v>
      </c>
      <c r="L34">
        <v>371.84399999999999</v>
      </c>
      <c r="M34">
        <v>-539723</v>
      </c>
      <c r="N34" s="2">
        <v>2512030</v>
      </c>
      <c r="O34">
        <v>-5.1594899999999999E-2</v>
      </c>
      <c r="P34">
        <f t="shared" si="7"/>
        <v>0.9985491000445208</v>
      </c>
      <c r="Q34">
        <f t="shared" si="8"/>
        <v>8.2296060076123861E-2</v>
      </c>
      <c r="S34">
        <f t="shared" si="13"/>
        <v>400</v>
      </c>
      <c r="T34">
        <v>1200000</v>
      </c>
      <c r="U34">
        <v>371.85700000000003</v>
      </c>
      <c r="V34">
        <v>-561334</v>
      </c>
      <c r="W34" s="2">
        <v>2514090</v>
      </c>
      <c r="X34">
        <v>-2.85136E-2</v>
      </c>
      <c r="Y34">
        <f t="shared" si="14"/>
        <v>0.99920511587423344</v>
      </c>
      <c r="Z34">
        <f t="shared" si="15"/>
        <v>7.8973346495557747E-2</v>
      </c>
      <c r="AB34">
        <f t="shared" si="16"/>
        <v>181.81818181818184</v>
      </c>
      <c r="AC34">
        <v>1200000</v>
      </c>
      <c r="AD34">
        <v>371.86599999999999</v>
      </c>
      <c r="AE34">
        <v>-574395</v>
      </c>
      <c r="AF34" s="2">
        <v>2514910</v>
      </c>
      <c r="AG34">
        <v>4.8215300000000003E-2</v>
      </c>
      <c r="AH34">
        <f t="shared" si="22"/>
        <v>0.99969391973541943</v>
      </c>
      <c r="AI34">
        <f t="shared" si="23"/>
        <v>7.9849882221423737E-2</v>
      </c>
      <c r="AK34">
        <f t="shared" si="17"/>
        <v>57.142857142857146</v>
      </c>
      <c r="AL34">
        <v>1200000</v>
      </c>
      <c r="AM34">
        <v>371.85899999999998</v>
      </c>
      <c r="AN34">
        <v>-581653</v>
      </c>
      <c r="AO34" s="2">
        <v>2515640</v>
      </c>
      <c r="AP34">
        <v>-4.2740199999999999E-3</v>
      </c>
      <c r="AQ34">
        <f t="shared" si="20"/>
        <v>0.99998409972651525</v>
      </c>
      <c r="AR34">
        <f t="shared" si="21"/>
        <v>7.6292199122639709E-2</v>
      </c>
      <c r="AT34">
        <f t="shared" si="18"/>
        <v>2500</v>
      </c>
      <c r="AU34">
        <v>1200000</v>
      </c>
      <c r="AV34">
        <v>371.41899999999998</v>
      </c>
      <c r="AW34" s="2">
        <v>-1800670</v>
      </c>
      <c r="AX34" s="2">
        <v>8486810</v>
      </c>
      <c r="AY34">
        <v>6.32382E-3</v>
      </c>
      <c r="AZ34" s="10">
        <f t="shared" si="3"/>
        <v>0.99928528367291192</v>
      </c>
      <c r="BA34">
        <f t="shared" si="4"/>
        <v>6.6650670505745288E-2</v>
      </c>
      <c r="BC34">
        <f t="shared" si="19"/>
        <v>3333.3333333333335</v>
      </c>
      <c r="BD34">
        <v>1200000</v>
      </c>
      <c r="BE34">
        <v>371.29899999999998</v>
      </c>
      <c r="BF34" s="2">
        <v>-1729560</v>
      </c>
      <c r="BG34" s="2">
        <v>8479740</v>
      </c>
      <c r="BH34">
        <v>-2.22036E-2</v>
      </c>
      <c r="BI34" s="10">
        <f t="shared" si="9"/>
        <v>0.99853512290130453</v>
      </c>
      <c r="BJ34">
        <f t="shared" si="10"/>
        <v>6.2787645902792164E-2</v>
      </c>
    </row>
    <row r="35" spans="1:62" x14ac:dyDescent="0.2">
      <c r="A35">
        <f t="shared" si="11"/>
        <v>1375</v>
      </c>
      <c r="B35">
        <v>1300000</v>
      </c>
      <c r="C35">
        <v>371.86099999999999</v>
      </c>
      <c r="D35">
        <v>-508998</v>
      </c>
      <c r="E35" s="2">
        <v>2509170</v>
      </c>
      <c r="F35">
        <v>-8.3931800000000001E-2</v>
      </c>
      <c r="G35">
        <f t="shared" si="5"/>
        <v>0.99741223049036443</v>
      </c>
      <c r="H35">
        <f t="shared" si="6"/>
        <v>8.4041317767862597E-2</v>
      </c>
      <c r="J35">
        <f t="shared" si="12"/>
        <v>880</v>
      </c>
      <c r="K35">
        <v>1300000</v>
      </c>
      <c r="L35">
        <v>371.77699999999999</v>
      </c>
      <c r="M35">
        <v>-539719</v>
      </c>
      <c r="N35" s="2">
        <v>2512250</v>
      </c>
      <c r="O35">
        <v>1.21455E-2</v>
      </c>
      <c r="P35">
        <f t="shared" si="7"/>
        <v>0.99863655154868669</v>
      </c>
      <c r="Q35">
        <f t="shared" si="8"/>
        <v>9.0525666083736245E-2</v>
      </c>
      <c r="S35">
        <f t="shared" si="13"/>
        <v>440</v>
      </c>
      <c r="T35">
        <v>1300000</v>
      </c>
      <c r="U35">
        <v>371.93299999999999</v>
      </c>
      <c r="V35">
        <v>-561333</v>
      </c>
      <c r="W35" s="2">
        <v>2513800</v>
      </c>
      <c r="X35">
        <v>-0.114783</v>
      </c>
      <c r="Y35">
        <f t="shared" si="14"/>
        <v>0.99908985767599723</v>
      </c>
      <c r="Z35">
        <f t="shared" si="15"/>
        <v>8.6870681145113524E-2</v>
      </c>
      <c r="AB35">
        <f t="shared" si="16"/>
        <v>200.00000000000003</v>
      </c>
      <c r="AC35">
        <v>1300000</v>
      </c>
      <c r="AD35">
        <v>371.84300000000002</v>
      </c>
      <c r="AE35">
        <v>-574423</v>
      </c>
      <c r="AF35" s="2">
        <v>2515010</v>
      </c>
      <c r="AG35">
        <v>-4.1992500000000002E-2</v>
      </c>
      <c r="AH35">
        <f t="shared" si="22"/>
        <v>0.99973367041913119</v>
      </c>
      <c r="AI35">
        <f t="shared" si="23"/>
        <v>8.783487044356611E-2</v>
      </c>
      <c r="AK35">
        <f t="shared" si="17"/>
        <v>62.857142857142861</v>
      </c>
      <c r="AL35">
        <v>1300000</v>
      </c>
      <c r="AM35">
        <v>371.87</v>
      </c>
      <c r="AN35">
        <v>-581647</v>
      </c>
      <c r="AO35" s="2">
        <v>2515650</v>
      </c>
      <c r="AP35">
        <v>2.3996E-2</v>
      </c>
      <c r="AQ35">
        <f t="shared" si="20"/>
        <v>0.99998807479488649</v>
      </c>
      <c r="AR35">
        <f t="shared" si="21"/>
        <v>8.3921419034903688E-2</v>
      </c>
      <c r="AT35">
        <f t="shared" si="18"/>
        <v>2750</v>
      </c>
      <c r="AU35">
        <v>1300000</v>
      </c>
      <c r="AV35">
        <v>371.435</v>
      </c>
      <c r="AW35" s="2">
        <v>-1800640</v>
      </c>
      <c r="AX35" s="2">
        <v>8486700</v>
      </c>
      <c r="AY35">
        <v>7.40882E-3</v>
      </c>
      <c r="AZ35" s="10">
        <f t="shared" si="3"/>
        <v>0.99927233164721507</v>
      </c>
      <c r="BA35">
        <f t="shared" si="4"/>
        <v>7.3315737556319815E-2</v>
      </c>
      <c r="BC35">
        <f t="shared" si="19"/>
        <v>3666.666666666667</v>
      </c>
      <c r="BD35">
        <v>1300000</v>
      </c>
      <c r="BE35">
        <v>371.29300000000001</v>
      </c>
      <c r="BF35" s="2">
        <v>-1729570</v>
      </c>
      <c r="BG35" s="2">
        <v>8479800</v>
      </c>
      <c r="BH35">
        <v>-1.24277E-2</v>
      </c>
      <c r="BI35" s="10">
        <f t="shared" si="9"/>
        <v>0.99854218822493168</v>
      </c>
      <c r="BJ35">
        <f t="shared" si="10"/>
        <v>6.9066410493071384E-2</v>
      </c>
    </row>
    <row r="36" spans="1:62" x14ac:dyDescent="0.2">
      <c r="A36">
        <f t="shared" si="11"/>
        <v>1500</v>
      </c>
      <c r="B36">
        <v>1400000</v>
      </c>
      <c r="C36">
        <v>371.738</v>
      </c>
      <c r="D36">
        <v>-509001</v>
      </c>
      <c r="E36" s="2">
        <v>2509850</v>
      </c>
      <c r="F36">
        <v>-1.9782000000000001E-2</v>
      </c>
      <c r="G36">
        <f t="shared" si="5"/>
        <v>0.99768253513960437</v>
      </c>
      <c r="H36">
        <f t="shared" si="6"/>
        <v>9.1681437564941015E-2</v>
      </c>
      <c r="J36">
        <f t="shared" si="12"/>
        <v>960</v>
      </c>
      <c r="K36">
        <v>1400000</v>
      </c>
      <c r="L36">
        <v>371.78500000000003</v>
      </c>
      <c r="M36">
        <v>-539727</v>
      </c>
      <c r="N36" s="2">
        <v>2512160</v>
      </c>
      <c r="O36">
        <v>-7.4376199999999998E-3</v>
      </c>
      <c r="P36">
        <f t="shared" si="7"/>
        <v>0.99860077593334606</v>
      </c>
      <c r="Q36">
        <f t="shared" si="8"/>
        <v>9.8755272091348628E-2</v>
      </c>
      <c r="S36">
        <f t="shared" si="13"/>
        <v>480</v>
      </c>
      <c r="T36">
        <v>1400000</v>
      </c>
      <c r="U36">
        <v>371.87</v>
      </c>
      <c r="V36">
        <v>-561327</v>
      </c>
      <c r="W36" s="2">
        <v>2513900</v>
      </c>
      <c r="X36">
        <v>-2.4993900000000002E-3</v>
      </c>
      <c r="Y36">
        <f t="shared" si="14"/>
        <v>0.99912960188228561</v>
      </c>
      <c r="Z36">
        <f t="shared" si="15"/>
        <v>9.47680157946693E-2</v>
      </c>
      <c r="AB36">
        <f t="shared" si="16"/>
        <v>218.18181818181822</v>
      </c>
      <c r="AC36">
        <v>1400000</v>
      </c>
      <c r="AD36">
        <v>371.82100000000003</v>
      </c>
      <c r="AE36">
        <v>-574399</v>
      </c>
      <c r="AF36" s="2">
        <v>2514920</v>
      </c>
      <c r="AG36">
        <v>-3.9228300000000004E-3</v>
      </c>
      <c r="AH36">
        <f t="shared" si="22"/>
        <v>0.99969789480379068</v>
      </c>
      <c r="AI36">
        <f t="shared" si="23"/>
        <v>9.5819858665708482E-2</v>
      </c>
      <c r="AK36">
        <f t="shared" si="17"/>
        <v>68.571428571428569</v>
      </c>
      <c r="AL36">
        <v>1400000</v>
      </c>
      <c r="AM36">
        <v>371.846</v>
      </c>
      <c r="AN36">
        <v>-581651</v>
      </c>
      <c r="AO36" s="2">
        <v>2515600</v>
      </c>
      <c r="AP36">
        <v>-1.06982E-2</v>
      </c>
      <c r="AQ36">
        <f t="shared" si="20"/>
        <v>0.99996819945303062</v>
      </c>
      <c r="AR36">
        <f t="shared" si="21"/>
        <v>9.1550638947167653E-2</v>
      </c>
      <c r="AT36">
        <f t="shared" si="18"/>
        <v>3000</v>
      </c>
      <c r="AU36">
        <v>1400000</v>
      </c>
      <c r="AV36">
        <v>371.44200000000001</v>
      </c>
      <c r="AW36" s="2">
        <v>-1800640</v>
      </c>
      <c r="AX36" s="2">
        <v>8486680</v>
      </c>
      <c r="AY36">
        <v>1.285E-2</v>
      </c>
      <c r="AZ36" s="10">
        <f t="shared" si="3"/>
        <v>0.99926997673345197</v>
      </c>
      <c r="BA36">
        <f t="shared" si="4"/>
        <v>7.9980804606894343E-2</v>
      </c>
      <c r="BC36">
        <f t="shared" si="19"/>
        <v>4000.0000000000005</v>
      </c>
      <c r="BD36">
        <v>1400000</v>
      </c>
      <c r="BE36">
        <v>371.28199999999998</v>
      </c>
      <c r="BF36" s="2">
        <v>-1729570</v>
      </c>
      <c r="BG36" s="2">
        <v>8479460</v>
      </c>
      <c r="BH36">
        <v>-1.36097E-3</v>
      </c>
      <c r="BI36" s="10">
        <f t="shared" si="9"/>
        <v>0.99850215139104448</v>
      </c>
      <c r="BJ36">
        <f t="shared" si="10"/>
        <v>7.5345175083350605E-2</v>
      </c>
    </row>
    <row r="37" spans="1:62" x14ac:dyDescent="0.2">
      <c r="A37">
        <f t="shared" si="11"/>
        <v>1625</v>
      </c>
      <c r="B37">
        <v>1500000</v>
      </c>
      <c r="C37">
        <v>371.77499999999998</v>
      </c>
      <c r="D37">
        <v>-509001</v>
      </c>
      <c r="E37" s="2">
        <v>2509830</v>
      </c>
      <c r="F37">
        <v>-1.8451599999999999E-2</v>
      </c>
      <c r="G37">
        <f t="shared" si="5"/>
        <v>0.9976745850028621</v>
      </c>
      <c r="H37">
        <f t="shared" si="6"/>
        <v>9.9321557362019433E-2</v>
      </c>
      <c r="J37">
        <f t="shared" si="12"/>
        <v>1040</v>
      </c>
      <c r="K37">
        <v>1500000</v>
      </c>
      <c r="L37">
        <v>371.77</v>
      </c>
      <c r="M37">
        <v>-539722</v>
      </c>
      <c r="N37" s="2">
        <v>2512640</v>
      </c>
      <c r="O37">
        <v>-9.8221899999999997E-3</v>
      </c>
      <c r="P37">
        <f t="shared" si="7"/>
        <v>0.99879157921516248</v>
      </c>
      <c r="Q37">
        <f t="shared" si="8"/>
        <v>0.10698487809896101</v>
      </c>
      <c r="S37">
        <f t="shared" si="13"/>
        <v>520</v>
      </c>
      <c r="T37">
        <v>1500000</v>
      </c>
      <c r="U37">
        <v>371.791</v>
      </c>
      <c r="V37">
        <v>-561335</v>
      </c>
      <c r="W37" s="2">
        <v>2513840</v>
      </c>
      <c r="X37">
        <v>1.1299099999999999E-2</v>
      </c>
      <c r="Y37">
        <f t="shared" si="14"/>
        <v>0.99910575535851265</v>
      </c>
      <c r="Z37">
        <f t="shared" si="15"/>
        <v>0.10266535044422508</v>
      </c>
      <c r="AB37">
        <f t="shared" si="16"/>
        <v>236.3636363636364</v>
      </c>
      <c r="AC37">
        <v>1500000</v>
      </c>
      <c r="AD37">
        <v>371.89400000000001</v>
      </c>
      <c r="AE37">
        <v>-574402</v>
      </c>
      <c r="AF37" s="2">
        <v>2514990</v>
      </c>
      <c r="AG37">
        <v>-4.8130899999999997E-2</v>
      </c>
      <c r="AH37">
        <f t="shared" si="22"/>
        <v>0.99972572028238882</v>
      </c>
      <c r="AI37">
        <f t="shared" si="23"/>
        <v>0.10380484688785085</v>
      </c>
      <c r="AK37">
        <f t="shared" si="17"/>
        <v>74.285714285714278</v>
      </c>
      <c r="AL37">
        <v>1500000</v>
      </c>
      <c r="AM37">
        <v>371.85199999999998</v>
      </c>
      <c r="AN37">
        <v>-581653</v>
      </c>
      <c r="AO37" s="2">
        <v>2515620</v>
      </c>
      <c r="AP37">
        <v>-3.5317500000000002E-2</v>
      </c>
      <c r="AQ37">
        <f t="shared" si="20"/>
        <v>0.99997614958977299</v>
      </c>
      <c r="AR37">
        <f t="shared" si="21"/>
        <v>9.9179858859431619E-2</v>
      </c>
      <c r="AT37">
        <f t="shared" si="18"/>
        <v>3250</v>
      </c>
      <c r="AU37">
        <v>1500000</v>
      </c>
      <c r="AV37">
        <v>371.42099999999999</v>
      </c>
      <c r="AW37" s="2">
        <v>-1800650</v>
      </c>
      <c r="AX37" s="2">
        <v>8486500</v>
      </c>
      <c r="AY37">
        <v>9.7394400000000002E-3</v>
      </c>
      <c r="AZ37" s="10">
        <f t="shared" si="3"/>
        <v>0.99924878250958449</v>
      </c>
      <c r="BA37">
        <f t="shared" si="4"/>
        <v>8.664587165746887E-2</v>
      </c>
      <c r="BC37">
        <f t="shared" si="19"/>
        <v>4333.3333333333339</v>
      </c>
      <c r="BD37">
        <v>1500000</v>
      </c>
      <c r="BE37">
        <v>371.27699999999999</v>
      </c>
      <c r="BF37" s="2">
        <v>-1729560</v>
      </c>
      <c r="BG37" s="2">
        <v>8479420</v>
      </c>
      <c r="BH37">
        <v>-1.5802199999999999E-2</v>
      </c>
      <c r="BI37" s="10">
        <f t="shared" si="9"/>
        <v>0.99849744117529304</v>
      </c>
      <c r="BJ37">
        <f t="shared" si="10"/>
        <v>8.1623939673629825E-2</v>
      </c>
    </row>
    <row r="38" spans="1:62" x14ac:dyDescent="0.2">
      <c r="A38">
        <f t="shared" si="11"/>
        <v>1750</v>
      </c>
      <c r="B38">
        <v>1600000</v>
      </c>
      <c r="C38">
        <v>371.83800000000002</v>
      </c>
      <c r="D38">
        <v>-509001</v>
      </c>
      <c r="E38" s="2">
        <v>2510100</v>
      </c>
      <c r="F38">
        <v>-5.61276E-2</v>
      </c>
      <c r="G38">
        <f t="shared" si="5"/>
        <v>0.99778191184888376</v>
      </c>
      <c r="H38">
        <f t="shared" si="6"/>
        <v>0.10696167715909785</v>
      </c>
      <c r="J38">
        <f t="shared" si="12"/>
        <v>1120</v>
      </c>
      <c r="K38">
        <v>1600000</v>
      </c>
      <c r="L38">
        <v>371.79</v>
      </c>
      <c r="M38">
        <v>-539716</v>
      </c>
      <c r="N38" s="2">
        <v>2512860</v>
      </c>
      <c r="O38">
        <v>-2.93707E-2</v>
      </c>
      <c r="P38">
        <f t="shared" si="7"/>
        <v>0.99887903071932838</v>
      </c>
      <c r="Q38">
        <f t="shared" si="8"/>
        <v>0.11521448410657339</v>
      </c>
      <c r="S38">
        <f t="shared" si="13"/>
        <v>560</v>
      </c>
      <c r="T38">
        <v>1600000</v>
      </c>
      <c r="U38">
        <v>371.80099999999999</v>
      </c>
      <c r="V38">
        <v>-561332</v>
      </c>
      <c r="W38" s="2">
        <v>2514220</v>
      </c>
      <c r="X38">
        <v>-9.5698099999999998E-4</v>
      </c>
      <c r="Y38">
        <f t="shared" si="14"/>
        <v>0.99925678334240831</v>
      </c>
      <c r="Z38">
        <f t="shared" si="15"/>
        <v>0.11056268509378085</v>
      </c>
      <c r="AB38">
        <f t="shared" si="16"/>
        <v>254.54545454545459</v>
      </c>
      <c r="AC38">
        <v>1600000</v>
      </c>
      <c r="AD38">
        <v>371.85199999999998</v>
      </c>
      <c r="AE38">
        <v>-574406</v>
      </c>
      <c r="AF38" s="2">
        <v>2515080</v>
      </c>
      <c r="AG38">
        <v>-3.8338700000000001E-3</v>
      </c>
      <c r="AH38">
        <f t="shared" si="22"/>
        <v>0.99976149589772945</v>
      </c>
      <c r="AI38">
        <f t="shared" si="23"/>
        <v>0.11178983510999323</v>
      </c>
      <c r="AK38">
        <f t="shared" si="17"/>
        <v>79.999999999999986</v>
      </c>
      <c r="AL38">
        <v>1600000</v>
      </c>
      <c r="AM38">
        <v>371.86500000000001</v>
      </c>
      <c r="AN38">
        <v>-581651</v>
      </c>
      <c r="AO38" s="2">
        <v>2515580</v>
      </c>
      <c r="AP38">
        <v>3.6521400000000002E-2</v>
      </c>
      <c r="AQ38">
        <f t="shared" si="20"/>
        <v>0.99996024931628824</v>
      </c>
      <c r="AR38">
        <f t="shared" si="21"/>
        <v>0.10680907877169557</v>
      </c>
      <c r="AT38">
        <f t="shared" si="18"/>
        <v>3500</v>
      </c>
      <c r="AU38">
        <v>1600000</v>
      </c>
      <c r="AV38">
        <v>371.46300000000002</v>
      </c>
      <c r="AW38" s="2">
        <v>-1800640</v>
      </c>
      <c r="AX38" s="2">
        <v>8486820</v>
      </c>
      <c r="AY38">
        <v>1.39194E-2</v>
      </c>
      <c r="AZ38" s="10">
        <f t="shared" si="3"/>
        <v>0.99928646112979347</v>
      </c>
      <c r="BA38">
        <f t="shared" si="4"/>
        <v>9.3310938708043398E-2</v>
      </c>
      <c r="BC38">
        <f t="shared" si="19"/>
        <v>4666.666666666667</v>
      </c>
      <c r="BD38">
        <v>1600000</v>
      </c>
      <c r="BE38">
        <v>371.29199999999997</v>
      </c>
      <c r="BF38" s="2">
        <v>-1729560</v>
      </c>
      <c r="BG38" s="2">
        <v>8480080</v>
      </c>
      <c r="BH38">
        <v>-6.2112399999999998E-3</v>
      </c>
      <c r="BI38" s="10">
        <f t="shared" si="9"/>
        <v>0.99857515973519162</v>
      </c>
      <c r="BJ38">
        <f t="shared" si="10"/>
        <v>8.7902704263909046E-2</v>
      </c>
    </row>
    <row r="39" spans="1:62" x14ac:dyDescent="0.2">
      <c r="A39">
        <f t="shared" si="11"/>
        <v>1875</v>
      </c>
      <c r="B39">
        <v>1700000</v>
      </c>
      <c r="C39">
        <v>371.8</v>
      </c>
      <c r="D39">
        <v>-508993</v>
      </c>
      <c r="E39" s="2">
        <v>2510850</v>
      </c>
      <c r="F39">
        <v>-5.50859E-2</v>
      </c>
      <c r="G39">
        <f t="shared" si="5"/>
        <v>0.99808004197672195</v>
      </c>
      <c r="H39">
        <f t="shared" si="6"/>
        <v>0.11460179695617627</v>
      </c>
      <c r="J39">
        <f t="shared" si="12"/>
        <v>1200</v>
      </c>
      <c r="K39">
        <v>1700000</v>
      </c>
      <c r="L39">
        <v>371.76299999999998</v>
      </c>
      <c r="M39">
        <v>-539714</v>
      </c>
      <c r="N39" s="2">
        <v>2512950</v>
      </c>
      <c r="O39">
        <v>-4.5636099999999999E-2</v>
      </c>
      <c r="P39">
        <f t="shared" si="7"/>
        <v>0.998914806334669</v>
      </c>
      <c r="Q39">
        <f t="shared" si="8"/>
        <v>0.12344409011418578</v>
      </c>
      <c r="S39">
        <f t="shared" si="13"/>
        <v>600</v>
      </c>
      <c r="T39">
        <v>1700000</v>
      </c>
      <c r="U39">
        <v>371.815</v>
      </c>
      <c r="V39">
        <v>-561328</v>
      </c>
      <c r="W39" s="2">
        <v>2514140</v>
      </c>
      <c r="X39">
        <v>-4.1636399999999997E-2</v>
      </c>
      <c r="Y39">
        <f t="shared" si="14"/>
        <v>0.99922498797737758</v>
      </c>
      <c r="Z39">
        <f t="shared" si="15"/>
        <v>0.11846001974333663</v>
      </c>
      <c r="AB39">
        <f t="shared" si="16"/>
        <v>272.72727272727275</v>
      </c>
      <c r="AC39">
        <v>1700000</v>
      </c>
      <c r="AD39">
        <v>371.83</v>
      </c>
      <c r="AE39">
        <v>-574398</v>
      </c>
      <c r="AF39" s="2">
        <v>2515120</v>
      </c>
      <c r="AG39">
        <v>5.0000799999999998E-2</v>
      </c>
      <c r="AH39">
        <f t="shared" si="22"/>
        <v>0.99977739617121419</v>
      </c>
      <c r="AI39">
        <f t="shared" si="23"/>
        <v>0.1197748233321356</v>
      </c>
      <c r="AK39">
        <f t="shared" si="17"/>
        <v>85.714285714285694</v>
      </c>
      <c r="AL39">
        <v>1700000</v>
      </c>
      <c r="AM39">
        <v>371.85</v>
      </c>
      <c r="AN39">
        <v>-581647</v>
      </c>
      <c r="AO39" s="2">
        <v>2515640</v>
      </c>
      <c r="AP39">
        <v>-7.10459E-3</v>
      </c>
      <c r="AQ39">
        <f t="shared" si="20"/>
        <v>0.99998409972651525</v>
      </c>
      <c r="AR39">
        <f t="shared" si="21"/>
        <v>0.11443829868395954</v>
      </c>
      <c r="AT39">
        <f t="shared" si="18"/>
        <v>3750</v>
      </c>
      <c r="AU39">
        <v>1700000</v>
      </c>
      <c r="AV39">
        <v>371.435</v>
      </c>
      <c r="AW39" s="2">
        <v>-1800640</v>
      </c>
      <c r="AX39" s="2">
        <v>8486030</v>
      </c>
      <c r="AY39">
        <v>2.03886E-2</v>
      </c>
      <c r="AZ39" s="10">
        <f t="shared" si="3"/>
        <v>0.99919344203615268</v>
      </c>
      <c r="BA39">
        <f t="shared" si="4"/>
        <v>9.9976005758617925E-2</v>
      </c>
      <c r="BC39">
        <f t="shared" si="19"/>
        <v>5000</v>
      </c>
      <c r="BD39">
        <v>1700000</v>
      </c>
      <c r="BE39">
        <v>371.29700000000003</v>
      </c>
      <c r="BF39" s="2">
        <v>-1729550</v>
      </c>
      <c r="BG39" s="2">
        <v>8480570</v>
      </c>
      <c r="BH39">
        <v>2.1922899999999999E-2</v>
      </c>
      <c r="BI39" s="10">
        <f t="shared" si="9"/>
        <v>0.99863285987814676</v>
      </c>
      <c r="BJ39">
        <f t="shared" si="10"/>
        <v>9.4181468854188252E-2</v>
      </c>
    </row>
    <row r="40" spans="1:62" x14ac:dyDescent="0.2">
      <c r="A40">
        <f t="shared" si="11"/>
        <v>2000</v>
      </c>
      <c r="B40">
        <v>1800000</v>
      </c>
      <c r="C40">
        <v>371.84100000000001</v>
      </c>
      <c r="D40">
        <v>-508990</v>
      </c>
      <c r="E40" s="2">
        <v>2511200</v>
      </c>
      <c r="F40">
        <v>-8.6282399999999995E-2</v>
      </c>
      <c r="G40">
        <f t="shared" si="5"/>
        <v>0.99821916936971311</v>
      </c>
      <c r="H40">
        <f t="shared" si="6"/>
        <v>0.12224191675325469</v>
      </c>
      <c r="J40">
        <f t="shared" si="12"/>
        <v>1280</v>
      </c>
      <c r="K40">
        <v>1800000</v>
      </c>
      <c r="L40">
        <v>371.791</v>
      </c>
      <c r="M40">
        <v>-539716</v>
      </c>
      <c r="N40" s="2">
        <v>2513310</v>
      </c>
      <c r="O40">
        <v>2.02156E-2</v>
      </c>
      <c r="P40">
        <f t="shared" si="7"/>
        <v>0.99905790879603129</v>
      </c>
      <c r="Q40">
        <f t="shared" si="8"/>
        <v>0.13167369612179816</v>
      </c>
      <c r="S40">
        <f t="shared" si="13"/>
        <v>640</v>
      </c>
      <c r="T40">
        <v>1800000</v>
      </c>
      <c r="U40">
        <v>371.83199999999999</v>
      </c>
      <c r="V40">
        <v>-561326</v>
      </c>
      <c r="W40" s="2">
        <v>2514360</v>
      </c>
      <c r="X40">
        <v>1.7211299999999999E-2</v>
      </c>
      <c r="Y40">
        <f t="shared" si="14"/>
        <v>0.99931242523121189</v>
      </c>
      <c r="Z40">
        <f t="shared" si="15"/>
        <v>0.12635735439289239</v>
      </c>
      <c r="AB40">
        <f t="shared" si="16"/>
        <v>290.90909090909093</v>
      </c>
      <c r="AC40">
        <v>1800000</v>
      </c>
      <c r="AD40">
        <v>371.86900000000003</v>
      </c>
      <c r="AE40">
        <v>-574405</v>
      </c>
      <c r="AF40" s="2">
        <v>2515400</v>
      </c>
      <c r="AG40">
        <v>3.91315E-2</v>
      </c>
      <c r="AH40">
        <f t="shared" si="22"/>
        <v>0.9998886980856071</v>
      </c>
      <c r="AI40">
        <f t="shared" si="23"/>
        <v>0.12775981155427796</v>
      </c>
      <c r="AK40" s="1">
        <f t="shared" si="17"/>
        <v>91.428571428571402</v>
      </c>
      <c r="AL40" s="1">
        <v>1800000</v>
      </c>
      <c r="AM40" s="1">
        <v>371.86599999999999</v>
      </c>
      <c r="AN40" s="1">
        <v>-581651</v>
      </c>
      <c r="AO40" s="6">
        <v>2515590</v>
      </c>
      <c r="AP40" s="1">
        <v>-1.5658399999999999E-2</v>
      </c>
      <c r="AQ40" s="1">
        <f t="shared" si="20"/>
        <v>0.99996422438465937</v>
      </c>
      <c r="AR40" s="1">
        <f t="shared" si="21"/>
        <v>0.1220675185962235</v>
      </c>
      <c r="AT40">
        <f t="shared" si="18"/>
        <v>4000</v>
      </c>
      <c r="AU40">
        <v>1800000</v>
      </c>
      <c r="AV40">
        <v>371.43400000000003</v>
      </c>
      <c r="AW40" s="2">
        <v>-1800630</v>
      </c>
      <c r="AX40" s="2">
        <v>8486740</v>
      </c>
      <c r="AY40">
        <v>1.31527E-2</v>
      </c>
      <c r="AZ40" s="10">
        <f t="shared" si="3"/>
        <v>0.99927704147474117</v>
      </c>
      <c r="BA40">
        <f t="shared" si="4"/>
        <v>0.10664107280919247</v>
      </c>
      <c r="BC40">
        <f t="shared" si="19"/>
        <v>5333.333333333333</v>
      </c>
      <c r="BD40">
        <v>1800000</v>
      </c>
      <c r="BE40">
        <v>371.28800000000001</v>
      </c>
      <c r="BF40" s="2">
        <v>-1729530</v>
      </c>
      <c r="BG40" s="2">
        <v>8481180</v>
      </c>
      <c r="BH40">
        <v>-1.1173300000000001E-2</v>
      </c>
      <c r="BI40" s="10">
        <f t="shared" si="9"/>
        <v>0.9987046906683561</v>
      </c>
      <c r="BJ40">
        <f t="shared" si="10"/>
        <v>0.10046023344446746</v>
      </c>
    </row>
    <row r="41" spans="1:62" x14ac:dyDescent="0.2">
      <c r="A41">
        <f t="shared" si="11"/>
        <v>2125</v>
      </c>
      <c r="B41">
        <v>1900000</v>
      </c>
      <c r="C41">
        <v>371.84800000000001</v>
      </c>
      <c r="D41">
        <v>-508980</v>
      </c>
      <c r="E41" s="2">
        <v>2511500</v>
      </c>
      <c r="F41">
        <v>-4.9805200000000001E-2</v>
      </c>
      <c r="G41">
        <f t="shared" si="5"/>
        <v>0.99833842142084839</v>
      </c>
      <c r="H41">
        <f t="shared" si="6"/>
        <v>0.12988203655033312</v>
      </c>
      <c r="J41">
        <f t="shared" si="12"/>
        <v>1360</v>
      </c>
      <c r="K41">
        <v>1900000</v>
      </c>
      <c r="L41">
        <v>371.79700000000003</v>
      </c>
      <c r="M41">
        <v>-539708</v>
      </c>
      <c r="N41" s="2">
        <v>2513330</v>
      </c>
      <c r="O41">
        <v>-2.4276699999999998E-2</v>
      </c>
      <c r="P41">
        <f t="shared" si="7"/>
        <v>0.99906585893277366</v>
      </c>
      <c r="Q41">
        <f t="shared" si="8"/>
        <v>0.13990330212941054</v>
      </c>
      <c r="S41">
        <f t="shared" si="13"/>
        <v>680</v>
      </c>
      <c r="T41">
        <v>1900000</v>
      </c>
      <c r="U41">
        <v>371.82299999999998</v>
      </c>
      <c r="V41">
        <v>-561328</v>
      </c>
      <c r="W41" s="2">
        <v>2514580</v>
      </c>
      <c r="X41">
        <v>-6.6951200000000002E-2</v>
      </c>
      <c r="Y41">
        <f t="shared" si="14"/>
        <v>0.9993998624850462</v>
      </c>
      <c r="Z41">
        <f t="shared" si="15"/>
        <v>0.13425468904244817</v>
      </c>
      <c r="AB41">
        <f t="shared" si="16"/>
        <v>309.09090909090912</v>
      </c>
      <c r="AC41">
        <v>1900000</v>
      </c>
      <c r="AD41">
        <v>371.84</v>
      </c>
      <c r="AE41">
        <v>-574404</v>
      </c>
      <c r="AF41" s="2">
        <v>2515340</v>
      </c>
      <c r="AG41">
        <v>-4.31185E-4</v>
      </c>
      <c r="AH41">
        <f t="shared" si="22"/>
        <v>0.99986484767537998</v>
      </c>
      <c r="AI41">
        <f t="shared" si="23"/>
        <v>0.13574479977642034</v>
      </c>
      <c r="AK41" s="1">
        <f t="shared" si="17"/>
        <v>97.14285714285711</v>
      </c>
      <c r="AL41" s="1">
        <v>1900000</v>
      </c>
      <c r="AM41" s="1">
        <v>371.83</v>
      </c>
      <c r="AN41" s="1">
        <v>-581646</v>
      </c>
      <c r="AO41" s="6">
        <v>2515710</v>
      </c>
      <c r="AP41" s="1">
        <v>-1.0286399999999999E-2</v>
      </c>
      <c r="AQ41" s="1">
        <f t="shared" si="20"/>
        <v>1.0000119252051136</v>
      </c>
      <c r="AR41" s="1">
        <f t="shared" si="21"/>
        <v>0.12969673850848745</v>
      </c>
      <c r="AT41">
        <f t="shared" si="18"/>
        <v>4250</v>
      </c>
      <c r="AU41">
        <v>1900000</v>
      </c>
      <c r="AV41">
        <v>371.447</v>
      </c>
      <c r="AW41" s="2">
        <v>-1800640</v>
      </c>
      <c r="AX41" s="2">
        <v>8486830</v>
      </c>
      <c r="AY41">
        <v>1.43191E-2</v>
      </c>
      <c r="AZ41" s="10">
        <f t="shared" si="3"/>
        <v>0.99928763858667491</v>
      </c>
      <c r="BA41">
        <f t="shared" si="4"/>
        <v>0.11330613985976699</v>
      </c>
      <c r="BC41">
        <f t="shared" si="19"/>
        <v>5666.6666666666661</v>
      </c>
      <c r="BD41">
        <v>1900000</v>
      </c>
      <c r="BE41">
        <v>371.25799999999998</v>
      </c>
      <c r="BF41" s="2">
        <v>-1729550</v>
      </c>
      <c r="BG41" s="2">
        <v>8481630</v>
      </c>
      <c r="BH41">
        <v>7.4706E-3</v>
      </c>
      <c r="BI41" s="10">
        <f t="shared" si="9"/>
        <v>0.99875768059555969</v>
      </c>
      <c r="BJ41">
        <f t="shared" si="10"/>
        <v>0.10673899803474667</v>
      </c>
    </row>
    <row r="42" spans="1:62" x14ac:dyDescent="0.2">
      <c r="A42">
        <f t="shared" si="11"/>
        <v>2250</v>
      </c>
      <c r="B42">
        <v>2000000</v>
      </c>
      <c r="C42">
        <v>371.92700000000002</v>
      </c>
      <c r="D42">
        <v>-508979</v>
      </c>
      <c r="E42" s="2">
        <v>2512210</v>
      </c>
      <c r="F42">
        <v>-5.8044699999999998E-2</v>
      </c>
      <c r="G42">
        <f t="shared" si="5"/>
        <v>0.99862065127520194</v>
      </c>
      <c r="H42">
        <f t="shared" si="6"/>
        <v>0.13752215634741152</v>
      </c>
      <c r="J42">
        <f t="shared" si="12"/>
        <v>1440</v>
      </c>
      <c r="K42">
        <v>2000000</v>
      </c>
      <c r="L42">
        <v>371.80900000000003</v>
      </c>
      <c r="M42">
        <v>-539703</v>
      </c>
      <c r="N42" s="2">
        <v>2513700</v>
      </c>
      <c r="O42">
        <v>-5.2743299999999998E-3</v>
      </c>
      <c r="P42">
        <f t="shared" si="7"/>
        <v>0.9992129364625072</v>
      </c>
      <c r="Q42">
        <f t="shared" si="8"/>
        <v>0.14813290813702293</v>
      </c>
      <c r="S42">
        <f t="shared" si="13"/>
        <v>720</v>
      </c>
      <c r="T42">
        <v>2000000</v>
      </c>
      <c r="U42">
        <v>371.803</v>
      </c>
      <c r="V42">
        <v>-561324</v>
      </c>
      <c r="W42" s="2">
        <v>2514750</v>
      </c>
      <c r="X42">
        <v>1.5592200000000001E-2</v>
      </c>
      <c r="Y42">
        <f t="shared" si="14"/>
        <v>0.99946742763573637</v>
      </c>
      <c r="Z42">
        <f t="shared" si="15"/>
        <v>0.14215202369200394</v>
      </c>
      <c r="AB42">
        <f t="shared" si="16"/>
        <v>327.27272727272731</v>
      </c>
      <c r="AC42">
        <v>2000000</v>
      </c>
      <c r="AD42">
        <v>371.81099999999998</v>
      </c>
      <c r="AE42">
        <v>-574395</v>
      </c>
      <c r="AF42" s="2">
        <v>2515550</v>
      </c>
      <c r="AG42">
        <v>2.90674E-2</v>
      </c>
      <c r="AH42">
        <f t="shared" si="22"/>
        <v>0.99994832411117474</v>
      </c>
      <c r="AI42">
        <f t="shared" si="23"/>
        <v>0.14372978799856273</v>
      </c>
      <c r="AK42">
        <f t="shared" si="17"/>
        <v>102.85714285714282</v>
      </c>
      <c r="AL42">
        <v>2000000</v>
      </c>
      <c r="AM42">
        <v>371.88200000000001</v>
      </c>
      <c r="AN42">
        <v>-581648</v>
      </c>
      <c r="AO42" s="2">
        <v>2515760</v>
      </c>
      <c r="AP42">
        <v>6.9947400000000007E-2</v>
      </c>
      <c r="AQ42">
        <f t="shared" si="20"/>
        <v>1.0000318005469695</v>
      </c>
      <c r="AR42">
        <f t="shared" si="21"/>
        <v>0.13732595842075143</v>
      </c>
      <c r="AT42">
        <f t="shared" si="18"/>
        <v>4500</v>
      </c>
      <c r="AU42">
        <v>2000000</v>
      </c>
      <c r="AV42">
        <v>371.423</v>
      </c>
      <c r="AW42" s="2">
        <v>-1800630</v>
      </c>
      <c r="AX42" s="2">
        <v>8487200</v>
      </c>
      <c r="AY42">
        <v>2.0978E-2</v>
      </c>
      <c r="AZ42" s="10">
        <f t="shared" si="3"/>
        <v>0.99933120449129154</v>
      </c>
      <c r="BA42">
        <f t="shared" si="4"/>
        <v>0.11997120691034152</v>
      </c>
      <c r="BC42">
        <f t="shared" si="19"/>
        <v>5999.9999999999991</v>
      </c>
      <c r="BD42">
        <v>2000000</v>
      </c>
      <c r="BE42">
        <v>371.28100000000001</v>
      </c>
      <c r="BF42" s="2">
        <v>-1729510</v>
      </c>
      <c r="BG42" s="2">
        <v>8480960</v>
      </c>
      <c r="BH42">
        <v>1.19425E-2</v>
      </c>
      <c r="BI42" s="10">
        <f t="shared" si="9"/>
        <v>0.9986787844817232</v>
      </c>
      <c r="BJ42">
        <f t="shared" si="10"/>
        <v>0.11301776262502589</v>
      </c>
    </row>
    <row r="43" spans="1:62" x14ac:dyDescent="0.2">
      <c r="A43">
        <f t="shared" si="11"/>
        <v>2375</v>
      </c>
      <c r="B43">
        <v>2100000</v>
      </c>
      <c r="C43">
        <v>371.77800000000002</v>
      </c>
      <c r="D43">
        <v>-508975</v>
      </c>
      <c r="E43" s="2">
        <v>2512400</v>
      </c>
      <c r="F43">
        <v>-6.2344299999999998E-2</v>
      </c>
      <c r="G43">
        <f t="shared" si="5"/>
        <v>0.99869617757425433</v>
      </c>
      <c r="H43">
        <f t="shared" si="6"/>
        <v>0.14516227614448995</v>
      </c>
      <c r="J43">
        <f t="shared" si="12"/>
        <v>1520</v>
      </c>
      <c r="K43">
        <v>2100000</v>
      </c>
      <c r="L43">
        <v>371.774</v>
      </c>
      <c r="M43">
        <v>-539698</v>
      </c>
      <c r="N43" s="2">
        <v>2514090</v>
      </c>
      <c r="O43">
        <v>-2.2009400000000002E-3</v>
      </c>
      <c r="P43">
        <f t="shared" si="7"/>
        <v>0.99936796412898299</v>
      </c>
      <c r="Q43">
        <f t="shared" si="8"/>
        <v>0.15636251414463531</v>
      </c>
      <c r="S43">
        <f t="shared" si="13"/>
        <v>760</v>
      </c>
      <c r="T43">
        <v>2100000</v>
      </c>
      <c r="U43">
        <v>371.76900000000001</v>
      </c>
      <c r="V43">
        <v>-561312</v>
      </c>
      <c r="W43" s="2">
        <v>2514760</v>
      </c>
      <c r="X43">
        <v>7.0013400000000003E-2</v>
      </c>
      <c r="Y43">
        <f t="shared" si="14"/>
        <v>0.9994714020563652</v>
      </c>
      <c r="Z43">
        <f t="shared" si="15"/>
        <v>0.15004935834155972</v>
      </c>
      <c r="AB43" s="1">
        <f t="shared" si="16"/>
        <v>345.4545454545455</v>
      </c>
      <c r="AC43" s="1">
        <v>2100000</v>
      </c>
      <c r="AD43" s="1">
        <v>371.80200000000002</v>
      </c>
      <c r="AE43" s="1">
        <v>-574393</v>
      </c>
      <c r="AF43" s="6">
        <v>2515530</v>
      </c>
      <c r="AG43" s="1">
        <v>2.5500499999999999E-2</v>
      </c>
      <c r="AH43" s="1">
        <f t="shared" si="22"/>
        <v>0.99994037397443236</v>
      </c>
      <c r="AI43" s="1">
        <f t="shared" si="23"/>
        <v>0.15171477622070509</v>
      </c>
      <c r="AK43">
        <f t="shared" si="17"/>
        <v>108.57142857142853</v>
      </c>
      <c r="AL43">
        <v>2100000</v>
      </c>
      <c r="AM43">
        <v>371.839</v>
      </c>
      <c r="AN43">
        <v>-581644</v>
      </c>
      <c r="AO43" s="2">
        <v>2515830</v>
      </c>
      <c r="AP43">
        <v>-7.6338100000000004E-3</v>
      </c>
      <c r="AQ43">
        <f t="shared" si="20"/>
        <v>1.0000596260255676</v>
      </c>
      <c r="AR43">
        <f t="shared" si="21"/>
        <v>0.14495517833301538</v>
      </c>
      <c r="AT43">
        <f t="shared" si="18"/>
        <v>4750</v>
      </c>
      <c r="AU43">
        <v>2100000</v>
      </c>
      <c r="AV43">
        <v>371.42899999999997</v>
      </c>
      <c r="AW43" s="2">
        <v>-1800630</v>
      </c>
      <c r="AX43" s="2">
        <v>8487100</v>
      </c>
      <c r="AY43">
        <v>2.7733500000000001E-2</v>
      </c>
      <c r="AZ43" s="10">
        <f t="shared" si="3"/>
        <v>0.99931942992247624</v>
      </c>
      <c r="BA43">
        <f t="shared" si="4"/>
        <v>0.12663627396091603</v>
      </c>
      <c r="BC43">
        <f t="shared" si="19"/>
        <v>6333.3333333333321</v>
      </c>
      <c r="BD43">
        <v>2100000</v>
      </c>
      <c r="BE43">
        <v>371.30500000000001</v>
      </c>
      <c r="BF43" s="2">
        <v>-1729500</v>
      </c>
      <c r="BG43" s="2">
        <v>8481890</v>
      </c>
      <c r="BH43">
        <v>-4.0316699999999997E-2</v>
      </c>
      <c r="BI43" s="10">
        <f t="shared" si="9"/>
        <v>0.99878829699794403</v>
      </c>
      <c r="BJ43">
        <f t="shared" si="10"/>
        <v>0.11929652721530509</v>
      </c>
    </row>
    <row r="44" spans="1:62" x14ac:dyDescent="0.2">
      <c r="A44">
        <f t="shared" si="11"/>
        <v>2500</v>
      </c>
      <c r="B44">
        <v>2200000</v>
      </c>
      <c r="C44">
        <v>371.774</v>
      </c>
      <c r="D44">
        <v>-508961</v>
      </c>
      <c r="E44" s="2">
        <v>2512650</v>
      </c>
      <c r="F44">
        <v>-5.8449800000000003E-2</v>
      </c>
      <c r="G44">
        <f t="shared" si="5"/>
        <v>0.99879555428353373</v>
      </c>
      <c r="H44">
        <f t="shared" si="6"/>
        <v>0.15280239594156836</v>
      </c>
      <c r="J44">
        <f t="shared" si="12"/>
        <v>1600</v>
      </c>
      <c r="K44">
        <v>2200000</v>
      </c>
      <c r="L44">
        <v>371.76799999999997</v>
      </c>
      <c r="M44">
        <v>-539688</v>
      </c>
      <c r="N44" s="2">
        <v>2514200</v>
      </c>
      <c r="O44">
        <v>-3.8195600000000003E-2</v>
      </c>
      <c r="P44">
        <f t="shared" si="7"/>
        <v>0.99941168988106599</v>
      </c>
      <c r="Q44">
        <f t="shared" si="8"/>
        <v>0.16459212015224772</v>
      </c>
      <c r="S44">
        <f t="shared" si="13"/>
        <v>800</v>
      </c>
      <c r="T44">
        <v>2200000</v>
      </c>
      <c r="U44">
        <v>371.83600000000001</v>
      </c>
      <c r="V44">
        <v>-561317</v>
      </c>
      <c r="W44" s="2">
        <v>2514940</v>
      </c>
      <c r="X44">
        <v>-3.83878E-2</v>
      </c>
      <c r="Y44">
        <f t="shared" si="14"/>
        <v>0.9995429416276842</v>
      </c>
      <c r="Z44">
        <f t="shared" si="15"/>
        <v>0.15794669299111549</v>
      </c>
      <c r="AB44" s="1">
        <f t="shared" si="16"/>
        <v>363.63636363636368</v>
      </c>
      <c r="AC44" s="1">
        <v>2200000</v>
      </c>
      <c r="AD44" s="1">
        <v>371.834</v>
      </c>
      <c r="AE44" s="1">
        <v>-574400</v>
      </c>
      <c r="AF44" s="6">
        <v>2515830</v>
      </c>
      <c r="AG44" s="1">
        <v>1.18274E-2</v>
      </c>
      <c r="AH44" s="1">
        <f t="shared" si="22"/>
        <v>1.0000596260255676</v>
      </c>
      <c r="AI44" s="1">
        <f t="shared" si="23"/>
        <v>0.15969976444284747</v>
      </c>
      <c r="AK44">
        <f t="shared" si="17"/>
        <v>114.28571428571423</v>
      </c>
      <c r="AL44">
        <v>2200000</v>
      </c>
      <c r="AM44">
        <v>371.84899999999999</v>
      </c>
      <c r="AN44">
        <v>-581645</v>
      </c>
      <c r="AO44" s="2">
        <v>2515790</v>
      </c>
      <c r="AP44">
        <v>-3.8107099999999998E-2</v>
      </c>
      <c r="AQ44">
        <f t="shared" si="20"/>
        <v>1.0000437257520829</v>
      </c>
      <c r="AR44">
        <f t="shared" si="21"/>
        <v>0.15258439824527936</v>
      </c>
      <c r="AT44">
        <f t="shared" si="18"/>
        <v>5000</v>
      </c>
      <c r="AU44">
        <v>2200000</v>
      </c>
      <c r="AV44">
        <v>371.46100000000001</v>
      </c>
      <c r="AW44" s="2">
        <v>-1800610</v>
      </c>
      <c r="AX44" s="2">
        <v>8487610</v>
      </c>
      <c r="AY44">
        <v>1.7160100000000001E-2</v>
      </c>
      <c r="AZ44" s="10">
        <f t="shared" si="3"/>
        <v>0.99937948022343426</v>
      </c>
      <c r="BA44">
        <f t="shared" si="4"/>
        <v>0.13330134101149058</v>
      </c>
      <c r="BC44">
        <f t="shared" si="19"/>
        <v>6666.6666666666652</v>
      </c>
      <c r="BD44">
        <v>2200000</v>
      </c>
      <c r="BE44">
        <v>371.30200000000002</v>
      </c>
      <c r="BF44" s="2">
        <v>-1729490</v>
      </c>
      <c r="BG44" s="2">
        <v>8481930</v>
      </c>
      <c r="BH44">
        <v>1.9341300000000001E-3</v>
      </c>
      <c r="BI44" s="10">
        <f t="shared" si="9"/>
        <v>0.99879300721369546</v>
      </c>
      <c r="BJ44">
        <f t="shared" si="10"/>
        <v>0.1255752918055843</v>
      </c>
    </row>
    <row r="45" spans="1:62" x14ac:dyDescent="0.2">
      <c r="A45">
        <f t="shared" si="11"/>
        <v>2625</v>
      </c>
      <c r="B45">
        <v>2300000</v>
      </c>
      <c r="C45">
        <v>371.79399999999998</v>
      </c>
      <c r="D45">
        <v>-508944</v>
      </c>
      <c r="E45" s="2">
        <v>2513100</v>
      </c>
      <c r="F45">
        <v>1.92089E-3</v>
      </c>
      <c r="G45">
        <f t="shared" si="5"/>
        <v>0.99897443236023664</v>
      </c>
      <c r="H45">
        <f t="shared" si="6"/>
        <v>0.16044251573864679</v>
      </c>
      <c r="J45">
        <f t="shared" si="12"/>
        <v>1680</v>
      </c>
      <c r="K45">
        <v>2300000</v>
      </c>
      <c r="L45">
        <v>371.76</v>
      </c>
      <c r="M45">
        <v>-539686</v>
      </c>
      <c r="N45" s="2">
        <v>2514530</v>
      </c>
      <c r="O45">
        <v>-1.7351399999999999E-2</v>
      </c>
      <c r="P45">
        <f t="shared" si="7"/>
        <v>0.99954286713731477</v>
      </c>
      <c r="Q45">
        <f t="shared" si="8"/>
        <v>0.17282172615986011</v>
      </c>
      <c r="S45">
        <f t="shared" si="13"/>
        <v>840</v>
      </c>
      <c r="T45">
        <v>2300000</v>
      </c>
      <c r="U45">
        <v>371.85300000000001</v>
      </c>
      <c r="V45">
        <v>-561314</v>
      </c>
      <c r="W45" s="2">
        <v>2515340</v>
      </c>
      <c r="X45">
        <v>-2.9902999999999999E-2</v>
      </c>
      <c r="Y45">
        <f t="shared" si="14"/>
        <v>0.99970191845283751</v>
      </c>
      <c r="Z45">
        <f t="shared" si="15"/>
        <v>0.16584402764067127</v>
      </c>
      <c r="AB45">
        <f t="shared" si="16"/>
        <v>381.81818181818187</v>
      </c>
      <c r="AC45">
        <v>2300000</v>
      </c>
      <c r="AD45">
        <v>371.83100000000002</v>
      </c>
      <c r="AE45">
        <v>-574390</v>
      </c>
      <c r="AF45" s="2">
        <v>2515820</v>
      </c>
      <c r="AG45">
        <v>1.1162500000000001E-2</v>
      </c>
      <c r="AH45">
        <f t="shared" si="22"/>
        <v>1.0000556509571965</v>
      </c>
      <c r="AI45">
        <f t="shared" si="23"/>
        <v>0.16768475266498983</v>
      </c>
      <c r="AK45">
        <f t="shared" si="17"/>
        <v>119.99999999999994</v>
      </c>
      <c r="AL45">
        <v>2300000</v>
      </c>
      <c r="AM45">
        <v>371.85899999999998</v>
      </c>
      <c r="AN45">
        <v>-581640</v>
      </c>
      <c r="AO45" s="2">
        <v>2515790</v>
      </c>
      <c r="AP45">
        <v>2.1215000000000001E-2</v>
      </c>
      <c r="AQ45">
        <f t="shared" si="20"/>
        <v>1.0000437257520829</v>
      </c>
      <c r="AR45">
        <f t="shared" si="21"/>
        <v>0.16021361815754331</v>
      </c>
      <c r="AT45">
        <f t="shared" si="18"/>
        <v>5250</v>
      </c>
      <c r="AU45">
        <v>2300000</v>
      </c>
      <c r="AV45">
        <v>371.43</v>
      </c>
      <c r="AW45" s="2">
        <v>-1800600</v>
      </c>
      <c r="AX45" s="2">
        <v>8488280</v>
      </c>
      <c r="AY45">
        <v>1.3469399999999999E-2</v>
      </c>
      <c r="AZ45" s="10">
        <f t="shared" si="3"/>
        <v>0.99945836983449665</v>
      </c>
      <c r="BA45">
        <f t="shared" si="4"/>
        <v>0.13996640806206512</v>
      </c>
      <c r="BC45">
        <f t="shared" si="19"/>
        <v>6999.9999999999982</v>
      </c>
      <c r="BD45">
        <v>2300000</v>
      </c>
      <c r="BE45">
        <v>371.28500000000003</v>
      </c>
      <c r="BF45" s="2">
        <v>-1729480</v>
      </c>
      <c r="BG45" s="2">
        <v>8482520</v>
      </c>
      <c r="BH45">
        <v>1.08973E-2</v>
      </c>
      <c r="BI45" s="10">
        <f t="shared" si="9"/>
        <v>0.99886248289602908</v>
      </c>
      <c r="BJ45">
        <f t="shared" si="10"/>
        <v>0.13185405639586351</v>
      </c>
    </row>
    <row r="46" spans="1:62" x14ac:dyDescent="0.2">
      <c r="A46">
        <f t="shared" si="11"/>
        <v>2750</v>
      </c>
      <c r="B46">
        <v>2400000</v>
      </c>
      <c r="C46">
        <v>371.81799999999998</v>
      </c>
      <c r="D46">
        <v>-508937</v>
      </c>
      <c r="E46" s="2">
        <v>2513210</v>
      </c>
      <c r="F46">
        <v>-3.5675199999999997E-2</v>
      </c>
      <c r="G46">
        <f t="shared" si="5"/>
        <v>0.99901815811231953</v>
      </c>
      <c r="H46">
        <f>A46/$C$2</f>
        <v>0.16808263553572519</v>
      </c>
      <c r="J46">
        <f t="shared" si="12"/>
        <v>1760</v>
      </c>
      <c r="K46">
        <v>2400000</v>
      </c>
      <c r="L46">
        <v>371.84699999999998</v>
      </c>
      <c r="M46">
        <v>-539669</v>
      </c>
      <c r="N46" s="2">
        <v>2514900</v>
      </c>
      <c r="O46">
        <v>-3.5876600000000002E-2</v>
      </c>
      <c r="P46">
        <f t="shared" si="7"/>
        <v>0.9996899446670483</v>
      </c>
      <c r="Q46">
        <f t="shared" si="8"/>
        <v>0.18105133216747249</v>
      </c>
      <c r="S46">
        <f t="shared" si="13"/>
        <v>880</v>
      </c>
      <c r="T46">
        <v>2400000</v>
      </c>
      <c r="U46">
        <v>371.82900000000001</v>
      </c>
      <c r="V46">
        <v>-561302</v>
      </c>
      <c r="W46" s="2">
        <v>2514940</v>
      </c>
      <c r="X46">
        <v>-2.24751E-4</v>
      </c>
      <c r="Y46">
        <f t="shared" si="14"/>
        <v>0.9995429416276842</v>
      </c>
      <c r="Z46">
        <f t="shared" si="15"/>
        <v>0.17374136229022705</v>
      </c>
      <c r="AB46">
        <f t="shared" si="16"/>
        <v>400.00000000000006</v>
      </c>
      <c r="AC46">
        <v>2400000</v>
      </c>
      <c r="AD46">
        <v>371.80599999999998</v>
      </c>
      <c r="AE46">
        <v>-574386</v>
      </c>
      <c r="AF46" s="2">
        <v>2515890</v>
      </c>
      <c r="AG46">
        <v>-3.2986700000000001E-3</v>
      </c>
      <c r="AH46">
        <f t="shared" si="22"/>
        <v>1.0000834764357946</v>
      </c>
      <c r="AI46">
        <f t="shared" si="23"/>
        <v>0.17566974088713222</v>
      </c>
      <c r="AK46">
        <f t="shared" si="17"/>
        <v>125.71428571428565</v>
      </c>
      <c r="AL46">
        <v>2400000</v>
      </c>
      <c r="AM46">
        <v>371.86799999999999</v>
      </c>
      <c r="AN46">
        <v>-581643</v>
      </c>
      <c r="AO46" s="2">
        <v>2515810</v>
      </c>
      <c r="AP46">
        <v>1.8097100000000001E-2</v>
      </c>
      <c r="AQ46">
        <f t="shared" si="20"/>
        <v>1.0000516758888254</v>
      </c>
      <c r="AR46">
        <f t="shared" si="21"/>
        <v>0.16784283806980727</v>
      </c>
      <c r="AT46">
        <f t="shared" si="18"/>
        <v>5500</v>
      </c>
      <c r="AU46">
        <v>2400000</v>
      </c>
      <c r="AV46">
        <v>371.428</v>
      </c>
      <c r="AW46" s="2">
        <v>-1800590</v>
      </c>
      <c r="AX46" s="2">
        <v>8489460</v>
      </c>
      <c r="AY46">
        <v>2.1169E-2</v>
      </c>
      <c r="AZ46" s="10">
        <f t="shared" si="3"/>
        <v>0.99959730974651706</v>
      </c>
      <c r="BA46">
        <f t="shared" si="4"/>
        <v>0.14663147511263963</v>
      </c>
      <c r="BC46">
        <f t="shared" si="19"/>
        <v>7333.3333333333312</v>
      </c>
      <c r="BD46">
        <v>2400000</v>
      </c>
      <c r="BE46">
        <v>371.28899999999999</v>
      </c>
      <c r="BF46" s="2">
        <v>-1729460</v>
      </c>
      <c r="BG46" s="2">
        <v>8483880</v>
      </c>
      <c r="BH46">
        <v>-4.97242E-3</v>
      </c>
      <c r="BI46" s="10">
        <f t="shared" si="9"/>
        <v>0.99902263023157778</v>
      </c>
      <c r="BJ46">
        <f t="shared" si="10"/>
        <v>0.13813282098614274</v>
      </c>
    </row>
    <row r="47" spans="1:62" x14ac:dyDescent="0.2">
      <c r="A47">
        <f t="shared" si="11"/>
        <v>2875</v>
      </c>
      <c r="B47">
        <v>2500000</v>
      </c>
      <c r="C47">
        <v>371.82499999999999</v>
      </c>
      <c r="D47">
        <v>-508915</v>
      </c>
      <c r="E47" s="2">
        <v>2513490</v>
      </c>
      <c r="F47">
        <v>-1.4600399999999999E-2</v>
      </c>
      <c r="G47">
        <f t="shared" si="5"/>
        <v>0.99912946002671243</v>
      </c>
      <c r="H47">
        <f t="shared" si="6"/>
        <v>0.17572275533280363</v>
      </c>
      <c r="J47" s="1">
        <f t="shared" si="12"/>
        <v>1840</v>
      </c>
      <c r="K47" s="1">
        <v>2500000</v>
      </c>
      <c r="L47" s="1">
        <v>371.858</v>
      </c>
      <c r="M47" s="1">
        <v>-539651</v>
      </c>
      <c r="N47" s="6">
        <v>2515160</v>
      </c>
      <c r="O47" s="1">
        <v>-9.9154500000000007E-2</v>
      </c>
      <c r="P47" s="1">
        <f t="shared" si="7"/>
        <v>0.99979329644469883</v>
      </c>
      <c r="Q47" s="1">
        <f t="shared" si="8"/>
        <v>0.18928093817508487</v>
      </c>
      <c r="S47">
        <f t="shared" si="13"/>
        <v>920</v>
      </c>
      <c r="T47">
        <v>2500000</v>
      </c>
      <c r="U47">
        <v>371.83499999999998</v>
      </c>
      <c r="V47">
        <v>-561294</v>
      </c>
      <c r="W47" s="2">
        <v>2515570</v>
      </c>
      <c r="X47">
        <v>-2.8148300000000001E-2</v>
      </c>
      <c r="Y47">
        <f t="shared" si="14"/>
        <v>0.99979333012730065</v>
      </c>
      <c r="Z47">
        <f t="shared" si="15"/>
        <v>0.18163869693978282</v>
      </c>
      <c r="AB47">
        <f t="shared" si="16"/>
        <v>418.18181818181824</v>
      </c>
      <c r="AC47" s="5">
        <v>2500000</v>
      </c>
      <c r="AD47" s="5">
        <v>371.87599999999998</v>
      </c>
      <c r="AE47" s="5">
        <v>-574382</v>
      </c>
      <c r="AF47" s="9">
        <v>2515860</v>
      </c>
      <c r="AG47" s="5">
        <v>-6.6168900000000003E-2</v>
      </c>
      <c r="AH47" s="5">
        <f t="shared" si="22"/>
        <v>1.0000715512306813</v>
      </c>
      <c r="AI47" s="5">
        <f t="shared" si="23"/>
        <v>0.18365472910927458</v>
      </c>
      <c r="AK47">
        <f t="shared" si="17"/>
        <v>131.42857142857136</v>
      </c>
      <c r="AL47">
        <v>2500000</v>
      </c>
      <c r="AM47">
        <v>371.88099999999997</v>
      </c>
      <c r="AN47">
        <v>-581642</v>
      </c>
      <c r="AO47" s="2">
        <v>2515870</v>
      </c>
      <c r="AP47">
        <v>3.1421299999999999E-2</v>
      </c>
      <c r="AQ47">
        <f t="shared" si="20"/>
        <v>1.0000755262990524</v>
      </c>
      <c r="AR47">
        <f t="shared" si="21"/>
        <v>0.17547205798207124</v>
      </c>
      <c r="AT47">
        <f t="shared" si="18"/>
        <v>5750</v>
      </c>
      <c r="AU47">
        <v>2500000</v>
      </c>
      <c r="AV47">
        <v>371.44799999999998</v>
      </c>
      <c r="AW47" s="2">
        <v>-1800590</v>
      </c>
      <c r="AX47" s="2">
        <v>8490090</v>
      </c>
      <c r="AY47">
        <v>-1.0936E-2</v>
      </c>
      <c r="AZ47" s="10">
        <f t="shared" si="3"/>
        <v>0.99967148953005336</v>
      </c>
      <c r="BA47">
        <f t="shared" si="4"/>
        <v>0.15329654216321417</v>
      </c>
      <c r="BC47">
        <f t="shared" si="19"/>
        <v>7666.6666666666642</v>
      </c>
      <c r="BD47">
        <v>2500000</v>
      </c>
      <c r="BE47">
        <v>371.29</v>
      </c>
      <c r="BF47" s="2">
        <v>-1729460</v>
      </c>
      <c r="BG47" s="2">
        <v>8484240</v>
      </c>
      <c r="BH47">
        <v>-1.5052899999999999E-2</v>
      </c>
      <c r="BI47" s="10">
        <f t="shared" si="9"/>
        <v>0.9990650221733407</v>
      </c>
      <c r="BJ47">
        <f t="shared" si="10"/>
        <v>0.14441158557642195</v>
      </c>
    </row>
    <row r="48" spans="1:62" x14ac:dyDescent="0.2">
      <c r="A48">
        <f t="shared" si="11"/>
        <v>3000</v>
      </c>
      <c r="B48">
        <v>2600000</v>
      </c>
      <c r="C48">
        <v>371.755</v>
      </c>
      <c r="D48">
        <v>-508909</v>
      </c>
      <c r="E48" s="2">
        <v>2514390</v>
      </c>
      <c r="F48">
        <v>-5.1180099999999999E-2</v>
      </c>
      <c r="G48">
        <f t="shared" si="5"/>
        <v>0.99948721618011827</v>
      </c>
      <c r="H48">
        <f t="shared" si="6"/>
        <v>0.18336287512988203</v>
      </c>
      <c r="J48" s="1">
        <f t="shared" si="12"/>
        <v>1920</v>
      </c>
      <c r="K48" s="1">
        <v>2600000</v>
      </c>
      <c r="L48" s="1">
        <v>371.83</v>
      </c>
      <c r="M48" s="1">
        <v>-539639</v>
      </c>
      <c r="N48" s="6">
        <v>2515960</v>
      </c>
      <c r="O48" s="1">
        <v>-1.4487999999999999E-2</v>
      </c>
      <c r="P48" s="1">
        <f t="shared" si="7"/>
        <v>1.000111301914393</v>
      </c>
      <c r="Q48" s="1">
        <f t="shared" si="8"/>
        <v>0.19751054418269726</v>
      </c>
      <c r="S48" s="1">
        <f t="shared" si="13"/>
        <v>960</v>
      </c>
      <c r="T48" s="1">
        <v>2600000</v>
      </c>
      <c r="U48" s="1">
        <v>371.82799999999997</v>
      </c>
      <c r="V48" s="1">
        <v>-561287</v>
      </c>
      <c r="W48" s="6">
        <v>2516040</v>
      </c>
      <c r="X48" s="1">
        <v>5.30664E-2</v>
      </c>
      <c r="Y48" s="1">
        <f t="shared" si="14"/>
        <v>0.99998012789685586</v>
      </c>
      <c r="Z48" s="1">
        <f t="shared" si="15"/>
        <v>0.1895360315893386</v>
      </c>
      <c r="AB48">
        <f t="shared" si="16"/>
        <v>436.36363636363643</v>
      </c>
      <c r="AC48">
        <v>2600000</v>
      </c>
      <c r="AD48">
        <v>371.834</v>
      </c>
      <c r="AE48">
        <v>-574378</v>
      </c>
      <c r="AF48" s="2">
        <v>2516030</v>
      </c>
      <c r="AG48">
        <v>-2.1143800000000001E-2</v>
      </c>
      <c r="AH48">
        <f t="shared" si="22"/>
        <v>1.0001391273929912</v>
      </c>
      <c r="AI48">
        <f t="shared" si="23"/>
        <v>0.19163971733141696</v>
      </c>
      <c r="AK48">
        <f t="shared" si="17"/>
        <v>137.14285714285708</v>
      </c>
      <c r="AL48">
        <v>2600000</v>
      </c>
      <c r="AM48">
        <v>371.86200000000002</v>
      </c>
      <c r="AN48">
        <v>-581636</v>
      </c>
      <c r="AO48" s="2">
        <v>2515880</v>
      </c>
      <c r="AP48">
        <v>3.2673100000000003E-4</v>
      </c>
      <c r="AQ48">
        <f t="shared" si="20"/>
        <v>1.0000795013674235</v>
      </c>
      <c r="AR48">
        <f t="shared" si="21"/>
        <v>0.18310127789433522</v>
      </c>
      <c r="AT48">
        <f t="shared" si="18"/>
        <v>6000</v>
      </c>
      <c r="AU48">
        <v>2600000</v>
      </c>
      <c r="AV48">
        <v>371.45299999999997</v>
      </c>
      <c r="AW48" s="2">
        <v>-1800570</v>
      </c>
      <c r="AX48" s="2">
        <v>8490690</v>
      </c>
      <c r="AY48">
        <v>1.67356E-2</v>
      </c>
      <c r="AZ48" s="10">
        <f t="shared" si="3"/>
        <v>0.99974213694294511</v>
      </c>
      <c r="BA48">
        <f t="shared" si="4"/>
        <v>0.15996160921378869</v>
      </c>
      <c r="BC48">
        <f t="shared" si="19"/>
        <v>7999.9999999999973</v>
      </c>
      <c r="BD48">
        <v>2600000</v>
      </c>
      <c r="BE48">
        <v>371.32</v>
      </c>
      <c r="BF48" s="2">
        <v>-1729440</v>
      </c>
      <c r="BG48" s="2">
        <v>8485140</v>
      </c>
      <c r="BH48">
        <v>-1.8426700000000001E-2</v>
      </c>
      <c r="BI48" s="10">
        <f t="shared" si="9"/>
        <v>0.99917100202774789</v>
      </c>
      <c r="BJ48">
        <f t="shared" si="10"/>
        <v>0.15069035016670115</v>
      </c>
    </row>
    <row r="49" spans="1:62" x14ac:dyDescent="0.2">
      <c r="A49" s="1">
        <f t="shared" si="11"/>
        <v>3125</v>
      </c>
      <c r="B49" s="1">
        <v>2700000</v>
      </c>
      <c r="C49" s="1">
        <v>371.77199999999999</v>
      </c>
      <c r="D49" s="1">
        <v>-508892</v>
      </c>
      <c r="E49" s="6">
        <v>2515050</v>
      </c>
      <c r="F49" s="1">
        <v>-6.5068799999999996E-2</v>
      </c>
      <c r="G49" s="1">
        <f t="shared" si="5"/>
        <v>0.99974957069261594</v>
      </c>
      <c r="H49" s="1">
        <f t="shared" si="6"/>
        <v>0.19100299492696046</v>
      </c>
      <c r="J49" s="5">
        <f t="shared" si="12"/>
        <v>2000</v>
      </c>
      <c r="K49" s="5">
        <v>2700000</v>
      </c>
      <c r="L49" s="5">
        <v>371.82499999999999</v>
      </c>
      <c r="M49" s="5">
        <v>-539620</v>
      </c>
      <c r="N49" s="9">
        <v>2516450</v>
      </c>
      <c r="O49" s="5">
        <v>-3.8629900000000002E-2</v>
      </c>
      <c r="P49" s="5">
        <f t="shared" si="7"/>
        <v>1.0003060802645805</v>
      </c>
      <c r="Q49" s="5">
        <f t="shared" si="8"/>
        <v>0.20574015019030964</v>
      </c>
      <c r="S49" s="1">
        <f t="shared" si="13"/>
        <v>1000</v>
      </c>
      <c r="T49" s="1">
        <v>2700000</v>
      </c>
      <c r="U49" s="1">
        <v>371.89100000000002</v>
      </c>
      <c r="V49" s="1">
        <v>-561286</v>
      </c>
      <c r="W49" s="6">
        <v>2516260</v>
      </c>
      <c r="X49" s="1">
        <v>-1.4237700000000001E-2</v>
      </c>
      <c r="Y49" s="1">
        <f t="shared" si="14"/>
        <v>1.0000675651506901</v>
      </c>
      <c r="Z49" s="1">
        <f t="shared" si="15"/>
        <v>0.19743336623889438</v>
      </c>
      <c r="AB49">
        <f t="shared" si="16"/>
        <v>454.54545454545462</v>
      </c>
      <c r="AC49">
        <v>2700000</v>
      </c>
      <c r="AD49">
        <v>371.84100000000001</v>
      </c>
      <c r="AE49">
        <v>-574382</v>
      </c>
      <c r="AF49" s="2">
        <v>2516060</v>
      </c>
      <c r="AG49">
        <v>7.6570800000000001E-3</v>
      </c>
      <c r="AH49">
        <f t="shared" si="22"/>
        <v>1.0001510525981048</v>
      </c>
      <c r="AI49">
        <f t="shared" si="23"/>
        <v>0.19962470555355935</v>
      </c>
      <c r="AK49">
        <f t="shared" si="17"/>
        <v>142.8571428571428</v>
      </c>
      <c r="AL49">
        <v>2700000</v>
      </c>
      <c r="AM49">
        <v>371.822</v>
      </c>
      <c r="AN49">
        <v>-581640</v>
      </c>
      <c r="AO49" s="2">
        <v>2516110</v>
      </c>
      <c r="AP49">
        <v>-3.93154E-2</v>
      </c>
      <c r="AQ49">
        <f t="shared" si="20"/>
        <v>1.0001709279399607</v>
      </c>
      <c r="AR49">
        <f t="shared" si="21"/>
        <v>0.1907304978065992</v>
      </c>
      <c r="AT49">
        <f t="shared" si="18"/>
        <v>6250</v>
      </c>
      <c r="AU49">
        <v>2700000</v>
      </c>
      <c r="AV49">
        <v>371.45600000000002</v>
      </c>
      <c r="AW49" s="2">
        <v>-1800560</v>
      </c>
      <c r="AX49" s="2">
        <v>8492050</v>
      </c>
      <c r="AY49">
        <v>3.0384600000000001E-2</v>
      </c>
      <c r="AZ49" s="10">
        <f t="shared" si="3"/>
        <v>0.99990227107883312</v>
      </c>
      <c r="BA49">
        <f t="shared" si="4"/>
        <v>0.16662667626436323</v>
      </c>
      <c r="BC49">
        <f t="shared" si="19"/>
        <v>8333.3333333333303</v>
      </c>
      <c r="BD49">
        <v>2700000</v>
      </c>
      <c r="BE49">
        <v>371.30099999999999</v>
      </c>
      <c r="BF49" s="2">
        <v>-1729420</v>
      </c>
      <c r="BG49" s="2">
        <v>8485920</v>
      </c>
      <c r="BH49">
        <v>7.2876599999999996E-3</v>
      </c>
      <c r="BI49" s="10">
        <f t="shared" si="9"/>
        <v>0.99926285123490077</v>
      </c>
      <c r="BJ49">
        <f t="shared" si="10"/>
        <v>0.15696911475698036</v>
      </c>
    </row>
    <row r="50" spans="1:62" x14ac:dyDescent="0.2">
      <c r="A50" s="1">
        <f t="shared" si="11"/>
        <v>3250</v>
      </c>
      <c r="B50" s="1">
        <v>2800000</v>
      </c>
      <c r="C50" s="1">
        <v>371.815</v>
      </c>
      <c r="D50" s="1">
        <v>-508872</v>
      </c>
      <c r="E50" s="6">
        <v>2515830</v>
      </c>
      <c r="F50" s="1">
        <v>-2.8917499999999999E-2</v>
      </c>
      <c r="G50" s="1">
        <f t="shared" si="5"/>
        <v>1.0000596260255676</v>
      </c>
      <c r="H50" s="1">
        <f t="shared" si="6"/>
        <v>0.19864311472403887</v>
      </c>
      <c r="J50">
        <f t="shared" si="12"/>
        <v>2080</v>
      </c>
      <c r="K50">
        <v>2800000</v>
      </c>
      <c r="L50">
        <v>371.86200000000002</v>
      </c>
      <c r="M50">
        <v>-539620</v>
      </c>
      <c r="N50" s="2">
        <v>2517120</v>
      </c>
      <c r="O50">
        <v>-8.1722600000000006E-2</v>
      </c>
      <c r="P50">
        <f t="shared" si="7"/>
        <v>1.0005724098454494</v>
      </c>
      <c r="Q50">
        <f t="shared" si="8"/>
        <v>0.21396975619792202</v>
      </c>
      <c r="S50" s="5">
        <f t="shared" si="13"/>
        <v>1040</v>
      </c>
      <c r="T50" s="5">
        <v>2800000</v>
      </c>
      <c r="U50" s="5">
        <v>371.88</v>
      </c>
      <c r="V50" s="5">
        <v>-561270</v>
      </c>
      <c r="W50" s="9">
        <v>2516520</v>
      </c>
      <c r="X50" s="5">
        <v>-7.6789800000000002E-3</v>
      </c>
      <c r="Y50" s="5">
        <f t="shared" si="14"/>
        <v>1.0001709000870398</v>
      </c>
      <c r="Z50" s="5">
        <f t="shared" si="15"/>
        <v>0.20533070088845015</v>
      </c>
      <c r="AB50">
        <f t="shared" si="16"/>
        <v>472.7272727272728</v>
      </c>
      <c r="AC50">
        <v>2800000</v>
      </c>
      <c r="AD50">
        <v>371.83499999999998</v>
      </c>
      <c r="AE50">
        <v>-574373</v>
      </c>
      <c r="AF50" s="2">
        <v>2516190</v>
      </c>
      <c r="AG50">
        <v>3.3201799999999997E-2</v>
      </c>
      <c r="AH50">
        <f t="shared" si="22"/>
        <v>1.0002027284869299</v>
      </c>
      <c r="AI50">
        <f t="shared" si="23"/>
        <v>0.20760969377570171</v>
      </c>
      <c r="AK50">
        <f t="shared" si="17"/>
        <v>148.57142857142853</v>
      </c>
      <c r="AL50">
        <v>2800000</v>
      </c>
      <c r="AM50">
        <v>371.85899999999998</v>
      </c>
      <c r="AN50">
        <v>-581630</v>
      </c>
      <c r="AO50" s="2">
        <v>2516050</v>
      </c>
      <c r="AP50">
        <v>-3.1530500000000003E-2</v>
      </c>
      <c r="AQ50">
        <f t="shared" si="20"/>
        <v>1.0001470775297334</v>
      </c>
      <c r="AR50">
        <f t="shared" si="21"/>
        <v>0.19835971771886318</v>
      </c>
      <c r="AT50">
        <f t="shared" si="18"/>
        <v>6500</v>
      </c>
      <c r="AU50">
        <v>2800000</v>
      </c>
      <c r="AV50">
        <v>371.43200000000002</v>
      </c>
      <c r="AW50" s="2">
        <v>-1800530</v>
      </c>
      <c r="AX50" s="2">
        <v>8491940</v>
      </c>
      <c r="AY50">
        <v>1.9370399999999999E-2</v>
      </c>
      <c r="AZ50" s="10">
        <f t="shared" si="3"/>
        <v>0.99988931905313627</v>
      </c>
      <c r="BA50">
        <f t="shared" si="4"/>
        <v>0.17329174331493774</v>
      </c>
      <c r="BC50">
        <f t="shared" si="19"/>
        <v>8666.6666666666642</v>
      </c>
      <c r="BD50">
        <v>2800000</v>
      </c>
      <c r="BE50">
        <v>371.291</v>
      </c>
      <c r="BF50" s="2">
        <v>-1729380</v>
      </c>
      <c r="BG50" s="2">
        <v>8486740</v>
      </c>
      <c r="BH50">
        <v>8.6578100000000002E-3</v>
      </c>
      <c r="BI50" s="10">
        <f t="shared" si="9"/>
        <v>0.9993594106578052</v>
      </c>
      <c r="BJ50">
        <f t="shared" si="10"/>
        <v>0.16324787934725959</v>
      </c>
    </row>
    <row r="51" spans="1:62" x14ac:dyDescent="0.2">
      <c r="A51">
        <f t="shared" si="11"/>
        <v>3375</v>
      </c>
      <c r="B51">
        <v>2900000</v>
      </c>
      <c r="C51">
        <v>371.78500000000003</v>
      </c>
      <c r="D51">
        <v>-508843</v>
      </c>
      <c r="E51" s="2">
        <v>2516580</v>
      </c>
      <c r="F51">
        <v>-2.2918000000000001E-2</v>
      </c>
      <c r="G51">
        <f t="shared" si="5"/>
        <v>1.0003577561534058</v>
      </c>
      <c r="H51">
        <f t="shared" si="6"/>
        <v>0.2062832345211173</v>
      </c>
      <c r="J51">
        <f t="shared" si="12"/>
        <v>2160</v>
      </c>
      <c r="K51">
        <v>2900000</v>
      </c>
      <c r="L51">
        <v>371.80900000000003</v>
      </c>
      <c r="M51">
        <v>-539595</v>
      </c>
      <c r="N51" s="2">
        <v>2517750</v>
      </c>
      <c r="O51">
        <v>-1.86798E-2</v>
      </c>
      <c r="P51">
        <f t="shared" si="7"/>
        <v>1.0008228391528333</v>
      </c>
      <c r="Q51">
        <f t="shared" si="8"/>
        <v>0.22219936220553441</v>
      </c>
      <c r="S51">
        <f t="shared" si="13"/>
        <v>1080</v>
      </c>
      <c r="T51">
        <v>2900000</v>
      </c>
      <c r="U51">
        <v>371.83800000000002</v>
      </c>
      <c r="V51">
        <v>-561266</v>
      </c>
      <c r="W51" s="2">
        <v>2516780</v>
      </c>
      <c r="X51">
        <v>-1.4662500000000001E-3</v>
      </c>
      <c r="Y51">
        <f t="shared" si="14"/>
        <v>1.0002742350233895</v>
      </c>
      <c r="Z51">
        <f t="shared" si="15"/>
        <v>0.21322803553800593</v>
      </c>
      <c r="AB51">
        <f t="shared" si="16"/>
        <v>490.90909090909099</v>
      </c>
      <c r="AC51">
        <v>2900000</v>
      </c>
      <c r="AD51">
        <v>371.834</v>
      </c>
      <c r="AE51">
        <v>-574366</v>
      </c>
      <c r="AF51" s="2">
        <v>2516450</v>
      </c>
      <c r="AG51">
        <v>2.4319E-2</v>
      </c>
      <c r="AH51">
        <f t="shared" si="22"/>
        <v>1.0003060802645805</v>
      </c>
      <c r="AI51">
        <f t="shared" si="23"/>
        <v>0.2155946819978441</v>
      </c>
      <c r="AK51">
        <f>AK50+(AL51-AL50)/17500</f>
        <v>154.28571428571425</v>
      </c>
      <c r="AL51">
        <v>2900000</v>
      </c>
      <c r="AM51">
        <v>371.82499999999999</v>
      </c>
      <c r="AN51">
        <v>-581628</v>
      </c>
      <c r="AO51" s="2">
        <v>2516110</v>
      </c>
      <c r="AP51">
        <v>5.1116499999999997E-3</v>
      </c>
      <c r="AQ51">
        <f t="shared" si="20"/>
        <v>1.0001709279399607</v>
      </c>
      <c r="AR51">
        <f t="shared" si="21"/>
        <v>0.20598893763112716</v>
      </c>
      <c r="AT51" s="1">
        <f t="shared" si="18"/>
        <v>6750</v>
      </c>
      <c r="AU51" s="1">
        <v>2900000</v>
      </c>
      <c r="AV51" s="1">
        <v>371.47500000000002</v>
      </c>
      <c r="AW51" s="6">
        <v>-1800520</v>
      </c>
      <c r="AX51" s="6">
        <v>8492420</v>
      </c>
      <c r="AY51" s="1">
        <v>-1.42708E-2</v>
      </c>
      <c r="AZ51" s="11">
        <f t="shared" si="3"/>
        <v>0.99994583698344963</v>
      </c>
      <c r="BA51" s="1">
        <f t="shared" si="4"/>
        <v>0.17995681036551228</v>
      </c>
      <c r="BC51">
        <f t="shared" si="19"/>
        <v>8999.9999999999982</v>
      </c>
      <c r="BD51">
        <v>2900000</v>
      </c>
      <c r="BE51">
        <v>371.29899999999998</v>
      </c>
      <c r="BF51" s="2">
        <v>-1729370</v>
      </c>
      <c r="BG51" s="2">
        <v>8486990</v>
      </c>
      <c r="BH51">
        <v>-1.12259E-2</v>
      </c>
      <c r="BI51" s="10">
        <f t="shared" si="9"/>
        <v>0.99938884950625162</v>
      </c>
      <c r="BJ51">
        <f t="shared" si="10"/>
        <v>0.16952664393753883</v>
      </c>
    </row>
    <row r="52" spans="1:62" x14ac:dyDescent="0.2">
      <c r="A52">
        <f t="shared" si="11"/>
        <v>3500</v>
      </c>
      <c r="B52">
        <v>3000000</v>
      </c>
      <c r="C52">
        <v>371.8</v>
      </c>
      <c r="D52">
        <v>-508834</v>
      </c>
      <c r="E52" s="2">
        <v>2516940</v>
      </c>
      <c r="F52">
        <v>-3.3050999999999997E-2</v>
      </c>
      <c r="G52">
        <f t="shared" si="5"/>
        <v>1.0005008586147681</v>
      </c>
      <c r="H52">
        <f t="shared" si="6"/>
        <v>0.2139233543181957</v>
      </c>
      <c r="J52">
        <f t="shared" si="12"/>
        <v>2240</v>
      </c>
      <c r="K52">
        <v>3000000</v>
      </c>
      <c r="L52">
        <v>371.90199999999999</v>
      </c>
      <c r="M52">
        <v>-539580</v>
      </c>
      <c r="N52" s="2">
        <v>2518160</v>
      </c>
      <c r="O52">
        <v>-7.3468800000000001E-2</v>
      </c>
      <c r="P52">
        <f t="shared" si="7"/>
        <v>1.0009858169560517</v>
      </c>
      <c r="Q52">
        <f t="shared" si="8"/>
        <v>0.23042896821314679</v>
      </c>
      <c r="S52">
        <f t="shared" si="13"/>
        <v>1120</v>
      </c>
      <c r="T52">
        <v>3000000</v>
      </c>
      <c r="U52">
        <v>371.83300000000003</v>
      </c>
      <c r="V52">
        <v>-561256</v>
      </c>
      <c r="W52" s="2">
        <v>2517070</v>
      </c>
      <c r="X52">
        <v>-1.78243E-3</v>
      </c>
      <c r="Y52">
        <f t="shared" si="14"/>
        <v>1.0003894932216255</v>
      </c>
      <c r="Z52">
        <f t="shared" si="15"/>
        <v>0.2211253701875617</v>
      </c>
      <c r="AB52">
        <f t="shared" si="16"/>
        <v>509.09090909090918</v>
      </c>
      <c r="AC52">
        <v>3000000</v>
      </c>
      <c r="AD52">
        <v>371.846</v>
      </c>
      <c r="AE52">
        <v>-574375</v>
      </c>
      <c r="AF52" s="2">
        <v>2516560</v>
      </c>
      <c r="AG52">
        <v>3.1640000000000001E-2</v>
      </c>
      <c r="AH52">
        <f t="shared" si="22"/>
        <v>1.0003498060166636</v>
      </c>
      <c r="AI52">
        <f t="shared" si="23"/>
        <v>0.22357967021998645</v>
      </c>
      <c r="AK52">
        <f t="shared" si="17"/>
        <v>159.99999999999997</v>
      </c>
      <c r="AL52">
        <v>3000000</v>
      </c>
      <c r="AM52">
        <v>371.858</v>
      </c>
      <c r="AN52">
        <v>-581633</v>
      </c>
      <c r="AO52" s="2">
        <v>2516160</v>
      </c>
      <c r="AP52">
        <v>-6.6535199999999996E-3</v>
      </c>
      <c r="AQ52">
        <f t="shared" si="20"/>
        <v>1.0001908032818165</v>
      </c>
      <c r="AR52">
        <f t="shared" si="21"/>
        <v>0.21361815754339114</v>
      </c>
      <c r="AT52" s="1">
        <f t="shared" si="18"/>
        <v>7000</v>
      </c>
      <c r="AU52" s="1">
        <v>3000000</v>
      </c>
      <c r="AV52" s="1">
        <v>371.45699999999999</v>
      </c>
      <c r="AW52" s="6">
        <v>-1800480</v>
      </c>
      <c r="AX52" s="6">
        <v>8494210</v>
      </c>
      <c r="AY52" s="1">
        <v>1.37401E-2</v>
      </c>
      <c r="AZ52" s="11">
        <f t="shared" si="3"/>
        <v>1.0001566017652435</v>
      </c>
      <c r="BA52" s="1">
        <f t="shared" si="4"/>
        <v>0.1866218774160868</v>
      </c>
      <c r="BC52">
        <f t="shared" si="19"/>
        <v>9333.3333333333321</v>
      </c>
      <c r="BD52">
        <v>3000000</v>
      </c>
      <c r="BE52">
        <v>371.29199999999997</v>
      </c>
      <c r="BF52" s="2">
        <v>-1729330</v>
      </c>
      <c r="BG52" s="2">
        <v>8488380</v>
      </c>
      <c r="BH52">
        <v>2.8350200000000002E-3</v>
      </c>
      <c r="BI52" s="10">
        <f t="shared" si="9"/>
        <v>0.99955252950361395</v>
      </c>
      <c r="BJ52">
        <f t="shared" si="10"/>
        <v>0.17580540852781804</v>
      </c>
    </row>
    <row r="53" spans="1:62" x14ac:dyDescent="0.2">
      <c r="A53">
        <f t="shared" si="11"/>
        <v>3625</v>
      </c>
      <c r="B53">
        <v>3100000</v>
      </c>
      <c r="C53">
        <v>371.779</v>
      </c>
      <c r="D53">
        <v>-508805</v>
      </c>
      <c r="E53" s="2">
        <v>2517820</v>
      </c>
      <c r="F53">
        <v>-5.1693299999999998E-2</v>
      </c>
      <c r="G53">
        <f t="shared" si="5"/>
        <v>1.0008506646314317</v>
      </c>
      <c r="H53">
        <f t="shared" si="6"/>
        <v>0.22156347411527413</v>
      </c>
      <c r="J53">
        <f t="shared" si="12"/>
        <v>2320</v>
      </c>
      <c r="K53">
        <v>3100000</v>
      </c>
      <c r="L53">
        <v>371.755</v>
      </c>
      <c r="M53">
        <v>-539568</v>
      </c>
      <c r="N53" s="2">
        <v>2518700</v>
      </c>
      <c r="O53">
        <v>-3.8912399999999998E-3</v>
      </c>
      <c r="P53">
        <f t="shared" si="7"/>
        <v>1.0012004706480953</v>
      </c>
      <c r="Q53">
        <f t="shared" si="8"/>
        <v>0.23865857422075917</v>
      </c>
      <c r="S53">
        <f t="shared" si="13"/>
        <v>1160</v>
      </c>
      <c r="T53">
        <v>3100000</v>
      </c>
      <c r="U53">
        <v>371.81</v>
      </c>
      <c r="V53">
        <v>-561237</v>
      </c>
      <c r="W53" s="2">
        <v>2517530</v>
      </c>
      <c r="X53">
        <v>8.8730000000000007E-3</v>
      </c>
      <c r="Y53">
        <f t="shared" si="14"/>
        <v>1.000572316570552</v>
      </c>
      <c r="Z53">
        <f t="shared" si="15"/>
        <v>0.22902270483711748</v>
      </c>
      <c r="AB53">
        <f t="shared" si="16"/>
        <v>527.27272727272737</v>
      </c>
      <c r="AC53">
        <v>3100000</v>
      </c>
      <c r="AD53">
        <v>371.858</v>
      </c>
      <c r="AE53">
        <v>-574357</v>
      </c>
      <c r="AF53" s="2">
        <v>2516830</v>
      </c>
      <c r="AG53">
        <v>6.2977900000000002E-3</v>
      </c>
      <c r="AH53">
        <f t="shared" si="22"/>
        <v>1.0004571328626852</v>
      </c>
      <c r="AI53">
        <f t="shared" si="23"/>
        <v>0.23156465844212884</v>
      </c>
      <c r="AK53">
        <f t="shared" si="17"/>
        <v>165.71428571428569</v>
      </c>
      <c r="AL53">
        <v>3100000</v>
      </c>
      <c r="AM53">
        <v>371.84500000000003</v>
      </c>
      <c r="AN53">
        <v>-581620</v>
      </c>
      <c r="AO53" s="2">
        <v>2516370</v>
      </c>
      <c r="AP53">
        <v>-4.8515499999999996E-3</v>
      </c>
      <c r="AQ53">
        <f t="shared" si="20"/>
        <v>1.0002742797176112</v>
      </c>
      <c r="AR53">
        <f t="shared" si="21"/>
        <v>0.22124737745565512</v>
      </c>
      <c r="AT53">
        <f t="shared" si="18"/>
        <v>7250</v>
      </c>
      <c r="AU53">
        <v>3100000</v>
      </c>
      <c r="AV53">
        <v>371.47500000000002</v>
      </c>
      <c r="AW53" s="2">
        <v>-1800460</v>
      </c>
      <c r="AX53" s="2">
        <v>8495240</v>
      </c>
      <c r="AY53">
        <v>-1.5482599999999999E-2</v>
      </c>
      <c r="AZ53" s="10">
        <f t="shared" si="3"/>
        <v>1.0002778798240408</v>
      </c>
      <c r="BA53">
        <f t="shared" si="4"/>
        <v>0.19328694446666134</v>
      </c>
      <c r="BC53">
        <f t="shared" si="19"/>
        <v>9666.6666666666661</v>
      </c>
      <c r="BD53">
        <v>3100000</v>
      </c>
      <c r="BE53">
        <v>371.26900000000001</v>
      </c>
      <c r="BF53" s="2">
        <v>-1729300</v>
      </c>
      <c r="BG53" s="2">
        <v>8489830</v>
      </c>
      <c r="BH53">
        <v>1.1705699999999999E-2</v>
      </c>
      <c r="BI53" s="10">
        <f t="shared" si="9"/>
        <v>0.99972327482460333</v>
      </c>
      <c r="BJ53">
        <f t="shared" si="10"/>
        <v>0.18208417311809727</v>
      </c>
    </row>
    <row r="54" spans="1:62" x14ac:dyDescent="0.2">
      <c r="A54">
        <f t="shared" si="11"/>
        <v>3750</v>
      </c>
      <c r="B54">
        <v>3200000</v>
      </c>
      <c r="C54">
        <v>371.83199999999999</v>
      </c>
      <c r="D54">
        <v>-508781</v>
      </c>
      <c r="E54" s="2">
        <v>2519150</v>
      </c>
      <c r="F54">
        <v>-2.1279599999999999E-3</v>
      </c>
      <c r="G54">
        <f t="shared" si="5"/>
        <v>1.0013793487247982</v>
      </c>
      <c r="H54">
        <f t="shared" si="6"/>
        <v>0.22920359391235254</v>
      </c>
      <c r="J54">
        <f t="shared" si="12"/>
        <v>2400</v>
      </c>
      <c r="K54">
        <v>3200000</v>
      </c>
      <c r="L54">
        <v>371.79300000000001</v>
      </c>
      <c r="M54">
        <v>-539542</v>
      </c>
      <c r="N54" s="2">
        <v>2519030</v>
      </c>
      <c r="O54">
        <v>-9.0961199999999992E-3</v>
      </c>
      <c r="P54">
        <f t="shared" si="7"/>
        <v>1.0013316479043439</v>
      </c>
      <c r="Q54">
        <f t="shared" si="8"/>
        <v>0.24688818022837156</v>
      </c>
      <c r="S54">
        <f t="shared" si="13"/>
        <v>1200</v>
      </c>
      <c r="T54">
        <v>3200000</v>
      </c>
      <c r="U54">
        <v>371.83800000000002</v>
      </c>
      <c r="V54">
        <v>-561230</v>
      </c>
      <c r="W54" s="2">
        <v>2517590</v>
      </c>
      <c r="X54">
        <v>-3.8725999999999997E-2</v>
      </c>
      <c r="Y54">
        <f t="shared" si="14"/>
        <v>1.000596163094325</v>
      </c>
      <c r="Z54">
        <f t="shared" si="15"/>
        <v>0.23692003948667326</v>
      </c>
      <c r="AB54">
        <f t="shared" si="16"/>
        <v>545.4545454545455</v>
      </c>
      <c r="AC54">
        <v>3200000</v>
      </c>
      <c r="AD54">
        <v>371.858</v>
      </c>
      <c r="AE54">
        <v>-574345</v>
      </c>
      <c r="AF54" s="2">
        <v>2517260</v>
      </c>
      <c r="AG54">
        <v>-1.7967299999999999E-2</v>
      </c>
      <c r="AH54">
        <f t="shared" si="22"/>
        <v>1.0006280608026459</v>
      </c>
      <c r="AI54">
        <f t="shared" si="23"/>
        <v>0.2395496466642712</v>
      </c>
      <c r="AK54">
        <f t="shared" si="17"/>
        <v>171.42857142857142</v>
      </c>
      <c r="AL54">
        <v>3200000</v>
      </c>
      <c r="AM54">
        <v>371.827</v>
      </c>
      <c r="AN54">
        <v>-581636</v>
      </c>
      <c r="AO54" s="2">
        <v>2516480</v>
      </c>
      <c r="AP54">
        <v>-2.9652100000000001E-2</v>
      </c>
      <c r="AQ54">
        <f t="shared" si="20"/>
        <v>1.0003180054696941</v>
      </c>
      <c r="AR54">
        <f t="shared" si="21"/>
        <v>0.22887659736791913</v>
      </c>
      <c r="AT54">
        <f t="shared" si="18"/>
        <v>7500</v>
      </c>
      <c r="AU54">
        <v>3200000</v>
      </c>
      <c r="AV54">
        <v>371.46</v>
      </c>
      <c r="AW54" s="2">
        <v>-1800420</v>
      </c>
      <c r="AX54" s="2">
        <v>8496110</v>
      </c>
      <c r="AY54">
        <v>1.8991899999999999E-2</v>
      </c>
      <c r="AZ54" s="10">
        <f t="shared" si="3"/>
        <v>1.0003803185727338</v>
      </c>
      <c r="BA54">
        <f t="shared" si="4"/>
        <v>0.19995201151723585</v>
      </c>
      <c r="BC54" s="1">
        <f t="shared" si="19"/>
        <v>10000</v>
      </c>
      <c r="BD54" s="1">
        <v>3200000</v>
      </c>
      <c r="BE54" s="1">
        <v>371.3</v>
      </c>
      <c r="BF54" s="6">
        <v>-1729250</v>
      </c>
      <c r="BG54" s="6">
        <v>8491160</v>
      </c>
      <c r="BH54" s="1">
        <v>-1.7624999999999998E-2</v>
      </c>
      <c r="BI54" s="11">
        <f t="shared" si="9"/>
        <v>0.9998798894983385</v>
      </c>
      <c r="BJ54" s="1">
        <f t="shared" si="10"/>
        <v>0.1883629377083765</v>
      </c>
    </row>
    <row r="55" spans="1:62" x14ac:dyDescent="0.2">
      <c r="A55">
        <f t="shared" si="11"/>
        <v>3875</v>
      </c>
      <c r="B55">
        <v>3300000</v>
      </c>
      <c r="C55">
        <v>371.88600000000002</v>
      </c>
      <c r="D55">
        <v>-508759</v>
      </c>
      <c r="E55" s="2">
        <v>2520540</v>
      </c>
      <c r="F55">
        <v>-0.132051</v>
      </c>
      <c r="G55">
        <f t="shared" si="5"/>
        <v>1.0019318832283914</v>
      </c>
      <c r="H55">
        <f t="shared" si="6"/>
        <v>0.23684371370943097</v>
      </c>
      <c r="J55">
        <f t="shared" si="12"/>
        <v>2480</v>
      </c>
      <c r="K55">
        <v>3300000</v>
      </c>
      <c r="L55">
        <v>371.83100000000002</v>
      </c>
      <c r="M55">
        <v>-539515</v>
      </c>
      <c r="N55" s="2">
        <v>2520190</v>
      </c>
      <c r="O55">
        <v>-2.7778600000000001E-2</v>
      </c>
      <c r="P55">
        <f t="shared" si="7"/>
        <v>1.0017927558354003</v>
      </c>
      <c r="Q55">
        <f t="shared" si="8"/>
        <v>0.25511778623598397</v>
      </c>
      <c r="S55">
        <f t="shared" si="13"/>
        <v>1240</v>
      </c>
      <c r="T55">
        <v>3300000</v>
      </c>
      <c r="U55">
        <v>371.83199999999999</v>
      </c>
      <c r="V55">
        <v>-561224</v>
      </c>
      <c r="W55" s="2">
        <v>2518020</v>
      </c>
      <c r="X55">
        <v>-3.2159699999999999E-2</v>
      </c>
      <c r="Y55">
        <f t="shared" si="14"/>
        <v>1.0007670631813648</v>
      </c>
      <c r="Z55">
        <f t="shared" si="15"/>
        <v>0.24481737413622903</v>
      </c>
      <c r="AB55">
        <f t="shared" si="16"/>
        <v>563.63636363636363</v>
      </c>
      <c r="AC55">
        <v>3300000</v>
      </c>
      <c r="AD55">
        <v>371.82799999999997</v>
      </c>
      <c r="AE55">
        <v>-574348</v>
      </c>
      <c r="AF55" s="2">
        <v>2517210</v>
      </c>
      <c r="AG55">
        <v>1.5317600000000001E-2</v>
      </c>
      <c r="AH55">
        <f t="shared" si="22"/>
        <v>1.00060818546079</v>
      </c>
      <c r="AI55">
        <f t="shared" si="23"/>
        <v>0.24753463488641353</v>
      </c>
      <c r="AK55">
        <f t="shared" si="17"/>
        <v>177.14285714285714</v>
      </c>
      <c r="AL55">
        <v>3300000</v>
      </c>
      <c r="AM55">
        <v>371.83199999999999</v>
      </c>
      <c r="AN55">
        <v>-581623</v>
      </c>
      <c r="AO55" s="2">
        <v>2516490</v>
      </c>
      <c r="AP55">
        <v>-3.2968499999999998E-2</v>
      </c>
      <c r="AQ55">
        <f t="shared" si="20"/>
        <v>1.0003219805380652</v>
      </c>
      <c r="AR55">
        <f t="shared" si="21"/>
        <v>0.23650581728018311</v>
      </c>
      <c r="AT55">
        <f t="shared" si="18"/>
        <v>7750</v>
      </c>
      <c r="AU55">
        <v>3300000</v>
      </c>
      <c r="AV55">
        <v>371.43200000000002</v>
      </c>
      <c r="AW55" s="2">
        <v>-1800380</v>
      </c>
      <c r="AX55" s="2">
        <v>8497300</v>
      </c>
      <c r="AY55">
        <v>3.06985E-2</v>
      </c>
      <c r="AZ55" s="10">
        <f t="shared" si="3"/>
        <v>1.0005204359416358</v>
      </c>
      <c r="BA55">
        <f t="shared" si="4"/>
        <v>0.20661707856781039</v>
      </c>
      <c r="BC55" s="1">
        <f t="shared" si="19"/>
        <v>10333.333333333334</v>
      </c>
      <c r="BD55" s="1">
        <v>3300000</v>
      </c>
      <c r="BE55" s="1">
        <v>371.33600000000001</v>
      </c>
      <c r="BF55" s="6">
        <v>-1729220</v>
      </c>
      <c r="BG55" s="6">
        <v>8492650</v>
      </c>
      <c r="BH55" s="1">
        <v>-2.3505600000000001E-2</v>
      </c>
      <c r="BI55" s="11">
        <f t="shared" si="9"/>
        <v>1.0000553450350793</v>
      </c>
      <c r="BJ55" s="1">
        <f t="shared" si="10"/>
        <v>0.19464170229865574</v>
      </c>
    </row>
    <row r="56" spans="1:62" x14ac:dyDescent="0.2">
      <c r="A56">
        <f t="shared" si="11"/>
        <v>4000</v>
      </c>
      <c r="B56">
        <v>3400000</v>
      </c>
      <c r="C56">
        <v>371.95100000000002</v>
      </c>
      <c r="D56">
        <v>-508730</v>
      </c>
      <c r="E56" s="2">
        <v>2521440</v>
      </c>
      <c r="F56">
        <v>-0.14027800000000001</v>
      </c>
      <c r="G56">
        <f t="shared" si="5"/>
        <v>1.0022896393817973</v>
      </c>
      <c r="H56">
        <f t="shared" si="6"/>
        <v>0.24448383350650937</v>
      </c>
      <c r="J56">
        <f t="shared" si="12"/>
        <v>2560</v>
      </c>
      <c r="K56">
        <v>3400000</v>
      </c>
      <c r="L56">
        <v>371.76799999999997</v>
      </c>
      <c r="M56">
        <v>-539493</v>
      </c>
      <c r="N56" s="2">
        <v>2520770</v>
      </c>
      <c r="O56">
        <v>-2.51574E-2</v>
      </c>
      <c r="P56">
        <f t="shared" si="7"/>
        <v>1.0020233098009286</v>
      </c>
      <c r="Q56">
        <f t="shared" si="8"/>
        <v>0.26334739224359632</v>
      </c>
      <c r="S56">
        <f t="shared" si="13"/>
        <v>1280</v>
      </c>
      <c r="T56">
        <v>3400000</v>
      </c>
      <c r="U56">
        <v>371.83100000000002</v>
      </c>
      <c r="V56">
        <v>-561210</v>
      </c>
      <c r="W56" s="2">
        <v>2518330</v>
      </c>
      <c r="X56">
        <v>1.9566500000000001E-2</v>
      </c>
      <c r="Y56">
        <f t="shared" si="14"/>
        <v>1.0008902702208586</v>
      </c>
      <c r="Z56">
        <f t="shared" si="15"/>
        <v>0.25271470878578478</v>
      </c>
      <c r="AB56">
        <f t="shared" si="16"/>
        <v>581.81818181818176</v>
      </c>
      <c r="AC56">
        <v>3400000</v>
      </c>
      <c r="AD56">
        <v>371.80799999999999</v>
      </c>
      <c r="AE56">
        <v>-574339</v>
      </c>
      <c r="AF56" s="2">
        <v>2517230</v>
      </c>
      <c r="AG56">
        <v>-2.77682E-2</v>
      </c>
      <c r="AH56">
        <f t="shared" si="22"/>
        <v>1.0006161355975323</v>
      </c>
      <c r="AI56">
        <f t="shared" si="23"/>
        <v>0.25551962310855586</v>
      </c>
      <c r="AK56">
        <f t="shared" si="17"/>
        <v>182.85714285714286</v>
      </c>
      <c r="AL56">
        <v>3400000</v>
      </c>
      <c r="AM56">
        <v>371.88400000000001</v>
      </c>
      <c r="AN56">
        <v>-581623</v>
      </c>
      <c r="AO56" s="2">
        <v>2516300</v>
      </c>
      <c r="AP56">
        <v>3.8768799999999999E-2</v>
      </c>
      <c r="AQ56">
        <f t="shared" si="20"/>
        <v>1.0002464542390128</v>
      </c>
      <c r="AR56">
        <f t="shared" si="21"/>
        <v>0.24413503719244709</v>
      </c>
      <c r="AT56">
        <f t="shared" si="18"/>
        <v>8000</v>
      </c>
      <c r="AU56">
        <v>3400000</v>
      </c>
      <c r="AV56">
        <v>371.43900000000002</v>
      </c>
      <c r="AW56" s="2">
        <v>-1800350</v>
      </c>
      <c r="AX56" s="2">
        <v>8498850</v>
      </c>
      <c r="AY56">
        <v>1.9289299999999999E-2</v>
      </c>
      <c r="AZ56" s="10">
        <f t="shared" ref="AZ56:AZ88" si="24">AX56/AX$23</f>
        <v>1.0007029417582729</v>
      </c>
      <c r="BA56">
        <f t="shared" ref="BA56:BA87" si="25">AT56/$AU$18</f>
        <v>0.21328214561838493</v>
      </c>
      <c r="BC56">
        <f t="shared" si="19"/>
        <v>10666.666666666668</v>
      </c>
      <c r="BD56">
        <v>3400000</v>
      </c>
      <c r="BE56">
        <v>371.28500000000003</v>
      </c>
      <c r="BF56" s="2">
        <v>-1729190</v>
      </c>
      <c r="BG56" s="2">
        <v>8494640</v>
      </c>
      <c r="BH56">
        <v>-3.0742E-3</v>
      </c>
      <c r="BI56" s="10">
        <f t="shared" si="9"/>
        <v>1.0002896782687132</v>
      </c>
      <c r="BJ56">
        <f t="shared" si="10"/>
        <v>0.20092046688893495</v>
      </c>
    </row>
    <row r="57" spans="1:62" x14ac:dyDescent="0.2">
      <c r="A57">
        <f t="shared" si="11"/>
        <v>4125</v>
      </c>
      <c r="B57">
        <v>3500000</v>
      </c>
      <c r="C57">
        <v>371.83499999999998</v>
      </c>
      <c r="D57">
        <v>-508696</v>
      </c>
      <c r="E57" s="2">
        <v>2522230</v>
      </c>
      <c r="F57">
        <v>-8.9304900000000006E-2</v>
      </c>
      <c r="G57">
        <f t="shared" si="5"/>
        <v>1.0026036697831202</v>
      </c>
      <c r="H57">
        <f t="shared" si="6"/>
        <v>0.25212395330358778</v>
      </c>
      <c r="J57">
        <f t="shared" si="12"/>
        <v>2640</v>
      </c>
      <c r="K57">
        <v>3500000</v>
      </c>
      <c r="L57">
        <v>371.84500000000003</v>
      </c>
      <c r="M57">
        <v>-539466</v>
      </c>
      <c r="N57" s="2">
        <v>2521590</v>
      </c>
      <c r="O57">
        <v>-6.1140100000000003E-2</v>
      </c>
      <c r="P57">
        <f t="shared" si="7"/>
        <v>1.0023492654073649</v>
      </c>
      <c r="Q57">
        <f t="shared" si="8"/>
        <v>0.27157699825120873</v>
      </c>
      <c r="S57">
        <f t="shared" si="13"/>
        <v>1320</v>
      </c>
      <c r="T57">
        <v>3500000</v>
      </c>
      <c r="U57">
        <v>371.84500000000003</v>
      </c>
      <c r="V57">
        <v>-561196</v>
      </c>
      <c r="W57" s="2">
        <v>2518710</v>
      </c>
      <c r="X57">
        <v>-5.0337600000000003E-2</v>
      </c>
      <c r="Y57">
        <f t="shared" si="14"/>
        <v>1.0010412982047543</v>
      </c>
      <c r="Z57">
        <f t="shared" si="15"/>
        <v>0.26061204343534056</v>
      </c>
      <c r="AB57">
        <f t="shared" si="16"/>
        <v>599.99999999999989</v>
      </c>
      <c r="AC57">
        <v>3500000</v>
      </c>
      <c r="AD57">
        <v>371.85899999999998</v>
      </c>
      <c r="AE57">
        <v>-574327</v>
      </c>
      <c r="AF57" s="2">
        <v>2517400</v>
      </c>
      <c r="AG57">
        <v>-2.0857899999999999E-2</v>
      </c>
      <c r="AH57">
        <f t="shared" si="22"/>
        <v>1.0006837117598422</v>
      </c>
      <c r="AI57">
        <f t="shared" si="23"/>
        <v>0.26350461133069825</v>
      </c>
      <c r="AK57">
        <f t="shared" si="17"/>
        <v>188.57142857142858</v>
      </c>
      <c r="AL57">
        <v>3500000</v>
      </c>
      <c r="AM57">
        <v>371.846</v>
      </c>
      <c r="AN57">
        <v>-581615</v>
      </c>
      <c r="AO57" s="2">
        <v>2516430</v>
      </c>
      <c r="AP57">
        <v>-1.7011000000000001E-3</v>
      </c>
      <c r="AQ57">
        <f t="shared" si="20"/>
        <v>1.0002981301278382</v>
      </c>
      <c r="AR57">
        <f t="shared" si="21"/>
        <v>0.25176425710471106</v>
      </c>
      <c r="AT57">
        <f t="shared" si="18"/>
        <v>8250</v>
      </c>
      <c r="AU57">
        <v>3500000</v>
      </c>
      <c r="AV57">
        <v>371.45</v>
      </c>
      <c r="AW57" s="2">
        <v>-1800310</v>
      </c>
      <c r="AX57" s="2">
        <v>8499760</v>
      </c>
      <c r="AY57">
        <v>1.37216E-2</v>
      </c>
      <c r="AZ57" s="10">
        <f t="shared" si="24"/>
        <v>1.0008100903344919</v>
      </c>
      <c r="BA57">
        <f t="shared" si="25"/>
        <v>0.21994721266895945</v>
      </c>
      <c r="BC57">
        <f t="shared" si="19"/>
        <v>11000.000000000002</v>
      </c>
      <c r="BD57">
        <v>3500000</v>
      </c>
      <c r="BE57">
        <v>371.35500000000002</v>
      </c>
      <c r="BF57" s="2">
        <v>-1729140</v>
      </c>
      <c r="BG57" s="2">
        <v>8496300</v>
      </c>
      <c r="BH57">
        <v>-7.7410300000000003E-3</v>
      </c>
      <c r="BI57" s="10">
        <f t="shared" si="9"/>
        <v>1.0004851522223976</v>
      </c>
      <c r="BJ57">
        <f t="shared" si="10"/>
        <v>0.20719923147921418</v>
      </c>
    </row>
    <row r="58" spans="1:62" x14ac:dyDescent="0.2">
      <c r="A58">
        <f t="shared" si="11"/>
        <v>4250</v>
      </c>
      <c r="B58">
        <v>3600000</v>
      </c>
      <c r="C58">
        <v>371.88799999999998</v>
      </c>
      <c r="D58">
        <v>-508660</v>
      </c>
      <c r="E58" s="2">
        <v>2523280</v>
      </c>
      <c r="F58">
        <v>-0.14249100000000001</v>
      </c>
      <c r="G58">
        <f t="shared" si="5"/>
        <v>1.0030210519620937</v>
      </c>
      <c r="H58">
        <f t="shared" si="6"/>
        <v>0.25976407310066624</v>
      </c>
      <c r="J58">
        <f t="shared" si="12"/>
        <v>2720</v>
      </c>
      <c r="K58">
        <v>3600000</v>
      </c>
      <c r="L58">
        <v>371.834</v>
      </c>
      <c r="M58">
        <v>-539440</v>
      </c>
      <c r="N58" s="2">
        <v>2521970</v>
      </c>
      <c r="O58">
        <v>-3.3944599999999998E-2</v>
      </c>
      <c r="P58">
        <f t="shared" si="7"/>
        <v>1.0025003180054697</v>
      </c>
      <c r="Q58">
        <f t="shared" si="8"/>
        <v>0.27980660425882109</v>
      </c>
      <c r="S58">
        <f t="shared" si="13"/>
        <v>1360</v>
      </c>
      <c r="T58">
        <v>3600000</v>
      </c>
      <c r="U58">
        <v>371.81299999999999</v>
      </c>
      <c r="V58">
        <v>-561192</v>
      </c>
      <c r="W58" s="2">
        <v>2519290</v>
      </c>
      <c r="X58">
        <v>-1.2882299999999999E-2</v>
      </c>
      <c r="Y58">
        <f t="shared" si="14"/>
        <v>1.0012718146012265</v>
      </c>
      <c r="Z58">
        <f t="shared" si="15"/>
        <v>0.26850937808489633</v>
      </c>
      <c r="AB58">
        <f t="shared" si="16"/>
        <v>618.18181818181802</v>
      </c>
      <c r="AC58">
        <v>3600000</v>
      </c>
      <c r="AD58">
        <v>371.851</v>
      </c>
      <c r="AE58">
        <v>-574325</v>
      </c>
      <c r="AF58" s="2">
        <v>2517600</v>
      </c>
      <c r="AG58">
        <v>1.9582200000000001E-2</v>
      </c>
      <c r="AH58">
        <f t="shared" si="22"/>
        <v>1.0007632131272657</v>
      </c>
      <c r="AI58">
        <f t="shared" si="23"/>
        <v>0.27148959955284058</v>
      </c>
      <c r="AK58">
        <f t="shared" si="17"/>
        <v>194.28571428571431</v>
      </c>
      <c r="AL58">
        <v>3600000</v>
      </c>
      <c r="AM58">
        <v>371.85</v>
      </c>
      <c r="AN58">
        <v>-581612</v>
      </c>
      <c r="AO58" s="2">
        <v>2516750</v>
      </c>
      <c r="AP58">
        <v>2.1282800000000001E-2</v>
      </c>
      <c r="AQ58">
        <f t="shared" si="20"/>
        <v>1.0004253323157157</v>
      </c>
      <c r="AR58">
        <f t="shared" si="21"/>
        <v>0.25939347701697502</v>
      </c>
      <c r="AT58">
        <f t="shared" si="18"/>
        <v>8500</v>
      </c>
      <c r="AU58">
        <v>3600000</v>
      </c>
      <c r="AV58">
        <v>371.46899999999999</v>
      </c>
      <c r="AW58" s="2">
        <v>-1800260</v>
      </c>
      <c r="AX58" s="2">
        <v>8501500</v>
      </c>
      <c r="AY58">
        <v>-1.4846E-3</v>
      </c>
      <c r="AZ58" s="10">
        <f t="shared" si="24"/>
        <v>1.001014967831878</v>
      </c>
      <c r="BA58">
        <f t="shared" si="25"/>
        <v>0.22661227971953399</v>
      </c>
      <c r="BC58">
        <f t="shared" si="19"/>
        <v>11333.333333333336</v>
      </c>
      <c r="BD58">
        <v>3600000</v>
      </c>
      <c r="BE58">
        <v>371.298</v>
      </c>
      <c r="BF58" s="2">
        <v>-1729100</v>
      </c>
      <c r="BG58" s="2">
        <v>8498070</v>
      </c>
      <c r="BH58">
        <v>-8.3619799999999998E-3</v>
      </c>
      <c r="BI58" s="10">
        <f t="shared" si="9"/>
        <v>1.0006935792693985</v>
      </c>
      <c r="BJ58">
        <f t="shared" si="10"/>
        <v>0.21347799606949341</v>
      </c>
    </row>
    <row r="59" spans="1:62" x14ac:dyDescent="0.2">
      <c r="A59">
        <f t="shared" si="11"/>
        <v>4375</v>
      </c>
      <c r="B59">
        <v>3700000</v>
      </c>
      <c r="C59">
        <v>371.78199999999998</v>
      </c>
      <c r="D59">
        <v>-508627</v>
      </c>
      <c r="E59" s="2">
        <v>2524350</v>
      </c>
      <c r="F59">
        <v>-4.5054700000000003E-2</v>
      </c>
      <c r="G59">
        <f t="shared" si="5"/>
        <v>1.0034463842778096</v>
      </c>
      <c r="H59">
        <f t="shared" si="6"/>
        <v>0.26740419289774464</v>
      </c>
      <c r="J59">
        <f t="shared" si="12"/>
        <v>2800</v>
      </c>
      <c r="K59">
        <v>3700000</v>
      </c>
      <c r="L59">
        <v>371.81900000000002</v>
      </c>
      <c r="M59">
        <v>-539417</v>
      </c>
      <c r="N59" s="2">
        <v>2523080</v>
      </c>
      <c r="O59">
        <v>-4.2466499999999997E-2</v>
      </c>
      <c r="P59">
        <f t="shared" si="7"/>
        <v>1.0029415505946702</v>
      </c>
      <c r="Q59">
        <f t="shared" si="8"/>
        <v>0.2880362102664335</v>
      </c>
      <c r="S59">
        <f t="shared" si="13"/>
        <v>1400</v>
      </c>
      <c r="T59">
        <v>3700000</v>
      </c>
      <c r="U59">
        <v>371.83699999999999</v>
      </c>
      <c r="V59">
        <v>-561169</v>
      </c>
      <c r="W59" s="2">
        <v>2519880</v>
      </c>
      <c r="X59">
        <v>-1.08098E-2</v>
      </c>
      <c r="Y59">
        <f t="shared" si="14"/>
        <v>1.0015063054183277</v>
      </c>
      <c r="Z59">
        <f t="shared" si="15"/>
        <v>0.27640671273445211</v>
      </c>
      <c r="AB59">
        <f t="shared" si="16"/>
        <v>636.36363636363615</v>
      </c>
      <c r="AC59">
        <v>3700000</v>
      </c>
      <c r="AD59">
        <v>371.83699999999999</v>
      </c>
      <c r="AE59">
        <v>-574322</v>
      </c>
      <c r="AF59" s="2">
        <v>2518140</v>
      </c>
      <c r="AG59">
        <v>-3.8929100000000001E-2</v>
      </c>
      <c r="AH59">
        <f t="shared" si="22"/>
        <v>1.0009778668193092</v>
      </c>
      <c r="AI59">
        <f t="shared" si="23"/>
        <v>0.27947458777498296</v>
      </c>
      <c r="AK59">
        <f t="shared" si="17"/>
        <v>200.00000000000003</v>
      </c>
      <c r="AL59">
        <v>3700000</v>
      </c>
      <c r="AM59">
        <v>371.84100000000001</v>
      </c>
      <c r="AN59">
        <v>-581615</v>
      </c>
      <c r="AO59" s="2">
        <v>2516730</v>
      </c>
      <c r="AP59">
        <v>3.97531E-2</v>
      </c>
      <c r="AQ59">
        <f t="shared" si="20"/>
        <v>1.0004173821789735</v>
      </c>
      <c r="AR59">
        <f t="shared" si="21"/>
        <v>0.26702269692923902</v>
      </c>
      <c r="AT59">
        <f t="shared" si="18"/>
        <v>8750</v>
      </c>
      <c r="AU59">
        <v>3700000</v>
      </c>
      <c r="AV59">
        <v>371.45400000000001</v>
      </c>
      <c r="AW59" s="2">
        <v>-1800210</v>
      </c>
      <c r="AX59" s="2">
        <v>8502740</v>
      </c>
      <c r="AY59">
        <v>1.0366500000000001E-2</v>
      </c>
      <c r="AZ59" s="10">
        <f t="shared" si="24"/>
        <v>1.0011609724851875</v>
      </c>
      <c r="BA59">
        <f t="shared" si="25"/>
        <v>0.2332773467701085</v>
      </c>
      <c r="BC59">
        <f t="shared" si="19"/>
        <v>11666.66666666667</v>
      </c>
      <c r="BD59">
        <v>3700000</v>
      </c>
      <c r="BE59">
        <v>371.31200000000001</v>
      </c>
      <c r="BF59" s="2">
        <v>-1729030</v>
      </c>
      <c r="BG59" s="2">
        <v>8499690</v>
      </c>
      <c r="BH59">
        <v>2.3319599999999999E-2</v>
      </c>
      <c r="BI59" s="10">
        <f t="shared" si="9"/>
        <v>1.0008843430073315</v>
      </c>
      <c r="BJ59">
        <f t="shared" si="10"/>
        <v>0.21975676065977265</v>
      </c>
    </row>
    <row r="60" spans="1:62" x14ac:dyDescent="0.2">
      <c r="A60">
        <f t="shared" si="11"/>
        <v>4500</v>
      </c>
      <c r="B60">
        <v>3800000</v>
      </c>
      <c r="C60">
        <v>371.90499999999997</v>
      </c>
      <c r="D60">
        <v>-508586</v>
      </c>
      <c r="E60" s="2">
        <v>2525890</v>
      </c>
      <c r="F60">
        <v>-0.13730300000000001</v>
      </c>
      <c r="G60">
        <f t="shared" si="5"/>
        <v>1.0040585448069708</v>
      </c>
      <c r="H60">
        <f t="shared" si="6"/>
        <v>0.27504431269482305</v>
      </c>
      <c r="J60">
        <f t="shared" si="12"/>
        <v>2880</v>
      </c>
      <c r="K60">
        <v>3800000</v>
      </c>
      <c r="L60">
        <v>371.80700000000002</v>
      </c>
      <c r="M60">
        <v>-539377</v>
      </c>
      <c r="N60" s="2">
        <v>2524070</v>
      </c>
      <c r="O60">
        <v>-2.6234799999999999E-2</v>
      </c>
      <c r="P60">
        <f t="shared" si="7"/>
        <v>1.0033350823634166</v>
      </c>
      <c r="Q60">
        <f t="shared" si="8"/>
        <v>0.29626581627404586</v>
      </c>
      <c r="S60">
        <f t="shared" si="13"/>
        <v>1440</v>
      </c>
      <c r="T60">
        <v>3800000</v>
      </c>
      <c r="U60">
        <v>371.82</v>
      </c>
      <c r="V60">
        <v>-561166</v>
      </c>
      <c r="W60" s="2">
        <v>2520320</v>
      </c>
      <c r="X60">
        <v>-2.1559700000000001E-2</v>
      </c>
      <c r="Y60">
        <f t="shared" si="14"/>
        <v>1.0016811799259964</v>
      </c>
      <c r="Z60">
        <f t="shared" si="15"/>
        <v>0.28430404738400789</v>
      </c>
      <c r="AB60">
        <f t="shared" si="16"/>
        <v>654.54545454545428</v>
      </c>
      <c r="AC60">
        <v>3800000</v>
      </c>
      <c r="AD60">
        <v>371.86200000000002</v>
      </c>
      <c r="AE60">
        <v>-574305</v>
      </c>
      <c r="AF60" s="2">
        <v>2518180</v>
      </c>
      <c r="AG60">
        <v>6.4966099999999999E-3</v>
      </c>
      <c r="AH60">
        <f t="shared" si="22"/>
        <v>1.000993767092794</v>
      </c>
      <c r="AI60">
        <f t="shared" si="23"/>
        <v>0.28745957599712529</v>
      </c>
      <c r="AK60">
        <f t="shared" si="17"/>
        <v>205.71428571428575</v>
      </c>
      <c r="AL60">
        <v>3800000</v>
      </c>
      <c r="AM60">
        <v>371.86200000000002</v>
      </c>
      <c r="AN60">
        <v>-581608</v>
      </c>
      <c r="AO60" s="2">
        <v>2516770</v>
      </c>
      <c r="AP60">
        <v>6.2428400000000004E-3</v>
      </c>
      <c r="AQ60">
        <f t="shared" si="20"/>
        <v>1.0004332824524582</v>
      </c>
      <c r="AR60">
        <f t="shared" si="21"/>
        <v>0.27465191684150303</v>
      </c>
      <c r="AT60">
        <f t="shared" si="18"/>
        <v>9000</v>
      </c>
      <c r="AU60">
        <v>3800000</v>
      </c>
      <c r="AV60">
        <v>371.44299999999998</v>
      </c>
      <c r="AW60" s="2">
        <v>-1800170</v>
      </c>
      <c r="AX60" s="2">
        <v>8504260</v>
      </c>
      <c r="AY60">
        <v>1.3142300000000001E-2</v>
      </c>
      <c r="AZ60" s="10">
        <f t="shared" si="24"/>
        <v>1.00133994593118</v>
      </c>
      <c r="BA60">
        <f t="shared" si="25"/>
        <v>0.23994241382068304</v>
      </c>
      <c r="BC60">
        <f t="shared" si="19"/>
        <v>12000.000000000004</v>
      </c>
      <c r="BD60">
        <v>3800000</v>
      </c>
      <c r="BE60">
        <v>371.31099999999998</v>
      </c>
      <c r="BF60" s="2">
        <v>-1729000</v>
      </c>
      <c r="BG60" s="2">
        <v>8502230</v>
      </c>
      <c r="BH60">
        <v>-6.51222E-3</v>
      </c>
      <c r="BI60" s="10">
        <f t="shared" si="9"/>
        <v>1.0011834417075474</v>
      </c>
      <c r="BJ60">
        <f t="shared" si="10"/>
        <v>0.22603552525005186</v>
      </c>
    </row>
    <row r="61" spans="1:62" x14ac:dyDescent="0.2">
      <c r="A61">
        <f t="shared" si="11"/>
        <v>4625</v>
      </c>
      <c r="B61">
        <v>3900000</v>
      </c>
      <c r="C61">
        <v>371.81599999999997</v>
      </c>
      <c r="D61">
        <v>-508549</v>
      </c>
      <c r="E61" s="2">
        <v>2527080</v>
      </c>
      <c r="F61">
        <v>-4.8366199999999998E-2</v>
      </c>
      <c r="G61">
        <f t="shared" si="5"/>
        <v>1.0045315779431405</v>
      </c>
      <c r="H61">
        <f t="shared" si="6"/>
        <v>0.28268443249190145</v>
      </c>
      <c r="J61">
        <f t="shared" si="12"/>
        <v>2960</v>
      </c>
      <c r="K61">
        <v>3900000</v>
      </c>
      <c r="L61">
        <v>371.79399999999998</v>
      </c>
      <c r="M61">
        <v>-539352</v>
      </c>
      <c r="N61" s="2">
        <v>2525460</v>
      </c>
      <c r="O61">
        <v>-4.5207600000000001E-2</v>
      </c>
      <c r="P61">
        <f t="shared" si="7"/>
        <v>1.0038876168670101</v>
      </c>
      <c r="Q61">
        <f t="shared" si="8"/>
        <v>0.30449542228165827</v>
      </c>
      <c r="S61">
        <f t="shared" si="13"/>
        <v>1480</v>
      </c>
      <c r="T61">
        <v>3900000</v>
      </c>
      <c r="U61">
        <v>371.81900000000002</v>
      </c>
      <c r="V61">
        <v>-561139</v>
      </c>
      <c r="W61" s="2">
        <v>2520480</v>
      </c>
      <c r="X61">
        <v>-1.41072E-2</v>
      </c>
      <c r="Y61">
        <f t="shared" si="14"/>
        <v>1.0017447706560576</v>
      </c>
      <c r="Z61">
        <f t="shared" si="15"/>
        <v>0.29220138203356366</v>
      </c>
      <c r="AB61">
        <f t="shared" si="16"/>
        <v>672.72727272727241</v>
      </c>
      <c r="AC61">
        <v>3900000</v>
      </c>
      <c r="AD61">
        <v>371.87299999999999</v>
      </c>
      <c r="AE61">
        <v>-574311</v>
      </c>
      <c r="AF61" s="2">
        <v>2518590</v>
      </c>
      <c r="AG61">
        <v>3.8841199999999999E-2</v>
      </c>
      <c r="AH61">
        <f t="shared" si="22"/>
        <v>1.0011567448960121</v>
      </c>
      <c r="AI61">
        <f t="shared" si="23"/>
        <v>0.29544456421926762</v>
      </c>
      <c r="AK61">
        <f t="shared" si="17"/>
        <v>211.42857142857147</v>
      </c>
      <c r="AL61">
        <v>3900000</v>
      </c>
      <c r="AM61">
        <v>371.80399999999997</v>
      </c>
      <c r="AN61">
        <v>-581603</v>
      </c>
      <c r="AO61" s="2">
        <v>2517000</v>
      </c>
      <c r="AP61">
        <v>4.7896099999999997E-2</v>
      </c>
      <c r="AQ61">
        <f t="shared" si="20"/>
        <v>1.0005247090249951</v>
      </c>
      <c r="AR61">
        <f t="shared" si="21"/>
        <v>0.28228113675376698</v>
      </c>
      <c r="AT61">
        <f t="shared" si="18"/>
        <v>9250</v>
      </c>
      <c r="AU61">
        <v>3900000</v>
      </c>
      <c r="AV61">
        <v>371.45</v>
      </c>
      <c r="AW61" s="2">
        <v>-1800130</v>
      </c>
      <c r="AX61" s="2">
        <v>8506060</v>
      </c>
      <c r="AY61">
        <v>-3.0546000000000002E-3</v>
      </c>
      <c r="AZ61" s="10">
        <f t="shared" si="24"/>
        <v>1.0015518881698553</v>
      </c>
      <c r="BA61">
        <f t="shared" si="25"/>
        <v>0.24660748087125756</v>
      </c>
      <c r="BC61">
        <f t="shared" si="19"/>
        <v>12333.333333333338</v>
      </c>
      <c r="BD61">
        <v>3900000</v>
      </c>
      <c r="BE61">
        <v>371.339</v>
      </c>
      <c r="BF61" s="2">
        <v>-1728920</v>
      </c>
      <c r="BG61" s="2">
        <v>8504100</v>
      </c>
      <c r="BH61">
        <v>-2.6569200000000001E-2</v>
      </c>
      <c r="BI61" s="10">
        <f t="shared" si="9"/>
        <v>1.0014036442939269</v>
      </c>
      <c r="BJ61">
        <f t="shared" si="10"/>
        <v>0.23231428984033109</v>
      </c>
    </row>
    <row r="62" spans="1:62" x14ac:dyDescent="0.2">
      <c r="A62">
        <f t="shared" si="11"/>
        <v>4750</v>
      </c>
      <c r="B62">
        <v>4000000</v>
      </c>
      <c r="C62">
        <v>371.79</v>
      </c>
      <c r="D62">
        <v>-508506</v>
      </c>
      <c r="E62" s="2">
        <v>2528510</v>
      </c>
      <c r="F62">
        <v>-3.7857000000000002E-2</v>
      </c>
      <c r="G62">
        <f t="shared" si="5"/>
        <v>1.0051000127202188</v>
      </c>
      <c r="H62">
        <f t="shared" si="6"/>
        <v>0.29032455228897991</v>
      </c>
      <c r="J62">
        <f t="shared" si="12"/>
        <v>3040</v>
      </c>
      <c r="K62">
        <v>4000000</v>
      </c>
      <c r="L62">
        <v>371.839</v>
      </c>
      <c r="M62">
        <v>-539309</v>
      </c>
      <c r="N62" s="2">
        <v>2526350</v>
      </c>
      <c r="O62">
        <v>-3.5490000000000001E-2</v>
      </c>
      <c r="P62">
        <f t="shared" si="7"/>
        <v>1.0042413979520448</v>
      </c>
      <c r="Q62">
        <f t="shared" si="8"/>
        <v>0.31272502828927062</v>
      </c>
      <c r="S62">
        <f t="shared" si="13"/>
        <v>1520</v>
      </c>
      <c r="T62">
        <v>4000000</v>
      </c>
      <c r="U62">
        <v>371.84899999999999</v>
      </c>
      <c r="V62">
        <v>-561130</v>
      </c>
      <c r="W62" s="2">
        <v>2520820</v>
      </c>
      <c r="X62">
        <v>2.7578400000000001E-3</v>
      </c>
      <c r="Y62">
        <f t="shared" si="14"/>
        <v>1.001879900957438</v>
      </c>
      <c r="Z62">
        <f t="shared" si="15"/>
        <v>0.30009871668311944</v>
      </c>
      <c r="AB62">
        <f t="shared" si="16"/>
        <v>690.90909090909054</v>
      </c>
      <c r="AC62">
        <v>4000000</v>
      </c>
      <c r="AD62">
        <v>371.86099999999999</v>
      </c>
      <c r="AE62">
        <v>-574290</v>
      </c>
      <c r="AF62" s="2">
        <v>2518640</v>
      </c>
      <c r="AG62">
        <v>-1.47422E-2</v>
      </c>
      <c r="AH62">
        <f t="shared" si="22"/>
        <v>1.001176620237868</v>
      </c>
      <c r="AI62">
        <f t="shared" si="23"/>
        <v>0.30342955244141001</v>
      </c>
      <c r="AK62">
        <f t="shared" si="17"/>
        <v>217.1428571428572</v>
      </c>
      <c r="AL62">
        <v>4000000</v>
      </c>
      <c r="AM62">
        <v>371.846</v>
      </c>
      <c r="AN62">
        <v>-581606</v>
      </c>
      <c r="AO62" s="2">
        <v>2517030</v>
      </c>
      <c r="AP62">
        <v>5.4962600000000002E-3</v>
      </c>
      <c r="AQ62">
        <f t="shared" si="20"/>
        <v>1.0005366342301087</v>
      </c>
      <c r="AR62">
        <f t="shared" si="21"/>
        <v>0.28991035666603099</v>
      </c>
      <c r="AT62">
        <f t="shared" si="18"/>
        <v>9500</v>
      </c>
      <c r="AU62">
        <v>4000000</v>
      </c>
      <c r="AV62">
        <v>371.44499999999999</v>
      </c>
      <c r="AW62" s="2">
        <v>-1800070</v>
      </c>
      <c r="AX62" s="2">
        <v>8507600</v>
      </c>
      <c r="AY62">
        <v>-8.1158700000000007E-3</v>
      </c>
      <c r="AZ62" s="10">
        <f t="shared" si="24"/>
        <v>1.0017332165296107</v>
      </c>
      <c r="BA62">
        <f t="shared" si="25"/>
        <v>0.25327254792183207</v>
      </c>
      <c r="BC62">
        <f t="shared" si="19"/>
        <v>12666.666666666672</v>
      </c>
      <c r="BD62">
        <v>4000000</v>
      </c>
      <c r="BE62">
        <v>371.29700000000003</v>
      </c>
      <c r="BF62" s="2">
        <v>-1728860</v>
      </c>
      <c r="BG62" s="2">
        <v>8505870</v>
      </c>
      <c r="BH62">
        <v>-2.5556100000000002E-2</v>
      </c>
      <c r="BI62" s="10">
        <f t="shared" si="9"/>
        <v>1.0016120713409278</v>
      </c>
      <c r="BJ62">
        <f t="shared" si="10"/>
        <v>0.23859305443061032</v>
      </c>
    </row>
    <row r="63" spans="1:62" x14ac:dyDescent="0.2">
      <c r="A63">
        <f t="shared" si="11"/>
        <v>4875</v>
      </c>
      <c r="B63">
        <v>4100000</v>
      </c>
      <c r="C63">
        <v>371.80799999999999</v>
      </c>
      <c r="D63">
        <v>-508461</v>
      </c>
      <c r="E63" s="2">
        <v>2530360</v>
      </c>
      <c r="F63">
        <v>-6.9792199999999999E-2</v>
      </c>
      <c r="G63">
        <f t="shared" si="5"/>
        <v>1.0058354003688863</v>
      </c>
      <c r="H63">
        <f t="shared" si="6"/>
        <v>0.29796467208605831</v>
      </c>
      <c r="J63">
        <f t="shared" si="12"/>
        <v>3120</v>
      </c>
      <c r="K63">
        <v>4100000</v>
      </c>
      <c r="L63">
        <v>371.8</v>
      </c>
      <c r="M63">
        <v>-539276</v>
      </c>
      <c r="N63" s="2">
        <v>2527610</v>
      </c>
      <c r="O63">
        <v>-4.5646399999999997E-2</v>
      </c>
      <c r="P63">
        <f t="shared" si="7"/>
        <v>1.0047422565668129</v>
      </c>
      <c r="Q63">
        <f t="shared" si="8"/>
        <v>0.32095463429688303</v>
      </c>
      <c r="S63">
        <f t="shared" si="13"/>
        <v>1560</v>
      </c>
      <c r="T63">
        <v>4100000</v>
      </c>
      <c r="U63">
        <v>371.83600000000001</v>
      </c>
      <c r="V63">
        <v>-561107</v>
      </c>
      <c r="W63" s="2">
        <v>2521630</v>
      </c>
      <c r="X63">
        <v>5.7421399999999997E-2</v>
      </c>
      <c r="Y63">
        <f t="shared" si="14"/>
        <v>1.0022018290283734</v>
      </c>
      <c r="Z63">
        <f t="shared" si="15"/>
        <v>0.30799605133267521</v>
      </c>
      <c r="AB63">
        <f t="shared" si="16"/>
        <v>709.09090909090867</v>
      </c>
      <c r="AC63">
        <v>4100000</v>
      </c>
      <c r="AD63">
        <v>371.86700000000002</v>
      </c>
      <c r="AE63">
        <v>-574282</v>
      </c>
      <c r="AF63" s="2">
        <v>2519110</v>
      </c>
      <c r="AG63">
        <v>-2.2449400000000001E-2</v>
      </c>
      <c r="AH63">
        <f t="shared" si="22"/>
        <v>1.0013634484513134</v>
      </c>
      <c r="AI63">
        <f t="shared" si="23"/>
        <v>0.31141454066355234</v>
      </c>
      <c r="AK63">
        <f t="shared" si="17"/>
        <v>222.85714285714292</v>
      </c>
      <c r="AL63">
        <v>4100000</v>
      </c>
      <c r="AM63">
        <v>371.85300000000001</v>
      </c>
      <c r="AN63">
        <v>-581597</v>
      </c>
      <c r="AO63" s="2">
        <v>2517260</v>
      </c>
      <c r="AP63">
        <v>3.8177599999999999E-2</v>
      </c>
      <c r="AQ63">
        <f t="shared" si="20"/>
        <v>1.0006280608026459</v>
      </c>
      <c r="AR63">
        <f t="shared" si="21"/>
        <v>0.29753957657829494</v>
      </c>
      <c r="AT63">
        <f t="shared" si="18"/>
        <v>9750</v>
      </c>
      <c r="AU63">
        <v>4100000</v>
      </c>
      <c r="AV63">
        <v>371.48</v>
      </c>
      <c r="AW63" s="2">
        <v>-1800010</v>
      </c>
      <c r="AX63" s="2">
        <v>8509480</v>
      </c>
      <c r="AY63">
        <v>1.14243E-2</v>
      </c>
      <c r="AZ63" s="10">
        <f t="shared" si="24"/>
        <v>1.0019545784233381</v>
      </c>
      <c r="BA63">
        <f t="shared" si="25"/>
        <v>0.25993761497240664</v>
      </c>
      <c r="BC63">
        <f t="shared" si="19"/>
        <v>13000.000000000005</v>
      </c>
      <c r="BD63">
        <v>4100000</v>
      </c>
      <c r="BE63">
        <v>371.30700000000002</v>
      </c>
      <c r="BF63" s="2">
        <v>-1728800</v>
      </c>
      <c r="BG63" s="2">
        <v>8507790</v>
      </c>
      <c r="BH63">
        <v>-2.92991E-3</v>
      </c>
      <c r="BI63" s="10">
        <f t="shared" si="9"/>
        <v>1.0018381616969965</v>
      </c>
      <c r="BJ63">
        <f t="shared" si="10"/>
        <v>0.24487181902088956</v>
      </c>
    </row>
    <row r="64" spans="1:62" x14ac:dyDescent="0.2">
      <c r="A64">
        <f t="shared" si="11"/>
        <v>5000</v>
      </c>
      <c r="B64">
        <v>4200000</v>
      </c>
      <c r="C64">
        <v>371.84199999999998</v>
      </c>
      <c r="D64">
        <v>-508411</v>
      </c>
      <c r="E64" s="2">
        <v>2531620</v>
      </c>
      <c r="F64">
        <v>-2.3105899999999999E-2</v>
      </c>
      <c r="G64">
        <f t="shared" si="5"/>
        <v>1.0063362589836544</v>
      </c>
      <c r="H64">
        <f t="shared" si="6"/>
        <v>0.30560479188313672</v>
      </c>
      <c r="J64">
        <f t="shared" si="12"/>
        <v>3200</v>
      </c>
      <c r="K64">
        <v>4200000</v>
      </c>
      <c r="L64">
        <v>371.863</v>
      </c>
      <c r="M64">
        <v>-539236</v>
      </c>
      <c r="N64" s="2">
        <v>2529080</v>
      </c>
      <c r="O64">
        <v>-4.6893600000000001E-2</v>
      </c>
      <c r="P64">
        <f t="shared" si="7"/>
        <v>1.0053265916173759</v>
      </c>
      <c r="Q64">
        <f t="shared" si="8"/>
        <v>0.32918424030449545</v>
      </c>
      <c r="S64">
        <f t="shared" si="13"/>
        <v>1600</v>
      </c>
      <c r="T64">
        <v>4200000</v>
      </c>
      <c r="U64">
        <v>371.858</v>
      </c>
      <c r="V64">
        <v>-561084</v>
      </c>
      <c r="W64" s="2">
        <v>2522300</v>
      </c>
      <c r="X64">
        <v>-2.9461500000000002E-2</v>
      </c>
      <c r="Y64">
        <f t="shared" si="14"/>
        <v>1.0024681152105053</v>
      </c>
      <c r="Z64">
        <f t="shared" si="15"/>
        <v>0.31589338598223099</v>
      </c>
      <c r="AB64">
        <f t="shared" si="16"/>
        <v>727.2727272727268</v>
      </c>
      <c r="AC64">
        <v>4200000</v>
      </c>
      <c r="AD64">
        <v>371.84</v>
      </c>
      <c r="AE64">
        <v>-574271</v>
      </c>
      <c r="AF64" s="2">
        <v>2519490</v>
      </c>
      <c r="AG64">
        <v>-9.5449599999999999E-3</v>
      </c>
      <c r="AH64">
        <f t="shared" si="22"/>
        <v>1.001514501049418</v>
      </c>
      <c r="AI64">
        <f t="shared" si="23"/>
        <v>0.31939952888569467</v>
      </c>
      <c r="AK64">
        <f t="shared" si="17"/>
        <v>228.57142857142864</v>
      </c>
      <c r="AL64">
        <v>4200000</v>
      </c>
      <c r="AM64">
        <v>371.85700000000003</v>
      </c>
      <c r="AN64">
        <v>-581588</v>
      </c>
      <c r="AO64" s="2">
        <v>2517260</v>
      </c>
      <c r="AP64">
        <v>2.91036E-2</v>
      </c>
      <c r="AQ64">
        <f t="shared" si="20"/>
        <v>1.0006280608026459</v>
      </c>
      <c r="AR64">
        <f t="shared" si="21"/>
        <v>0.30516879649055895</v>
      </c>
      <c r="AT64">
        <f t="shared" si="18"/>
        <v>10000</v>
      </c>
      <c r="AU64">
        <v>4200000</v>
      </c>
      <c r="AV64">
        <v>371.45699999999999</v>
      </c>
      <c r="AW64" s="2">
        <v>-1799940</v>
      </c>
      <c r="AX64" s="2">
        <v>8511020</v>
      </c>
      <c r="AY64">
        <v>-6.0794999999999998E-3</v>
      </c>
      <c r="AZ64" s="10">
        <f t="shared" si="24"/>
        <v>1.0021359067830935</v>
      </c>
      <c r="BA64">
        <f t="shared" si="25"/>
        <v>0.26660268202298115</v>
      </c>
      <c r="BC64">
        <f t="shared" si="19"/>
        <v>13333.333333333339</v>
      </c>
      <c r="BD64">
        <v>4200000</v>
      </c>
      <c r="BE64">
        <v>371.30799999999999</v>
      </c>
      <c r="BF64" s="2">
        <v>-1728710</v>
      </c>
      <c r="BG64" s="2">
        <v>8510220</v>
      </c>
      <c r="BH64">
        <v>-1.81125E-2</v>
      </c>
      <c r="BI64" s="10">
        <f t="shared" si="9"/>
        <v>1.0021243073038961</v>
      </c>
      <c r="BJ64">
        <f t="shared" si="10"/>
        <v>0.25115058361116877</v>
      </c>
    </row>
    <row r="65" spans="1:62" x14ac:dyDescent="0.2">
      <c r="A65">
        <f t="shared" si="11"/>
        <v>5125</v>
      </c>
      <c r="B65">
        <v>4300000</v>
      </c>
      <c r="C65">
        <v>371.85899999999998</v>
      </c>
      <c r="D65">
        <v>-508357</v>
      </c>
      <c r="E65" s="2">
        <v>2533720</v>
      </c>
      <c r="F65">
        <v>-6.18557E-2</v>
      </c>
      <c r="G65">
        <f t="shared" si="5"/>
        <v>1.0071710233416016</v>
      </c>
      <c r="H65">
        <f t="shared" si="6"/>
        <v>0.31324491168021512</v>
      </c>
      <c r="J65">
        <f t="shared" si="12"/>
        <v>3280</v>
      </c>
      <c r="K65">
        <v>4300000</v>
      </c>
      <c r="L65">
        <v>371.89100000000002</v>
      </c>
      <c r="M65">
        <v>-539186</v>
      </c>
      <c r="N65" s="2">
        <v>2530940</v>
      </c>
      <c r="O65">
        <v>-9.6599900000000002E-2</v>
      </c>
      <c r="P65">
        <f t="shared" si="7"/>
        <v>1.0060659543344146</v>
      </c>
      <c r="Q65">
        <f t="shared" si="8"/>
        <v>0.3374138463121078</v>
      </c>
      <c r="S65">
        <f t="shared" si="13"/>
        <v>1640</v>
      </c>
      <c r="T65">
        <v>4300000</v>
      </c>
      <c r="U65">
        <v>371.83199999999999</v>
      </c>
      <c r="V65">
        <v>-561055</v>
      </c>
      <c r="W65" s="2">
        <v>2522870</v>
      </c>
      <c r="X65">
        <v>2.08519E-2</v>
      </c>
      <c r="Y65">
        <f t="shared" si="14"/>
        <v>1.0026946571863486</v>
      </c>
      <c r="Z65">
        <f t="shared" si="15"/>
        <v>0.32379072063178677</v>
      </c>
      <c r="AB65">
        <f t="shared" si="16"/>
        <v>745.45454545454493</v>
      </c>
      <c r="AC65">
        <v>4300000</v>
      </c>
      <c r="AD65">
        <v>371.839</v>
      </c>
      <c r="AE65">
        <v>-574253</v>
      </c>
      <c r="AF65" s="2">
        <v>2520010</v>
      </c>
      <c r="AG65">
        <v>-1.7040400000000001E-2</v>
      </c>
      <c r="AH65">
        <f t="shared" si="22"/>
        <v>1.0017212046047193</v>
      </c>
      <c r="AI65">
        <f t="shared" si="23"/>
        <v>0.32738451710783706</v>
      </c>
      <c r="AK65">
        <f t="shared" si="17"/>
        <v>234.28571428571436</v>
      </c>
      <c r="AL65">
        <v>4300000</v>
      </c>
      <c r="AM65">
        <v>371.85</v>
      </c>
      <c r="AN65">
        <v>-581588</v>
      </c>
      <c r="AO65" s="2">
        <v>2517420</v>
      </c>
      <c r="AP65">
        <v>6.3119700000000001E-2</v>
      </c>
      <c r="AQ65">
        <f t="shared" si="20"/>
        <v>1.0006916618965846</v>
      </c>
      <c r="AR65">
        <f t="shared" si="21"/>
        <v>0.3127980164028229</v>
      </c>
      <c r="AT65">
        <f t="shared" si="18"/>
        <v>10250</v>
      </c>
      <c r="AU65">
        <v>4300000</v>
      </c>
      <c r="AV65">
        <v>371.43200000000002</v>
      </c>
      <c r="AW65" s="2">
        <v>-1799870</v>
      </c>
      <c r="AX65" s="2">
        <v>8512710</v>
      </c>
      <c r="AY65">
        <v>1.34249E-2</v>
      </c>
      <c r="AZ65" s="10">
        <f t="shared" si="24"/>
        <v>1.0023348969960719</v>
      </c>
      <c r="BA65">
        <f t="shared" si="25"/>
        <v>0.27326774907355567</v>
      </c>
      <c r="BC65">
        <f t="shared" si="19"/>
        <v>13666.666666666673</v>
      </c>
      <c r="BD65">
        <v>4300000</v>
      </c>
      <c r="BE65">
        <v>371.346</v>
      </c>
      <c r="BF65" s="2">
        <v>-1728650</v>
      </c>
      <c r="BG65" s="2">
        <v>8512450</v>
      </c>
      <c r="BH65">
        <v>-1.17666E-2</v>
      </c>
      <c r="BI65" s="10">
        <f t="shared" si="9"/>
        <v>1.0023869018320384</v>
      </c>
      <c r="BJ65">
        <f t="shared" si="10"/>
        <v>0.25742934820144803</v>
      </c>
    </row>
    <row r="66" spans="1:62" x14ac:dyDescent="0.2">
      <c r="A66">
        <f t="shared" si="11"/>
        <v>5250</v>
      </c>
      <c r="B66">
        <v>4400000</v>
      </c>
      <c r="C66">
        <v>371.88</v>
      </c>
      <c r="D66">
        <v>-508308</v>
      </c>
      <c r="E66" s="2">
        <v>2536200</v>
      </c>
      <c r="F66">
        <v>-0.153724</v>
      </c>
      <c r="G66">
        <f t="shared" si="5"/>
        <v>1.0081568402976531</v>
      </c>
      <c r="H66">
        <f t="shared" si="6"/>
        <v>0.32088503147729358</v>
      </c>
      <c r="J66">
        <f t="shared" si="12"/>
        <v>3360</v>
      </c>
      <c r="K66">
        <v>4400000</v>
      </c>
      <c r="L66">
        <v>371.83</v>
      </c>
      <c r="M66">
        <v>-539139</v>
      </c>
      <c r="N66" s="2">
        <v>2532970</v>
      </c>
      <c r="O66">
        <v>-3.4931700000000003E-2</v>
      </c>
      <c r="P66">
        <f t="shared" si="7"/>
        <v>1.0068728932137634</v>
      </c>
      <c r="Q66">
        <f t="shared" si="8"/>
        <v>0.34564345231972021</v>
      </c>
      <c r="S66">
        <f t="shared" si="13"/>
        <v>1680</v>
      </c>
      <c r="T66">
        <v>4400000</v>
      </c>
      <c r="U66">
        <v>371.91</v>
      </c>
      <c r="V66">
        <v>-561035</v>
      </c>
      <c r="W66" s="2">
        <v>2523890</v>
      </c>
      <c r="X66">
        <v>-0.11357399999999999</v>
      </c>
      <c r="Y66">
        <f t="shared" si="14"/>
        <v>1.0031000480904897</v>
      </c>
      <c r="Z66">
        <f t="shared" si="15"/>
        <v>0.33168805528134254</v>
      </c>
      <c r="AB66">
        <f t="shared" si="16"/>
        <v>763.63636363636306</v>
      </c>
      <c r="AC66">
        <v>4400000</v>
      </c>
      <c r="AD66">
        <v>371.80900000000003</v>
      </c>
      <c r="AE66">
        <v>-574242</v>
      </c>
      <c r="AF66" s="2">
        <v>2520290</v>
      </c>
      <c r="AG66">
        <v>-9.2958299999999997E-3</v>
      </c>
      <c r="AH66">
        <f t="shared" si="22"/>
        <v>1.001832506519112</v>
      </c>
      <c r="AI66">
        <f t="shared" si="23"/>
        <v>0.33536950532997939</v>
      </c>
      <c r="AK66">
        <f t="shared" si="17"/>
        <v>240.00000000000009</v>
      </c>
      <c r="AL66">
        <v>4400000</v>
      </c>
      <c r="AM66">
        <v>371.851</v>
      </c>
      <c r="AN66">
        <v>-581588</v>
      </c>
      <c r="AO66" s="2">
        <v>2517600</v>
      </c>
      <c r="AP66">
        <v>3.0672700000000001E-2</v>
      </c>
      <c r="AQ66">
        <f t="shared" si="20"/>
        <v>1.0007632131272657</v>
      </c>
      <c r="AR66">
        <f t="shared" si="21"/>
        <v>0.32042723631508691</v>
      </c>
      <c r="AT66">
        <f t="shared" si="18"/>
        <v>10500</v>
      </c>
      <c r="AU66">
        <v>4400000</v>
      </c>
      <c r="AV66">
        <v>371.47699999999998</v>
      </c>
      <c r="AW66" s="2">
        <v>-1799800</v>
      </c>
      <c r="AX66" s="2">
        <v>8515090</v>
      </c>
      <c r="AY66">
        <v>-1.7135000000000001E-2</v>
      </c>
      <c r="AZ66" s="10">
        <f t="shared" si="24"/>
        <v>1.0026151317338758</v>
      </c>
      <c r="BA66">
        <f t="shared" si="25"/>
        <v>0.27993281612413023</v>
      </c>
      <c r="BC66">
        <f t="shared" si="19"/>
        <v>14000.000000000007</v>
      </c>
      <c r="BD66">
        <v>4400000</v>
      </c>
      <c r="BE66">
        <v>371.34100000000001</v>
      </c>
      <c r="BF66" s="2">
        <v>-1728550</v>
      </c>
      <c r="BG66" s="2">
        <v>8514820</v>
      </c>
      <c r="BH66">
        <v>3.0336400000000002E-3</v>
      </c>
      <c r="BI66" s="10">
        <f t="shared" si="9"/>
        <v>1.0026659821153108</v>
      </c>
      <c r="BJ66">
        <f t="shared" si="10"/>
        <v>0.26370811279172723</v>
      </c>
    </row>
    <row r="67" spans="1:62" x14ac:dyDescent="0.2">
      <c r="A67">
        <f t="shared" si="11"/>
        <v>5375</v>
      </c>
      <c r="B67">
        <v>4500000</v>
      </c>
      <c r="C67">
        <v>371.73700000000002</v>
      </c>
      <c r="D67">
        <v>-508250</v>
      </c>
      <c r="E67" s="2">
        <v>2538570</v>
      </c>
      <c r="F67">
        <v>-5.9102200000000001E-2</v>
      </c>
      <c r="G67">
        <f t="shared" si="5"/>
        <v>1.0090989315016219</v>
      </c>
      <c r="H67">
        <f t="shared" si="6"/>
        <v>0.32852515127437198</v>
      </c>
      <c r="J67">
        <f t="shared" si="12"/>
        <v>3440</v>
      </c>
      <c r="K67">
        <v>4500000</v>
      </c>
      <c r="L67">
        <v>371.79</v>
      </c>
      <c r="M67">
        <v>-539098</v>
      </c>
      <c r="N67" s="2">
        <v>2534920</v>
      </c>
      <c r="O67">
        <v>-7.6417899999999997E-2</v>
      </c>
      <c r="P67">
        <f t="shared" si="7"/>
        <v>1.0076480315461427</v>
      </c>
      <c r="Q67">
        <f t="shared" si="8"/>
        <v>0.35387305832733257</v>
      </c>
      <c r="S67">
        <f t="shared" si="13"/>
        <v>1720</v>
      </c>
      <c r="T67">
        <v>4500000</v>
      </c>
      <c r="U67">
        <v>371.84</v>
      </c>
      <c r="V67">
        <v>-561016</v>
      </c>
      <c r="W67" s="2">
        <v>2524590</v>
      </c>
      <c r="X67">
        <v>7.8144000000000009E-3</v>
      </c>
      <c r="Y67">
        <f t="shared" si="14"/>
        <v>1.0033782575345078</v>
      </c>
      <c r="Z67">
        <f t="shared" si="15"/>
        <v>0.33958538993089832</v>
      </c>
      <c r="AB67">
        <f t="shared" si="16"/>
        <v>781.81818181818119</v>
      </c>
      <c r="AC67">
        <v>4500000</v>
      </c>
      <c r="AD67">
        <v>371.80500000000001</v>
      </c>
      <c r="AE67">
        <v>-574231</v>
      </c>
      <c r="AF67" s="2">
        <v>2520860</v>
      </c>
      <c r="AG67">
        <v>2.9783899999999999E-2</v>
      </c>
      <c r="AH67">
        <f t="shared" si="22"/>
        <v>1.0020590854162692</v>
      </c>
      <c r="AI67">
        <f t="shared" si="23"/>
        <v>0.34335449355212172</v>
      </c>
      <c r="AK67">
        <f t="shared" si="17"/>
        <v>245.71428571428581</v>
      </c>
      <c r="AL67">
        <v>4500000</v>
      </c>
      <c r="AM67">
        <v>371.85</v>
      </c>
      <c r="AN67">
        <v>-581581</v>
      </c>
      <c r="AO67" s="2">
        <v>2517810</v>
      </c>
      <c r="AP67">
        <v>-2.0649000000000001E-2</v>
      </c>
      <c r="AQ67">
        <f t="shared" si="20"/>
        <v>1.0008466895630606</v>
      </c>
      <c r="AR67">
        <f t="shared" si="21"/>
        <v>0.32805645622735086</v>
      </c>
      <c r="AT67">
        <f t="shared" si="18"/>
        <v>10750</v>
      </c>
      <c r="AU67">
        <v>4500000</v>
      </c>
      <c r="AV67">
        <v>371.45800000000003</v>
      </c>
      <c r="AW67" s="2">
        <v>-1799730</v>
      </c>
      <c r="AX67" s="2">
        <v>8517090</v>
      </c>
      <c r="AY67">
        <v>9.8156200000000006E-3</v>
      </c>
      <c r="AZ67" s="10">
        <f t="shared" si="24"/>
        <v>1.0028506231101817</v>
      </c>
      <c r="BA67">
        <f t="shared" si="25"/>
        <v>0.28659788317470475</v>
      </c>
      <c r="BC67">
        <f t="shared" si="19"/>
        <v>14333.333333333341</v>
      </c>
      <c r="BD67">
        <v>4500000</v>
      </c>
      <c r="BE67">
        <v>371.28699999999998</v>
      </c>
      <c r="BF67" s="2">
        <v>-1728470</v>
      </c>
      <c r="BG67" s="2">
        <v>8517500</v>
      </c>
      <c r="BH67">
        <v>2.3968199999999999E-2</v>
      </c>
      <c r="BI67" s="10">
        <f t="shared" si="9"/>
        <v>1.0029815665706567</v>
      </c>
      <c r="BJ67">
        <f t="shared" si="10"/>
        <v>0.26998687738200644</v>
      </c>
    </row>
    <row r="68" spans="1:62" x14ac:dyDescent="0.2">
      <c r="A68">
        <f t="shared" si="11"/>
        <v>5500</v>
      </c>
      <c r="B68">
        <v>4600000</v>
      </c>
      <c r="C68">
        <v>371.87700000000001</v>
      </c>
      <c r="D68">
        <v>-508189</v>
      </c>
      <c r="E68" s="2">
        <v>2541450</v>
      </c>
      <c r="F68">
        <v>-8.6449899999999996E-2</v>
      </c>
      <c r="G68">
        <f t="shared" si="5"/>
        <v>1.0102437511925204</v>
      </c>
      <c r="H68">
        <f t="shared" si="6"/>
        <v>0.33616527107145039</v>
      </c>
      <c r="J68">
        <f t="shared" si="12"/>
        <v>3520</v>
      </c>
      <c r="K68">
        <v>4600000</v>
      </c>
      <c r="L68">
        <v>371.86399999999998</v>
      </c>
      <c r="M68">
        <v>-539057</v>
      </c>
      <c r="N68" s="2">
        <v>2537120</v>
      </c>
      <c r="O68">
        <v>-1.85086E-2</v>
      </c>
      <c r="P68">
        <f t="shared" si="7"/>
        <v>1.0085225465878014</v>
      </c>
      <c r="Q68">
        <f t="shared" si="8"/>
        <v>0.36210266433494498</v>
      </c>
      <c r="S68">
        <f t="shared" si="13"/>
        <v>1760</v>
      </c>
      <c r="T68">
        <v>4600000</v>
      </c>
      <c r="U68">
        <v>371.851</v>
      </c>
      <c r="V68">
        <v>-560988</v>
      </c>
      <c r="W68" s="2">
        <v>2525820</v>
      </c>
      <c r="X68">
        <v>-2.8835199999999998E-2</v>
      </c>
      <c r="Y68">
        <f t="shared" si="14"/>
        <v>1.0038671112718542</v>
      </c>
      <c r="Z68">
        <f t="shared" si="15"/>
        <v>0.34748272458045409</v>
      </c>
      <c r="AB68">
        <f t="shared" si="16"/>
        <v>799.99999999999932</v>
      </c>
      <c r="AC68">
        <v>4600000</v>
      </c>
      <c r="AD68">
        <v>371.93299999999999</v>
      </c>
      <c r="AE68">
        <v>-574222</v>
      </c>
      <c r="AF68" s="2">
        <v>2521140</v>
      </c>
      <c r="AG68">
        <v>-8.7647699999999995E-2</v>
      </c>
      <c r="AH68">
        <f t="shared" si="22"/>
        <v>1.002170387330662</v>
      </c>
      <c r="AI68">
        <f t="shared" si="23"/>
        <v>0.35133948177426411</v>
      </c>
      <c r="AK68">
        <f t="shared" si="17"/>
        <v>251.42857142857153</v>
      </c>
      <c r="AL68">
        <v>4600000</v>
      </c>
      <c r="AM68">
        <v>371.84199999999998</v>
      </c>
      <c r="AN68">
        <v>-581573</v>
      </c>
      <c r="AO68" s="2">
        <v>2517830</v>
      </c>
      <c r="AP68">
        <v>3.8946599999999999E-3</v>
      </c>
      <c r="AQ68">
        <f t="shared" si="20"/>
        <v>1.0008546396998028</v>
      </c>
      <c r="AR68">
        <f t="shared" si="21"/>
        <v>0.33568567613961486</v>
      </c>
      <c r="AT68">
        <f t="shared" si="18"/>
        <v>11000</v>
      </c>
      <c r="AU68">
        <v>4600000</v>
      </c>
      <c r="AV68">
        <v>371.45</v>
      </c>
      <c r="AW68" s="2">
        <v>-1799650</v>
      </c>
      <c r="AX68" s="2">
        <v>8519250</v>
      </c>
      <c r="AY68">
        <v>-1.17124E-2</v>
      </c>
      <c r="AZ68" s="10">
        <f t="shared" si="24"/>
        <v>1.0031049537965919</v>
      </c>
      <c r="BA68">
        <f t="shared" si="25"/>
        <v>0.29326295022527926</v>
      </c>
      <c r="BC68">
        <f t="shared" si="19"/>
        <v>14666.666666666675</v>
      </c>
      <c r="BD68">
        <v>4600000</v>
      </c>
      <c r="BE68">
        <v>371.28800000000001</v>
      </c>
      <c r="BF68" s="2">
        <v>-1728400</v>
      </c>
      <c r="BG68" s="2">
        <v>8520580</v>
      </c>
      <c r="BH68">
        <v>1.44041E-2</v>
      </c>
      <c r="BI68" s="10">
        <f t="shared" si="9"/>
        <v>1.0033442531835171</v>
      </c>
      <c r="BJ68">
        <f t="shared" si="10"/>
        <v>0.2762656419722857</v>
      </c>
    </row>
    <row r="69" spans="1:62" x14ac:dyDescent="0.2">
      <c r="A69">
        <f t="shared" si="11"/>
        <v>5625</v>
      </c>
      <c r="B69">
        <v>4700000</v>
      </c>
      <c r="C69">
        <v>371.86900000000003</v>
      </c>
      <c r="D69">
        <v>-508121</v>
      </c>
      <c r="E69" s="2">
        <v>2544350</v>
      </c>
      <c r="F69">
        <v>9.9224299999999994E-3</v>
      </c>
      <c r="G69">
        <f t="shared" si="5"/>
        <v>1.0113965210201616</v>
      </c>
      <c r="H69">
        <f t="shared" si="6"/>
        <v>0.34380539086852879</v>
      </c>
      <c r="J69">
        <f t="shared" si="12"/>
        <v>3600</v>
      </c>
      <c r="K69">
        <v>4700000</v>
      </c>
      <c r="L69">
        <v>371.83</v>
      </c>
      <c r="M69">
        <v>-538998</v>
      </c>
      <c r="N69" s="2">
        <v>2538990</v>
      </c>
      <c r="O69">
        <v>-5.0438799999999999E-2</v>
      </c>
      <c r="P69">
        <f t="shared" si="7"/>
        <v>1.0092658843732112</v>
      </c>
      <c r="Q69">
        <f t="shared" si="8"/>
        <v>0.37033227034255733</v>
      </c>
      <c r="S69">
        <f t="shared" si="13"/>
        <v>1800</v>
      </c>
      <c r="T69">
        <v>4700000</v>
      </c>
      <c r="U69">
        <v>371.83</v>
      </c>
      <c r="V69">
        <v>-560959</v>
      </c>
      <c r="W69" s="2">
        <v>2526690</v>
      </c>
      <c r="X69">
        <v>-4.4712000000000002E-2</v>
      </c>
      <c r="Y69">
        <f t="shared" si="14"/>
        <v>1.0042128858665629</v>
      </c>
      <c r="Z69">
        <f t="shared" si="15"/>
        <v>0.35538005923000987</v>
      </c>
      <c r="AB69">
        <f t="shared" si="16"/>
        <v>818.18181818181745</v>
      </c>
      <c r="AC69">
        <v>4700000</v>
      </c>
      <c r="AD69">
        <v>371.85399999999998</v>
      </c>
      <c r="AE69">
        <v>-574200</v>
      </c>
      <c r="AF69" s="2">
        <v>2521600</v>
      </c>
      <c r="AG69">
        <v>-4.1814200000000003E-2</v>
      </c>
      <c r="AH69">
        <f t="shared" si="22"/>
        <v>1.0023532404757363</v>
      </c>
      <c r="AI69">
        <f t="shared" si="23"/>
        <v>0.35932446999640644</v>
      </c>
      <c r="AK69">
        <f t="shared" si="17"/>
        <v>257.14285714285722</v>
      </c>
      <c r="AL69">
        <v>4700000</v>
      </c>
      <c r="AM69">
        <v>371.82600000000002</v>
      </c>
      <c r="AN69">
        <v>-581569</v>
      </c>
      <c r="AO69" s="2">
        <v>2517910</v>
      </c>
      <c r="AP69">
        <v>-3.2591299999999997E-2</v>
      </c>
      <c r="AQ69">
        <f t="shared" si="20"/>
        <v>1.0008864402467723</v>
      </c>
      <c r="AR69">
        <f t="shared" si="21"/>
        <v>0.34331489605187882</v>
      </c>
      <c r="AT69">
        <f t="shared" si="18"/>
        <v>11250</v>
      </c>
      <c r="AU69">
        <v>4700000</v>
      </c>
      <c r="AV69">
        <v>371.45800000000003</v>
      </c>
      <c r="AW69" s="2">
        <v>-1799570</v>
      </c>
      <c r="AX69" s="2">
        <v>8522120</v>
      </c>
      <c r="AY69">
        <v>2.3108900000000002E-2</v>
      </c>
      <c r="AZ69" s="10">
        <f t="shared" si="24"/>
        <v>1.0034428839215908</v>
      </c>
      <c r="BA69">
        <f t="shared" si="25"/>
        <v>0.29992801727585378</v>
      </c>
      <c r="BC69">
        <f t="shared" si="19"/>
        <v>15000.000000000009</v>
      </c>
      <c r="BD69">
        <v>4700000</v>
      </c>
      <c r="BE69">
        <v>371.31299999999999</v>
      </c>
      <c r="BF69" s="2">
        <v>-1728290</v>
      </c>
      <c r="BG69" s="2">
        <v>8523600</v>
      </c>
      <c r="BH69">
        <v>1.3769100000000001E-3</v>
      </c>
      <c r="BI69" s="10">
        <f t="shared" si="9"/>
        <v>1.0036998744727503</v>
      </c>
      <c r="BJ69">
        <f t="shared" si="10"/>
        <v>0.28254440656256491</v>
      </c>
    </row>
    <row r="70" spans="1:62" x14ac:dyDescent="0.2">
      <c r="A70">
        <f t="shared" si="11"/>
        <v>5750</v>
      </c>
      <c r="B70">
        <v>4800000</v>
      </c>
      <c r="C70">
        <v>371.80399999999997</v>
      </c>
      <c r="D70">
        <v>-508055</v>
      </c>
      <c r="E70" s="2">
        <v>2546900</v>
      </c>
      <c r="F70">
        <v>-3.7118699999999998E-2</v>
      </c>
      <c r="G70">
        <f t="shared" si="5"/>
        <v>1.0124101634548115</v>
      </c>
      <c r="H70">
        <f t="shared" si="6"/>
        <v>0.35144551066560725</v>
      </c>
      <c r="J70">
        <f t="shared" si="12"/>
        <v>3680</v>
      </c>
      <c r="K70">
        <v>4800000</v>
      </c>
      <c r="L70">
        <v>371.8</v>
      </c>
      <c r="M70">
        <v>-538941</v>
      </c>
      <c r="N70" s="2">
        <v>2541410</v>
      </c>
      <c r="O70">
        <v>-2.7449899999999999E-2</v>
      </c>
      <c r="P70">
        <f t="shared" si="7"/>
        <v>1.0102278509190359</v>
      </c>
      <c r="Q70">
        <f t="shared" si="8"/>
        <v>0.37856187635016975</v>
      </c>
      <c r="S70">
        <f t="shared" si="13"/>
        <v>1840</v>
      </c>
      <c r="T70">
        <v>4800000</v>
      </c>
      <c r="U70">
        <v>371.85399999999998</v>
      </c>
      <c r="V70">
        <v>-560942</v>
      </c>
      <c r="W70" s="2">
        <v>2527580</v>
      </c>
      <c r="X70">
        <v>-7.8536900000000007E-2</v>
      </c>
      <c r="Y70">
        <f t="shared" si="14"/>
        <v>1.0045666093025289</v>
      </c>
      <c r="Z70">
        <f t="shared" si="15"/>
        <v>0.36327739387956565</v>
      </c>
      <c r="AB70">
        <f t="shared" si="16"/>
        <v>836.36363636363558</v>
      </c>
      <c r="AC70">
        <v>4800000</v>
      </c>
      <c r="AD70">
        <v>371.81200000000001</v>
      </c>
      <c r="AE70">
        <v>-574187</v>
      </c>
      <c r="AF70" s="2">
        <v>2522030</v>
      </c>
      <c r="AG70">
        <v>3.8415699999999997E-2</v>
      </c>
      <c r="AH70">
        <f t="shared" si="22"/>
        <v>1.0025241684156967</v>
      </c>
      <c r="AI70">
        <f t="shared" si="23"/>
        <v>0.36730945821854877</v>
      </c>
      <c r="AK70">
        <f t="shared" si="17"/>
        <v>262.85714285714295</v>
      </c>
      <c r="AL70">
        <v>4800000</v>
      </c>
      <c r="AM70">
        <v>371.83800000000002</v>
      </c>
      <c r="AN70">
        <v>-581567</v>
      </c>
      <c r="AO70" s="2">
        <v>2518070</v>
      </c>
      <c r="AP70">
        <v>-1.4483599999999999E-2</v>
      </c>
      <c r="AQ70">
        <f t="shared" si="20"/>
        <v>1.0009500413407111</v>
      </c>
      <c r="AR70">
        <f t="shared" si="21"/>
        <v>0.35094411596414277</v>
      </c>
      <c r="AT70">
        <f t="shared" si="18"/>
        <v>11500</v>
      </c>
      <c r="AU70">
        <v>4800000</v>
      </c>
      <c r="AV70">
        <v>371.47899999999998</v>
      </c>
      <c r="AW70" s="2">
        <v>-1799480</v>
      </c>
      <c r="AX70" s="2">
        <v>8525980</v>
      </c>
      <c r="AY70">
        <v>-1.82188E-2</v>
      </c>
      <c r="AZ70" s="10">
        <f t="shared" si="24"/>
        <v>1.003897382277861</v>
      </c>
      <c r="BA70">
        <f t="shared" si="25"/>
        <v>0.30659308432642834</v>
      </c>
      <c r="BC70">
        <f t="shared" si="19"/>
        <v>15333.333333333343</v>
      </c>
      <c r="BD70">
        <v>4800000</v>
      </c>
      <c r="BE70">
        <v>371.34199999999998</v>
      </c>
      <c r="BF70" s="2">
        <v>-1728210</v>
      </c>
      <c r="BG70" s="2">
        <v>8526800</v>
      </c>
      <c r="BH70">
        <v>-5.3499299999999999E-4</v>
      </c>
      <c r="BI70" s="10">
        <f t="shared" si="9"/>
        <v>1.0040766917328647</v>
      </c>
      <c r="BJ70">
        <f t="shared" si="10"/>
        <v>0.28882317115284417</v>
      </c>
    </row>
    <row r="71" spans="1:62" x14ac:dyDescent="0.2">
      <c r="A71">
        <f t="shared" si="11"/>
        <v>5875</v>
      </c>
      <c r="B71">
        <v>4900000</v>
      </c>
      <c r="C71">
        <v>371.88200000000001</v>
      </c>
      <c r="D71">
        <v>-507985</v>
      </c>
      <c r="E71" s="2">
        <v>2550020</v>
      </c>
      <c r="F71">
        <v>-0.14094300000000001</v>
      </c>
      <c r="G71">
        <f t="shared" si="5"/>
        <v>1.0136503847866183</v>
      </c>
      <c r="H71">
        <f t="shared" si="6"/>
        <v>0.35908563046268566</v>
      </c>
      <c r="J71">
        <f t="shared" si="12"/>
        <v>3760</v>
      </c>
      <c r="K71">
        <v>4900000</v>
      </c>
      <c r="L71">
        <v>371.822</v>
      </c>
      <c r="M71">
        <v>-538896</v>
      </c>
      <c r="N71" s="2">
        <v>2543890</v>
      </c>
      <c r="O71">
        <v>-5.0326700000000002E-2</v>
      </c>
      <c r="P71">
        <f t="shared" si="7"/>
        <v>1.0112136678750874</v>
      </c>
      <c r="Q71">
        <f t="shared" si="8"/>
        <v>0.3867914823577821</v>
      </c>
      <c r="S71">
        <f t="shared" si="13"/>
        <v>1880</v>
      </c>
      <c r="T71">
        <v>4900000</v>
      </c>
      <c r="U71">
        <v>371.81700000000001</v>
      </c>
      <c r="V71">
        <v>-560913</v>
      </c>
      <c r="W71" s="2">
        <v>2528860</v>
      </c>
      <c r="X71">
        <v>-2.3320299999999999E-2</v>
      </c>
      <c r="Y71">
        <f t="shared" si="14"/>
        <v>1.0050753351430195</v>
      </c>
      <c r="Z71">
        <f t="shared" si="15"/>
        <v>0.37117472852912142</v>
      </c>
      <c r="AB71">
        <f t="shared" si="16"/>
        <v>854.54545454545371</v>
      </c>
      <c r="AC71">
        <v>4900000</v>
      </c>
      <c r="AD71">
        <v>371.85</v>
      </c>
      <c r="AE71">
        <v>-574165</v>
      </c>
      <c r="AF71" s="2">
        <v>2522460</v>
      </c>
      <c r="AG71">
        <v>-6.6754600000000002E-3</v>
      </c>
      <c r="AH71">
        <f t="shared" si="22"/>
        <v>1.0026950963556573</v>
      </c>
      <c r="AI71">
        <f t="shared" si="23"/>
        <v>0.37529444644069115</v>
      </c>
      <c r="AK71">
        <f t="shared" si="17"/>
        <v>268.57142857142867</v>
      </c>
      <c r="AL71">
        <v>4900000</v>
      </c>
      <c r="AM71">
        <v>371.86</v>
      </c>
      <c r="AN71">
        <v>-581560</v>
      </c>
      <c r="AO71" s="2">
        <v>2518320</v>
      </c>
      <c r="AP71">
        <v>4.8762500000000004E-3</v>
      </c>
      <c r="AQ71">
        <f t="shared" si="20"/>
        <v>1.0010494180499905</v>
      </c>
      <c r="AR71">
        <f t="shared" si="21"/>
        <v>0.35857333587640677</v>
      </c>
      <c r="AT71">
        <f t="shared" si="18"/>
        <v>11750</v>
      </c>
      <c r="AU71">
        <v>4900000</v>
      </c>
      <c r="AV71">
        <v>371.45699999999999</v>
      </c>
      <c r="AW71" s="2">
        <v>-1799390</v>
      </c>
      <c r="AX71" s="2">
        <v>8528440</v>
      </c>
      <c r="AY71">
        <v>6.71493E-3</v>
      </c>
      <c r="AZ71" s="10">
        <f t="shared" si="24"/>
        <v>1.0041870366707171</v>
      </c>
      <c r="BA71">
        <f t="shared" si="25"/>
        <v>0.31325815137700286</v>
      </c>
      <c r="BC71">
        <f t="shared" si="19"/>
        <v>15666.666666666677</v>
      </c>
      <c r="BD71">
        <v>4900000</v>
      </c>
      <c r="BE71">
        <v>371.298</v>
      </c>
      <c r="BF71" s="2">
        <v>-1728090</v>
      </c>
      <c r="BG71" s="2">
        <v>8531120</v>
      </c>
      <c r="BH71">
        <v>1.6904099999999998E-2</v>
      </c>
      <c r="BI71" s="10">
        <f t="shared" si="9"/>
        <v>1.0045853950340196</v>
      </c>
      <c r="BJ71">
        <f t="shared" si="10"/>
        <v>0.29510193574312338</v>
      </c>
    </row>
    <row r="72" spans="1:62" x14ac:dyDescent="0.2">
      <c r="A72">
        <f t="shared" si="11"/>
        <v>6000</v>
      </c>
      <c r="B72">
        <v>5000000</v>
      </c>
      <c r="C72">
        <v>371.86</v>
      </c>
      <c r="D72">
        <v>-507913</v>
      </c>
      <c r="E72" s="2">
        <v>2553360</v>
      </c>
      <c r="F72">
        <v>-5.6081100000000002E-2</v>
      </c>
      <c r="G72">
        <f t="shared" si="5"/>
        <v>1.0149780576225911</v>
      </c>
      <c r="H72">
        <f t="shared" si="6"/>
        <v>0.36672575025976406</v>
      </c>
      <c r="J72">
        <f t="shared" si="12"/>
        <v>3840</v>
      </c>
      <c r="K72">
        <v>5000000</v>
      </c>
      <c r="L72">
        <v>371.84800000000001</v>
      </c>
      <c r="M72">
        <v>-538843</v>
      </c>
      <c r="N72" s="2">
        <v>2546140</v>
      </c>
      <c r="O72">
        <v>-4.1374500000000002E-2</v>
      </c>
      <c r="P72">
        <f t="shared" si="7"/>
        <v>1.012108058258602</v>
      </c>
      <c r="Q72">
        <f t="shared" si="8"/>
        <v>0.39502108836539451</v>
      </c>
      <c r="S72">
        <f t="shared" si="13"/>
        <v>1920</v>
      </c>
      <c r="T72">
        <v>5000000</v>
      </c>
      <c r="U72">
        <v>371.83</v>
      </c>
      <c r="V72">
        <v>-560871</v>
      </c>
      <c r="W72" s="2">
        <v>2529970</v>
      </c>
      <c r="X72">
        <v>-2.93396E-2</v>
      </c>
      <c r="Y72">
        <f t="shared" si="14"/>
        <v>1.00551649583282</v>
      </c>
      <c r="Z72">
        <f t="shared" si="15"/>
        <v>0.3790720631786772</v>
      </c>
      <c r="AB72">
        <f t="shared" si="16"/>
        <v>872.72727272727184</v>
      </c>
      <c r="AC72">
        <v>5000000</v>
      </c>
      <c r="AD72">
        <v>371.87299999999999</v>
      </c>
      <c r="AE72">
        <v>-574161</v>
      </c>
      <c r="AF72" s="2">
        <v>2523230</v>
      </c>
      <c r="AG72">
        <v>-2.17638E-2</v>
      </c>
      <c r="AH72">
        <f t="shared" si="22"/>
        <v>1.0030011766202378</v>
      </c>
      <c r="AI72">
        <f t="shared" si="23"/>
        <v>0.38327943466283348</v>
      </c>
      <c r="AK72">
        <f t="shared" si="17"/>
        <v>274.28571428571439</v>
      </c>
      <c r="AL72">
        <v>5000000</v>
      </c>
      <c r="AM72">
        <v>371.84899999999999</v>
      </c>
      <c r="AN72">
        <v>-581546</v>
      </c>
      <c r="AO72" s="2">
        <v>2518260</v>
      </c>
      <c r="AP72">
        <v>-4.2499700000000001E-2</v>
      </c>
      <c r="AQ72">
        <f t="shared" si="20"/>
        <v>1.0010255676397635</v>
      </c>
      <c r="AR72">
        <f t="shared" si="21"/>
        <v>0.36620255578867072</v>
      </c>
      <c r="AT72">
        <f t="shared" si="18"/>
        <v>12000</v>
      </c>
      <c r="AU72">
        <v>5000000</v>
      </c>
      <c r="AV72">
        <v>371.46899999999999</v>
      </c>
      <c r="AW72" s="2">
        <v>-1799280</v>
      </c>
      <c r="AX72" s="2">
        <v>8532080</v>
      </c>
      <c r="AY72">
        <v>-1.0498800000000001E-2</v>
      </c>
      <c r="AZ72" s="10">
        <f t="shared" si="24"/>
        <v>1.0046156309755936</v>
      </c>
      <c r="BA72">
        <f t="shared" si="25"/>
        <v>0.31992321842757737</v>
      </c>
      <c r="BC72">
        <f t="shared" si="19"/>
        <v>16000.000000000011</v>
      </c>
      <c r="BD72">
        <v>5000000</v>
      </c>
      <c r="BE72">
        <v>371.34399999999999</v>
      </c>
      <c r="BF72" s="2">
        <v>-1727990</v>
      </c>
      <c r="BG72" s="2">
        <v>8535890</v>
      </c>
      <c r="BH72">
        <v>-3.5363E-3</v>
      </c>
      <c r="BI72" s="10">
        <f t="shared" si="9"/>
        <v>1.0051470882623779</v>
      </c>
      <c r="BJ72">
        <f t="shared" si="10"/>
        <v>0.30138070033340258</v>
      </c>
    </row>
    <row r="73" spans="1:62" x14ac:dyDescent="0.2">
      <c r="A73">
        <f t="shared" si="11"/>
        <v>6125</v>
      </c>
      <c r="B73">
        <v>5100000</v>
      </c>
      <c r="C73">
        <v>371.81400000000002</v>
      </c>
      <c r="D73">
        <v>-507838</v>
      </c>
      <c r="E73" s="2">
        <v>2557270</v>
      </c>
      <c r="F73">
        <v>-4.7839600000000003E-2</v>
      </c>
      <c r="G73">
        <f t="shared" si="5"/>
        <v>1.0165323093557208</v>
      </c>
      <c r="H73">
        <f t="shared" si="6"/>
        <v>0.37436587005684246</v>
      </c>
      <c r="J73">
        <f t="shared" si="12"/>
        <v>3920</v>
      </c>
      <c r="K73">
        <v>5100000</v>
      </c>
      <c r="L73">
        <v>371.815</v>
      </c>
      <c r="M73">
        <v>-538780</v>
      </c>
      <c r="N73" s="2">
        <v>2548770</v>
      </c>
      <c r="O73">
        <v>-5.1133400000000001E-3</v>
      </c>
      <c r="P73">
        <f t="shared" si="7"/>
        <v>1.0131535012402213</v>
      </c>
      <c r="Q73">
        <f t="shared" si="8"/>
        <v>0.40325069437300687</v>
      </c>
      <c r="S73">
        <f t="shared" si="13"/>
        <v>1960</v>
      </c>
      <c r="T73">
        <v>5100000</v>
      </c>
      <c r="U73">
        <v>371.84800000000001</v>
      </c>
      <c r="V73">
        <v>-560844</v>
      </c>
      <c r="W73" s="2">
        <v>2531160</v>
      </c>
      <c r="X73">
        <v>-4.0099000000000003E-2</v>
      </c>
      <c r="Y73">
        <f t="shared" si="14"/>
        <v>1.0059894518876511</v>
      </c>
      <c r="Z73">
        <f t="shared" si="15"/>
        <v>0.38696939782823297</v>
      </c>
      <c r="AB73">
        <f t="shared" si="16"/>
        <v>890.90909090908997</v>
      </c>
      <c r="AC73">
        <v>5100000</v>
      </c>
      <c r="AD73">
        <v>371.85700000000003</v>
      </c>
      <c r="AE73">
        <v>-574139</v>
      </c>
      <c r="AF73" s="2">
        <v>2523720</v>
      </c>
      <c r="AG73">
        <v>-1.9780099999999998E-2</v>
      </c>
      <c r="AH73">
        <f t="shared" si="22"/>
        <v>1.0031959549704255</v>
      </c>
      <c r="AI73">
        <f t="shared" si="23"/>
        <v>0.39126442288497582</v>
      </c>
      <c r="AK73">
        <f t="shared" si="17"/>
        <v>280.00000000000011</v>
      </c>
      <c r="AL73">
        <v>5100000</v>
      </c>
      <c r="AM73">
        <v>371.85199999999998</v>
      </c>
      <c r="AN73">
        <v>-581552</v>
      </c>
      <c r="AO73" s="2">
        <v>2518560</v>
      </c>
      <c r="AP73" s="2">
        <v>5.3744599999999997E-2</v>
      </c>
      <c r="AQ73">
        <f t="shared" ref="AQ73:AQ75" si="26">AO73/AO$23</f>
        <v>1.0011448196908987</v>
      </c>
      <c r="AR73">
        <f t="shared" ref="AR73:AR75" si="27">AK73/$C$6</f>
        <v>0.37383177570093473</v>
      </c>
      <c r="AT73">
        <f t="shared" si="18"/>
        <v>12250</v>
      </c>
      <c r="AU73">
        <v>5100000</v>
      </c>
      <c r="AV73">
        <v>371.45400000000001</v>
      </c>
      <c r="AW73" s="2">
        <v>-1799170</v>
      </c>
      <c r="AX73" s="2">
        <v>8535900</v>
      </c>
      <c r="AY73">
        <v>-6.2590199999999997E-3</v>
      </c>
      <c r="AZ73" s="10">
        <f t="shared" si="24"/>
        <v>1.0050654195043378</v>
      </c>
      <c r="BA73">
        <f t="shared" si="25"/>
        <v>0.32658828547815189</v>
      </c>
      <c r="BC73">
        <f t="shared" si="19"/>
        <v>16333.333333333345</v>
      </c>
      <c r="BD73">
        <v>5100000</v>
      </c>
      <c r="BE73">
        <v>371.36399999999998</v>
      </c>
      <c r="BF73" s="2">
        <v>-1727860</v>
      </c>
      <c r="BG73" s="2">
        <v>8540250</v>
      </c>
      <c r="BH73">
        <v>-5.7570900000000001E-2</v>
      </c>
      <c r="BI73" s="10">
        <f t="shared" si="9"/>
        <v>1.0056605017792839</v>
      </c>
      <c r="BJ73">
        <f t="shared" si="10"/>
        <v>0.30765946492368185</v>
      </c>
    </row>
    <row r="74" spans="1:62" x14ac:dyDescent="0.2">
      <c r="A74">
        <f t="shared" si="11"/>
        <v>6250</v>
      </c>
      <c r="B74">
        <v>5200000</v>
      </c>
      <c r="C74">
        <v>371.81299999999999</v>
      </c>
      <c r="D74">
        <v>-507758</v>
      </c>
      <c r="E74" s="2">
        <v>2561070</v>
      </c>
      <c r="F74">
        <v>-5.4000399999999997E-2</v>
      </c>
      <c r="G74">
        <f t="shared" si="5"/>
        <v>1.0180428353367679</v>
      </c>
      <c r="H74">
        <f t="shared" si="6"/>
        <v>0.38200598985392092</v>
      </c>
      <c r="J74">
        <f t="shared" si="12"/>
        <v>4000</v>
      </c>
      <c r="K74">
        <v>5200000</v>
      </c>
      <c r="L74">
        <v>371.834</v>
      </c>
      <c r="M74">
        <v>-538719</v>
      </c>
      <c r="N74" s="2">
        <v>2551130</v>
      </c>
      <c r="O74">
        <v>-1.8931E-3</v>
      </c>
      <c r="P74">
        <f t="shared" si="7"/>
        <v>1.0140916173758188</v>
      </c>
      <c r="Q74">
        <f t="shared" si="8"/>
        <v>0.41148030038061928</v>
      </c>
      <c r="S74">
        <f t="shared" si="13"/>
        <v>2000</v>
      </c>
      <c r="T74">
        <v>5200000</v>
      </c>
      <c r="U74">
        <v>371.834</v>
      </c>
      <c r="V74">
        <v>-560820</v>
      </c>
      <c r="W74" s="2">
        <v>2532310</v>
      </c>
      <c r="X74">
        <v>-2.8606900000000001E-2</v>
      </c>
      <c r="Y74">
        <f t="shared" si="14"/>
        <v>1.0064465102599669</v>
      </c>
      <c r="Z74">
        <f t="shared" si="15"/>
        <v>0.39486673247778875</v>
      </c>
      <c r="AB74">
        <f t="shared" si="16"/>
        <v>909.0909090909081</v>
      </c>
      <c r="AC74">
        <v>5200000</v>
      </c>
      <c r="AD74">
        <v>371.86799999999999</v>
      </c>
      <c r="AE74">
        <v>-574132</v>
      </c>
      <c r="AF74" s="2">
        <v>2524290</v>
      </c>
      <c r="AG74">
        <v>-1.5986899999999998E-2</v>
      </c>
      <c r="AH74">
        <f t="shared" si="22"/>
        <v>1.0034225338675826</v>
      </c>
      <c r="AI74">
        <f t="shared" si="23"/>
        <v>0.3992494111071182</v>
      </c>
      <c r="AK74">
        <f t="shared" si="17"/>
        <v>285.71428571428584</v>
      </c>
      <c r="AL74">
        <v>5200000</v>
      </c>
      <c r="AM74">
        <v>371.88200000000001</v>
      </c>
      <c r="AN74">
        <v>-581544</v>
      </c>
      <c r="AO74" s="2">
        <v>2518590</v>
      </c>
      <c r="AP74">
        <v>8.6919900000000001E-3</v>
      </c>
      <c r="AQ74">
        <f t="shared" si="26"/>
        <v>1.0011567448960121</v>
      </c>
      <c r="AR74">
        <f t="shared" si="27"/>
        <v>0.38146099561319874</v>
      </c>
      <c r="AT74">
        <f t="shared" si="18"/>
        <v>12500</v>
      </c>
      <c r="AU74">
        <v>5200000</v>
      </c>
      <c r="AV74">
        <v>371.46600000000001</v>
      </c>
      <c r="AW74" s="2">
        <v>-1799080</v>
      </c>
      <c r="AX74" s="2">
        <v>8540350</v>
      </c>
      <c r="AY74">
        <v>-6.5801499999999999E-3</v>
      </c>
      <c r="AZ74" s="10">
        <f t="shared" si="24"/>
        <v>1.0055893878166182</v>
      </c>
      <c r="BA74">
        <f t="shared" si="25"/>
        <v>0.33325335252872645</v>
      </c>
      <c r="BC74">
        <f t="shared" si="19"/>
        <v>16666.666666666679</v>
      </c>
      <c r="BD74">
        <v>5200000</v>
      </c>
      <c r="BE74">
        <v>371.32900000000001</v>
      </c>
      <c r="BF74" s="2">
        <v>-1727760</v>
      </c>
      <c r="BG74" s="2">
        <v>8544480</v>
      </c>
      <c r="BH74">
        <v>2.2881100000000001E-2</v>
      </c>
      <c r="BI74" s="10">
        <f t="shared" si="9"/>
        <v>1.0061586070949979</v>
      </c>
      <c r="BJ74">
        <f t="shared" si="10"/>
        <v>0.31393822951396105</v>
      </c>
    </row>
    <row r="75" spans="1:62" x14ac:dyDescent="0.2">
      <c r="A75">
        <f t="shared" si="11"/>
        <v>6375</v>
      </c>
      <c r="B75">
        <v>5300000</v>
      </c>
      <c r="C75">
        <v>371.89100000000002</v>
      </c>
      <c r="D75">
        <v>-507682</v>
      </c>
      <c r="E75" s="2">
        <v>2565260</v>
      </c>
      <c r="F75">
        <v>-6.9162799999999997E-2</v>
      </c>
      <c r="G75">
        <f t="shared" si="5"/>
        <v>1.0197083889842906</v>
      </c>
      <c r="H75">
        <f t="shared" si="6"/>
        <v>0.38964610965099933</v>
      </c>
      <c r="J75">
        <f t="shared" si="12"/>
        <v>4080</v>
      </c>
      <c r="K75">
        <v>5300000</v>
      </c>
      <c r="L75">
        <v>371.834</v>
      </c>
      <c r="M75">
        <v>-538653</v>
      </c>
      <c r="N75" s="2">
        <v>2553860</v>
      </c>
      <c r="O75">
        <v>-2.81713E-2</v>
      </c>
      <c r="P75">
        <f t="shared" si="7"/>
        <v>1.0151768110411499</v>
      </c>
      <c r="Q75">
        <f t="shared" si="8"/>
        <v>0.41970990638823169</v>
      </c>
      <c r="S75">
        <f t="shared" si="13"/>
        <v>2040</v>
      </c>
      <c r="T75">
        <v>5300000</v>
      </c>
      <c r="U75">
        <v>371.87099999999998</v>
      </c>
      <c r="V75">
        <v>-560783</v>
      </c>
      <c r="W75" s="2">
        <v>2533340</v>
      </c>
      <c r="X75">
        <v>-3.3794499999999998E-2</v>
      </c>
      <c r="Y75">
        <f t="shared" si="14"/>
        <v>1.0068558755847365</v>
      </c>
      <c r="Z75">
        <f t="shared" si="15"/>
        <v>0.40276406712734453</v>
      </c>
      <c r="AF75" s="2"/>
      <c r="AK75">
        <f>AK74+(AL75-AL74)/17500</f>
        <v>291.42857142857156</v>
      </c>
      <c r="AL75">
        <v>5300000</v>
      </c>
      <c r="AM75">
        <v>371.86099999999999</v>
      </c>
      <c r="AN75">
        <v>-581536</v>
      </c>
      <c r="AO75" s="2">
        <v>2518860</v>
      </c>
      <c r="AP75">
        <v>-2.6719E-2</v>
      </c>
      <c r="AQ75">
        <f t="shared" si="26"/>
        <v>1.001264071742034</v>
      </c>
      <c r="AR75">
        <f t="shared" si="27"/>
        <v>0.38909021552546269</v>
      </c>
      <c r="AT75">
        <f t="shared" si="18"/>
        <v>12750</v>
      </c>
      <c r="AU75">
        <v>5300000</v>
      </c>
      <c r="AV75">
        <v>371.46300000000002</v>
      </c>
      <c r="AW75" s="2">
        <v>-1798950</v>
      </c>
      <c r="AX75" s="2">
        <v>8544850</v>
      </c>
      <c r="AY75">
        <v>-2.1708900000000001E-4</v>
      </c>
      <c r="AZ75" s="10">
        <f t="shared" si="24"/>
        <v>1.0061192434133062</v>
      </c>
      <c r="BA75">
        <f t="shared" si="25"/>
        <v>0.33991841957930097</v>
      </c>
      <c r="BC75">
        <f t="shared" si="19"/>
        <v>17000.000000000011</v>
      </c>
      <c r="BD75">
        <v>5300000</v>
      </c>
      <c r="BE75">
        <v>371.334</v>
      </c>
      <c r="BF75" s="2">
        <v>-1727620</v>
      </c>
      <c r="BG75" s="2">
        <v>8549240</v>
      </c>
      <c r="BH75">
        <v>1.45945E-2</v>
      </c>
      <c r="BI75" s="10">
        <f t="shared" si="9"/>
        <v>1.0067191227694186</v>
      </c>
      <c r="BJ75">
        <f t="shared" si="10"/>
        <v>0.32021699410424026</v>
      </c>
    </row>
    <row r="76" spans="1:62" x14ac:dyDescent="0.2">
      <c r="A76">
        <f t="shared" si="11"/>
        <v>6500</v>
      </c>
      <c r="B76">
        <v>5400000</v>
      </c>
      <c r="C76">
        <v>371.84800000000001</v>
      </c>
      <c r="D76">
        <v>-507599</v>
      </c>
      <c r="E76" s="2">
        <v>2569620</v>
      </c>
      <c r="F76">
        <v>-5.5600600000000003E-3</v>
      </c>
      <c r="G76">
        <f t="shared" si="5"/>
        <v>1.0214415187941233</v>
      </c>
      <c r="H76">
        <f t="shared" si="6"/>
        <v>0.39728622944807773</v>
      </c>
      <c r="J76">
        <f t="shared" si="12"/>
        <v>4160</v>
      </c>
      <c r="K76">
        <v>5400000</v>
      </c>
      <c r="L76">
        <v>371.83</v>
      </c>
      <c r="M76">
        <v>-538612</v>
      </c>
      <c r="N76" s="2">
        <v>2557020</v>
      </c>
      <c r="O76">
        <v>-6.7898100000000003E-2</v>
      </c>
      <c r="P76">
        <f t="shared" si="7"/>
        <v>1.0164329326464414</v>
      </c>
      <c r="Q76">
        <f t="shared" si="8"/>
        <v>0.42793951239584405</v>
      </c>
      <c r="S76">
        <f t="shared" si="13"/>
        <v>2080</v>
      </c>
      <c r="T76">
        <v>5400000</v>
      </c>
      <c r="U76">
        <v>371.87599999999998</v>
      </c>
      <c r="V76">
        <v>-560755</v>
      </c>
      <c r="W76" s="2">
        <v>2534550</v>
      </c>
      <c r="X76">
        <v>-3.39333E-2</v>
      </c>
      <c r="Y76">
        <f t="shared" si="14"/>
        <v>1.0073367804808253</v>
      </c>
      <c r="Z76">
        <f t="shared" si="15"/>
        <v>0.4106614017769003</v>
      </c>
      <c r="AF76" s="2"/>
      <c r="AL76">
        <v>5400000</v>
      </c>
      <c r="AM76">
        <v>371.81</v>
      </c>
      <c r="AN76">
        <v>-581532</v>
      </c>
      <c r="AO76" s="2">
        <v>2519110</v>
      </c>
      <c r="AP76">
        <v>-2.7208300000000001E-2</v>
      </c>
      <c r="AT76">
        <f t="shared" si="18"/>
        <v>13000</v>
      </c>
      <c r="AU76">
        <v>5400000</v>
      </c>
      <c r="AV76">
        <v>371.47500000000002</v>
      </c>
      <c r="AW76" s="2">
        <v>-1798820</v>
      </c>
      <c r="AX76" s="2">
        <v>8549210</v>
      </c>
      <c r="AY76">
        <v>4.2925200000000002E-3</v>
      </c>
      <c r="AZ76" s="10">
        <f t="shared" si="24"/>
        <v>1.0066326146136528</v>
      </c>
      <c r="BA76">
        <f t="shared" si="25"/>
        <v>0.34658348662987548</v>
      </c>
      <c r="BC76">
        <f t="shared" si="19"/>
        <v>17333.333333333343</v>
      </c>
      <c r="BD76">
        <v>5400000</v>
      </c>
      <c r="BE76">
        <v>371.33800000000002</v>
      </c>
      <c r="BF76" s="2">
        <v>-1727500</v>
      </c>
      <c r="BG76" s="2">
        <v>8554190</v>
      </c>
      <c r="BH76">
        <v>5.8743299999999997E-3</v>
      </c>
      <c r="BI76" s="10">
        <f t="shared" si="9"/>
        <v>1.0073020119686582</v>
      </c>
      <c r="BJ76">
        <f t="shared" si="10"/>
        <v>0.32649575869451947</v>
      </c>
    </row>
    <row r="77" spans="1:62" x14ac:dyDescent="0.2">
      <c r="E77" s="2"/>
      <c r="I77" t="s">
        <v>101</v>
      </c>
      <c r="N77" s="2"/>
      <c r="R77" t="s">
        <v>101</v>
      </c>
      <c r="S77">
        <f t="shared" si="13"/>
        <v>2120</v>
      </c>
      <c r="T77">
        <v>5500000</v>
      </c>
      <c r="U77">
        <v>371.82400000000001</v>
      </c>
      <c r="V77">
        <v>-560557</v>
      </c>
      <c r="W77" s="2">
        <v>2536650</v>
      </c>
      <c r="X77">
        <v>1.1029499999999999E-2</v>
      </c>
      <c r="Y77">
        <f t="shared" si="14"/>
        <v>1.0081714088128804</v>
      </c>
      <c r="Z77">
        <f t="shared" si="15"/>
        <v>0.41855873642645608</v>
      </c>
      <c r="AF77" s="2"/>
      <c r="AJ77" t="s">
        <v>101</v>
      </c>
      <c r="AL77">
        <v>5500000</v>
      </c>
      <c r="AM77">
        <v>371.86900000000003</v>
      </c>
      <c r="AN77">
        <v>-581525</v>
      </c>
      <c r="AO77" s="2">
        <v>2519090</v>
      </c>
      <c r="AP77">
        <v>-4.9096799999999996E-3</v>
      </c>
      <c r="AT77">
        <f t="shared" si="18"/>
        <v>13250</v>
      </c>
      <c r="AU77">
        <v>5500000</v>
      </c>
      <c r="AV77">
        <v>371.46</v>
      </c>
      <c r="AW77" s="2">
        <v>-1798720</v>
      </c>
      <c r="AX77" s="2">
        <v>8553650</v>
      </c>
      <c r="AY77">
        <v>1.0806700000000001E-2</v>
      </c>
      <c r="AZ77" s="10">
        <f t="shared" si="24"/>
        <v>1.0071554054690517</v>
      </c>
      <c r="BA77">
        <f t="shared" si="25"/>
        <v>0.35324855368045005</v>
      </c>
      <c r="BC77">
        <f t="shared" si="19"/>
        <v>17666.666666666675</v>
      </c>
      <c r="BD77">
        <v>5500000</v>
      </c>
      <c r="BE77">
        <v>371.31599999999997</v>
      </c>
      <c r="BF77" s="2">
        <v>-1727360</v>
      </c>
      <c r="BG77" s="2">
        <v>8559510</v>
      </c>
      <c r="BH77">
        <v>1.14723E-2</v>
      </c>
      <c r="BI77" s="10">
        <f t="shared" si="9"/>
        <v>1.0079284706635987</v>
      </c>
      <c r="BJ77">
        <f t="shared" si="10"/>
        <v>0.33277452328479862</v>
      </c>
    </row>
    <row r="78" spans="1:62" x14ac:dyDescent="0.2">
      <c r="B78">
        <v>2700000</v>
      </c>
      <c r="C78">
        <v>371.77199999999999</v>
      </c>
      <c r="D78">
        <v>-508892</v>
      </c>
      <c r="E78" s="2">
        <v>2515050</v>
      </c>
      <c r="F78">
        <v>-6.5068799999999996E-2</v>
      </c>
      <c r="G78">
        <v>3998.16</v>
      </c>
      <c r="H78">
        <v>0.19100299492696046</v>
      </c>
      <c r="I78">
        <f>G78/10000</f>
        <v>0.399816</v>
      </c>
      <c r="K78">
        <v>2500000</v>
      </c>
      <c r="L78">
        <v>371.858</v>
      </c>
      <c r="M78">
        <v>-539651</v>
      </c>
      <c r="N78" s="2">
        <v>2515160</v>
      </c>
      <c r="O78">
        <v>-9.9154500000000007E-2</v>
      </c>
      <c r="P78">
        <v>4052.14</v>
      </c>
      <c r="Q78">
        <v>0.18928093817508487</v>
      </c>
      <c r="R78">
        <f>P78/10000</f>
        <v>0.40521399999999996</v>
      </c>
      <c r="W78" s="2"/>
      <c r="AA78" t="s">
        <v>101</v>
      </c>
      <c r="AC78">
        <v>2100000</v>
      </c>
      <c r="AD78">
        <v>371.80200000000002</v>
      </c>
      <c r="AE78">
        <v>-574393</v>
      </c>
      <c r="AF78" s="2">
        <v>2515530</v>
      </c>
      <c r="AG78">
        <v>2.5500499999999999E-2</v>
      </c>
      <c r="AH78">
        <v>2916.79</v>
      </c>
      <c r="AI78">
        <v>0.15171477622070509</v>
      </c>
      <c r="AJ78">
        <f>AH78/10000</f>
        <v>0.29167900000000002</v>
      </c>
      <c r="AO78" s="2"/>
      <c r="AT78">
        <f t="shared" si="18"/>
        <v>13500</v>
      </c>
      <c r="AU78">
        <v>5600000</v>
      </c>
      <c r="AV78">
        <v>371.45</v>
      </c>
      <c r="AW78" s="2">
        <v>-1798550</v>
      </c>
      <c r="AX78" s="2">
        <v>8558850</v>
      </c>
      <c r="AY78">
        <v>1.74418E-2</v>
      </c>
      <c r="AZ78" s="10">
        <f t="shared" si="24"/>
        <v>1.0077676830474469</v>
      </c>
      <c r="BA78">
        <f t="shared" si="25"/>
        <v>0.35991362073102456</v>
      </c>
      <c r="BC78">
        <f t="shared" si="19"/>
        <v>18000.000000000007</v>
      </c>
      <c r="BD78">
        <v>5600000</v>
      </c>
      <c r="BE78">
        <v>371.30900000000003</v>
      </c>
      <c r="BF78" s="2">
        <v>-1727210</v>
      </c>
      <c r="BG78" s="2">
        <v>8565280</v>
      </c>
      <c r="BH78">
        <v>1.7361000000000001E-2</v>
      </c>
      <c r="BI78" s="10">
        <f t="shared" si="9"/>
        <v>1.0086079192857429</v>
      </c>
      <c r="BJ78">
        <f t="shared" si="10"/>
        <v>0.33905328787507782</v>
      </c>
    </row>
    <row r="79" spans="1:62" x14ac:dyDescent="0.2">
      <c r="B79">
        <v>2800000</v>
      </c>
      <c r="C79">
        <v>371.815</v>
      </c>
      <c r="D79">
        <v>-508872</v>
      </c>
      <c r="E79" s="2">
        <v>2515830</v>
      </c>
      <c r="F79">
        <v>-2.8917499999999999E-2</v>
      </c>
      <c r="G79">
        <v>4323.3599999999997</v>
      </c>
      <c r="H79">
        <v>0.19864311472403887</v>
      </c>
      <c r="I79">
        <f>G79/10000</f>
        <v>0.43233599999999994</v>
      </c>
      <c r="K79">
        <v>2600000</v>
      </c>
      <c r="L79">
        <v>371.83</v>
      </c>
      <c r="M79">
        <v>-539639</v>
      </c>
      <c r="N79" s="2">
        <v>2515960</v>
      </c>
      <c r="O79">
        <v>-1.4487999999999999E-2</v>
      </c>
      <c r="P79">
        <v>4459.8500000000004</v>
      </c>
      <c r="Q79">
        <v>0.19751054418269726</v>
      </c>
      <c r="R79">
        <f>P79/10000</f>
        <v>0.44598500000000002</v>
      </c>
      <c r="T79">
        <v>2600000</v>
      </c>
      <c r="U79">
        <v>371.82799999999997</v>
      </c>
      <c r="V79">
        <v>-561287</v>
      </c>
      <c r="W79" s="2">
        <v>2516040</v>
      </c>
      <c r="X79">
        <v>5.30664E-2</v>
      </c>
      <c r="Y79">
        <v>4256.12</v>
      </c>
      <c r="Z79">
        <v>0.1895360315893386</v>
      </c>
      <c r="AA79">
        <f>Y79/10000</f>
        <v>0.42561199999999999</v>
      </c>
      <c r="AC79">
        <v>2200000</v>
      </c>
      <c r="AD79">
        <v>371.834</v>
      </c>
      <c r="AE79">
        <v>-574400</v>
      </c>
      <c r="AF79" s="2">
        <v>2515830</v>
      </c>
      <c r="AG79">
        <v>1.18274E-2</v>
      </c>
      <c r="AH79">
        <v>3226.39</v>
      </c>
      <c r="AI79">
        <v>0.15969976444284747</v>
      </c>
      <c r="AJ79">
        <f>AH79/10000</f>
        <v>0.32263900000000001</v>
      </c>
      <c r="AO79" s="2"/>
      <c r="AT79">
        <f t="shared" si="18"/>
        <v>13750</v>
      </c>
      <c r="AU79">
        <v>5700000</v>
      </c>
      <c r="AV79">
        <v>371.47199999999998</v>
      </c>
      <c r="AW79" s="2">
        <v>-1798430</v>
      </c>
      <c r="AX79" s="2">
        <v>8564780</v>
      </c>
      <c r="AY79">
        <v>1.32164E-2</v>
      </c>
      <c r="AZ79" s="10">
        <f t="shared" si="24"/>
        <v>1.0084659149781936</v>
      </c>
      <c r="BA79">
        <f t="shared" si="25"/>
        <v>0.36657868778159908</v>
      </c>
      <c r="BC79">
        <f t="shared" si="19"/>
        <v>18333.333333333339</v>
      </c>
      <c r="BD79">
        <v>5700000</v>
      </c>
      <c r="BE79">
        <v>371.31099999999998</v>
      </c>
      <c r="BF79" s="2">
        <v>-1727040</v>
      </c>
      <c r="BG79" s="2">
        <v>8571530</v>
      </c>
      <c r="BH79">
        <v>9.0449599999999995E-3</v>
      </c>
      <c r="BI79" s="10">
        <f t="shared" si="9"/>
        <v>1.0093438904969043</v>
      </c>
      <c r="BJ79">
        <f t="shared" si="10"/>
        <v>0.34533205246535703</v>
      </c>
    </row>
    <row r="80" spans="1:62" x14ac:dyDescent="0.2">
      <c r="E80" s="2"/>
      <c r="N80" s="2"/>
      <c r="T80">
        <v>2700000</v>
      </c>
      <c r="U80">
        <v>371.89100000000002</v>
      </c>
      <c r="V80">
        <v>-561286</v>
      </c>
      <c r="W80" s="2">
        <v>2516260</v>
      </c>
      <c r="X80">
        <v>-1.4237700000000001E-2</v>
      </c>
      <c r="Y80">
        <v>4564.91</v>
      </c>
      <c r="Z80">
        <v>0.19743336623889438</v>
      </c>
      <c r="AA80">
        <f>Y80/10000</f>
        <v>0.45649099999999998</v>
      </c>
      <c r="AF80" s="2"/>
      <c r="AO80" s="2"/>
      <c r="AR80" t="s">
        <v>16</v>
      </c>
      <c r="AS80" t="s">
        <v>101</v>
      </c>
      <c r="AT80">
        <f t="shared" si="18"/>
        <v>14000</v>
      </c>
      <c r="AU80">
        <v>5800000</v>
      </c>
      <c r="AV80">
        <v>371.46600000000001</v>
      </c>
      <c r="AW80" s="2">
        <v>-1798290</v>
      </c>
      <c r="AX80" s="2">
        <v>8570800</v>
      </c>
      <c r="AY80">
        <v>1.12406E-2</v>
      </c>
      <c r="AZ80" s="10">
        <f t="shared" si="24"/>
        <v>1.009174744020874</v>
      </c>
      <c r="BA80">
        <f t="shared" si="25"/>
        <v>0.37324375483217359</v>
      </c>
      <c r="BC80">
        <f t="shared" si="19"/>
        <v>18666.666666666672</v>
      </c>
      <c r="BD80">
        <v>5800000</v>
      </c>
      <c r="BE80">
        <v>371.31799999999998</v>
      </c>
      <c r="BF80" s="2">
        <v>-1726890</v>
      </c>
      <c r="BG80" s="2">
        <v>8578140</v>
      </c>
      <c r="BH80">
        <v>1.7920600000000001E-3</v>
      </c>
      <c r="BI80" s="10">
        <f t="shared" si="9"/>
        <v>1.0101222536498284</v>
      </c>
      <c r="BJ80">
        <f t="shared" si="10"/>
        <v>0.35161081705563624</v>
      </c>
    </row>
    <row r="81" spans="1:63" x14ac:dyDescent="0.2">
      <c r="E81" s="2"/>
      <c r="L81">
        <v>0</v>
      </c>
      <c r="M81">
        <v>1</v>
      </c>
      <c r="N81" s="2"/>
      <c r="W81" s="2"/>
      <c r="AF81" s="2"/>
      <c r="AL81">
        <v>1800000</v>
      </c>
      <c r="AM81">
        <v>371.86599999999999</v>
      </c>
      <c r="AN81">
        <v>-581651</v>
      </c>
      <c r="AO81" s="2">
        <v>2515590</v>
      </c>
      <c r="AP81">
        <v>-1.5658399999999999E-2</v>
      </c>
      <c r="AQ81">
        <v>2147.94</v>
      </c>
      <c r="AR81">
        <v>0.1220675185962235</v>
      </c>
      <c r="AS81">
        <f>AQ81/10000</f>
        <v>0.21479400000000001</v>
      </c>
      <c r="AT81">
        <f t="shared" si="18"/>
        <v>14250</v>
      </c>
      <c r="AU81">
        <v>5900000</v>
      </c>
      <c r="AV81">
        <v>371.50599999999997</v>
      </c>
      <c r="AW81" s="2">
        <v>-1798130</v>
      </c>
      <c r="AX81" s="2">
        <v>8576960</v>
      </c>
      <c r="AY81">
        <v>4.3282599999999996E-3</v>
      </c>
      <c r="AZ81" s="10">
        <f t="shared" si="24"/>
        <v>1.0099000574598958</v>
      </c>
      <c r="BA81">
        <f t="shared" si="25"/>
        <v>0.37990882188274816</v>
      </c>
      <c r="BC81">
        <f t="shared" si="19"/>
        <v>19000.000000000004</v>
      </c>
      <c r="BD81">
        <v>5900000</v>
      </c>
      <c r="BE81">
        <v>371.33</v>
      </c>
      <c r="BF81" s="2">
        <v>-1726700</v>
      </c>
      <c r="BG81" s="2">
        <v>8585520</v>
      </c>
      <c r="BH81">
        <v>2.1483499999999999E-2</v>
      </c>
      <c r="BI81" s="10">
        <f t="shared" si="9"/>
        <v>1.0109912884559678</v>
      </c>
      <c r="BJ81">
        <f t="shared" si="10"/>
        <v>0.35788958164591544</v>
      </c>
    </row>
    <row r="82" spans="1:63" x14ac:dyDescent="0.2">
      <c r="B82" t="s">
        <v>77</v>
      </c>
      <c r="E82" s="2"/>
      <c r="J82" t="s">
        <v>113</v>
      </c>
      <c r="L82">
        <v>0.5</v>
      </c>
      <c r="M82">
        <v>1</v>
      </c>
      <c r="N82" s="2"/>
      <c r="R82" t="s">
        <v>114</v>
      </c>
      <c r="V82" s="2"/>
      <c r="AF82" s="2"/>
      <c r="AL82">
        <v>1900000</v>
      </c>
      <c r="AM82">
        <v>371.83</v>
      </c>
      <c r="AN82">
        <v>-581646</v>
      </c>
      <c r="AO82" s="2">
        <v>2515710</v>
      </c>
      <c r="AP82">
        <v>-1.0286399999999999E-2</v>
      </c>
      <c r="AQ82">
        <v>2490.04</v>
      </c>
      <c r="AR82">
        <v>0.12969673850848745</v>
      </c>
      <c r="AS82">
        <f>AQ82/10000</f>
        <v>0.249004</v>
      </c>
      <c r="AT82">
        <f t="shared" si="18"/>
        <v>14500</v>
      </c>
      <c r="AU82">
        <v>6000000</v>
      </c>
      <c r="AV82">
        <v>371.47500000000002</v>
      </c>
      <c r="AW82" s="2">
        <v>-1797980</v>
      </c>
      <c r="AX82" s="2">
        <v>8584350</v>
      </c>
      <c r="AY82">
        <v>1.3193099999999999E-2</v>
      </c>
      <c r="AZ82" s="10">
        <f t="shared" si="24"/>
        <v>1.0107701980953459</v>
      </c>
      <c r="BA82">
        <f t="shared" si="25"/>
        <v>0.38657388893332267</v>
      </c>
      <c r="BC82">
        <f t="shared" si="19"/>
        <v>19333.333333333336</v>
      </c>
      <c r="BD82">
        <v>6000000</v>
      </c>
      <c r="BE82">
        <v>371.34300000000002</v>
      </c>
      <c r="BF82" s="2">
        <v>-1726570</v>
      </c>
      <c r="BG82" s="2">
        <v>8592810</v>
      </c>
      <c r="BH82">
        <v>-1.95397E-2</v>
      </c>
      <c r="BI82" s="10">
        <f t="shared" si="9"/>
        <v>1.0118497252766663</v>
      </c>
      <c r="BJ82">
        <f t="shared" si="10"/>
        <v>0.3641683462361946</v>
      </c>
    </row>
    <row r="83" spans="1:63" x14ac:dyDescent="0.2">
      <c r="E83" s="2"/>
      <c r="G83" t="s">
        <v>17</v>
      </c>
      <c r="H83" t="s">
        <v>68</v>
      </c>
      <c r="M83" s="2"/>
      <c r="O83" t="s">
        <v>17</v>
      </c>
      <c r="P83" t="s">
        <v>68</v>
      </c>
      <c r="U83" s="2"/>
      <c r="W83" t="s">
        <v>17</v>
      </c>
      <c r="X83" t="s">
        <v>68</v>
      </c>
      <c r="AF83" s="2"/>
      <c r="AO83" s="2"/>
      <c r="AT83">
        <f t="shared" si="18"/>
        <v>14750</v>
      </c>
      <c r="AU83">
        <v>6100000</v>
      </c>
      <c r="AV83">
        <v>371.45299999999997</v>
      </c>
      <c r="AW83" s="2">
        <v>-1797810</v>
      </c>
      <c r="AX83" s="2">
        <v>8591320</v>
      </c>
      <c r="AY83">
        <v>8.9662100000000005E-3</v>
      </c>
      <c r="AZ83" s="10">
        <f t="shared" si="24"/>
        <v>1.0115908855417715</v>
      </c>
      <c r="BA83">
        <f t="shared" si="25"/>
        <v>0.39323895598389719</v>
      </c>
      <c r="BK83" t="s">
        <v>101</v>
      </c>
    </row>
    <row r="84" spans="1:63" x14ac:dyDescent="0.2">
      <c r="B84">
        <v>100000</v>
      </c>
      <c r="C84">
        <v>347.01400000000001</v>
      </c>
      <c r="D84">
        <v>-585300</v>
      </c>
      <c r="E84" s="2">
        <v>2515680</v>
      </c>
      <c r="F84">
        <v>-8.1540799999999993E-3</v>
      </c>
      <c r="J84">
        <v>100000</v>
      </c>
      <c r="K84">
        <v>371.86096400000002</v>
      </c>
      <c r="L84">
        <v>-585577.29941900005</v>
      </c>
      <c r="M84" s="2">
        <v>2515183.8193839998</v>
      </c>
      <c r="N84">
        <v>-3.6046000000000002E-2</v>
      </c>
      <c r="R84">
        <v>100000</v>
      </c>
      <c r="S84">
        <v>371.855684</v>
      </c>
      <c r="T84">
        <v>-1143593.125303</v>
      </c>
      <c r="U84" s="2">
        <v>4913089.8456629999</v>
      </c>
      <c r="V84">
        <v>-9.4870000000000006E-3</v>
      </c>
      <c r="AF84" s="2"/>
      <c r="AO84" s="2"/>
      <c r="AT84">
        <f t="shared" si="18"/>
        <v>15000</v>
      </c>
      <c r="AU84">
        <v>6200000</v>
      </c>
      <c r="AV84">
        <v>371.47500000000002</v>
      </c>
      <c r="AW84" s="2">
        <v>-1797670</v>
      </c>
      <c r="AX84" s="2">
        <v>8598270</v>
      </c>
      <c r="AY84">
        <v>1.6669199999999999E-2</v>
      </c>
      <c r="AZ84" s="10">
        <f t="shared" si="24"/>
        <v>1.0124092180744342</v>
      </c>
      <c r="BA84">
        <f t="shared" si="25"/>
        <v>0.3999040230344717</v>
      </c>
      <c r="BD84">
        <v>3200000</v>
      </c>
      <c r="BE84">
        <v>371.3</v>
      </c>
      <c r="BF84" s="2">
        <v>-1729250</v>
      </c>
      <c r="BG84" s="2">
        <v>8491160</v>
      </c>
      <c r="BH84">
        <v>-1.7624999999999998E-2</v>
      </c>
      <c r="BI84">
        <v>3678.64</v>
      </c>
      <c r="BJ84">
        <v>0.1883629377083765</v>
      </c>
      <c r="BK84">
        <f>BI84/10000</f>
        <v>0.36786399999999997</v>
      </c>
    </row>
    <row r="85" spans="1:63" x14ac:dyDescent="0.2">
      <c r="A85">
        <v>0</v>
      </c>
      <c r="B85">
        <v>200000</v>
      </c>
      <c r="C85">
        <v>347.00200000000001</v>
      </c>
      <c r="D85">
        <v>-508971</v>
      </c>
      <c r="E85" s="2">
        <v>2510590</v>
      </c>
      <c r="F85">
        <v>-4.3118999999999996E-3</v>
      </c>
      <c r="G85">
        <f>E85/E$23</f>
        <v>0.99797669019907143</v>
      </c>
      <c r="H85">
        <f>A85/$C$2</f>
        <v>0</v>
      </c>
      <c r="I85">
        <v>0</v>
      </c>
      <c r="J85">
        <v>200000</v>
      </c>
      <c r="K85">
        <v>371.882295</v>
      </c>
      <c r="L85">
        <v>-509018.84528000001</v>
      </c>
      <c r="M85" s="2">
        <v>2512675.3574620001</v>
      </c>
      <c r="N85">
        <v>3.032E-3</v>
      </c>
      <c r="O85" s="2">
        <f>M85/M$84</f>
        <v>0.99900267252728503</v>
      </c>
      <c r="P85">
        <f>I85/$C$2</f>
        <v>0</v>
      </c>
      <c r="Q85">
        <v>0</v>
      </c>
      <c r="R85">
        <v>200000</v>
      </c>
      <c r="S85">
        <v>371.86707100000001</v>
      </c>
      <c r="T85">
        <v>-1066992.6152840001</v>
      </c>
      <c r="U85" s="2">
        <v>4911314.0800879998</v>
      </c>
      <c r="V85">
        <v>-9.4389999999999995E-3</v>
      </c>
      <c r="W85" s="2">
        <f>U85/U$84</f>
        <v>0.99963856440024856</v>
      </c>
      <c r="X85">
        <f>Q85/$C$2</f>
        <v>0</v>
      </c>
      <c r="AF85" s="2"/>
      <c r="AO85" s="2"/>
      <c r="AT85">
        <f t="shared" si="18"/>
        <v>15250</v>
      </c>
      <c r="AU85">
        <v>6300000</v>
      </c>
      <c r="AV85">
        <v>371.435</v>
      </c>
      <c r="AW85" s="2">
        <v>-1797530</v>
      </c>
      <c r="AX85" s="2">
        <v>8606120</v>
      </c>
      <c r="AY85">
        <v>2.3402800000000001E-2</v>
      </c>
      <c r="AZ85" s="10">
        <f t="shared" si="24"/>
        <v>1.0133335217264343</v>
      </c>
      <c r="BA85">
        <f t="shared" si="25"/>
        <v>0.40656909008504627</v>
      </c>
      <c r="BD85">
        <v>3300000</v>
      </c>
      <c r="BE85">
        <v>371.33600000000001</v>
      </c>
      <c r="BF85" s="2">
        <v>-1729220</v>
      </c>
      <c r="BG85" s="2">
        <v>8492650</v>
      </c>
      <c r="BH85">
        <v>-2.3505600000000001E-2</v>
      </c>
      <c r="BI85">
        <v>3940.02</v>
      </c>
      <c r="BJ85">
        <v>0.19464170229865574</v>
      </c>
      <c r="BK85">
        <f>BI85/10000</f>
        <v>0.39400200000000002</v>
      </c>
    </row>
    <row r="86" spans="1:63" x14ac:dyDescent="0.2">
      <c r="A86">
        <f>A85+(B86-B85)/800</f>
        <v>125</v>
      </c>
      <c r="B86">
        <v>300000</v>
      </c>
      <c r="C86">
        <v>371.75599999999997</v>
      </c>
      <c r="D86">
        <v>-508980</v>
      </c>
      <c r="E86" s="2">
        <v>2510260</v>
      </c>
      <c r="F86">
        <v>-4.9478599999999998E-2</v>
      </c>
      <c r="G86">
        <f t="shared" ref="G86" si="28">E86/E$23</f>
        <v>0.99784551294282264</v>
      </c>
      <c r="H86">
        <f t="shared" ref="H86" si="29">A86/$C$2</f>
        <v>7.6401197970784179E-3</v>
      </c>
      <c r="I86">
        <f>I85+(J86-J85)/800</f>
        <v>125</v>
      </c>
      <c r="J86">
        <v>300000</v>
      </c>
      <c r="K86">
        <v>371.79828800000001</v>
      </c>
      <c r="L86">
        <v>-509037.36148100003</v>
      </c>
      <c r="M86" s="2">
        <v>2511356.765381</v>
      </c>
      <c r="N86">
        <v>-6.4214999999999994E-2</v>
      </c>
      <c r="O86" s="2">
        <f>M86/M$84</f>
        <v>0.99847841975862539</v>
      </c>
      <c r="P86">
        <f t="shared" ref="P86" si="30">I86/$C$2</f>
        <v>7.6401197970784179E-3</v>
      </c>
      <c r="Q86">
        <f>Q85+(R86-R85)/800</f>
        <v>125</v>
      </c>
      <c r="R86">
        <v>300000</v>
      </c>
      <c r="S86">
        <v>371.65205200000003</v>
      </c>
      <c r="T86">
        <v>-1066999.5378620001</v>
      </c>
      <c r="U86" s="2">
        <v>4910362.7271189997</v>
      </c>
      <c r="V86">
        <v>-1.0841999999999999E-2</v>
      </c>
      <c r="W86" s="2">
        <f>U86/U$84</f>
        <v>0.99944492801278451</v>
      </c>
      <c r="X86">
        <f>Q86/$C$2</f>
        <v>7.6401197970784179E-3</v>
      </c>
      <c r="AF86" s="2"/>
      <c r="AO86" s="2"/>
      <c r="AT86">
        <f t="shared" si="18"/>
        <v>15500</v>
      </c>
      <c r="AU86">
        <v>6400000</v>
      </c>
      <c r="AV86">
        <v>371.48599999999999</v>
      </c>
      <c r="AW86" s="2">
        <v>-1797360</v>
      </c>
      <c r="AX86" s="2">
        <v>8614110</v>
      </c>
      <c r="AY86">
        <v>3.4550000000000002E-3</v>
      </c>
      <c r="AZ86" s="10">
        <f t="shared" si="24"/>
        <v>1.014274309774776</v>
      </c>
      <c r="BA86">
        <f t="shared" si="25"/>
        <v>0.41323415713562078</v>
      </c>
    </row>
    <row r="87" spans="1:63" x14ac:dyDescent="0.2">
      <c r="A87">
        <f t="shared" ref="A87:A130" si="31">A86+(B87-B86)/800</f>
        <v>250</v>
      </c>
      <c r="B87">
        <v>400000</v>
      </c>
      <c r="C87">
        <v>371.81599999999997</v>
      </c>
      <c r="D87">
        <v>-508985</v>
      </c>
      <c r="E87" s="2">
        <v>2510060</v>
      </c>
      <c r="F87">
        <v>-7.58823E-2</v>
      </c>
      <c r="G87">
        <f t="shared" ref="G87:G130" si="32">E87/E$23</f>
        <v>0.99776601157539913</v>
      </c>
      <c r="H87">
        <f t="shared" ref="H87:H130" si="33">A87/$C$2</f>
        <v>1.5280239594156836E-2</v>
      </c>
      <c r="I87">
        <f t="shared" ref="I87:I130" si="34">I86+(J87-J86)/800</f>
        <v>250</v>
      </c>
      <c r="J87">
        <v>400000</v>
      </c>
      <c r="K87">
        <v>371.735254</v>
      </c>
      <c r="L87">
        <v>-509050.34612200002</v>
      </c>
      <c r="M87">
        <v>2510493.2490480002</v>
      </c>
      <c r="N87" s="2">
        <v>-3.7763999999999999E-2</v>
      </c>
      <c r="O87" s="2">
        <f t="shared" ref="O87:O130" si="35">M87/M$84</f>
        <v>0.99813509839724224</v>
      </c>
      <c r="P87">
        <f t="shared" ref="P87:P130" si="36">I87/$C$2</f>
        <v>1.5280239594156836E-2</v>
      </c>
      <c r="Q87">
        <f>Q86+(R87-R86)/800</f>
        <v>250</v>
      </c>
      <c r="R87">
        <v>400000</v>
      </c>
      <c r="S87">
        <v>371.637159</v>
      </c>
      <c r="T87">
        <v>-1067032.30596</v>
      </c>
      <c r="U87">
        <v>4909855.1655919999</v>
      </c>
      <c r="V87" s="2">
        <v>-1.5447000000000001E-2</v>
      </c>
      <c r="W87" s="2">
        <f t="shared" ref="W87" si="37">U87/U$84</f>
        <v>0.99934162000439386</v>
      </c>
      <c r="X87">
        <f t="shared" ref="X87" si="38">Q87/$C$2</f>
        <v>1.5280239594156836E-2</v>
      </c>
      <c r="AF87" s="2"/>
      <c r="AO87" s="2"/>
      <c r="AT87">
        <f t="shared" si="18"/>
        <v>15750</v>
      </c>
      <c r="AU87">
        <v>6500000</v>
      </c>
      <c r="AV87">
        <v>371.495</v>
      </c>
      <c r="AW87" s="2">
        <v>-1797210</v>
      </c>
      <c r="AX87" s="2">
        <v>8622100</v>
      </c>
      <c r="AY87">
        <v>9.8454300000000005E-3</v>
      </c>
      <c r="AZ87" s="10">
        <f t="shared" si="24"/>
        <v>1.0152150978231178</v>
      </c>
      <c r="BA87">
        <f t="shared" si="25"/>
        <v>0.4198992241861953</v>
      </c>
    </row>
    <row r="88" spans="1:63" x14ac:dyDescent="0.2">
      <c r="A88">
        <f t="shared" si="31"/>
        <v>375</v>
      </c>
      <c r="B88">
        <v>500000</v>
      </c>
      <c r="C88">
        <v>371.798</v>
      </c>
      <c r="D88">
        <v>-508987</v>
      </c>
      <c r="E88" s="2">
        <v>2509610</v>
      </c>
      <c r="F88">
        <v>-4.1891299999999999E-2</v>
      </c>
      <c r="G88">
        <f t="shared" si="32"/>
        <v>0.99758713349869621</v>
      </c>
      <c r="H88">
        <f t="shared" si="33"/>
        <v>2.2920359391235254E-2</v>
      </c>
      <c r="I88">
        <f t="shared" si="34"/>
        <v>375</v>
      </c>
      <c r="J88">
        <v>500000</v>
      </c>
      <c r="K88">
        <v>371.755875</v>
      </c>
      <c r="L88">
        <v>-509049.12779499998</v>
      </c>
      <c r="M88">
        <v>2509893.741004</v>
      </c>
      <c r="N88" s="2">
        <v>-6.8080000000000002E-2</v>
      </c>
      <c r="O88" s="2">
        <f t="shared" si="35"/>
        <v>0.99789674283874197</v>
      </c>
      <c r="P88">
        <f t="shared" si="36"/>
        <v>2.2920359391235254E-2</v>
      </c>
      <c r="Q88">
        <f t="shared" ref="Q88:Q130" si="39">Q87+(R88-R87)/800</f>
        <v>375</v>
      </c>
      <c r="R88">
        <v>500000</v>
      </c>
      <c r="S88">
        <v>371.72600299999999</v>
      </c>
      <c r="T88">
        <v>-1067016.3769739999</v>
      </c>
      <c r="U88">
        <v>4909102.0303339995</v>
      </c>
      <c r="V88">
        <v>-1.8532E-2</v>
      </c>
      <c r="W88" s="2">
        <f t="shared" ref="W88:W130" si="40">U88/U$84</f>
        <v>0.99918832843398531</v>
      </c>
      <c r="X88">
        <f t="shared" ref="X88:X130" si="41">Q88/$C$2</f>
        <v>2.2920359391235254E-2</v>
      </c>
      <c r="AF88" s="2"/>
      <c r="AO88" s="2"/>
      <c r="AT88">
        <f t="shared" si="18"/>
        <v>16000</v>
      </c>
      <c r="AU88">
        <v>6600000</v>
      </c>
      <c r="AV88">
        <v>371.51</v>
      </c>
      <c r="AW88" s="2">
        <v>-1797040</v>
      </c>
      <c r="AX88" s="2">
        <v>8630260</v>
      </c>
      <c r="AY88">
        <v>6.4758999999999997E-3</v>
      </c>
      <c r="AZ88" s="10">
        <f t="shared" si="24"/>
        <v>1.0161759026384454</v>
      </c>
      <c r="BA88">
        <f t="shared" ref="BA88:BA94" si="42">AT88/$AU$18</f>
        <v>0.42656429123676987</v>
      </c>
    </row>
    <row r="89" spans="1:63" x14ac:dyDescent="0.2">
      <c r="A89">
        <f t="shared" si="31"/>
        <v>500</v>
      </c>
      <c r="B89">
        <v>600000</v>
      </c>
      <c r="C89">
        <v>371.72699999999998</v>
      </c>
      <c r="D89">
        <v>-508994</v>
      </c>
      <c r="E89" s="2">
        <v>2509690</v>
      </c>
      <c r="F89">
        <v>-4.84862E-2</v>
      </c>
      <c r="G89">
        <f t="shared" si="32"/>
        <v>0.9976189340456656</v>
      </c>
      <c r="H89">
        <f t="shared" si="33"/>
        <v>3.0560479188313672E-2</v>
      </c>
      <c r="I89">
        <f t="shared" si="34"/>
        <v>500</v>
      </c>
      <c r="J89">
        <v>600000</v>
      </c>
      <c r="K89">
        <v>371.80298299999998</v>
      </c>
      <c r="L89">
        <v>-509051.81535300001</v>
      </c>
      <c r="M89">
        <v>2510189.7791670002</v>
      </c>
      <c r="N89" s="2">
        <v>-2.6428E-2</v>
      </c>
      <c r="O89" s="2">
        <f t="shared" si="35"/>
        <v>0.99801444324724442</v>
      </c>
      <c r="P89">
        <f t="shared" si="36"/>
        <v>3.0560479188313672E-2</v>
      </c>
      <c r="Q89">
        <f t="shared" si="39"/>
        <v>500</v>
      </c>
      <c r="R89">
        <v>600000</v>
      </c>
      <c r="S89">
        <v>371.682976</v>
      </c>
      <c r="T89">
        <v>-1067010.94291</v>
      </c>
      <c r="U89">
        <v>4909440.7000399996</v>
      </c>
      <c r="V89">
        <v>-2.4544E-2</v>
      </c>
      <c r="W89" s="2">
        <f t="shared" si="40"/>
        <v>0.99925726055544828</v>
      </c>
      <c r="X89">
        <f t="shared" si="41"/>
        <v>3.0560479188313672E-2</v>
      </c>
      <c r="AF89" s="2"/>
      <c r="AO89" s="2"/>
      <c r="AT89">
        <f t="shared" si="18"/>
        <v>16250</v>
      </c>
      <c r="AU89">
        <v>6700000</v>
      </c>
      <c r="AV89">
        <v>371.476</v>
      </c>
      <c r="AW89" s="2">
        <v>-1796870</v>
      </c>
      <c r="AX89" s="2">
        <v>8638390</v>
      </c>
      <c r="AY89">
        <v>9.2266599999999994E-3</v>
      </c>
      <c r="AZ89" s="10">
        <f t="shared" ref="AZ89:AZ94" si="43">AX89/AX$23</f>
        <v>1.0171331750831285</v>
      </c>
      <c r="BA89">
        <f t="shared" si="42"/>
        <v>0.43322935828734438</v>
      </c>
    </row>
    <row r="90" spans="1:63" x14ac:dyDescent="0.2">
      <c r="A90">
        <f t="shared" si="31"/>
        <v>625</v>
      </c>
      <c r="B90">
        <v>700000</v>
      </c>
      <c r="C90">
        <v>371.76600000000002</v>
      </c>
      <c r="D90">
        <v>-509001</v>
      </c>
      <c r="E90" s="2">
        <v>2509520</v>
      </c>
      <c r="F90">
        <v>-7.3980599999999994E-2</v>
      </c>
      <c r="G90">
        <f t="shared" si="32"/>
        <v>0.99755135788335558</v>
      </c>
      <c r="H90">
        <f t="shared" si="33"/>
        <v>3.820059898539209E-2</v>
      </c>
      <c r="I90">
        <f t="shared" si="34"/>
        <v>625</v>
      </c>
      <c r="J90">
        <v>700000</v>
      </c>
      <c r="K90">
        <v>371.85868199999999</v>
      </c>
      <c r="L90">
        <v>-509056.35294200003</v>
      </c>
      <c r="M90">
        <v>2509810.3344569998</v>
      </c>
      <c r="N90" s="2">
        <v>-0.116741</v>
      </c>
      <c r="O90" s="2">
        <f t="shared" si="35"/>
        <v>0.99786358162549083</v>
      </c>
      <c r="P90">
        <f t="shared" si="36"/>
        <v>3.820059898539209E-2</v>
      </c>
      <c r="Q90">
        <f t="shared" si="39"/>
        <v>625</v>
      </c>
      <c r="R90">
        <v>700000</v>
      </c>
      <c r="S90">
        <v>371.62917700000003</v>
      </c>
      <c r="T90">
        <v>-1067034.4496869999</v>
      </c>
      <c r="U90">
        <v>4909039.0022729998</v>
      </c>
      <c r="V90">
        <v>-1.4553E-2</v>
      </c>
      <c r="W90" s="2">
        <f t="shared" si="40"/>
        <v>0.99917549983467613</v>
      </c>
      <c r="X90">
        <f t="shared" si="41"/>
        <v>3.820059898539209E-2</v>
      </c>
      <c r="AF90" s="2"/>
      <c r="AO90" s="2"/>
      <c r="AT90">
        <f t="shared" ref="AT90:AT94" si="44">AT89+(AU90-AU89)/400</f>
        <v>16500</v>
      </c>
      <c r="AU90">
        <v>6800000</v>
      </c>
      <c r="AV90">
        <v>371.48</v>
      </c>
      <c r="AW90" s="2">
        <v>-1796690</v>
      </c>
      <c r="AX90" s="2">
        <v>8646950</v>
      </c>
      <c r="AY90">
        <v>-2.17007E-2</v>
      </c>
      <c r="AZ90" s="10">
        <f t="shared" si="43"/>
        <v>1.0181410781737172</v>
      </c>
      <c r="BA90">
        <f t="shared" si="42"/>
        <v>0.43989442533791889</v>
      </c>
    </row>
    <row r="91" spans="1:63" x14ac:dyDescent="0.2">
      <c r="A91">
        <f t="shared" si="31"/>
        <v>750</v>
      </c>
      <c r="B91">
        <v>800000</v>
      </c>
      <c r="C91">
        <v>371.75</v>
      </c>
      <c r="D91">
        <v>-509003</v>
      </c>
      <c r="E91" s="2">
        <v>2509410</v>
      </c>
      <c r="F91">
        <v>-4.7262600000000004E-3</v>
      </c>
      <c r="G91">
        <f t="shared" si="32"/>
        <v>0.99750763213127269</v>
      </c>
      <c r="H91">
        <f t="shared" si="33"/>
        <v>4.5840718782470508E-2</v>
      </c>
      <c r="I91">
        <f t="shared" si="34"/>
        <v>750</v>
      </c>
      <c r="J91">
        <v>800000</v>
      </c>
      <c r="K91">
        <v>371.75336900000002</v>
      </c>
      <c r="L91">
        <v>-509055.30142500001</v>
      </c>
      <c r="M91">
        <v>2509824.0929109999</v>
      </c>
      <c r="N91" s="2">
        <v>-2.8459000000000002E-2</v>
      </c>
      <c r="O91" s="2">
        <f t="shared" si="35"/>
        <v>0.99786905178393182</v>
      </c>
      <c r="P91">
        <f t="shared" si="36"/>
        <v>4.5840718782470508E-2</v>
      </c>
      <c r="Q91">
        <f t="shared" si="39"/>
        <v>750</v>
      </c>
      <c r="R91">
        <v>800000</v>
      </c>
      <c r="S91">
        <v>371.656679</v>
      </c>
      <c r="T91">
        <v>-1067031.4056569999</v>
      </c>
      <c r="U91">
        <v>4909057.9571970003</v>
      </c>
      <c r="V91">
        <v>-2.2291999999999999E-2</v>
      </c>
      <c r="W91" s="2">
        <f t="shared" si="40"/>
        <v>0.99917935788014156</v>
      </c>
      <c r="X91">
        <f t="shared" si="41"/>
        <v>4.5840718782470508E-2</v>
      </c>
      <c r="AF91" s="2"/>
      <c r="AO91" s="2"/>
      <c r="AT91">
        <f t="shared" si="44"/>
        <v>16750</v>
      </c>
      <c r="AU91">
        <v>6900000</v>
      </c>
      <c r="AV91">
        <v>371.52300000000002</v>
      </c>
      <c r="AW91" s="2">
        <v>-1796550</v>
      </c>
      <c r="AX91" s="2">
        <v>8655860</v>
      </c>
      <c r="AY91">
        <v>-3.03463E-3</v>
      </c>
      <c r="AZ91" s="10">
        <f t="shared" si="43"/>
        <v>1.0191901922551596</v>
      </c>
      <c r="BA91">
        <f t="shared" si="42"/>
        <v>0.44655949238849341</v>
      </c>
    </row>
    <row r="92" spans="1:63" x14ac:dyDescent="0.2">
      <c r="A92">
        <f t="shared" si="31"/>
        <v>875</v>
      </c>
      <c r="B92">
        <v>900000</v>
      </c>
      <c r="C92">
        <v>371.75599999999997</v>
      </c>
      <c r="D92">
        <v>-508998</v>
      </c>
      <c r="E92" s="2">
        <v>2509330</v>
      </c>
      <c r="F92">
        <v>-1.00356E-2</v>
      </c>
      <c r="G92">
        <f t="shared" si="32"/>
        <v>0.9974758315843032</v>
      </c>
      <c r="H92">
        <f t="shared" si="33"/>
        <v>5.3480838579548926E-2</v>
      </c>
      <c r="I92">
        <f t="shared" si="34"/>
        <v>875</v>
      </c>
      <c r="J92">
        <v>900000</v>
      </c>
      <c r="K92">
        <v>371.70799599999998</v>
      </c>
      <c r="L92">
        <v>-509060.466227</v>
      </c>
      <c r="M92">
        <v>2509760.3696690002</v>
      </c>
      <c r="N92" s="2">
        <v>-3.8204000000000002E-2</v>
      </c>
      <c r="O92" s="2">
        <f t="shared" si="35"/>
        <v>0.99784371636251701</v>
      </c>
      <c r="P92">
        <f t="shared" si="36"/>
        <v>5.3480838579548926E-2</v>
      </c>
      <c r="Q92">
        <f t="shared" si="39"/>
        <v>875</v>
      </c>
      <c r="R92">
        <v>900000</v>
      </c>
      <c r="S92">
        <v>371.69314100000003</v>
      </c>
      <c r="T92">
        <v>-1067034.436489</v>
      </c>
      <c r="U92">
        <v>4909147.3351090001</v>
      </c>
      <c r="V92">
        <v>-1.3818E-2</v>
      </c>
      <c r="W92" s="2">
        <f t="shared" si="40"/>
        <v>0.99919754967284391</v>
      </c>
      <c r="X92">
        <f t="shared" si="41"/>
        <v>5.3480838579548926E-2</v>
      </c>
      <c r="AF92" s="2"/>
      <c r="AO92" s="2"/>
      <c r="AT92">
        <f t="shared" si="44"/>
        <v>17000</v>
      </c>
      <c r="AU92">
        <v>7000000</v>
      </c>
      <c r="AV92">
        <v>371.46100000000001</v>
      </c>
      <c r="AW92" s="2">
        <v>-1796390</v>
      </c>
      <c r="AX92" s="2">
        <v>8664910</v>
      </c>
      <c r="AY92">
        <v>7.3528799999999996E-4</v>
      </c>
      <c r="AZ92" s="10">
        <f t="shared" si="43"/>
        <v>1.0202557907329433</v>
      </c>
      <c r="BA92">
        <f t="shared" si="42"/>
        <v>0.45322455943906798</v>
      </c>
    </row>
    <row r="93" spans="1:63" x14ac:dyDescent="0.2">
      <c r="A93">
        <f t="shared" si="31"/>
        <v>1000</v>
      </c>
      <c r="B93">
        <v>1000000</v>
      </c>
      <c r="C93">
        <v>371.75299999999999</v>
      </c>
      <c r="D93">
        <v>-508997</v>
      </c>
      <c r="E93" s="2">
        <v>2509450</v>
      </c>
      <c r="F93">
        <v>-1.27665E-2</v>
      </c>
      <c r="G93">
        <f t="shared" si="32"/>
        <v>0.99752353240475733</v>
      </c>
      <c r="H93">
        <f t="shared" si="33"/>
        <v>6.1120958376627343E-2</v>
      </c>
      <c r="I93">
        <f t="shared" si="34"/>
        <v>1000</v>
      </c>
      <c r="J93">
        <v>1000000</v>
      </c>
      <c r="K93">
        <v>371.72377299999999</v>
      </c>
      <c r="L93">
        <v>-509060.65305899997</v>
      </c>
      <c r="M93">
        <v>2509995.0317489998</v>
      </c>
      <c r="N93" s="2">
        <v>-6.7890000000000006E-2</v>
      </c>
      <c r="O93" s="2">
        <f t="shared" si="35"/>
        <v>0.99793701454541373</v>
      </c>
      <c r="P93">
        <f t="shared" si="36"/>
        <v>6.1120958376627343E-2</v>
      </c>
      <c r="Q93">
        <f t="shared" si="39"/>
        <v>1000</v>
      </c>
      <c r="R93">
        <v>1000000</v>
      </c>
      <c r="S93">
        <v>371.677301</v>
      </c>
      <c r="T93">
        <v>-1067030.6793790001</v>
      </c>
      <c r="U93">
        <v>4909016.6796650002</v>
      </c>
      <c r="V93">
        <v>-2.3969000000000001E-2</v>
      </c>
      <c r="W93" s="2">
        <f t="shared" si="40"/>
        <v>0.99917095633787456</v>
      </c>
      <c r="X93">
        <f t="shared" si="41"/>
        <v>6.1120958376627343E-2</v>
      </c>
      <c r="AF93" s="2"/>
      <c r="AO93" s="2"/>
      <c r="AT93">
        <f t="shared" si="44"/>
        <v>17250</v>
      </c>
      <c r="AU93">
        <v>7100000</v>
      </c>
      <c r="AV93">
        <v>371.45600000000002</v>
      </c>
      <c r="AW93" s="2">
        <v>-1796220</v>
      </c>
      <c r="AX93" s="2">
        <v>8674090</v>
      </c>
      <c r="AY93">
        <v>3.1566099999999998E-3</v>
      </c>
      <c r="AZ93" s="10">
        <f t="shared" si="43"/>
        <v>1.0213366961501871</v>
      </c>
      <c r="BA93">
        <f t="shared" si="42"/>
        <v>0.45988962648964249</v>
      </c>
    </row>
    <row r="94" spans="1:63" x14ac:dyDescent="0.2">
      <c r="A94">
        <f t="shared" si="31"/>
        <v>1125</v>
      </c>
      <c r="B94">
        <v>1100000</v>
      </c>
      <c r="C94">
        <v>371.77</v>
      </c>
      <c r="D94">
        <v>-508996</v>
      </c>
      <c r="E94" s="2">
        <v>2509320</v>
      </c>
      <c r="F94">
        <v>-1.89479E-2</v>
      </c>
      <c r="G94">
        <f t="shared" si="32"/>
        <v>0.99747185651593206</v>
      </c>
      <c r="H94">
        <f t="shared" si="33"/>
        <v>6.8761078173705761E-2</v>
      </c>
      <c r="I94">
        <f t="shared" si="34"/>
        <v>1125</v>
      </c>
      <c r="J94">
        <v>1100000</v>
      </c>
      <c r="K94">
        <v>371.79971999999998</v>
      </c>
      <c r="L94">
        <v>-509066.449356</v>
      </c>
      <c r="M94">
        <v>2510196.1130220001</v>
      </c>
      <c r="N94" s="2">
        <v>-4.7282999999999999E-2</v>
      </c>
      <c r="O94" s="2">
        <f t="shared" si="35"/>
        <v>0.99801696149459906</v>
      </c>
      <c r="P94">
        <f t="shared" si="36"/>
        <v>6.8761078173705761E-2</v>
      </c>
      <c r="Q94">
        <f t="shared" si="39"/>
        <v>1125</v>
      </c>
      <c r="R94">
        <v>1100000</v>
      </c>
      <c r="S94">
        <v>371.66144100000002</v>
      </c>
      <c r="T94">
        <v>-1067026.399582</v>
      </c>
      <c r="U94">
        <v>4909502.2035919996</v>
      </c>
      <c r="V94">
        <v>-1.3627E-2</v>
      </c>
      <c r="W94" s="2">
        <f t="shared" si="40"/>
        <v>0.99926977885939394</v>
      </c>
      <c r="X94">
        <f t="shared" si="41"/>
        <v>6.8761078173705761E-2</v>
      </c>
      <c r="AF94" s="2"/>
      <c r="AO94" s="2"/>
      <c r="AT94">
        <f t="shared" si="44"/>
        <v>17500</v>
      </c>
      <c r="AU94">
        <v>7200000</v>
      </c>
      <c r="AV94">
        <v>371.459</v>
      </c>
      <c r="AW94" s="2">
        <v>-1796040</v>
      </c>
      <c r="AX94" s="2">
        <v>8682940</v>
      </c>
      <c r="AY94">
        <v>5.7242300000000003E-3</v>
      </c>
      <c r="AZ94" s="10">
        <f t="shared" si="43"/>
        <v>1.0223787454903401</v>
      </c>
      <c r="BA94">
        <f t="shared" si="42"/>
        <v>0.466554693540217</v>
      </c>
    </row>
    <row r="95" spans="1:63" x14ac:dyDescent="0.2">
      <c r="A95">
        <f t="shared" si="31"/>
        <v>1250</v>
      </c>
      <c r="B95">
        <v>1200000</v>
      </c>
      <c r="C95">
        <v>371.779</v>
      </c>
      <c r="D95">
        <v>-508996</v>
      </c>
      <c r="E95" s="2">
        <v>2509180</v>
      </c>
      <c r="F95">
        <v>-2.5982700000000001E-2</v>
      </c>
      <c r="G95">
        <f t="shared" si="32"/>
        <v>0.99741620555873556</v>
      </c>
      <c r="H95">
        <f t="shared" si="33"/>
        <v>7.6401197970784179E-2</v>
      </c>
      <c r="I95">
        <f t="shared" si="34"/>
        <v>1250</v>
      </c>
      <c r="J95">
        <v>1200000</v>
      </c>
      <c r="K95">
        <v>371.88288699999998</v>
      </c>
      <c r="L95">
        <v>-509061.20077699999</v>
      </c>
      <c r="M95">
        <v>2510127.6160419998</v>
      </c>
      <c r="N95" s="2">
        <v>-0.13656299999999999</v>
      </c>
      <c r="O95" s="2">
        <f t="shared" si="35"/>
        <v>0.99798972810534448</v>
      </c>
      <c r="P95">
        <f t="shared" si="36"/>
        <v>7.6401197970784179E-2</v>
      </c>
      <c r="Q95">
        <f t="shared" si="39"/>
        <v>1250</v>
      </c>
      <c r="R95">
        <v>1200000</v>
      </c>
      <c r="S95">
        <v>371.645734</v>
      </c>
      <c r="T95">
        <v>-1067027.6694749999</v>
      </c>
      <c r="U95">
        <v>4909302.17117</v>
      </c>
      <c r="V95">
        <v>-1.4538000000000001E-2</v>
      </c>
      <c r="W95" s="2">
        <f t="shared" si="40"/>
        <v>0.99922906467986872</v>
      </c>
      <c r="X95">
        <f t="shared" si="41"/>
        <v>7.6401197970784179E-2</v>
      </c>
      <c r="AF95" s="2"/>
      <c r="AO95" s="2"/>
      <c r="BB95" t="s">
        <v>101</v>
      </c>
    </row>
    <row r="96" spans="1:63" x14ac:dyDescent="0.2">
      <c r="A96">
        <f t="shared" si="31"/>
        <v>1375</v>
      </c>
      <c r="B96">
        <v>1300000</v>
      </c>
      <c r="C96">
        <v>371.86099999999999</v>
      </c>
      <c r="D96">
        <v>-508998</v>
      </c>
      <c r="E96" s="2">
        <v>2509170</v>
      </c>
      <c r="F96">
        <v>-8.3931800000000001E-2</v>
      </c>
      <c r="G96">
        <f t="shared" si="32"/>
        <v>0.99741223049036443</v>
      </c>
      <c r="H96">
        <f t="shared" si="33"/>
        <v>8.4041317767862597E-2</v>
      </c>
      <c r="I96">
        <f t="shared" si="34"/>
        <v>1375</v>
      </c>
      <c r="J96">
        <v>1300000</v>
      </c>
      <c r="K96">
        <v>371.79868900000002</v>
      </c>
      <c r="L96">
        <v>-509057.49026699999</v>
      </c>
      <c r="M96">
        <v>2510164.3502580002</v>
      </c>
      <c r="N96" s="2">
        <v>-4.9329999999999999E-2</v>
      </c>
      <c r="O96" s="2">
        <f t="shared" si="35"/>
        <v>0.99800433308797731</v>
      </c>
      <c r="P96">
        <f t="shared" si="36"/>
        <v>8.4041317767862597E-2</v>
      </c>
      <c r="Q96">
        <f t="shared" si="39"/>
        <v>1375</v>
      </c>
      <c r="R96">
        <v>1300000</v>
      </c>
      <c r="S96">
        <v>371.693218</v>
      </c>
      <c r="T96">
        <v>-1067021.4047660001</v>
      </c>
      <c r="U96">
        <v>4909844.3906169999</v>
      </c>
      <c r="V96">
        <v>-2.0364E-2</v>
      </c>
      <c r="W96" s="2">
        <f t="shared" si="40"/>
        <v>0.99933942688858723</v>
      </c>
      <c r="X96">
        <f t="shared" si="41"/>
        <v>8.4041317767862597E-2</v>
      </c>
      <c r="AF96" s="2"/>
      <c r="AO96" s="2"/>
      <c r="AU96">
        <v>2900000</v>
      </c>
      <c r="AV96">
        <v>371.47500000000002</v>
      </c>
      <c r="AW96" s="2">
        <v>-1800520</v>
      </c>
      <c r="AX96" s="2">
        <v>8492420</v>
      </c>
      <c r="AY96">
        <v>-1.42708E-2</v>
      </c>
      <c r="AZ96">
        <v>3492.02</v>
      </c>
      <c r="BA96">
        <v>0.17995681036551228</v>
      </c>
      <c r="BB96">
        <f>AZ96/10000</f>
        <v>0.34920200000000001</v>
      </c>
    </row>
    <row r="97" spans="1:54" x14ac:dyDescent="0.2">
      <c r="A97">
        <f t="shared" si="31"/>
        <v>1500</v>
      </c>
      <c r="B97">
        <v>1400000</v>
      </c>
      <c r="C97">
        <v>371.738</v>
      </c>
      <c r="D97">
        <v>-509001</v>
      </c>
      <c r="E97" s="2">
        <v>2509850</v>
      </c>
      <c r="F97">
        <v>-1.9782000000000001E-2</v>
      </c>
      <c r="G97">
        <f t="shared" si="32"/>
        <v>0.99768253513960437</v>
      </c>
      <c r="H97">
        <f t="shared" si="33"/>
        <v>9.1681437564941015E-2</v>
      </c>
      <c r="I97">
        <f t="shared" si="34"/>
        <v>1500</v>
      </c>
      <c r="J97">
        <v>1400000</v>
      </c>
      <c r="K97">
        <v>371.77533599999998</v>
      </c>
      <c r="L97">
        <v>-509057.46401</v>
      </c>
      <c r="M97">
        <v>2510557.542012</v>
      </c>
      <c r="N97" s="2">
        <v>-2.0864000000000001E-2</v>
      </c>
      <c r="O97" s="2">
        <f t="shared" si="35"/>
        <v>0.99816066033172368</v>
      </c>
      <c r="P97">
        <f t="shared" si="36"/>
        <v>9.1681437564941015E-2</v>
      </c>
      <c r="Q97">
        <f t="shared" si="39"/>
        <v>1500</v>
      </c>
      <c r="R97">
        <v>1400000</v>
      </c>
      <c r="S97">
        <v>371.654338</v>
      </c>
      <c r="T97">
        <v>-1067019.5068300001</v>
      </c>
      <c r="U97">
        <v>4909209.9427519999</v>
      </c>
      <c r="V97">
        <v>-5.3530000000000001E-3</v>
      </c>
      <c r="W97" s="2">
        <f t="shared" si="40"/>
        <v>0.99921029270115524</v>
      </c>
      <c r="X97">
        <f t="shared" si="41"/>
        <v>9.1681437564941015E-2</v>
      </c>
      <c r="AF97" s="2"/>
      <c r="AO97" s="2"/>
      <c r="AU97">
        <v>3000000</v>
      </c>
      <c r="AV97">
        <v>371.45699999999999</v>
      </c>
      <c r="AW97" s="2">
        <v>-1800480</v>
      </c>
      <c r="AX97" s="2">
        <v>8494210</v>
      </c>
      <c r="AY97">
        <v>1.37401E-2</v>
      </c>
      <c r="AZ97">
        <v>3727.46</v>
      </c>
      <c r="BA97">
        <v>0.1866218774160868</v>
      </c>
      <c r="BB97">
        <f>AZ97/10000</f>
        <v>0.37274600000000002</v>
      </c>
    </row>
    <row r="98" spans="1:54" x14ac:dyDescent="0.2">
      <c r="A98">
        <f t="shared" si="31"/>
        <v>1625</v>
      </c>
      <c r="B98">
        <v>1500000</v>
      </c>
      <c r="C98">
        <v>371.77499999999998</v>
      </c>
      <c r="D98">
        <v>-509001</v>
      </c>
      <c r="E98" s="2">
        <v>2509830</v>
      </c>
      <c r="F98">
        <v>-1.8451599999999999E-2</v>
      </c>
      <c r="G98">
        <f t="shared" si="32"/>
        <v>0.9976745850028621</v>
      </c>
      <c r="H98">
        <f t="shared" si="33"/>
        <v>9.9321557362019433E-2</v>
      </c>
      <c r="I98">
        <f t="shared" si="34"/>
        <v>1625</v>
      </c>
      <c r="J98">
        <v>1500000</v>
      </c>
      <c r="K98">
        <v>371.76976999999999</v>
      </c>
      <c r="L98">
        <v>-509060.24569700001</v>
      </c>
      <c r="M98">
        <v>2510407.676188</v>
      </c>
      <c r="N98" s="2">
        <v>-4.1248E-2</v>
      </c>
      <c r="O98" s="2">
        <f t="shared" si="35"/>
        <v>0.99810107588988484</v>
      </c>
      <c r="P98">
        <f t="shared" si="36"/>
        <v>9.9321557362019433E-2</v>
      </c>
      <c r="Q98">
        <f t="shared" si="39"/>
        <v>1625</v>
      </c>
      <c r="R98">
        <v>1500000</v>
      </c>
      <c r="S98">
        <v>371.703035</v>
      </c>
      <c r="T98">
        <v>-1067033.946435</v>
      </c>
      <c r="U98">
        <v>4909725.0979819996</v>
      </c>
      <c r="V98">
        <v>-6.6866999999999996E-2</v>
      </c>
      <c r="W98" s="2">
        <f t="shared" si="40"/>
        <v>0.99931514631592366</v>
      </c>
      <c r="X98">
        <f t="shared" si="41"/>
        <v>9.9321557362019433E-2</v>
      </c>
      <c r="AF98" s="2"/>
      <c r="AO98" s="2"/>
    </row>
    <row r="99" spans="1:54" x14ac:dyDescent="0.2">
      <c r="A99">
        <f t="shared" si="31"/>
        <v>1750</v>
      </c>
      <c r="B99">
        <v>1600000</v>
      </c>
      <c r="C99">
        <v>371.83800000000002</v>
      </c>
      <c r="D99">
        <v>-509001</v>
      </c>
      <c r="E99" s="2">
        <v>2510100</v>
      </c>
      <c r="F99">
        <v>-5.61276E-2</v>
      </c>
      <c r="G99">
        <f t="shared" si="32"/>
        <v>0.99778191184888376</v>
      </c>
      <c r="H99">
        <f t="shared" si="33"/>
        <v>0.10696167715909785</v>
      </c>
      <c r="I99">
        <f t="shared" si="34"/>
        <v>1750</v>
      </c>
      <c r="J99">
        <v>1600000</v>
      </c>
      <c r="K99">
        <v>371.80547799999999</v>
      </c>
      <c r="L99">
        <v>-509055.08982699999</v>
      </c>
      <c r="M99">
        <v>2510518.083168</v>
      </c>
      <c r="N99" s="2">
        <v>-4.6722E-2</v>
      </c>
      <c r="O99" s="2">
        <f t="shared" si="35"/>
        <v>0.99814497207717312</v>
      </c>
      <c r="P99">
        <f t="shared" si="36"/>
        <v>0.10696167715909785</v>
      </c>
      <c r="Q99">
        <f t="shared" si="39"/>
        <v>1750</v>
      </c>
      <c r="R99">
        <v>1600000</v>
      </c>
      <c r="S99">
        <v>371.73370199999999</v>
      </c>
      <c r="T99">
        <v>-1067021.13754</v>
      </c>
      <c r="U99">
        <v>4909756.6438549999</v>
      </c>
      <c r="V99">
        <v>-4.4762999999999997E-2</v>
      </c>
      <c r="W99" s="2">
        <f t="shared" si="40"/>
        <v>0.99932156709673392</v>
      </c>
      <c r="X99">
        <f t="shared" si="41"/>
        <v>0.10696167715909785</v>
      </c>
      <c r="AF99" s="2"/>
      <c r="AO99" s="2"/>
    </row>
    <row r="100" spans="1:54" x14ac:dyDescent="0.2">
      <c r="A100">
        <f t="shared" si="31"/>
        <v>1875</v>
      </c>
      <c r="B100">
        <v>1700000</v>
      </c>
      <c r="C100">
        <v>371.8</v>
      </c>
      <c r="D100">
        <v>-508993</v>
      </c>
      <c r="E100" s="2">
        <v>2510850</v>
      </c>
      <c r="F100">
        <v>-5.50859E-2</v>
      </c>
      <c r="G100">
        <f t="shared" si="32"/>
        <v>0.99808004197672195</v>
      </c>
      <c r="H100">
        <f t="shared" si="33"/>
        <v>0.11460179695617627</v>
      </c>
      <c r="I100">
        <f t="shared" si="34"/>
        <v>1875</v>
      </c>
      <c r="J100">
        <v>1700000</v>
      </c>
      <c r="K100">
        <v>371.73474900000002</v>
      </c>
      <c r="L100">
        <v>-509055.18570799998</v>
      </c>
      <c r="M100">
        <v>2510700.2460889998</v>
      </c>
      <c r="N100">
        <v>-1.8260999999999999E-2</v>
      </c>
      <c r="O100" s="2">
        <f t="shared" si="35"/>
        <v>0.99821739736855575</v>
      </c>
      <c r="P100">
        <f t="shared" si="36"/>
        <v>0.11460179695617627</v>
      </c>
      <c r="Q100">
        <f t="shared" si="39"/>
        <v>1875</v>
      </c>
      <c r="R100">
        <v>1700000</v>
      </c>
      <c r="S100">
        <v>371.67407900000001</v>
      </c>
      <c r="T100">
        <v>-1067023.743671</v>
      </c>
      <c r="U100">
        <v>4909750.1234950004</v>
      </c>
      <c r="V100">
        <v>-1.8239999999999999E-2</v>
      </c>
      <c r="W100" s="2">
        <f t="shared" si="40"/>
        <v>0.99932023995633878</v>
      </c>
      <c r="X100">
        <f t="shared" si="41"/>
        <v>0.11460179695617627</v>
      </c>
      <c r="AO100" s="2"/>
    </row>
    <row r="101" spans="1:54" x14ac:dyDescent="0.2">
      <c r="A101">
        <f t="shared" si="31"/>
        <v>2000</v>
      </c>
      <c r="B101">
        <v>1800000</v>
      </c>
      <c r="C101">
        <v>371.84100000000001</v>
      </c>
      <c r="D101">
        <v>-508990</v>
      </c>
      <c r="E101" s="2">
        <v>2511200</v>
      </c>
      <c r="F101">
        <v>-8.6282399999999995E-2</v>
      </c>
      <c r="G101">
        <f t="shared" si="32"/>
        <v>0.99821916936971311</v>
      </c>
      <c r="H101">
        <f t="shared" si="33"/>
        <v>0.12224191675325469</v>
      </c>
      <c r="I101">
        <f t="shared" si="34"/>
        <v>2000</v>
      </c>
      <c r="J101">
        <v>1800000</v>
      </c>
      <c r="K101">
        <v>371.81221199999999</v>
      </c>
      <c r="L101">
        <v>-509053.827062</v>
      </c>
      <c r="M101">
        <v>2510743.7909769998</v>
      </c>
      <c r="N101">
        <v>-4.1258000000000003E-2</v>
      </c>
      <c r="O101" s="2">
        <f t="shared" si="35"/>
        <v>0.9982347101739516</v>
      </c>
      <c r="P101">
        <f t="shared" si="36"/>
        <v>0.12224191675325469</v>
      </c>
      <c r="Q101">
        <f t="shared" si="39"/>
        <v>2000</v>
      </c>
      <c r="R101">
        <v>1800000</v>
      </c>
      <c r="S101">
        <v>371.67098199999998</v>
      </c>
      <c r="T101">
        <v>-1067004.1543109999</v>
      </c>
      <c r="U101">
        <v>4909824.8431299999</v>
      </c>
      <c r="V101">
        <v>-7.1980000000000004E-3</v>
      </c>
      <c r="W101" s="2">
        <f t="shared" si="40"/>
        <v>0.99933544823409204</v>
      </c>
      <c r="X101">
        <f t="shared" si="41"/>
        <v>0.12224191675325469</v>
      </c>
      <c r="AO101" s="2"/>
    </row>
    <row r="102" spans="1:54" x14ac:dyDescent="0.2">
      <c r="A102">
        <f t="shared" si="31"/>
        <v>2125</v>
      </c>
      <c r="B102">
        <v>1900000</v>
      </c>
      <c r="C102">
        <v>371.84800000000001</v>
      </c>
      <c r="D102">
        <v>-508980</v>
      </c>
      <c r="E102" s="2">
        <v>2511500</v>
      </c>
      <c r="F102">
        <v>-4.9805200000000001E-2</v>
      </c>
      <c r="G102">
        <f t="shared" si="32"/>
        <v>0.99833842142084839</v>
      </c>
      <c r="H102">
        <f t="shared" si="33"/>
        <v>0.12988203655033312</v>
      </c>
      <c r="I102">
        <f t="shared" si="34"/>
        <v>2125</v>
      </c>
      <c r="J102">
        <v>1900000</v>
      </c>
      <c r="K102">
        <v>371.77758799999998</v>
      </c>
      <c r="L102">
        <v>-509048.29726199998</v>
      </c>
      <c r="M102">
        <v>2511037.8645910001</v>
      </c>
      <c r="N102">
        <v>-4.4946E-2</v>
      </c>
      <c r="O102" s="2">
        <f t="shared" si="35"/>
        <v>0.99835162950673917</v>
      </c>
      <c r="P102">
        <f t="shared" si="36"/>
        <v>0.12988203655033312</v>
      </c>
      <c r="Q102">
        <f t="shared" si="39"/>
        <v>2125</v>
      </c>
      <c r="R102">
        <v>1900000</v>
      </c>
      <c r="S102">
        <v>371.69123999999999</v>
      </c>
      <c r="T102">
        <v>-1067000.2015889999</v>
      </c>
      <c r="U102">
        <v>4910046.4195250003</v>
      </c>
      <c r="V102">
        <v>-1.0432E-2</v>
      </c>
      <c r="W102" s="2">
        <f t="shared" si="40"/>
        <v>0.99938054742868454</v>
      </c>
      <c r="X102">
        <f t="shared" si="41"/>
        <v>0.12988203655033312</v>
      </c>
      <c r="AO102" s="2"/>
    </row>
    <row r="103" spans="1:54" x14ac:dyDescent="0.2">
      <c r="A103">
        <f t="shared" si="31"/>
        <v>2250</v>
      </c>
      <c r="B103">
        <v>2000000</v>
      </c>
      <c r="C103">
        <v>371.92700000000002</v>
      </c>
      <c r="D103">
        <v>-508979</v>
      </c>
      <c r="E103" s="2">
        <v>2512210</v>
      </c>
      <c r="F103">
        <v>-5.8044699999999998E-2</v>
      </c>
      <c r="G103">
        <f t="shared" si="32"/>
        <v>0.99862065127520194</v>
      </c>
      <c r="H103">
        <f t="shared" si="33"/>
        <v>0.13752215634741152</v>
      </c>
      <c r="I103">
        <f t="shared" si="34"/>
        <v>2250</v>
      </c>
      <c r="J103">
        <v>2000000</v>
      </c>
      <c r="K103">
        <v>371.72721000000001</v>
      </c>
      <c r="L103">
        <v>-509032.18779300002</v>
      </c>
      <c r="M103">
        <v>2511564.0957109998</v>
      </c>
      <c r="N103">
        <v>-2.0858000000000002E-2</v>
      </c>
      <c r="O103" s="2">
        <f t="shared" si="35"/>
        <v>0.99856085124073102</v>
      </c>
      <c r="P103">
        <f t="shared" si="36"/>
        <v>0.13752215634741152</v>
      </c>
      <c r="Q103">
        <f t="shared" si="39"/>
        <v>2250</v>
      </c>
      <c r="R103">
        <v>2000000</v>
      </c>
      <c r="S103">
        <v>371.692724</v>
      </c>
      <c r="T103">
        <v>-1067003.6122669999</v>
      </c>
      <c r="U103">
        <v>4910863.3502160003</v>
      </c>
      <c r="V103">
        <v>-3.9779999999999998E-3</v>
      </c>
      <c r="W103" s="2">
        <f t="shared" si="40"/>
        <v>0.99954682378768933</v>
      </c>
      <c r="X103">
        <f t="shared" si="41"/>
        <v>0.13752215634741152</v>
      </c>
      <c r="AO103" s="2"/>
    </row>
    <row r="104" spans="1:54" x14ac:dyDescent="0.2">
      <c r="A104">
        <f t="shared" si="31"/>
        <v>2375</v>
      </c>
      <c r="B104">
        <v>2100000</v>
      </c>
      <c r="C104">
        <v>371.77800000000002</v>
      </c>
      <c r="D104">
        <v>-508975</v>
      </c>
      <c r="E104" s="2">
        <v>2512400</v>
      </c>
      <c r="F104">
        <v>-6.2344299999999998E-2</v>
      </c>
      <c r="G104">
        <f t="shared" si="32"/>
        <v>0.99869617757425433</v>
      </c>
      <c r="H104">
        <f t="shared" si="33"/>
        <v>0.14516227614448995</v>
      </c>
      <c r="I104">
        <f t="shared" si="34"/>
        <v>2375</v>
      </c>
      <c r="J104">
        <v>2100000</v>
      </c>
      <c r="K104">
        <v>371.75968799999998</v>
      </c>
      <c r="L104">
        <v>-509030.31263399997</v>
      </c>
      <c r="M104">
        <v>2512392.438625</v>
      </c>
      <c r="N104">
        <v>-4.7969999999999999E-2</v>
      </c>
      <c r="O104" s="2">
        <f t="shared" si="35"/>
        <v>0.99889018816935471</v>
      </c>
      <c r="P104">
        <f t="shared" si="36"/>
        <v>0.14516227614448995</v>
      </c>
      <c r="Q104">
        <f t="shared" si="39"/>
        <v>2375</v>
      </c>
      <c r="R104">
        <v>2100000</v>
      </c>
      <c r="S104">
        <v>371.681533</v>
      </c>
      <c r="T104">
        <v>-1066997.8316560001</v>
      </c>
      <c r="U104">
        <v>4910826.772136</v>
      </c>
      <c r="V104">
        <v>-1.6889000000000001E-2</v>
      </c>
      <c r="W104" s="2">
        <f t="shared" si="40"/>
        <v>0.99953937876202337</v>
      </c>
      <c r="X104">
        <f t="shared" si="41"/>
        <v>0.14516227614448995</v>
      </c>
      <c r="AO104" s="2"/>
    </row>
    <row r="105" spans="1:54" x14ac:dyDescent="0.2">
      <c r="A105">
        <f t="shared" si="31"/>
        <v>2500</v>
      </c>
      <c r="B105">
        <v>2200000</v>
      </c>
      <c r="C105">
        <v>371.774</v>
      </c>
      <c r="D105">
        <v>-508961</v>
      </c>
      <c r="E105" s="2">
        <v>2512650</v>
      </c>
      <c r="F105">
        <v>-5.8449800000000003E-2</v>
      </c>
      <c r="G105">
        <f t="shared" si="32"/>
        <v>0.99879555428353373</v>
      </c>
      <c r="H105">
        <f t="shared" si="33"/>
        <v>0.15280239594156836</v>
      </c>
      <c r="I105">
        <f t="shared" si="34"/>
        <v>2500</v>
      </c>
      <c r="J105">
        <v>2200000</v>
      </c>
      <c r="K105">
        <v>371.81101200000001</v>
      </c>
      <c r="L105">
        <v>-509015.03034900001</v>
      </c>
      <c r="M105">
        <v>2512757.7566920002</v>
      </c>
      <c r="N105">
        <v>-5.6307000000000003E-2</v>
      </c>
      <c r="O105" s="2">
        <f t="shared" si="35"/>
        <v>0.99903543324614985</v>
      </c>
      <c r="P105">
        <f t="shared" si="36"/>
        <v>0.15280239594156836</v>
      </c>
      <c r="Q105">
        <f t="shared" si="39"/>
        <v>2500</v>
      </c>
      <c r="R105">
        <v>2200000</v>
      </c>
      <c r="S105">
        <v>371.68382300000002</v>
      </c>
      <c r="T105">
        <v>-1066992.143405</v>
      </c>
      <c r="U105">
        <v>4911376.9747080002</v>
      </c>
      <c r="V105">
        <v>-9.1090000000000008E-3</v>
      </c>
      <c r="W105" s="2">
        <f t="shared" si="40"/>
        <v>0.99965136583925662</v>
      </c>
      <c r="X105">
        <f t="shared" si="41"/>
        <v>0.15280239594156836</v>
      </c>
      <c r="AO105" s="2"/>
    </row>
    <row r="106" spans="1:54" x14ac:dyDescent="0.2">
      <c r="A106">
        <f t="shared" si="31"/>
        <v>2625</v>
      </c>
      <c r="B106">
        <v>2300000</v>
      </c>
      <c r="C106">
        <v>371.79399999999998</v>
      </c>
      <c r="D106">
        <v>-508944</v>
      </c>
      <c r="E106" s="2">
        <v>2513100</v>
      </c>
      <c r="F106">
        <v>1.92089E-3</v>
      </c>
      <c r="G106">
        <f t="shared" si="32"/>
        <v>0.99897443236023664</v>
      </c>
      <c r="H106">
        <f t="shared" si="33"/>
        <v>0.16044251573864679</v>
      </c>
      <c r="I106">
        <f t="shared" si="34"/>
        <v>2625</v>
      </c>
      <c r="J106">
        <v>2300000</v>
      </c>
      <c r="K106">
        <v>371.800499</v>
      </c>
      <c r="L106">
        <v>-509011.4632</v>
      </c>
      <c r="M106">
        <v>2513287.8804859999</v>
      </c>
      <c r="N106">
        <v>-2.6202E-2</v>
      </c>
      <c r="O106" s="2">
        <f t="shared" si="35"/>
        <v>0.99924620264992625</v>
      </c>
      <c r="P106">
        <f t="shared" si="36"/>
        <v>0.16044251573864679</v>
      </c>
      <c r="Q106">
        <f t="shared" si="39"/>
        <v>2625</v>
      </c>
      <c r="R106">
        <v>2300000</v>
      </c>
      <c r="S106">
        <v>371.66203000000002</v>
      </c>
      <c r="T106">
        <v>-1066974.557368</v>
      </c>
      <c r="U106">
        <v>4911616.9241270004</v>
      </c>
      <c r="V106">
        <v>-1.5887999999999999E-2</v>
      </c>
      <c r="W106" s="2">
        <f t="shared" si="40"/>
        <v>0.99970020464060927</v>
      </c>
      <c r="X106">
        <f t="shared" si="41"/>
        <v>0.16044251573864679</v>
      </c>
      <c r="AO106" s="2"/>
    </row>
    <row r="107" spans="1:54" x14ac:dyDescent="0.2">
      <c r="A107">
        <f t="shared" si="31"/>
        <v>2750</v>
      </c>
      <c r="B107">
        <v>2400000</v>
      </c>
      <c r="C107">
        <v>371.81799999999998</v>
      </c>
      <c r="D107">
        <v>-508937</v>
      </c>
      <c r="E107" s="2">
        <v>2513210</v>
      </c>
      <c r="F107">
        <v>-3.5675199999999997E-2</v>
      </c>
      <c r="G107">
        <f t="shared" si="32"/>
        <v>0.99901815811231953</v>
      </c>
      <c r="H107">
        <f t="shared" si="33"/>
        <v>0.16808263553572519</v>
      </c>
      <c r="I107">
        <f t="shared" si="34"/>
        <v>2750</v>
      </c>
      <c r="J107">
        <v>2400000</v>
      </c>
      <c r="K107">
        <v>371.81499000000002</v>
      </c>
      <c r="L107">
        <v>-508991.26974900003</v>
      </c>
      <c r="M107">
        <v>2513172.5703670001</v>
      </c>
      <c r="N107">
        <v>-5.0795E-2</v>
      </c>
      <c r="O107" s="2">
        <f t="shared" si="35"/>
        <v>0.99920035704686894</v>
      </c>
      <c r="P107">
        <f t="shared" si="36"/>
        <v>0.16808263553572519</v>
      </c>
      <c r="Q107">
        <f t="shared" si="39"/>
        <v>2750</v>
      </c>
      <c r="R107">
        <v>2400000</v>
      </c>
      <c r="S107">
        <v>371.75786499999998</v>
      </c>
      <c r="T107">
        <v>-1066962.123687</v>
      </c>
      <c r="U107">
        <v>4912001.9964929996</v>
      </c>
      <c r="V107">
        <v>-0.106313</v>
      </c>
      <c r="W107" s="2">
        <f t="shared" si="40"/>
        <v>0.99977858146214027</v>
      </c>
      <c r="X107">
        <f t="shared" si="41"/>
        <v>0.16808263553572519</v>
      </c>
      <c r="AO107" s="2"/>
    </row>
    <row r="108" spans="1:54" x14ac:dyDescent="0.2">
      <c r="A108">
        <f t="shared" si="31"/>
        <v>2875</v>
      </c>
      <c r="B108">
        <v>2500000</v>
      </c>
      <c r="C108">
        <v>371.82499999999999</v>
      </c>
      <c r="D108">
        <v>-508915</v>
      </c>
      <c r="E108" s="2">
        <v>2513490</v>
      </c>
      <c r="F108">
        <v>-1.4600399999999999E-2</v>
      </c>
      <c r="G108">
        <f t="shared" si="32"/>
        <v>0.99912946002671243</v>
      </c>
      <c r="H108">
        <f t="shared" si="33"/>
        <v>0.17572275533280363</v>
      </c>
      <c r="I108">
        <f t="shared" si="34"/>
        <v>2875</v>
      </c>
      <c r="J108">
        <v>2500000</v>
      </c>
      <c r="K108">
        <v>371.802572</v>
      </c>
      <c r="L108">
        <v>-508981.34633899998</v>
      </c>
      <c r="M108">
        <v>2513766.4077599999</v>
      </c>
      <c r="N108">
        <v>-2.9538999999999999E-2</v>
      </c>
      <c r="O108" s="2">
        <f t="shared" si="35"/>
        <v>0.99943645803814563</v>
      </c>
      <c r="P108">
        <f t="shared" si="36"/>
        <v>0.17572275533280363</v>
      </c>
      <c r="Q108">
        <f t="shared" si="39"/>
        <v>2875</v>
      </c>
      <c r="R108">
        <v>2500000</v>
      </c>
      <c r="S108">
        <v>371.65384</v>
      </c>
      <c r="T108">
        <v>-1066949.494286</v>
      </c>
      <c r="U108">
        <v>4912398.9595149998</v>
      </c>
      <c r="V108">
        <v>-1.7649999999999999E-2</v>
      </c>
      <c r="W108" s="2">
        <f t="shared" si="40"/>
        <v>0.99985937848284823</v>
      </c>
      <c r="X108">
        <f t="shared" si="41"/>
        <v>0.17572275533280363</v>
      </c>
      <c r="AO108" s="2"/>
    </row>
    <row r="109" spans="1:54" x14ac:dyDescent="0.2">
      <c r="A109">
        <f t="shared" si="31"/>
        <v>3000</v>
      </c>
      <c r="B109">
        <v>2600000</v>
      </c>
      <c r="C109">
        <v>371.755</v>
      </c>
      <c r="D109">
        <v>-508909</v>
      </c>
      <c r="E109" s="2">
        <v>2514390</v>
      </c>
      <c r="F109">
        <v>-5.1180099999999999E-2</v>
      </c>
      <c r="G109">
        <f t="shared" si="32"/>
        <v>0.99948721618011827</v>
      </c>
      <c r="H109">
        <f t="shared" si="33"/>
        <v>0.18336287512988203</v>
      </c>
      <c r="I109">
        <f t="shared" si="34"/>
        <v>3000</v>
      </c>
      <c r="J109">
        <v>2600000</v>
      </c>
      <c r="K109">
        <v>371.79968300000002</v>
      </c>
      <c r="L109">
        <v>-508968.88921300002</v>
      </c>
      <c r="M109">
        <v>2513990.7103869999</v>
      </c>
      <c r="N109">
        <v>-4.2028999999999997E-2</v>
      </c>
      <c r="O109" s="2">
        <f t="shared" si="35"/>
        <v>0.99952563745528067</v>
      </c>
      <c r="P109">
        <f t="shared" si="36"/>
        <v>0.18336287512988203</v>
      </c>
      <c r="Q109">
        <f t="shared" si="39"/>
        <v>3000</v>
      </c>
      <c r="R109">
        <v>2600000</v>
      </c>
      <c r="S109">
        <v>371.67699199999998</v>
      </c>
      <c r="T109">
        <v>-1066941.4372459999</v>
      </c>
      <c r="U109">
        <v>4912996.5455280002</v>
      </c>
      <c r="V109">
        <v>-1.2529999999999999E-2</v>
      </c>
      <c r="W109" s="2">
        <f t="shared" si="40"/>
        <v>0.99998100988625682</v>
      </c>
      <c r="X109">
        <f t="shared" si="41"/>
        <v>0.18336287512988203</v>
      </c>
      <c r="AO109" s="2"/>
    </row>
    <row r="110" spans="1:54" x14ac:dyDescent="0.2">
      <c r="A110">
        <f t="shared" si="31"/>
        <v>3125</v>
      </c>
      <c r="B110">
        <v>2700000</v>
      </c>
      <c r="C110">
        <v>371.77199999999999</v>
      </c>
      <c r="D110">
        <v>-508892</v>
      </c>
      <c r="E110" s="2">
        <v>2515050</v>
      </c>
      <c r="F110">
        <v>-6.5068799999999996E-2</v>
      </c>
      <c r="G110">
        <f t="shared" si="32"/>
        <v>0.99974957069261594</v>
      </c>
      <c r="H110">
        <f t="shared" si="33"/>
        <v>0.19100299492696046</v>
      </c>
      <c r="I110">
        <f t="shared" si="34"/>
        <v>3125</v>
      </c>
      <c r="J110">
        <v>2700000</v>
      </c>
      <c r="K110">
        <v>371.83113300000002</v>
      </c>
      <c r="L110">
        <v>-508951.36912799999</v>
      </c>
      <c r="M110">
        <v>2514837.2155490001</v>
      </c>
      <c r="N110">
        <v>-8.1683000000000006E-2</v>
      </c>
      <c r="O110" s="2">
        <f t="shared" si="35"/>
        <v>0.99986219542590549</v>
      </c>
      <c r="P110">
        <f t="shared" si="36"/>
        <v>0.19100299492696046</v>
      </c>
      <c r="Q110">
        <f t="shared" si="39"/>
        <v>3125</v>
      </c>
      <c r="R110">
        <v>2700000</v>
      </c>
      <c r="S110">
        <v>371.71292899999997</v>
      </c>
      <c r="T110">
        <v>-1066920.234013</v>
      </c>
      <c r="U110">
        <v>4913521.4105359996</v>
      </c>
      <c r="V110">
        <v>-4.2466999999999998E-2</v>
      </c>
      <c r="W110" s="2">
        <f t="shared" si="40"/>
        <v>1.0000878398088691</v>
      </c>
      <c r="X110">
        <f t="shared" si="41"/>
        <v>0.19100299492696046</v>
      </c>
      <c r="AO110" s="2"/>
    </row>
    <row r="111" spans="1:54" x14ac:dyDescent="0.2">
      <c r="A111">
        <f t="shared" si="31"/>
        <v>3250</v>
      </c>
      <c r="B111">
        <v>2800000</v>
      </c>
      <c r="C111">
        <v>371.815</v>
      </c>
      <c r="D111">
        <v>-508872</v>
      </c>
      <c r="E111" s="2">
        <v>2515830</v>
      </c>
      <c r="F111">
        <v>-2.8917499999999999E-2</v>
      </c>
      <c r="G111">
        <f t="shared" si="32"/>
        <v>1.0000596260255676</v>
      </c>
      <c r="H111">
        <f t="shared" si="33"/>
        <v>0.19864311472403887</v>
      </c>
      <c r="I111">
        <f t="shared" si="34"/>
        <v>3250</v>
      </c>
      <c r="J111">
        <v>2800000</v>
      </c>
      <c r="K111">
        <v>371.766706</v>
      </c>
      <c r="L111">
        <v>-508933.34149100003</v>
      </c>
      <c r="M111">
        <v>2515912.5684620002</v>
      </c>
      <c r="N111">
        <v>-4.5554999999999998E-2</v>
      </c>
      <c r="O111" s="2">
        <f t="shared" si="35"/>
        <v>1.0002897398879493</v>
      </c>
      <c r="P111">
        <f t="shared" si="36"/>
        <v>0.19864311472403887</v>
      </c>
      <c r="Q111">
        <f t="shared" si="39"/>
        <v>3250</v>
      </c>
      <c r="R111">
        <v>2800000</v>
      </c>
      <c r="S111">
        <v>371.69523099999998</v>
      </c>
      <c r="T111">
        <v>-1066899.2356809999</v>
      </c>
      <c r="U111">
        <v>4914105.1874169996</v>
      </c>
      <c r="V111">
        <v>2.1867000000000001E-2</v>
      </c>
      <c r="W111" s="2">
        <f t="shared" si="40"/>
        <v>1.0002066605305204</v>
      </c>
      <c r="X111">
        <f t="shared" si="41"/>
        <v>0.19864311472403887</v>
      </c>
      <c r="AO111" s="2"/>
    </row>
    <row r="112" spans="1:54" x14ac:dyDescent="0.2">
      <c r="A112">
        <f t="shared" si="31"/>
        <v>3375</v>
      </c>
      <c r="B112">
        <v>2900000</v>
      </c>
      <c r="C112">
        <v>371.78500000000003</v>
      </c>
      <c r="D112">
        <v>-508843</v>
      </c>
      <c r="E112" s="2">
        <v>2516580</v>
      </c>
      <c r="F112">
        <v>-2.2918000000000001E-2</v>
      </c>
      <c r="G112">
        <f t="shared" si="32"/>
        <v>1.0003577561534058</v>
      </c>
      <c r="H112">
        <f t="shared" si="33"/>
        <v>0.2062832345211173</v>
      </c>
      <c r="I112">
        <f t="shared" si="34"/>
        <v>3375</v>
      </c>
      <c r="J112">
        <v>2900000</v>
      </c>
      <c r="K112">
        <v>371.866422</v>
      </c>
      <c r="L112">
        <v>-508912.14595500001</v>
      </c>
      <c r="M112">
        <v>2516771.5907180002</v>
      </c>
      <c r="N112">
        <v>-0.116064</v>
      </c>
      <c r="O112" s="2">
        <f t="shared" si="35"/>
        <v>1.000631274470583</v>
      </c>
      <c r="P112">
        <f t="shared" si="36"/>
        <v>0.2062832345211173</v>
      </c>
      <c r="Q112">
        <f t="shared" si="39"/>
        <v>3375</v>
      </c>
      <c r="R112">
        <v>2900000</v>
      </c>
      <c r="S112">
        <v>371.67165699999998</v>
      </c>
      <c r="T112">
        <v>-1066886.8017180001</v>
      </c>
      <c r="U112">
        <v>4914637.6042179996</v>
      </c>
      <c r="V112">
        <v>-2.6519999999999998E-3</v>
      </c>
      <c r="W112" s="2">
        <f t="shared" si="40"/>
        <v>1.0003150275292372</v>
      </c>
      <c r="X112">
        <f t="shared" si="41"/>
        <v>0.2062832345211173</v>
      </c>
      <c r="AO112" s="2"/>
    </row>
    <row r="113" spans="1:41" x14ac:dyDescent="0.2">
      <c r="A113">
        <f t="shared" si="31"/>
        <v>3500</v>
      </c>
      <c r="B113">
        <v>3000000</v>
      </c>
      <c r="C113">
        <v>371.8</v>
      </c>
      <c r="D113">
        <v>-508834</v>
      </c>
      <c r="E113" s="2">
        <v>2516940</v>
      </c>
      <c r="F113">
        <v>-3.3050999999999997E-2</v>
      </c>
      <c r="G113">
        <f t="shared" si="32"/>
        <v>1.0005008586147681</v>
      </c>
      <c r="H113">
        <f t="shared" si="33"/>
        <v>0.2139233543181957</v>
      </c>
      <c r="I113">
        <f t="shared" si="34"/>
        <v>3500</v>
      </c>
      <c r="J113">
        <v>3000000</v>
      </c>
      <c r="K113">
        <v>371.84750400000001</v>
      </c>
      <c r="L113">
        <v>-508890.69952800003</v>
      </c>
      <c r="M113">
        <v>2517270.9022209998</v>
      </c>
      <c r="N113">
        <v>-8.2487000000000005E-2</v>
      </c>
      <c r="O113" s="2">
        <f t="shared" si="35"/>
        <v>1.0008297933617873</v>
      </c>
      <c r="P113">
        <f t="shared" si="36"/>
        <v>0.2139233543181957</v>
      </c>
      <c r="Q113">
        <f t="shared" si="39"/>
        <v>3500</v>
      </c>
      <c r="R113">
        <v>3000000</v>
      </c>
      <c r="S113">
        <v>371.68675300000001</v>
      </c>
      <c r="T113">
        <v>-1066861.736359</v>
      </c>
      <c r="U113">
        <v>4915695.6744569996</v>
      </c>
      <c r="V113">
        <v>-1.04E-2</v>
      </c>
      <c r="W113" s="2">
        <f t="shared" si="40"/>
        <v>1.0005303849259546</v>
      </c>
      <c r="X113">
        <f t="shared" si="41"/>
        <v>0.2139233543181957</v>
      </c>
      <c r="AO113" s="2"/>
    </row>
    <row r="114" spans="1:41" x14ac:dyDescent="0.2">
      <c r="A114">
        <f t="shared" si="31"/>
        <v>3625</v>
      </c>
      <c r="B114">
        <v>3100000</v>
      </c>
      <c r="C114">
        <v>371.779</v>
      </c>
      <c r="D114">
        <v>-508805</v>
      </c>
      <c r="E114" s="2">
        <v>2517820</v>
      </c>
      <c r="F114">
        <v>-5.1693299999999998E-2</v>
      </c>
      <c r="G114">
        <f t="shared" si="32"/>
        <v>1.0008506646314317</v>
      </c>
      <c r="H114">
        <f t="shared" si="33"/>
        <v>0.22156347411527413</v>
      </c>
      <c r="I114">
        <f t="shared" si="34"/>
        <v>3625</v>
      </c>
      <c r="J114">
        <v>3100000</v>
      </c>
      <c r="K114">
        <v>371.88358799999997</v>
      </c>
      <c r="L114">
        <v>-508867.12424500001</v>
      </c>
      <c r="M114">
        <v>2518722.8919170001</v>
      </c>
      <c r="N114">
        <v>-0.18240300000000001</v>
      </c>
      <c r="O114" s="2">
        <f t="shared" si="35"/>
        <v>1.0014070830552126</v>
      </c>
      <c r="P114">
        <f t="shared" si="36"/>
        <v>0.22156347411527413</v>
      </c>
      <c r="Q114">
        <f t="shared" si="39"/>
        <v>3625</v>
      </c>
      <c r="R114">
        <v>3100000</v>
      </c>
      <c r="S114">
        <v>371.69832600000001</v>
      </c>
      <c r="T114">
        <v>-1066829.4212489999</v>
      </c>
      <c r="U114">
        <v>4916403.9681930002</v>
      </c>
      <c r="V114">
        <v>-8.1829999999999993E-3</v>
      </c>
      <c r="W114" s="2">
        <f t="shared" si="40"/>
        <v>1.0006745495470484</v>
      </c>
      <c r="X114">
        <f t="shared" si="41"/>
        <v>0.22156347411527413</v>
      </c>
      <c r="AO114" s="2"/>
    </row>
    <row r="115" spans="1:41" x14ac:dyDescent="0.2">
      <c r="A115">
        <f t="shared" si="31"/>
        <v>3750</v>
      </c>
      <c r="B115">
        <v>3200000</v>
      </c>
      <c r="C115">
        <v>371.83199999999999</v>
      </c>
      <c r="D115">
        <v>-508781</v>
      </c>
      <c r="E115" s="2">
        <v>2519150</v>
      </c>
      <c r="F115">
        <v>-2.1279599999999999E-3</v>
      </c>
      <c r="G115">
        <f t="shared" si="32"/>
        <v>1.0013793487247982</v>
      </c>
      <c r="H115">
        <f t="shared" si="33"/>
        <v>0.22920359391235254</v>
      </c>
      <c r="I115">
        <f t="shared" si="34"/>
        <v>3750</v>
      </c>
      <c r="J115">
        <v>3200000</v>
      </c>
      <c r="K115">
        <v>371.80241799999999</v>
      </c>
      <c r="L115">
        <v>-508847.40209699998</v>
      </c>
      <c r="M115">
        <v>2519266.8678620001</v>
      </c>
      <c r="N115">
        <v>-4.4148E-2</v>
      </c>
      <c r="O115" s="2">
        <f t="shared" si="35"/>
        <v>1.0016233598699757</v>
      </c>
      <c r="P115">
        <f t="shared" si="36"/>
        <v>0.22920359391235254</v>
      </c>
      <c r="Q115">
        <f t="shared" si="39"/>
        <v>3750</v>
      </c>
      <c r="R115">
        <v>3200000</v>
      </c>
      <c r="S115">
        <v>371.72480899999999</v>
      </c>
      <c r="T115">
        <v>-1066801.7674219999</v>
      </c>
      <c r="U115">
        <v>4917365.0605579996</v>
      </c>
      <c r="V115">
        <v>5.7700000000000004E-4</v>
      </c>
      <c r="W115" s="2">
        <f t="shared" si="40"/>
        <v>1.0008701682707417</v>
      </c>
      <c r="X115">
        <f t="shared" si="41"/>
        <v>0.22920359391235254</v>
      </c>
      <c r="AO115" s="2"/>
    </row>
    <row r="116" spans="1:41" x14ac:dyDescent="0.2">
      <c r="A116">
        <f t="shared" si="31"/>
        <v>3875</v>
      </c>
      <c r="B116">
        <v>3300000</v>
      </c>
      <c r="C116">
        <v>371.88600000000002</v>
      </c>
      <c r="D116">
        <v>-508759</v>
      </c>
      <c r="E116" s="2">
        <v>2520540</v>
      </c>
      <c r="F116">
        <v>-0.132051</v>
      </c>
      <c r="G116">
        <f t="shared" si="32"/>
        <v>1.0019318832283914</v>
      </c>
      <c r="H116">
        <f t="shared" si="33"/>
        <v>0.23684371370943097</v>
      </c>
      <c r="I116">
        <f t="shared" si="34"/>
        <v>3875</v>
      </c>
      <c r="J116">
        <v>3300000</v>
      </c>
      <c r="K116">
        <v>371.79613599999999</v>
      </c>
      <c r="L116">
        <v>-508813.71268200001</v>
      </c>
      <c r="M116">
        <v>2520378.2489459999</v>
      </c>
      <c r="N116">
        <v>-6.5577999999999997E-2</v>
      </c>
      <c r="O116" s="2">
        <f t="shared" si="35"/>
        <v>1.0020652286015708</v>
      </c>
      <c r="P116">
        <f t="shared" si="36"/>
        <v>0.23684371370943097</v>
      </c>
      <c r="Q116">
        <f t="shared" si="39"/>
        <v>3875</v>
      </c>
      <c r="R116">
        <v>3300000</v>
      </c>
      <c r="S116">
        <v>371.71720299999998</v>
      </c>
      <c r="T116">
        <v>-1066782.0166440001</v>
      </c>
      <c r="U116">
        <v>4917944.5921909995</v>
      </c>
      <c r="V116">
        <v>-1.7191000000000001E-2</v>
      </c>
      <c r="W116" s="2">
        <f t="shared" si="40"/>
        <v>1.0009881249235215</v>
      </c>
      <c r="X116">
        <f t="shared" si="41"/>
        <v>0.23684371370943097</v>
      </c>
      <c r="AO116" s="2"/>
    </row>
    <row r="117" spans="1:41" x14ac:dyDescent="0.2">
      <c r="A117">
        <f t="shared" si="31"/>
        <v>4000</v>
      </c>
      <c r="B117">
        <v>3400000</v>
      </c>
      <c r="C117">
        <v>371.95100000000002</v>
      </c>
      <c r="D117">
        <v>-508730</v>
      </c>
      <c r="E117" s="2">
        <v>2521440</v>
      </c>
      <c r="F117">
        <v>-0.14027800000000001</v>
      </c>
      <c r="G117">
        <f t="shared" si="32"/>
        <v>1.0022896393817973</v>
      </c>
      <c r="H117">
        <f t="shared" si="33"/>
        <v>0.24448383350650937</v>
      </c>
      <c r="I117">
        <f t="shared" si="34"/>
        <v>4000</v>
      </c>
      <c r="J117">
        <v>3400000</v>
      </c>
      <c r="K117">
        <v>371.89646299999998</v>
      </c>
      <c r="L117">
        <v>-508782.54423200001</v>
      </c>
      <c r="M117">
        <v>2521063.1975150001</v>
      </c>
      <c r="N117">
        <v>-0.118782</v>
      </c>
      <c r="O117" s="2">
        <f t="shared" si="35"/>
        <v>1.0023375540529837</v>
      </c>
      <c r="P117">
        <f t="shared" si="36"/>
        <v>0.24448383350650937</v>
      </c>
      <c r="Q117">
        <f t="shared" si="39"/>
        <v>4000</v>
      </c>
      <c r="R117">
        <v>3400000</v>
      </c>
      <c r="S117">
        <v>371.71687800000001</v>
      </c>
      <c r="T117">
        <v>-1066749.7109449999</v>
      </c>
      <c r="U117">
        <v>4919271.474405</v>
      </c>
      <c r="V117">
        <v>-1.4179000000000001E-2</v>
      </c>
      <c r="W117" s="2">
        <f t="shared" si="40"/>
        <v>1.0012581957456888</v>
      </c>
      <c r="X117">
        <f t="shared" si="41"/>
        <v>0.24448383350650937</v>
      </c>
      <c r="AO117" s="2"/>
    </row>
    <row r="118" spans="1:41" x14ac:dyDescent="0.2">
      <c r="A118">
        <f t="shared" si="31"/>
        <v>4125</v>
      </c>
      <c r="B118">
        <v>3500000</v>
      </c>
      <c r="C118">
        <v>371.83499999999998</v>
      </c>
      <c r="D118">
        <v>-508696</v>
      </c>
      <c r="E118" s="2">
        <v>2522230</v>
      </c>
      <c r="F118">
        <v>-8.9304900000000006E-2</v>
      </c>
      <c r="G118">
        <f t="shared" si="32"/>
        <v>1.0026036697831202</v>
      </c>
      <c r="H118">
        <f t="shared" si="33"/>
        <v>0.25212395330358778</v>
      </c>
      <c r="I118">
        <f t="shared" si="34"/>
        <v>4125</v>
      </c>
      <c r="J118">
        <v>3500000</v>
      </c>
      <c r="K118">
        <v>371.79514</v>
      </c>
      <c r="L118">
        <v>-508753.88135500002</v>
      </c>
      <c r="M118">
        <v>2522123.3058190001</v>
      </c>
      <c r="N118">
        <v>-6.5687999999999996E-2</v>
      </c>
      <c r="O118" s="2">
        <f t="shared" si="35"/>
        <v>1.0027590374832722</v>
      </c>
      <c r="P118">
        <f t="shared" si="36"/>
        <v>0.25212395330358778</v>
      </c>
      <c r="Q118">
        <f t="shared" si="39"/>
        <v>4125</v>
      </c>
      <c r="R118">
        <v>3500000</v>
      </c>
      <c r="S118">
        <v>371.699229</v>
      </c>
      <c r="T118">
        <v>-1066713.6926770001</v>
      </c>
      <c r="U118">
        <v>4920188.0436070003</v>
      </c>
      <c r="V118">
        <v>-4.62E-3</v>
      </c>
      <c r="W118" s="2">
        <f t="shared" si="40"/>
        <v>1.0014447523181906</v>
      </c>
      <c r="X118">
        <f t="shared" si="41"/>
        <v>0.25212395330358778</v>
      </c>
      <c r="AO118" s="2"/>
    </row>
    <row r="119" spans="1:41" x14ac:dyDescent="0.2">
      <c r="A119">
        <f t="shared" si="31"/>
        <v>4250</v>
      </c>
      <c r="B119">
        <v>3600000</v>
      </c>
      <c r="C119">
        <v>371.88799999999998</v>
      </c>
      <c r="D119">
        <v>-508660</v>
      </c>
      <c r="E119" s="2">
        <v>2523280</v>
      </c>
      <c r="F119">
        <v>-0.14249100000000001</v>
      </c>
      <c r="G119">
        <f t="shared" si="32"/>
        <v>1.0030210519620937</v>
      </c>
      <c r="H119">
        <f t="shared" si="33"/>
        <v>0.25976407310066624</v>
      </c>
      <c r="I119">
        <f t="shared" si="34"/>
        <v>4250</v>
      </c>
      <c r="J119">
        <v>3600000</v>
      </c>
      <c r="K119">
        <v>371.81186700000001</v>
      </c>
      <c r="L119">
        <v>-508713.10927700001</v>
      </c>
      <c r="M119">
        <v>2523780.4305270002</v>
      </c>
      <c r="N119">
        <v>-9.6979999999999997E-2</v>
      </c>
      <c r="O119" s="2">
        <f t="shared" si="35"/>
        <v>1.0034178858327365</v>
      </c>
      <c r="P119">
        <f t="shared" si="36"/>
        <v>0.25976407310066624</v>
      </c>
      <c r="Q119">
        <f t="shared" si="39"/>
        <v>4250</v>
      </c>
      <c r="R119">
        <v>3600000</v>
      </c>
      <c r="S119">
        <v>371.71157199999999</v>
      </c>
      <c r="T119">
        <v>-1066691.6849179999</v>
      </c>
      <c r="U119">
        <v>4920557.669613</v>
      </c>
      <c r="V119">
        <v>-2.1059999999999999E-2</v>
      </c>
      <c r="W119" s="2">
        <f t="shared" si="40"/>
        <v>1.0015199852200123</v>
      </c>
      <c r="X119">
        <f t="shared" si="41"/>
        <v>0.25976407310066624</v>
      </c>
      <c r="AO119" s="2"/>
    </row>
    <row r="120" spans="1:41" x14ac:dyDescent="0.2">
      <c r="A120">
        <f t="shared" si="31"/>
        <v>4375</v>
      </c>
      <c r="B120">
        <v>3700000</v>
      </c>
      <c r="C120">
        <v>371.78199999999998</v>
      </c>
      <c r="D120">
        <v>-508627</v>
      </c>
      <c r="E120" s="2">
        <v>2524350</v>
      </c>
      <c r="F120">
        <v>-4.5054700000000003E-2</v>
      </c>
      <c r="G120">
        <f t="shared" si="32"/>
        <v>1.0034463842778096</v>
      </c>
      <c r="H120">
        <f t="shared" si="33"/>
        <v>0.26740419289774464</v>
      </c>
      <c r="I120">
        <f t="shared" si="34"/>
        <v>4375</v>
      </c>
      <c r="J120">
        <v>3700000</v>
      </c>
      <c r="K120">
        <v>371.860232</v>
      </c>
      <c r="L120">
        <v>-508684.80361100001</v>
      </c>
      <c r="M120">
        <v>2525116.1485899999</v>
      </c>
      <c r="N120">
        <v>-0.111405</v>
      </c>
      <c r="O120" s="2">
        <f t="shared" si="35"/>
        <v>1.0039489476393151</v>
      </c>
      <c r="P120">
        <f t="shared" si="36"/>
        <v>0.26740419289774464</v>
      </c>
      <c r="Q120">
        <f t="shared" si="39"/>
        <v>4375</v>
      </c>
      <c r="R120">
        <v>3700000</v>
      </c>
      <c r="S120">
        <v>371.69534599999997</v>
      </c>
      <c r="T120">
        <v>-1066655.8548920001</v>
      </c>
      <c r="U120">
        <v>4921902.8098339997</v>
      </c>
      <c r="V120">
        <v>-2.6519999999999998E-3</v>
      </c>
      <c r="W120" s="2">
        <f t="shared" si="40"/>
        <v>1.0017937722386208</v>
      </c>
      <c r="X120">
        <f t="shared" si="41"/>
        <v>0.26740419289774464</v>
      </c>
      <c r="AO120" s="2"/>
    </row>
    <row r="121" spans="1:41" x14ac:dyDescent="0.2">
      <c r="A121">
        <f t="shared" si="31"/>
        <v>4500</v>
      </c>
      <c r="B121">
        <v>3800000</v>
      </c>
      <c r="C121">
        <v>371.90499999999997</v>
      </c>
      <c r="D121">
        <v>-508586</v>
      </c>
      <c r="E121" s="2">
        <v>2525890</v>
      </c>
      <c r="F121">
        <v>-0.13730300000000001</v>
      </c>
      <c r="G121">
        <f t="shared" si="32"/>
        <v>1.0040585448069708</v>
      </c>
      <c r="H121">
        <f t="shared" si="33"/>
        <v>0.27504431269482305</v>
      </c>
      <c r="I121">
        <f t="shared" si="34"/>
        <v>4500</v>
      </c>
      <c r="J121">
        <v>3800000</v>
      </c>
      <c r="K121">
        <v>371.78311200000002</v>
      </c>
      <c r="L121">
        <v>-508643.94127000001</v>
      </c>
      <c r="M121">
        <v>2525993.0557809998</v>
      </c>
      <c r="N121">
        <v>-9.6520000000000009E-3</v>
      </c>
      <c r="O121" s="2">
        <f t="shared" si="35"/>
        <v>1.0042975930083899</v>
      </c>
      <c r="P121">
        <f t="shared" si="36"/>
        <v>0.27504431269482305</v>
      </c>
      <c r="Q121">
        <f t="shared" si="39"/>
        <v>4500</v>
      </c>
      <c r="R121">
        <v>3800000</v>
      </c>
      <c r="S121">
        <v>371.684437</v>
      </c>
      <c r="T121">
        <v>-1066619.4236659999</v>
      </c>
      <c r="U121">
        <v>4923213.8245449997</v>
      </c>
      <c r="V121">
        <v>5.2300000000000003E-3</v>
      </c>
      <c r="W121" s="2">
        <f t="shared" si="40"/>
        <v>1.0020606134225158</v>
      </c>
      <c r="X121">
        <f t="shared" si="41"/>
        <v>0.27504431269482305</v>
      </c>
      <c r="AO121" s="2"/>
    </row>
    <row r="122" spans="1:41" x14ac:dyDescent="0.2">
      <c r="A122">
        <f t="shared" si="31"/>
        <v>4625</v>
      </c>
      <c r="B122">
        <v>3900000</v>
      </c>
      <c r="C122">
        <v>371.81599999999997</v>
      </c>
      <c r="D122">
        <v>-508549</v>
      </c>
      <c r="E122" s="2">
        <v>2527080</v>
      </c>
      <c r="F122">
        <v>-4.8366199999999998E-2</v>
      </c>
      <c r="G122">
        <f t="shared" si="32"/>
        <v>1.0045315779431405</v>
      </c>
      <c r="H122">
        <f t="shared" si="33"/>
        <v>0.28268443249190145</v>
      </c>
      <c r="I122">
        <f t="shared" si="34"/>
        <v>4625</v>
      </c>
      <c r="J122">
        <v>3900000</v>
      </c>
      <c r="K122">
        <v>371.828395</v>
      </c>
      <c r="L122">
        <v>-508604.845309</v>
      </c>
      <c r="M122">
        <v>2527582.610196</v>
      </c>
      <c r="N122">
        <v>-5.2005000000000003E-2</v>
      </c>
      <c r="O122" s="2">
        <f t="shared" si="35"/>
        <v>1.0049295764056867</v>
      </c>
      <c r="P122">
        <f t="shared" si="36"/>
        <v>0.28268443249190145</v>
      </c>
      <c r="Q122">
        <f t="shared" si="39"/>
        <v>4625</v>
      </c>
      <c r="R122">
        <v>3900000</v>
      </c>
      <c r="S122">
        <v>371.71989600000001</v>
      </c>
      <c r="T122">
        <v>-1066585.1418560001</v>
      </c>
      <c r="U122">
        <v>4924229.2380640004</v>
      </c>
      <c r="V122">
        <v>-4.4359999999999998E-3</v>
      </c>
      <c r="W122" s="2">
        <f t="shared" si="40"/>
        <v>1.0022672885599342</v>
      </c>
      <c r="X122">
        <f t="shared" si="41"/>
        <v>0.28268443249190145</v>
      </c>
      <c r="AO122" s="2"/>
    </row>
    <row r="123" spans="1:41" x14ac:dyDescent="0.2">
      <c r="A123">
        <f t="shared" si="31"/>
        <v>4750</v>
      </c>
      <c r="B123">
        <v>4000000</v>
      </c>
      <c r="C123">
        <v>371.79</v>
      </c>
      <c r="D123">
        <v>-508506</v>
      </c>
      <c r="E123" s="2">
        <v>2528510</v>
      </c>
      <c r="F123">
        <v>-3.7857000000000002E-2</v>
      </c>
      <c r="G123">
        <f t="shared" si="32"/>
        <v>1.0051000127202188</v>
      </c>
      <c r="H123">
        <f t="shared" si="33"/>
        <v>0.29032455228897991</v>
      </c>
      <c r="I123">
        <f t="shared" si="34"/>
        <v>4750</v>
      </c>
      <c r="J123">
        <v>4000000</v>
      </c>
      <c r="K123">
        <v>371.89226100000002</v>
      </c>
      <c r="L123">
        <v>-508560.397214</v>
      </c>
      <c r="M123">
        <v>2528897.1247459999</v>
      </c>
      <c r="N123">
        <v>-0.14976999999999999</v>
      </c>
      <c r="O123" s="2">
        <f t="shared" si="35"/>
        <v>1.0054522080081443</v>
      </c>
      <c r="P123">
        <f t="shared" si="36"/>
        <v>0.29032455228897991</v>
      </c>
      <c r="Q123">
        <f t="shared" si="39"/>
        <v>4750</v>
      </c>
      <c r="R123">
        <v>4000000</v>
      </c>
      <c r="S123">
        <v>371.71999399999999</v>
      </c>
      <c r="T123">
        <v>-1066540.1879680001</v>
      </c>
      <c r="U123">
        <v>4925979.9648759998</v>
      </c>
      <c r="V123">
        <v>-3.0158000000000001E-2</v>
      </c>
      <c r="W123" s="2">
        <f t="shared" si="40"/>
        <v>1.0026236278223934</v>
      </c>
      <c r="X123">
        <f t="shared" si="41"/>
        <v>0.29032455228897991</v>
      </c>
      <c r="AO123" s="2"/>
    </row>
    <row r="124" spans="1:41" x14ac:dyDescent="0.2">
      <c r="A124">
        <f t="shared" si="31"/>
        <v>4875</v>
      </c>
      <c r="B124">
        <v>4100000</v>
      </c>
      <c r="C124">
        <v>371.80799999999999</v>
      </c>
      <c r="D124">
        <v>-508461</v>
      </c>
      <c r="E124" s="2">
        <v>2530360</v>
      </c>
      <c r="F124">
        <v>-6.9792199999999999E-2</v>
      </c>
      <c r="G124">
        <f t="shared" si="32"/>
        <v>1.0058354003688863</v>
      </c>
      <c r="H124">
        <f t="shared" si="33"/>
        <v>0.29796467208605831</v>
      </c>
      <c r="I124">
        <f t="shared" si="34"/>
        <v>4875</v>
      </c>
      <c r="J124">
        <v>4100000</v>
      </c>
      <c r="K124">
        <v>371.78656899999999</v>
      </c>
      <c r="L124">
        <v>-508521.92508800002</v>
      </c>
      <c r="M124">
        <v>2531059.5481659998</v>
      </c>
      <c r="N124">
        <v>-5.9878000000000001E-2</v>
      </c>
      <c r="O124" s="2">
        <f t="shared" si="35"/>
        <v>1.0063119556748295</v>
      </c>
      <c r="P124">
        <f t="shared" si="36"/>
        <v>0.29796467208605831</v>
      </c>
      <c r="Q124">
        <f t="shared" si="39"/>
        <v>4875</v>
      </c>
      <c r="R124">
        <v>4100000</v>
      </c>
      <c r="S124">
        <v>371.67125800000002</v>
      </c>
      <c r="T124">
        <v>-1066490.8956289999</v>
      </c>
      <c r="U124">
        <v>4927165.4887089999</v>
      </c>
      <c r="V124">
        <v>1.73E-4</v>
      </c>
      <c r="W124" s="2">
        <f t="shared" si="40"/>
        <v>1.0028649268562482</v>
      </c>
      <c r="X124">
        <f t="shared" si="41"/>
        <v>0.29796467208605831</v>
      </c>
      <c r="AO124" s="2"/>
    </row>
    <row r="125" spans="1:41" x14ac:dyDescent="0.2">
      <c r="A125">
        <f t="shared" si="31"/>
        <v>5000</v>
      </c>
      <c r="B125">
        <v>4200000</v>
      </c>
      <c r="C125">
        <v>371.84199999999998</v>
      </c>
      <c r="D125">
        <v>-508411</v>
      </c>
      <c r="E125" s="2">
        <v>2531620</v>
      </c>
      <c r="F125">
        <v>-2.3105899999999999E-2</v>
      </c>
      <c r="G125">
        <f t="shared" si="32"/>
        <v>1.0063362589836544</v>
      </c>
      <c r="H125">
        <f t="shared" si="33"/>
        <v>0.30560479188313672</v>
      </c>
      <c r="I125">
        <f t="shared" si="34"/>
        <v>5000</v>
      </c>
      <c r="J125">
        <v>4200000</v>
      </c>
      <c r="K125">
        <v>371.820382</v>
      </c>
      <c r="L125">
        <v>-508469.07128199999</v>
      </c>
      <c r="M125">
        <v>2532397.9867079998</v>
      </c>
      <c r="N125">
        <v>-5.0771999999999998E-2</v>
      </c>
      <c r="O125" s="2">
        <f t="shared" si="35"/>
        <v>1.0068440991037451</v>
      </c>
      <c r="P125">
        <f t="shared" si="36"/>
        <v>0.30560479188313672</v>
      </c>
      <c r="Q125">
        <f t="shared" si="39"/>
        <v>5000</v>
      </c>
      <c r="R125">
        <v>4200000</v>
      </c>
      <c r="S125">
        <v>371.73775899999998</v>
      </c>
      <c r="T125">
        <v>-1066438.0539480001</v>
      </c>
      <c r="U125">
        <v>4928554.2033409998</v>
      </c>
      <c r="V125">
        <v>-2.4506E-2</v>
      </c>
      <c r="W125" s="2">
        <f t="shared" si="40"/>
        <v>1.0031475829190568</v>
      </c>
      <c r="X125">
        <f t="shared" si="41"/>
        <v>0.30560479188313672</v>
      </c>
      <c r="AO125" s="2"/>
    </row>
    <row r="126" spans="1:41" x14ac:dyDescent="0.2">
      <c r="A126">
        <f t="shared" si="31"/>
        <v>5125</v>
      </c>
      <c r="B126">
        <v>4300000</v>
      </c>
      <c r="C126">
        <v>371.85899999999998</v>
      </c>
      <c r="D126">
        <v>-508357</v>
      </c>
      <c r="E126" s="2">
        <v>2533720</v>
      </c>
      <c r="F126">
        <v>-6.18557E-2</v>
      </c>
      <c r="G126">
        <f t="shared" si="32"/>
        <v>1.0071710233416016</v>
      </c>
      <c r="H126">
        <f t="shared" si="33"/>
        <v>0.31324491168021512</v>
      </c>
      <c r="I126">
        <f t="shared" si="34"/>
        <v>5125</v>
      </c>
      <c r="J126">
        <v>4300000</v>
      </c>
      <c r="K126">
        <v>371.92549300000002</v>
      </c>
      <c r="L126">
        <v>-508423.93830699997</v>
      </c>
      <c r="M126">
        <v>2533957.2862729998</v>
      </c>
      <c r="N126">
        <v>-0.20590600000000001</v>
      </c>
      <c r="O126" s="2">
        <f t="shared" si="35"/>
        <v>1.007464053618792</v>
      </c>
      <c r="P126">
        <f t="shared" si="36"/>
        <v>0.31324491168021512</v>
      </c>
      <c r="Q126">
        <f t="shared" si="39"/>
        <v>5125</v>
      </c>
      <c r="R126">
        <v>4300000</v>
      </c>
      <c r="S126">
        <v>371.739688</v>
      </c>
      <c r="T126">
        <v>-1066391.866924</v>
      </c>
      <c r="U126">
        <v>4930511.7996479999</v>
      </c>
      <c r="V126">
        <v>-4.0723000000000002E-2</v>
      </c>
      <c r="W126" s="2">
        <f t="shared" si="40"/>
        <v>1.0035460279645363</v>
      </c>
      <c r="X126">
        <f t="shared" si="41"/>
        <v>0.31324491168021512</v>
      </c>
      <c r="AO126" s="2"/>
    </row>
    <row r="127" spans="1:41" x14ac:dyDescent="0.2">
      <c r="A127">
        <f t="shared" si="31"/>
        <v>5250</v>
      </c>
      <c r="B127">
        <v>4400000</v>
      </c>
      <c r="C127">
        <v>371.88</v>
      </c>
      <c r="D127">
        <v>-508308</v>
      </c>
      <c r="E127" s="2">
        <v>2536200</v>
      </c>
      <c r="F127">
        <v>-0.153724</v>
      </c>
      <c r="G127">
        <f t="shared" si="32"/>
        <v>1.0081568402976531</v>
      </c>
      <c r="H127">
        <f t="shared" si="33"/>
        <v>0.32088503147729358</v>
      </c>
      <c r="I127">
        <f t="shared" si="34"/>
        <v>5250</v>
      </c>
      <c r="J127">
        <v>4400000</v>
      </c>
      <c r="K127">
        <v>371.79799700000001</v>
      </c>
      <c r="L127">
        <v>-508363.96445700002</v>
      </c>
      <c r="M127">
        <v>2536182.5235080002</v>
      </c>
      <c r="N127">
        <v>-6.4559000000000005E-2</v>
      </c>
      <c r="O127" s="2">
        <f t="shared" si="35"/>
        <v>1.0083487751321267</v>
      </c>
      <c r="P127">
        <f t="shared" si="36"/>
        <v>0.32088503147729358</v>
      </c>
      <c r="Q127">
        <f t="shared" si="39"/>
        <v>5250</v>
      </c>
      <c r="R127">
        <v>4400000</v>
      </c>
      <c r="S127">
        <v>371.791586</v>
      </c>
      <c r="T127">
        <v>-1066337.4606049999</v>
      </c>
      <c r="U127">
        <v>4932300.9056550004</v>
      </c>
      <c r="V127">
        <v>-4.9896000000000003E-2</v>
      </c>
      <c r="W127" s="2">
        <f t="shared" si="40"/>
        <v>1.0039101788478302</v>
      </c>
      <c r="X127">
        <f t="shared" si="41"/>
        <v>0.32088503147729358</v>
      </c>
      <c r="AO127" s="2"/>
    </row>
    <row r="128" spans="1:41" x14ac:dyDescent="0.2">
      <c r="A128">
        <f t="shared" si="31"/>
        <v>5375</v>
      </c>
      <c r="B128">
        <v>4500000</v>
      </c>
      <c r="C128">
        <v>371.73700000000002</v>
      </c>
      <c r="D128">
        <v>-508250</v>
      </c>
      <c r="E128" s="2">
        <v>2538570</v>
      </c>
      <c r="F128">
        <v>-5.9102200000000001E-2</v>
      </c>
      <c r="G128">
        <f t="shared" si="32"/>
        <v>1.0090989315016219</v>
      </c>
      <c r="H128">
        <f t="shared" si="33"/>
        <v>0.32852515127437198</v>
      </c>
      <c r="I128">
        <f t="shared" si="34"/>
        <v>5375</v>
      </c>
      <c r="J128">
        <v>4500000</v>
      </c>
      <c r="K128">
        <v>371.80935299999999</v>
      </c>
      <c r="L128">
        <v>-508301.41347600002</v>
      </c>
      <c r="M128">
        <v>2538471.4544609999</v>
      </c>
      <c r="N128">
        <v>-5.8192000000000001E-2</v>
      </c>
      <c r="O128" s="2">
        <f t="shared" si="35"/>
        <v>1.0092588203285688</v>
      </c>
      <c r="P128">
        <f t="shared" si="36"/>
        <v>0.32852515127437198</v>
      </c>
      <c r="Q128">
        <f t="shared" si="39"/>
        <v>5375</v>
      </c>
      <c r="R128">
        <v>4500000</v>
      </c>
      <c r="S128">
        <v>371.71049099999999</v>
      </c>
      <c r="T128">
        <v>-1066276.568059</v>
      </c>
      <c r="U128">
        <v>4934540.0357879996</v>
      </c>
      <c r="V128">
        <v>-2.5765E-2</v>
      </c>
      <c r="W128" s="2">
        <f t="shared" si="40"/>
        <v>1.0043659266976228</v>
      </c>
      <c r="X128">
        <f t="shared" si="41"/>
        <v>0.32852515127437198</v>
      </c>
      <c r="AO128" s="2"/>
    </row>
    <row r="129" spans="1:41" x14ac:dyDescent="0.2">
      <c r="A129">
        <f t="shared" si="31"/>
        <v>5500</v>
      </c>
      <c r="B129">
        <v>4600000</v>
      </c>
      <c r="C129">
        <v>371.87700000000001</v>
      </c>
      <c r="D129">
        <v>-508189</v>
      </c>
      <c r="E129" s="2">
        <v>2541450</v>
      </c>
      <c r="F129">
        <v>-8.6449899999999996E-2</v>
      </c>
      <c r="G129">
        <f t="shared" si="32"/>
        <v>1.0102437511925204</v>
      </c>
      <c r="H129">
        <f t="shared" si="33"/>
        <v>0.33616527107145039</v>
      </c>
      <c r="I129">
        <f t="shared" si="34"/>
        <v>5500</v>
      </c>
      <c r="J129">
        <v>4600000</v>
      </c>
      <c r="K129">
        <v>371.87427600000001</v>
      </c>
      <c r="L129">
        <v>-508240.817721</v>
      </c>
      <c r="M129">
        <v>2540911.5513309999</v>
      </c>
      <c r="N129">
        <v>-8.6016999999999996E-2</v>
      </c>
      <c r="O129" s="2">
        <f t="shared" si="35"/>
        <v>1.0102289668646569</v>
      </c>
      <c r="P129">
        <f t="shared" si="36"/>
        <v>0.33616527107145039</v>
      </c>
      <c r="Q129">
        <f t="shared" si="39"/>
        <v>5500</v>
      </c>
      <c r="R129">
        <v>4600000</v>
      </c>
      <c r="S129">
        <v>371.73196100000001</v>
      </c>
      <c r="T129">
        <v>-1066225.16451</v>
      </c>
      <c r="U129">
        <v>4936570.524158</v>
      </c>
      <c r="V129">
        <v>-4.1338E-2</v>
      </c>
      <c r="W129" s="2">
        <f t="shared" si="40"/>
        <v>1.004779208040685</v>
      </c>
      <c r="X129">
        <f t="shared" si="41"/>
        <v>0.33616527107145039</v>
      </c>
      <c r="AO129" s="2"/>
    </row>
    <row r="130" spans="1:41" x14ac:dyDescent="0.2">
      <c r="A130">
        <f t="shared" si="31"/>
        <v>5625</v>
      </c>
      <c r="B130">
        <v>4700000</v>
      </c>
      <c r="C130">
        <v>371.86900000000003</v>
      </c>
      <c r="D130">
        <v>-508121</v>
      </c>
      <c r="E130" s="2">
        <v>2544350</v>
      </c>
      <c r="F130">
        <v>9.9224299999999994E-3</v>
      </c>
      <c r="G130">
        <f t="shared" si="32"/>
        <v>1.0113965210201616</v>
      </c>
      <c r="H130">
        <f t="shared" si="33"/>
        <v>0.34380539086852879</v>
      </c>
      <c r="I130">
        <f t="shared" si="34"/>
        <v>5625</v>
      </c>
      <c r="J130">
        <v>4700000</v>
      </c>
      <c r="K130">
        <v>371.81127199999997</v>
      </c>
      <c r="L130">
        <v>-508175.67154100002</v>
      </c>
      <c r="M130">
        <v>2543434.9680570001</v>
      </c>
      <c r="N130">
        <v>-6.0740000000000002E-2</v>
      </c>
      <c r="O130" s="2">
        <f t="shared" si="35"/>
        <v>1.0112322401469327</v>
      </c>
      <c r="P130">
        <f t="shared" si="36"/>
        <v>0.34380539086852879</v>
      </c>
      <c r="Q130">
        <f t="shared" si="39"/>
        <v>5625</v>
      </c>
      <c r="R130">
        <v>4700000</v>
      </c>
      <c r="S130">
        <v>371.716185</v>
      </c>
      <c r="T130">
        <v>-1066145.3492429999</v>
      </c>
      <c r="U130">
        <v>4939948.6525640003</v>
      </c>
      <c r="V130">
        <v>-7.3879999999999996E-3</v>
      </c>
      <c r="W130" s="2">
        <f t="shared" si="40"/>
        <v>1.0054667852094563</v>
      </c>
      <c r="X130">
        <f t="shared" si="41"/>
        <v>0.34380539086852879</v>
      </c>
      <c r="AO130" s="2"/>
    </row>
    <row r="131" spans="1:41" x14ac:dyDescent="0.2">
      <c r="AO131" s="2"/>
    </row>
    <row r="132" spans="1:41" x14ac:dyDescent="0.2">
      <c r="G132">
        <v>0.99974957069261594</v>
      </c>
      <c r="H132">
        <v>0.19100299492696046</v>
      </c>
      <c r="I132">
        <f>(H133-H132)/(G133-G132)*(1-G132)+H132</f>
        <v>0.19717386091690831</v>
      </c>
      <c r="O132">
        <v>0.99943645803814563</v>
      </c>
      <c r="P132">
        <v>0.17572275533280363</v>
      </c>
      <c r="Q132">
        <f>(P133-P132)/(O133-O132)*(1-O132)+P132</f>
        <v>0.22400214801742044</v>
      </c>
      <c r="W132">
        <v>0.99938054742868454</v>
      </c>
      <c r="X132">
        <v>0.12988203655033312</v>
      </c>
      <c r="Y132">
        <f>(X133-X132)/(W133-W132)*(1-W132)+X132</f>
        <v>0.15834484318011985</v>
      </c>
      <c r="AO132" s="2"/>
    </row>
    <row r="133" spans="1:41" x14ac:dyDescent="0.2">
      <c r="G133">
        <v>1.0000596260255676</v>
      </c>
      <c r="H133">
        <v>0.19864311472403887</v>
      </c>
      <c r="O133">
        <v>0.99952563745528067</v>
      </c>
      <c r="P133">
        <v>0.18336287512988203</v>
      </c>
      <c r="W133">
        <v>0.99954682378768933</v>
      </c>
      <c r="X133">
        <v>0.13752215634741152</v>
      </c>
      <c r="AO133" s="2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3B2E-90AC-1E4A-9336-4C2E16BB1E60}">
  <dimension ref="B1:BQ844"/>
  <sheetViews>
    <sheetView topLeftCell="AL616" workbookViewId="0">
      <selection activeCell="BC692" sqref="BC692"/>
    </sheetView>
  </sheetViews>
  <sheetFormatPr baseColWidth="10" defaultRowHeight="16" x14ac:dyDescent="0.2"/>
  <cols>
    <col min="41" max="41" width="11.33203125" bestFit="1" customWidth="1"/>
    <col min="45" max="45" width="11.33203125" bestFit="1" customWidth="1"/>
    <col min="46" max="46" width="11.5" customWidth="1"/>
    <col min="52" max="52" width="11.33203125" bestFit="1" customWidth="1"/>
    <col min="67" max="67" width="12.33203125" customWidth="1"/>
  </cols>
  <sheetData>
    <row r="1" spans="2:69" x14ac:dyDescent="0.2">
      <c r="AH1" t="s">
        <v>59</v>
      </c>
      <c r="AJ1">
        <v>10000.264999999999</v>
      </c>
      <c r="AL1" t="s">
        <v>60</v>
      </c>
      <c r="AM1">
        <v>10001.815000000001</v>
      </c>
      <c r="AO1" t="s">
        <v>58</v>
      </c>
      <c r="AS1" s="1" t="s">
        <v>87</v>
      </c>
      <c r="AT1" s="1"/>
      <c r="AV1" t="s">
        <v>11</v>
      </c>
      <c r="AW1" t="s">
        <v>89</v>
      </c>
      <c r="AX1" t="s">
        <v>90</v>
      </c>
      <c r="AY1" t="s">
        <v>92</v>
      </c>
      <c r="BK1">
        <v>10000.264999999999</v>
      </c>
      <c r="BL1" t="s">
        <v>62</v>
      </c>
      <c r="BN1" s="1" t="s">
        <v>87</v>
      </c>
      <c r="BO1" s="1"/>
    </row>
    <row r="2" spans="2:69" x14ac:dyDescent="0.2">
      <c r="AJ2">
        <v>21.486999999999998</v>
      </c>
      <c r="AM2">
        <v>21.516999999999999</v>
      </c>
      <c r="AO2">
        <v>11149.496999999999</v>
      </c>
      <c r="AQ2" t="s">
        <v>86</v>
      </c>
      <c r="AS2" s="7">
        <v>197.22900000000001</v>
      </c>
      <c r="AT2" s="7">
        <v>1030015.045</v>
      </c>
      <c r="AV2">
        <v>400</v>
      </c>
      <c r="AW2">
        <f>AS$2+AS$3/AV2+AS$4/(AV2^2)</f>
        <v>497.99724096875002</v>
      </c>
      <c r="AX2">
        <f>AS$5+AS$6/AV2+AS$7/(AV2^2)</f>
        <v>-22032.991752275</v>
      </c>
      <c r="AY2">
        <f>AT$2+AT$3/AV2+AT$4/(AV2^2)</f>
        <v>1030015.0302457687</v>
      </c>
      <c r="BK2">
        <v>21.486999999999998</v>
      </c>
      <c r="BM2" t="s">
        <v>86</v>
      </c>
      <c r="BN2" s="7">
        <v>197.22900000000001</v>
      </c>
      <c r="BO2" s="7">
        <v>1030015.045</v>
      </c>
    </row>
    <row r="3" spans="2:69" x14ac:dyDescent="0.2">
      <c r="AE3" t="s">
        <v>47</v>
      </c>
      <c r="AJ3">
        <v>245.92099999999999</v>
      </c>
      <c r="AM3">
        <v>247.029</v>
      </c>
      <c r="AO3">
        <v>24.882999999999999</v>
      </c>
      <c r="AS3" s="7">
        <v>120307.145</v>
      </c>
      <c r="AT3" s="7">
        <v>-5.2</v>
      </c>
      <c r="AV3">
        <v>500</v>
      </c>
      <c r="AW3">
        <f>AS$2+AS$3/AV3+AS$4/(AV3^2)</f>
        <v>437.84353222000004</v>
      </c>
      <c r="AX3">
        <f>AS$5+AS$6/AV3+AS$7/(AV3^2)</f>
        <v>-22034.137884256001</v>
      </c>
      <c r="AY3">
        <f t="shared" ref="AY3:AY4" si="0">AT$2+AT$3/AV3+AT$4/(AV3^2)</f>
        <v>1030015.033477292</v>
      </c>
      <c r="AZ3" t="s">
        <v>48</v>
      </c>
      <c r="BH3" t="s">
        <v>47</v>
      </c>
      <c r="BI3" t="s">
        <v>48</v>
      </c>
      <c r="BJ3" t="s">
        <v>56</v>
      </c>
      <c r="BK3">
        <v>245.92099999999999</v>
      </c>
      <c r="BL3" t="s">
        <v>85</v>
      </c>
      <c r="BN3" s="7">
        <v>120307.145</v>
      </c>
      <c r="BO3" s="7">
        <v>-5.2</v>
      </c>
    </row>
    <row r="4" spans="2:69" x14ac:dyDescent="0.2">
      <c r="AB4">
        <f>AE4/(1500^2)</f>
        <v>-0.38707203555555553</v>
      </c>
      <c r="AE4">
        <v>-870912.08</v>
      </c>
      <c r="AJ4">
        <v>2.7E-2</v>
      </c>
      <c r="AM4">
        <v>3.6999999999999998E-2</v>
      </c>
      <c r="AO4">
        <v>11.331</v>
      </c>
      <c r="AQ4">
        <v>1</v>
      </c>
      <c r="AS4" s="7">
        <v>60.555</v>
      </c>
      <c r="AT4" s="7">
        <v>-280.67700000000002</v>
      </c>
      <c r="AV4">
        <v>600</v>
      </c>
      <c r="AW4">
        <f>AS$2+AS$3/AV4+AS$4/(AV4^2)</f>
        <v>397.74107654166664</v>
      </c>
      <c r="AX4">
        <f>AS$5+AS$6/AV4+AS$7/(AV4^2)</f>
        <v>-22034.902004900003</v>
      </c>
      <c r="AY4">
        <f t="shared" si="0"/>
        <v>1030015.035553675</v>
      </c>
      <c r="AZ4">
        <v>259780</v>
      </c>
      <c r="BH4">
        <v>10000.002</v>
      </c>
      <c r="BI4">
        <v>259780</v>
      </c>
      <c r="BJ4">
        <v>228138.29500000001</v>
      </c>
      <c r="BK4">
        <v>2.7E-2</v>
      </c>
      <c r="BL4">
        <v>-870912.08</v>
      </c>
      <c r="BM4">
        <v>1.998</v>
      </c>
      <c r="BN4" s="7">
        <v>60.555</v>
      </c>
      <c r="BO4" s="7">
        <v>-280.67700000000002</v>
      </c>
    </row>
    <row r="5" spans="2:69" x14ac:dyDescent="0.2">
      <c r="AE5">
        <v>27.132999999999999</v>
      </c>
      <c r="AJ5">
        <v>0</v>
      </c>
      <c r="AM5">
        <v>3.3000000000000002E-2</v>
      </c>
      <c r="AO5">
        <v>-2.7E-2</v>
      </c>
      <c r="AQ5">
        <v>438.33699999999999</v>
      </c>
      <c r="AS5" s="7">
        <v>-22038.723000000002</v>
      </c>
      <c r="AT5" s="1"/>
      <c r="AV5">
        <v>700</v>
      </c>
      <c r="AW5">
        <f>AS$2+AS$3/AV5+AS$4/(AV5^2)</f>
        <v>369.09647358163267</v>
      </c>
      <c r="AX5">
        <f>AS$5+AS$6/AV5+AS$7/(AV5^2)</f>
        <v>-22035.447821355105</v>
      </c>
      <c r="AY5">
        <f>AT$2+AT$3/AV5+AT$4/(AV5^2)</f>
        <v>1030015.0369986184</v>
      </c>
      <c r="AZ5">
        <v>18.928000000000001</v>
      </c>
      <c r="BH5">
        <v>22.527000000000001</v>
      </c>
      <c r="BI5">
        <v>18.928000000000001</v>
      </c>
      <c r="BJ5">
        <v>24.34</v>
      </c>
      <c r="BK5">
        <v>0</v>
      </c>
      <c r="BL5">
        <v>27.132999999999999</v>
      </c>
      <c r="BM5">
        <v>148.74799999999999</v>
      </c>
      <c r="BN5" s="7">
        <v>-22038.723000000002</v>
      </c>
      <c r="BO5" s="1"/>
    </row>
    <row r="6" spans="2:69" x14ac:dyDescent="0.2">
      <c r="AE6">
        <v>88.986999999999995</v>
      </c>
      <c r="AJ6">
        <v>4.5999999999999999E-2</v>
      </c>
      <c r="AM6">
        <v>0</v>
      </c>
      <c r="AO6">
        <v>-1.9630000000000001</v>
      </c>
      <c r="AQ6">
        <v>-24036.616999999998</v>
      </c>
      <c r="AS6" s="7">
        <v>2292.7930000000001</v>
      </c>
      <c r="AT6" s="1"/>
      <c r="AZ6">
        <v>280.65800000000002</v>
      </c>
      <c r="BH6">
        <v>219.245</v>
      </c>
      <c r="BI6">
        <v>280.65800000000002</v>
      </c>
      <c r="BJ6">
        <v>134.32599999999999</v>
      </c>
      <c r="BK6">
        <v>4.5999999999999999E-2</v>
      </c>
      <c r="BL6">
        <v>88.986999999999995</v>
      </c>
      <c r="BM6">
        <v>-3156.1210000000001</v>
      </c>
      <c r="BN6" s="7">
        <v>2292.7930000000001</v>
      </c>
      <c r="BO6" s="1"/>
    </row>
    <row r="7" spans="2:69" x14ac:dyDescent="0.2">
      <c r="AA7" t="s">
        <v>46</v>
      </c>
      <c r="AJ7">
        <v>-0.191</v>
      </c>
      <c r="AM7">
        <v>-0.14899999999999999</v>
      </c>
      <c r="AO7">
        <v>5.1999999999999998E-2</v>
      </c>
      <c r="AQ7">
        <v>1050707.423</v>
      </c>
      <c r="AS7" s="7">
        <v>-117.56399999999999</v>
      </c>
      <c r="AT7" s="1"/>
      <c r="BK7">
        <v>-0.191</v>
      </c>
      <c r="BM7">
        <v>644957.22900000005</v>
      </c>
      <c r="BN7" s="7">
        <v>-117.56399999999999</v>
      </c>
      <c r="BO7" s="1"/>
    </row>
    <row r="8" spans="2:69" x14ac:dyDescent="0.2">
      <c r="B8" t="s">
        <v>24</v>
      </c>
      <c r="C8" t="s">
        <v>45</v>
      </c>
      <c r="D8" t="s">
        <v>44</v>
      </c>
      <c r="E8" t="s">
        <v>11</v>
      </c>
      <c r="G8" t="s">
        <v>24</v>
      </c>
      <c r="H8" t="s">
        <v>45</v>
      </c>
      <c r="I8" t="s">
        <v>44</v>
      </c>
      <c r="J8" t="s">
        <v>11</v>
      </c>
      <c r="L8" t="s">
        <v>24</v>
      </c>
      <c r="M8" t="s">
        <v>45</v>
      </c>
      <c r="N8" t="s">
        <v>44</v>
      </c>
      <c r="O8" t="s">
        <v>11</v>
      </c>
      <c r="Q8" t="s">
        <v>24</v>
      </c>
      <c r="R8" t="s">
        <v>45</v>
      </c>
      <c r="S8" t="s">
        <v>44</v>
      </c>
      <c r="T8" t="s">
        <v>11</v>
      </c>
      <c r="V8" t="s">
        <v>24</v>
      </c>
      <c r="W8" t="s">
        <v>45</v>
      </c>
      <c r="X8" t="s">
        <v>44</v>
      </c>
      <c r="Y8" t="s">
        <v>11</v>
      </c>
      <c r="AA8" t="s">
        <v>14</v>
      </c>
      <c r="AB8" t="s">
        <v>13</v>
      </c>
      <c r="AC8" t="s">
        <v>11</v>
      </c>
      <c r="AE8" t="s">
        <v>14</v>
      </c>
      <c r="AF8" t="s">
        <v>50</v>
      </c>
      <c r="AG8" t="s">
        <v>49</v>
      </c>
      <c r="AH8" t="s">
        <v>53</v>
      </c>
      <c r="AI8" t="s">
        <v>57</v>
      </c>
      <c r="AJ8" t="s">
        <v>14</v>
      </c>
      <c r="AK8" t="s">
        <v>53</v>
      </c>
      <c r="AL8" t="s">
        <v>57</v>
      </c>
      <c r="AM8" t="s">
        <v>14</v>
      </c>
      <c r="AN8" t="s">
        <v>53</v>
      </c>
      <c r="AO8" t="s">
        <v>14</v>
      </c>
      <c r="AP8" t="s">
        <v>53</v>
      </c>
      <c r="AQ8" t="s">
        <v>14</v>
      </c>
      <c r="AR8" t="s">
        <v>53</v>
      </c>
      <c r="AT8" t="s">
        <v>53</v>
      </c>
      <c r="AU8" t="s">
        <v>50</v>
      </c>
      <c r="AZ8" t="s">
        <v>14</v>
      </c>
      <c r="BA8" t="s">
        <v>50</v>
      </c>
      <c r="BB8" t="s">
        <v>49</v>
      </c>
      <c r="BC8" t="s">
        <v>53</v>
      </c>
      <c r="BD8" t="s">
        <v>57</v>
      </c>
      <c r="BF8" t="s">
        <v>55</v>
      </c>
      <c r="BG8" t="s">
        <v>11</v>
      </c>
      <c r="BK8" t="s">
        <v>14</v>
      </c>
    </row>
    <row r="9" spans="2:69" x14ac:dyDescent="0.2">
      <c r="AE9" s="3"/>
      <c r="AF9" s="3"/>
      <c r="AG9" s="4"/>
      <c r="AH9" s="4"/>
      <c r="AI9" s="4"/>
      <c r="AJ9" s="3"/>
      <c r="AK9" s="4"/>
      <c r="AL9" s="4"/>
      <c r="AM9" s="3"/>
      <c r="AN9" s="4"/>
      <c r="AO9" s="3"/>
      <c r="AP9" s="4"/>
      <c r="AQ9" s="4"/>
      <c r="AR9" s="4"/>
      <c r="AS9" s="4"/>
      <c r="AT9" s="4"/>
      <c r="AU9" s="3"/>
      <c r="AV9" s="4"/>
      <c r="AW9" s="4"/>
      <c r="AX9" s="4"/>
      <c r="AY9" s="4"/>
      <c r="AZ9" s="3"/>
      <c r="BA9" s="3"/>
      <c r="BB9" s="4"/>
      <c r="BC9" s="4"/>
      <c r="BD9" s="4"/>
      <c r="BE9" s="4"/>
      <c r="BF9">
        <v>28</v>
      </c>
      <c r="BG9">
        <v>400</v>
      </c>
      <c r="BH9" s="3">
        <f t="shared" ref="BH9:BJ28" si="1">(((8.314*$BG9)/$BF9)*(1+BH$6/($BF9-BH$5))-BH$4/($BF9^2))</f>
        <v>4863.9264020250621</v>
      </c>
      <c r="BI9" s="3">
        <f t="shared" si="1"/>
        <v>3461.8188145628628</v>
      </c>
      <c r="BJ9" s="3">
        <f t="shared" si="1"/>
        <v>4186.8199387685409</v>
      </c>
      <c r="BK9" s="3">
        <f>(((8.314*$BG9)/$BF9)*(1+BK$3/($BF9-BK$2))-BK$1/($BF9^2)) +$BK$4*BF9 + $BK$5*BF9^2 +$BK$6*BF9^-1 + $BK$7*BF9^-2</f>
        <v>4591.4023583852686</v>
      </c>
      <c r="BL9" s="3">
        <f t="shared" ref="BL9:BL40" si="2">(((8.314*$BG9)/$BF9)*(1+BL$6/($BF9-BL$5))-BL$4/($BF9^2))</f>
        <v>13420.070558458665</v>
      </c>
      <c r="BM9" s="4">
        <f t="shared" ref="BM9:BM40" si="3">(8.314*$BG9/$BF9)*(BM$4+BM$5/BF9+BM$6/(BF9^2)+BM$7/(BF9^3))</f>
        <v>3879.6810989340379</v>
      </c>
      <c r="BN9" s="4">
        <f>(8.314*$BG9/$BF9)*(1+(BN$2+$BN$3/$BG9+$BN$4/($BG9^2))/BF9+(BN$5+$BN$6/$BG9+$BN$7/($BG9^2))/(BF9^2) + (BO$2+$BO$3/$BG9+$BO$4/($BG9^2))/(BF9^3)  )</f>
        <v>4466.2271824346899</v>
      </c>
      <c r="BO9" s="4"/>
      <c r="BP9" s="4"/>
      <c r="BQ9" s="4"/>
    </row>
    <row r="10" spans="2:69" x14ac:dyDescent="0.2">
      <c r="H10">
        <v>3894.5016708868829</v>
      </c>
      <c r="I10">
        <v>30.653923140980154</v>
      </c>
      <c r="J10">
        <v>400</v>
      </c>
      <c r="M10">
        <v>3778.7709992123528</v>
      </c>
      <c r="N10">
        <v>30.491181701826537</v>
      </c>
      <c r="O10">
        <v>500</v>
      </c>
      <c r="R10">
        <v>3993.7362859247378</v>
      </c>
      <c r="S10">
        <v>30.863641842460979</v>
      </c>
      <c r="T10">
        <v>600</v>
      </c>
      <c r="W10">
        <v>3990.5618886845864</v>
      </c>
      <c r="X10">
        <v>30.580444902042441</v>
      </c>
      <c r="Y10">
        <v>700</v>
      </c>
      <c r="AA10">
        <v>3894.5016708868829</v>
      </c>
      <c r="AB10">
        <v>30.653923140980154</v>
      </c>
      <c r="AC10">
        <v>400</v>
      </c>
      <c r="AE10" s="3">
        <f t="shared" ref="AE10:AE73" si="4">(((8.314*$AC10)/$AB10)*(1+AE$6/($AB10-AE$5))-AE$4/($AB10^2))</f>
        <v>3777.237928270597</v>
      </c>
      <c r="AF10" s="3">
        <f t="shared" ref="AF10:AF73" si="5">(AE10-AA10)^2</f>
        <v>13750.785332378566</v>
      </c>
      <c r="AG10" s="4">
        <f>(ABS(AE10-AA10)/AA10)^2</f>
        <v>9.0661669719481973E-4</v>
      </c>
      <c r="AH10" s="4">
        <f t="shared" ref="AH10:AH73" si="6">(ABS(AE10-AA10)/AA10)</f>
        <v>3.0110076339903553E-2</v>
      </c>
      <c r="AI10" s="4">
        <f>(ABS(AE10-AA10)^1.5)/AA10</f>
        <v>0.32605715301382471</v>
      </c>
      <c r="AJ10" s="3">
        <f t="shared" ref="AJ10:AJ73" si="7">(((8.314*$AC10)/$AB10)*(1+AJ$3/($AB10-AJ$2))-AJ$1/($AB10^2)) +$AJ$4*AB10 + $AJ$5*AB10^2 +$AJ$6*AB10^-1 + $AJ$7*AB10^-2</f>
        <v>3009.0971780268951</v>
      </c>
      <c r="AK10" s="4">
        <f t="shared" ref="AK10:AK73" si="8">(ABS(AJ10-AA10)/AA10)</f>
        <v>0.22734731364445848</v>
      </c>
      <c r="AL10" s="4">
        <f t="shared" ref="AL10:AL73" si="9">(ABS(AJ10-AA10)^2)/AA10</f>
        <v>201.29433294045236</v>
      </c>
      <c r="AM10" s="3">
        <f t="shared" ref="AM10:AM73" si="10">(((8.314*$AC10)/$AB10)*(1+AM$3/($AB10-AM$2))-AM$1/($AB10^2)) +$AM$4*$AB10 + $AM$5*$AB10^-1 + (8.314*$AC10)*($AM$6*$AB10 + $AM$7*$AB10^-1)</f>
        <v>3015.9490720103327</v>
      </c>
      <c r="AN10" s="4">
        <f t="shared" ref="AN10:AN73" si="11">(ABS(AM10-AA10)/AA10)</f>
        <v>0.22558793733332261</v>
      </c>
      <c r="AO10" s="3">
        <f>(8.314*$AC10)/($AB10-AO$3)  -$AO$2/($AB10^2) +$AO$4*AB10 + $AO$5*AB10^2 +$AO$6*AB10^-1 + $AO$7*AB10^-2</f>
        <v>886.30758724869634</v>
      </c>
      <c r="AP10" s="4">
        <f t="shared" ref="AP10:AP73" si="12">(ABS(AO10-AA10)/AA10)</f>
        <v>0.77242079676734088</v>
      </c>
      <c r="AQ10" s="4">
        <f>(8.314*$AC10/$AB10)*(AQ$4+AQ$5/AB10+AQ$6/(AB10^2)+AQ$7/(AB10^3))</f>
        <v>2842.0615624456091</v>
      </c>
      <c r="AR10" s="4">
        <f>(ABS(AQ10-$AA10)/$AA10)</f>
        <v>0.27023742634615561</v>
      </c>
      <c r="AS10" s="4">
        <f>(8.314*$AC10/$AB10)*(1+(AS$2+$AS$3/$AC10+$AS$4/($AC10^2))/AB10+(AS$5+$AS$6/$AC10+$AS$7/($AC10^2))/(AB10^2) + (AT$2+$AT$3/$AC10+$AT$4/($AC10^2))/(AB10^3)  )</f>
        <v>3206.5999305173359</v>
      </c>
      <c r="AT10" s="4">
        <f>(ABS(AS10-$AA10)/$AA10)</f>
        <v>0.17663408530850452</v>
      </c>
      <c r="AU10" s="3">
        <f>(AS10-AA10)^2</f>
        <v>473208.80440345168</v>
      </c>
      <c r="AV10" s="4"/>
      <c r="AW10" s="4"/>
      <c r="AX10" s="4"/>
      <c r="AY10" s="4"/>
      <c r="AZ10" s="3">
        <f t="shared" ref="AZ10:AZ73" si="13">(((8.314*$AC10)/$AB10)*(1+AZ$6/($AB10-AZ$5))-AZ$4/($AB10^2))</f>
        <v>2428.683214819599</v>
      </c>
      <c r="BA10" s="3">
        <f t="shared" ref="BA10:BA73" si="14">(AZ10-AA10)^2</f>
        <v>2148623.7461474761</v>
      </c>
      <c r="BB10" s="4">
        <f t="shared" ref="BB10:BB73" si="15">(ABS(AZ10-AA10)/AA10)^2</f>
        <v>0.14166304812131267</v>
      </c>
      <c r="BC10" s="4">
        <f t="shared" ref="BC10:BC73" si="16">(ABS(AZ10-AA10)/AA10)</f>
        <v>0.37638151936740022</v>
      </c>
      <c r="BD10" s="4">
        <f>(ABS(AZ10-AA10)^1.5)/AA10</f>
        <v>14.410146094990413</v>
      </c>
      <c r="BE10" s="4"/>
      <c r="BF10">
        <v>30</v>
      </c>
      <c r="BG10">
        <v>400</v>
      </c>
      <c r="BH10" s="3">
        <f t="shared" si="1"/>
        <v>3351.9888500905486</v>
      </c>
      <c r="BI10" s="3">
        <f t="shared" si="1"/>
        <v>2632.1686817597943</v>
      </c>
      <c r="BJ10" s="3">
        <f t="shared" si="1"/>
        <v>2488.1940514919511</v>
      </c>
      <c r="BK10" s="3">
        <f t="shared" ref="BK10:BK62" si="17">(((8.314*$BG10)/$BF10)*(1+BK$3/($BF10-BK$2))-BK$1/($BF10^2)) +$BK$4*BF10 + $BK$5*BF10^2 +$BK$6*BF10^-1 + $BK$7*BF10^-2</f>
        <v>3302.8512151365881</v>
      </c>
      <c r="BL10" s="3">
        <f t="shared" si="2"/>
        <v>4519.2399354183599</v>
      </c>
      <c r="BM10" s="4">
        <f t="shared" si="3"/>
        <v>3030.3721140177777</v>
      </c>
      <c r="BN10" s="4">
        <f t="shared" ref="BN10:BN64" si="18">(8.314*$BG10/$BF10)*(1+(BN$2+$BN$3/$BG10+$BN$4/($BG10^2))/BF10+(BN$5+$BN$6/$BG10+$BN$7/($BG10^2))/(BF10^2) + (BO$2+$BO$3/$BG10+$BO$4/($BG10^2))/(BF10^3)  )</f>
        <v>3466.107809325264</v>
      </c>
      <c r="BO10" s="4"/>
      <c r="BP10" s="4"/>
      <c r="BQ10" s="4"/>
    </row>
    <row r="11" spans="2:69" x14ac:dyDescent="0.2">
      <c r="H11">
        <v>3610.5691693255089</v>
      </c>
      <c r="I11">
        <v>30.745582398775952</v>
      </c>
      <c r="J11">
        <v>400</v>
      </c>
      <c r="M11">
        <v>3903.5432346718967</v>
      </c>
      <c r="N11">
        <v>30.576934083161387</v>
      </c>
      <c r="O11">
        <v>500</v>
      </c>
      <c r="R11">
        <v>3947.9688475853113</v>
      </c>
      <c r="S11">
        <v>31.152431887834616</v>
      </c>
      <c r="T11">
        <v>600</v>
      </c>
      <c r="W11">
        <v>3809.4084448943281</v>
      </c>
      <c r="X11">
        <v>30.865602303207631</v>
      </c>
      <c r="Y11">
        <v>700</v>
      </c>
      <c r="AA11">
        <v>3610.5691693255089</v>
      </c>
      <c r="AB11">
        <v>30.745582398775952</v>
      </c>
      <c r="AC11">
        <v>400</v>
      </c>
      <c r="AE11" s="3">
        <f t="shared" si="4"/>
        <v>3693.8612184816211</v>
      </c>
      <c r="AF11" s="3">
        <f t="shared" si="5"/>
        <v>6937.565452624206</v>
      </c>
      <c r="AG11" s="4">
        <f t="shared" ref="AG11:AG73" si="19">(ABS(AE11-AA11)/AA11)^2</f>
        <v>5.3217657572124648E-4</v>
      </c>
      <c r="AH11" s="4">
        <f t="shared" si="6"/>
        <v>2.3068952635983422E-2</v>
      </c>
      <c r="AI11" s="4">
        <f t="shared" ref="AI11:AI74" si="20">(ABS(AE11-AA11)^1.5)/AA11</f>
        <v>0.2105375916664422</v>
      </c>
      <c r="AJ11" s="3">
        <f t="shared" si="7"/>
        <v>2971.4359232549587</v>
      </c>
      <c r="AK11" s="4">
        <f t="shared" si="8"/>
        <v>0.17701731114874247</v>
      </c>
      <c r="AL11" s="4">
        <f t="shared" si="9"/>
        <v>113.13764868517639</v>
      </c>
      <c r="AM11" s="3">
        <f t="shared" si="10"/>
        <v>2977.9509342463648</v>
      </c>
      <c r="AN11" s="4">
        <f t="shared" si="11"/>
        <v>0.17521288345718736</v>
      </c>
      <c r="AO11" s="3">
        <f t="shared" ref="AO11:AO73" si="21">(8.314*$AC11)/($AB11-AO$3)  -$AO$2/($AB11^2) +$AO$4*AB11 + $AO$5*AB11^2 +$AO$6*AB11^-1 + $AO$7*AB11^-2</f>
        <v>878.2553220565535</v>
      </c>
      <c r="AP11" s="4">
        <f t="shared" si="12"/>
        <v>0.75675432850920266</v>
      </c>
      <c r="AQ11" s="4">
        <f t="shared" ref="AQ11:AQ74" si="22">(8.314*$AC11/$AB11)*(AQ$4+AQ$5/AB11+AQ$6/(AB11^2)+AQ$7/(AB11^3))</f>
        <v>2810.2675571049526</v>
      </c>
      <c r="AR11" s="4">
        <f t="shared" ref="AR11:AR74" si="23">(ABS(AQ11-$AA11)/$AA11)</f>
        <v>0.22165525009733045</v>
      </c>
      <c r="AS11" s="4">
        <f t="shared" ref="AS11:AS74" si="24">(8.314*$AC11/$AB11)*(1+(AS$2+$AS$3/$AC11+$AS$4/($AC11^2))/AB11+(AS$5+$AS$6/$AC11+$AS$7/($AC11^2))/(AB11^2) + (AT$2+$AT$3/$AC11+$AT$4/($AC11^2))/(AB11^3)  )</f>
        <v>3172.4113270582648</v>
      </c>
      <c r="AT11" s="4">
        <f t="shared" ref="AT11:AT74" si="25">(ABS(AS11-$AA11)/$AA11)</f>
        <v>0.12135423023874557</v>
      </c>
      <c r="AU11" s="3">
        <f t="shared" ref="AU11:AU74" si="26">(AS11-AA11)^2</f>
        <v>191982.29474028724</v>
      </c>
      <c r="AV11" s="4"/>
      <c r="AW11" s="4"/>
      <c r="AX11" s="4"/>
      <c r="AY11" s="4"/>
      <c r="AZ11" s="3">
        <f t="shared" si="13"/>
        <v>2402.1844386834528</v>
      </c>
      <c r="BA11" s="3">
        <f t="shared" si="14"/>
        <v>1460193.6572488747</v>
      </c>
      <c r="BB11" s="4">
        <f t="shared" si="15"/>
        <v>0.11201059877721956</v>
      </c>
      <c r="BC11" s="4">
        <f t="shared" si="16"/>
        <v>0.33467984519122085</v>
      </c>
      <c r="BD11" s="4">
        <f t="shared" ref="BD11:BD74" si="27">(ABS(AZ11-AA11)^1.5)/AA11</f>
        <v>11.634083428979938</v>
      </c>
      <c r="BE11" s="4"/>
      <c r="BF11">
        <v>35</v>
      </c>
      <c r="BG11">
        <v>400</v>
      </c>
      <c r="BH11" s="3">
        <f t="shared" si="1"/>
        <v>1757.0241225081443</v>
      </c>
      <c r="BI11" s="3">
        <f t="shared" si="1"/>
        <v>1542.1928322548533</v>
      </c>
      <c r="BJ11" s="3">
        <f t="shared" si="1"/>
        <v>1106.0869342803537</v>
      </c>
      <c r="BK11" s="3">
        <f t="shared" si="17"/>
        <v>1817.0021276338275</v>
      </c>
      <c r="BL11" s="3">
        <f t="shared" si="2"/>
        <v>1880.7453005564444</v>
      </c>
      <c r="BM11" s="4">
        <f t="shared" si="3"/>
        <v>1778.1747324790674</v>
      </c>
      <c r="BN11" s="4">
        <f t="shared" si="18"/>
        <v>2020.6394113655838</v>
      </c>
      <c r="BO11" s="4"/>
      <c r="BP11" s="4"/>
      <c r="BQ11" s="4"/>
    </row>
    <row r="12" spans="2:69" x14ac:dyDescent="0.2">
      <c r="H12">
        <v>3728.34019575919</v>
      </c>
      <c r="I12">
        <v>30.796065444755914</v>
      </c>
      <c r="J12">
        <v>400</v>
      </c>
      <c r="M12">
        <v>3559.2012420660685</v>
      </c>
      <c r="N12">
        <v>31.070991409967476</v>
      </c>
      <c r="O12">
        <v>500</v>
      </c>
      <c r="R12">
        <v>3747.1506278443753</v>
      </c>
      <c r="S12">
        <v>31.728564937446524</v>
      </c>
      <c r="T12">
        <v>600</v>
      </c>
      <c r="W12">
        <v>3607.8388799257764</v>
      </c>
      <c r="X12">
        <v>31.595598513755622</v>
      </c>
      <c r="Y12">
        <v>700</v>
      </c>
      <c r="AA12">
        <v>3728.34019575919</v>
      </c>
      <c r="AB12">
        <v>30.796065444755914</v>
      </c>
      <c r="AC12">
        <v>400</v>
      </c>
      <c r="AE12" s="3">
        <f t="shared" si="4"/>
        <v>3649.6388506300405</v>
      </c>
      <c r="AF12" s="3">
        <f t="shared" si="5"/>
        <v>6193.9017251375126</v>
      </c>
      <c r="AG12" s="4">
        <f t="shared" si="19"/>
        <v>4.4558775146262699E-4</v>
      </c>
      <c r="AH12" s="4">
        <f t="shared" si="6"/>
        <v>2.1108949558484122E-2</v>
      </c>
      <c r="AI12" s="4">
        <f t="shared" si="20"/>
        <v>0.18726546775415351</v>
      </c>
      <c r="AJ12" s="3">
        <f t="shared" si="7"/>
        <v>2951.0301436375971</v>
      </c>
      <c r="AK12" s="4">
        <f t="shared" si="8"/>
        <v>0.20848688995863257</v>
      </c>
      <c r="AL12" s="4">
        <f t="shared" si="9"/>
        <v>162.05895530041349</v>
      </c>
      <c r="AM12" s="3">
        <f t="shared" si="10"/>
        <v>2957.3639295726389</v>
      </c>
      <c r="AN12" s="4">
        <f t="shared" si="11"/>
        <v>0.20678806806940525</v>
      </c>
      <c r="AO12" s="3">
        <f t="shared" si="21"/>
        <v>873.93921016953266</v>
      </c>
      <c r="AP12" s="4">
        <f t="shared" si="12"/>
        <v>0.76559563658820706</v>
      </c>
      <c r="AQ12" s="4">
        <f t="shared" si="22"/>
        <v>2792.964510385033</v>
      </c>
      <c r="AR12" s="4">
        <f t="shared" si="23"/>
        <v>0.25088260090592118</v>
      </c>
      <c r="AS12" s="4">
        <f t="shared" si="24"/>
        <v>3153.7988031828795</v>
      </c>
      <c r="AT12" s="4">
        <f t="shared" si="25"/>
        <v>0.15410111803365584</v>
      </c>
      <c r="AU12" s="3">
        <f t="shared" si="26"/>
        <v>330097.81178352615</v>
      </c>
      <c r="AV12" s="4"/>
      <c r="AW12" s="4"/>
      <c r="AX12" s="4"/>
      <c r="AY12" s="4"/>
      <c r="AZ12" s="3">
        <f t="shared" si="13"/>
        <v>2387.7872619861942</v>
      </c>
      <c r="BA12" s="3">
        <f t="shared" si="14"/>
        <v>1797082.1682473861</v>
      </c>
      <c r="BB12" s="4">
        <f t="shared" si="15"/>
        <v>0.12928164476570819</v>
      </c>
      <c r="BC12" s="4">
        <f t="shared" si="16"/>
        <v>0.35955756808292633</v>
      </c>
      <c r="BD12" s="4">
        <f t="shared" si="27"/>
        <v>13.164683367771078</v>
      </c>
      <c r="BE12" s="4"/>
      <c r="BF12">
        <v>40</v>
      </c>
      <c r="BG12">
        <v>400</v>
      </c>
      <c r="BH12" s="3">
        <f t="shared" si="1"/>
        <v>1120.1011988873549</v>
      </c>
      <c r="BI12" s="3">
        <f t="shared" si="1"/>
        <v>1028.119286256644</v>
      </c>
      <c r="BJ12" s="3">
        <f t="shared" si="1"/>
        <v>653.69939193406753</v>
      </c>
      <c r="BK12" s="3">
        <f t="shared" si="17"/>
        <v>1182.3770628069465</v>
      </c>
      <c r="BL12" s="3">
        <f t="shared" si="2"/>
        <v>1202.4487171329756</v>
      </c>
      <c r="BM12" s="4">
        <f t="shared" si="3"/>
        <v>1149.1262508353125</v>
      </c>
      <c r="BN12" s="4">
        <f t="shared" si="18"/>
        <v>1311.391831654601</v>
      </c>
      <c r="BO12" s="4"/>
      <c r="BP12" s="4"/>
      <c r="BQ12" s="4"/>
    </row>
    <row r="13" spans="2:69" x14ac:dyDescent="0.2">
      <c r="H13">
        <v>3424.7300253969092</v>
      </c>
      <c r="I13">
        <v>31.112648447366954</v>
      </c>
      <c r="J13">
        <v>400</v>
      </c>
      <c r="M13">
        <v>3911.7538240120875</v>
      </c>
      <c r="N13">
        <v>31.542781223315476</v>
      </c>
      <c r="O13">
        <v>500</v>
      </c>
      <c r="R13">
        <v>3761.5690772602493</v>
      </c>
      <c r="S13">
        <v>31.795832450730838</v>
      </c>
      <c r="T13">
        <v>600</v>
      </c>
      <c r="W13">
        <v>3424.5648765898163</v>
      </c>
      <c r="X13">
        <v>31.90065427472533</v>
      </c>
      <c r="Y13">
        <v>700</v>
      </c>
      <c r="AA13">
        <v>3424.7300253969092</v>
      </c>
      <c r="AB13">
        <v>31.112648447366954</v>
      </c>
      <c r="AC13">
        <v>400</v>
      </c>
      <c r="AE13" s="3">
        <f t="shared" si="4"/>
        <v>3396.6879281786905</v>
      </c>
      <c r="AF13" s="3">
        <f t="shared" si="5"/>
        <v>786.35921639602975</v>
      </c>
      <c r="AG13" s="4">
        <f t="shared" si="19"/>
        <v>6.7045293845513195E-5</v>
      </c>
      <c r="AH13" s="4">
        <f t="shared" si="6"/>
        <v>8.1881190663981671E-3</v>
      </c>
      <c r="AI13" s="4">
        <f t="shared" si="20"/>
        <v>4.3360012085329538E-2</v>
      </c>
      <c r="AJ13" s="3">
        <f t="shared" si="7"/>
        <v>2828.2544959403481</v>
      </c>
      <c r="AK13" s="4">
        <f t="shared" si="8"/>
        <v>0.17416716793243656</v>
      </c>
      <c r="AL13" s="4">
        <f t="shared" si="9"/>
        <v>103.8864537064499</v>
      </c>
      <c r="AM13" s="3">
        <f t="shared" si="10"/>
        <v>2833.5174983573593</v>
      </c>
      <c r="AN13" s="4">
        <f t="shared" si="11"/>
        <v>0.17263040375599573</v>
      </c>
      <c r="AO13" s="3">
        <f t="shared" si="21"/>
        <v>848.65464855234461</v>
      </c>
      <c r="AP13" s="4">
        <f t="shared" si="12"/>
        <v>0.75219808794884802</v>
      </c>
      <c r="AQ13" s="4">
        <f t="shared" si="22"/>
        <v>2687.7232082486494</v>
      </c>
      <c r="AR13" s="4">
        <f t="shared" si="23"/>
        <v>0.21520143534900812</v>
      </c>
      <c r="AS13" s="4">
        <f t="shared" si="24"/>
        <v>3040.4948891531449</v>
      </c>
      <c r="AT13" s="4">
        <f t="shared" si="25"/>
        <v>0.11219428492008897</v>
      </c>
      <c r="AU13" s="3">
        <f t="shared" si="26"/>
        <v>147636.63992426416</v>
      </c>
      <c r="AV13" s="4"/>
      <c r="AW13" s="4"/>
      <c r="AX13" s="4"/>
      <c r="AY13" s="4"/>
      <c r="AZ13" s="3">
        <f t="shared" si="13"/>
        <v>2300.573684358083</v>
      </c>
      <c r="BA13" s="3">
        <f t="shared" si="14"/>
        <v>1263727.4790978017</v>
      </c>
      <c r="BB13" s="4">
        <f t="shared" si="15"/>
        <v>0.10774589832503621</v>
      </c>
      <c r="BC13" s="4">
        <f t="shared" si="16"/>
        <v>0.32824670344884838</v>
      </c>
      <c r="BD13" s="4">
        <f t="shared" si="27"/>
        <v>11.005600157329626</v>
      </c>
      <c r="BE13" s="4"/>
      <c r="BF13">
        <v>50</v>
      </c>
      <c r="BG13">
        <v>400</v>
      </c>
      <c r="BH13" s="3">
        <f t="shared" si="1"/>
        <v>593.30308280936197</v>
      </c>
      <c r="BI13" s="3">
        <f t="shared" si="1"/>
        <v>563.36998249227599</v>
      </c>
      <c r="BJ13" s="3">
        <f t="shared" si="1"/>
        <v>323.43637459547932</v>
      </c>
      <c r="BK13" s="3">
        <f t="shared" si="17"/>
        <v>637.52028159747476</v>
      </c>
      <c r="BL13" s="3">
        <f t="shared" si="2"/>
        <v>673.70848215087244</v>
      </c>
      <c r="BM13" s="4">
        <f t="shared" si="3"/>
        <v>589.97270926118404</v>
      </c>
      <c r="BN13" s="4">
        <f t="shared" si="18"/>
        <v>690.85138838899661</v>
      </c>
      <c r="BO13" s="4"/>
      <c r="BP13" s="4"/>
      <c r="BQ13" s="4"/>
    </row>
    <row r="14" spans="2:69" x14ac:dyDescent="0.2">
      <c r="H14">
        <v>3841.1668389139418</v>
      </c>
      <c r="I14">
        <v>31.613001530348367</v>
      </c>
      <c r="J14">
        <v>400</v>
      </c>
      <c r="M14">
        <v>3660.4633266597439</v>
      </c>
      <c r="N14">
        <v>31.735354827536039</v>
      </c>
      <c r="O14">
        <v>500</v>
      </c>
      <c r="R14">
        <v>3880.3349470620387</v>
      </c>
      <c r="S14">
        <v>31.879993037794037</v>
      </c>
      <c r="T14">
        <v>600</v>
      </c>
      <c r="W14">
        <v>3754.1745983746741</v>
      </c>
      <c r="X14">
        <v>32.382781861253036</v>
      </c>
      <c r="Y14">
        <v>700</v>
      </c>
      <c r="AA14">
        <v>3841.1668389139418</v>
      </c>
      <c r="AB14">
        <v>31.613001530348367</v>
      </c>
      <c r="AC14">
        <v>400</v>
      </c>
      <c r="AE14" s="3">
        <f t="shared" si="4"/>
        <v>3066.1975678616968</v>
      </c>
      <c r="AF14" s="3">
        <f t="shared" si="5"/>
        <v>600577.37107524788</v>
      </c>
      <c r="AG14" s="4">
        <f t="shared" si="19"/>
        <v>4.0704518590128941E-2</v>
      </c>
      <c r="AH14" s="4">
        <f>(ABS(AE14-AA14)/AA14)</f>
        <v>0.2017536086173651</v>
      </c>
      <c r="AI14" s="4">
        <f t="shared" si="20"/>
        <v>5.6164714100870166</v>
      </c>
      <c r="AJ14" s="3">
        <f t="shared" si="7"/>
        <v>2650.8749968279485</v>
      </c>
      <c r="AK14" s="4">
        <f t="shared" si="8"/>
        <v>0.30987767311417758</v>
      </c>
      <c r="AL14" s="4">
        <f t="shared" si="9"/>
        <v>368.84486635239568</v>
      </c>
      <c r="AM14" s="3">
        <f t="shared" si="10"/>
        <v>2654.6515955123227</v>
      </c>
      <c r="AN14" s="4">
        <f t="shared" si="11"/>
        <v>0.3088944826299439</v>
      </c>
      <c r="AO14" s="3">
        <f t="shared" si="21"/>
        <v>814.15067842073961</v>
      </c>
      <c r="AP14" s="4">
        <f t="shared" si="12"/>
        <v>0.78804599941539277</v>
      </c>
      <c r="AQ14" s="4">
        <f t="shared" si="22"/>
        <v>2532.239455454016</v>
      </c>
      <c r="AR14" s="4">
        <f t="shared" si="23"/>
        <v>0.34076296041075221</v>
      </c>
      <c r="AS14" s="4">
        <f t="shared" si="24"/>
        <v>2872.7746787627689</v>
      </c>
      <c r="AT14" s="4">
        <f t="shared" si="25"/>
        <v>0.25210885149289108</v>
      </c>
      <c r="AU14" s="3">
        <f t="shared" si="26"/>
        <v>937783.37584225496</v>
      </c>
      <c r="AV14" s="4"/>
      <c r="AW14" s="4"/>
      <c r="AX14" s="4"/>
      <c r="AY14" s="4"/>
      <c r="AZ14" s="3">
        <f t="shared" si="13"/>
        <v>2172.7645395276827</v>
      </c>
      <c r="BA14" s="3">
        <f t="shared" si="14"/>
        <v>2783566.2325973567</v>
      </c>
      <c r="BB14" s="4">
        <f t="shared" si="15"/>
        <v>0.1886579963190424</v>
      </c>
      <c r="BC14" s="4">
        <f t="shared" si="16"/>
        <v>0.4343477826800114</v>
      </c>
      <c r="BD14" s="4">
        <f t="shared" si="27"/>
        <v>17.741404534486389</v>
      </c>
      <c r="BE14" s="4"/>
      <c r="BF14">
        <v>60</v>
      </c>
      <c r="BG14">
        <v>400</v>
      </c>
      <c r="BH14" s="3">
        <f t="shared" si="1"/>
        <v>376.93622944115316</v>
      </c>
      <c r="BI14" s="3">
        <f t="shared" si="1"/>
        <v>362.01354477773447</v>
      </c>
      <c r="BJ14" s="3">
        <f t="shared" si="1"/>
        <v>200.83905789477785</v>
      </c>
      <c r="BK14" s="3">
        <f t="shared" si="17"/>
        <v>408.19109545948396</v>
      </c>
      <c r="BL14" s="3">
        <f t="shared" si="2"/>
        <v>447.41371011585409</v>
      </c>
      <c r="BM14" s="4">
        <f t="shared" si="3"/>
        <v>365.05921276129624</v>
      </c>
      <c r="BN14" s="4">
        <f t="shared" si="18"/>
        <v>440.54592521140546</v>
      </c>
      <c r="BO14" s="4"/>
      <c r="BP14" s="4"/>
      <c r="BQ14" s="4"/>
    </row>
    <row r="15" spans="2:69" x14ac:dyDescent="0.2">
      <c r="H15">
        <v>3451.5564925867934</v>
      </c>
      <c r="I15">
        <v>31.646576181369831</v>
      </c>
      <c r="J15">
        <v>400</v>
      </c>
      <c r="M15">
        <v>3788.5352430047978</v>
      </c>
      <c r="N15">
        <v>31.757259602231034</v>
      </c>
      <c r="O15">
        <v>500</v>
      </c>
      <c r="R15">
        <v>3599.748067177637</v>
      </c>
      <c r="S15">
        <v>32.021007471258294</v>
      </c>
      <c r="T15">
        <v>600</v>
      </c>
      <c r="W15">
        <v>3858.2139059083624</v>
      </c>
      <c r="X15">
        <v>32.510693774473012</v>
      </c>
      <c r="Y15">
        <v>700</v>
      </c>
      <c r="AA15">
        <v>3451.5564925867934</v>
      </c>
      <c r="AB15">
        <v>31.646576181369831</v>
      </c>
      <c r="AC15">
        <v>400</v>
      </c>
      <c r="AE15" s="3">
        <f t="shared" si="4"/>
        <v>3046.4941820156273</v>
      </c>
      <c r="AF15" s="3">
        <f t="shared" si="5"/>
        <v>164075.47544525182</v>
      </c>
      <c r="AG15" s="4">
        <f t="shared" si="19"/>
        <v>1.3772529123003467E-2</v>
      </c>
      <c r="AH15" s="4">
        <f t="shared" si="6"/>
        <v>0.11735641918107192</v>
      </c>
      <c r="AI15" s="4">
        <f t="shared" si="20"/>
        <v>2.3619340526298505</v>
      </c>
      <c r="AJ15" s="3">
        <f t="shared" si="7"/>
        <v>2639.6409710980552</v>
      </c>
      <c r="AK15" s="4">
        <f t="shared" si="8"/>
        <v>0.23523170582099973</v>
      </c>
      <c r="AL15" s="4">
        <f t="shared" si="9"/>
        <v>190.98827310234245</v>
      </c>
      <c r="AM15" s="3">
        <f t="shared" si="10"/>
        <v>2643.3258957690368</v>
      </c>
      <c r="AN15" s="4">
        <f t="shared" si="11"/>
        <v>0.23416409337458718</v>
      </c>
      <c r="AO15" s="3">
        <f t="shared" si="21"/>
        <v>812.04453521170092</v>
      </c>
      <c r="AP15" s="4">
        <f t="shared" si="12"/>
        <v>0.76473091576052743</v>
      </c>
      <c r="AQ15" s="4">
        <f t="shared" si="22"/>
        <v>2522.2556257796587</v>
      </c>
      <c r="AR15" s="4">
        <f t="shared" si="23"/>
        <v>0.26924110000895962</v>
      </c>
      <c r="AS15" s="4">
        <f t="shared" si="24"/>
        <v>2861.9911939889471</v>
      </c>
      <c r="AT15" s="4">
        <f t="shared" si="25"/>
        <v>0.17081142952870879</v>
      </c>
      <c r="AU15" s="3">
        <f t="shared" si="26"/>
        <v>347587.24131076771</v>
      </c>
      <c r="AV15" s="4"/>
      <c r="AW15" s="4"/>
      <c r="AX15" s="4"/>
      <c r="AY15" s="4"/>
      <c r="AZ15" s="3">
        <f t="shared" si="13"/>
        <v>2164.5972186639606</v>
      </c>
      <c r="BA15" s="3">
        <f t="shared" si="14"/>
        <v>1656264.1727359851</v>
      </c>
      <c r="BB15" s="4">
        <f t="shared" si="15"/>
        <v>0.13902715498761473</v>
      </c>
      <c r="BC15" s="4">
        <f t="shared" si="16"/>
        <v>0.37286345354246603</v>
      </c>
      <c r="BD15" s="4">
        <f t="shared" si="27"/>
        <v>13.376183552808246</v>
      </c>
      <c r="BE15" s="4"/>
      <c r="BF15">
        <v>75</v>
      </c>
      <c r="BG15">
        <v>400</v>
      </c>
      <c r="BH15" s="3">
        <f t="shared" si="1"/>
        <v>227.83246733894129</v>
      </c>
      <c r="BI15" s="3">
        <f t="shared" si="1"/>
        <v>220.10054514037509</v>
      </c>
      <c r="BJ15" s="3">
        <f t="shared" si="1"/>
        <v>121.35534358134842</v>
      </c>
      <c r="BK15" s="3">
        <f t="shared" si="17"/>
        <v>248.36134941597822</v>
      </c>
      <c r="BL15" s="3">
        <f t="shared" si="2"/>
        <v>281.60276771836777</v>
      </c>
      <c r="BM15" s="4">
        <f t="shared" si="3"/>
        <v>219.44552447817955</v>
      </c>
      <c r="BN15" s="4">
        <f t="shared" si="18"/>
        <v>273.34232714792523</v>
      </c>
      <c r="BO15" s="4"/>
      <c r="BP15" s="4"/>
      <c r="BQ15" s="4"/>
    </row>
    <row r="16" spans="2:69" x14ac:dyDescent="0.2">
      <c r="H16">
        <v>3221.8326370562017</v>
      </c>
      <c r="I16">
        <v>31.786860839836287</v>
      </c>
      <c r="J16">
        <v>400</v>
      </c>
      <c r="M16">
        <v>3349.1281721026762</v>
      </c>
      <c r="N16">
        <v>31.779007986258208</v>
      </c>
      <c r="O16">
        <v>500</v>
      </c>
      <c r="R16">
        <v>3440.4737964336405</v>
      </c>
      <c r="S16">
        <v>32.081728822870559</v>
      </c>
      <c r="T16">
        <v>600</v>
      </c>
      <c r="W16">
        <v>3376.3543685777072</v>
      </c>
      <c r="X16">
        <v>32.653891524614203</v>
      </c>
      <c r="Y16">
        <v>700</v>
      </c>
      <c r="AA16">
        <v>3221.8326370562017</v>
      </c>
      <c r="AB16">
        <v>31.786860839836287</v>
      </c>
      <c r="AC16">
        <v>400</v>
      </c>
      <c r="AE16" s="3">
        <f t="shared" si="4"/>
        <v>2967.0519352845113</v>
      </c>
      <c r="AF16" s="3">
        <f t="shared" si="5"/>
        <v>64913.205995275079</v>
      </c>
      <c r="AG16" s="4">
        <f t="shared" si="19"/>
        <v>6.2535569009327706E-3</v>
      </c>
      <c r="AH16" s="4">
        <f t="shared" si="6"/>
        <v>7.9079434121222508E-2</v>
      </c>
      <c r="AI16" s="4">
        <f t="shared" si="20"/>
        <v>1.2622541803412046</v>
      </c>
      <c r="AJ16" s="3">
        <f t="shared" si="7"/>
        <v>2593.5506751883254</v>
      </c>
      <c r="AK16" s="4">
        <f t="shared" si="8"/>
        <v>0.19500763467401569</v>
      </c>
      <c r="AL16" s="4">
        <f t="shared" si="9"/>
        <v>122.51977929220469</v>
      </c>
      <c r="AM16" s="3">
        <f t="shared" si="10"/>
        <v>2596.8626129384706</v>
      </c>
      <c r="AN16" s="4">
        <f t="shared" si="11"/>
        <v>0.19397966763685406</v>
      </c>
      <c r="AO16" s="3">
        <f t="shared" si="21"/>
        <v>803.50109038656763</v>
      </c>
      <c r="AP16" s="4">
        <f t="shared" si="12"/>
        <v>0.75060743964629739</v>
      </c>
      <c r="AQ16" s="4">
        <f t="shared" si="22"/>
        <v>2481.1249508095834</v>
      </c>
      <c r="AR16" s="4">
        <f t="shared" si="23"/>
        <v>0.2299025957237199</v>
      </c>
      <c r="AS16" s="4">
        <f t="shared" si="24"/>
        <v>2817.5476878889363</v>
      </c>
      <c r="AT16" s="4">
        <f t="shared" si="25"/>
        <v>0.12548291444979026</v>
      </c>
      <c r="AU16" s="3">
        <f t="shared" si="26"/>
        <v>163446.32012317845</v>
      </c>
      <c r="AV16" s="4"/>
      <c r="AW16" s="4"/>
      <c r="AX16" s="4"/>
      <c r="AY16" s="4"/>
      <c r="AZ16" s="3">
        <f t="shared" si="13"/>
        <v>2130.9973630827226</v>
      </c>
      <c r="BA16" s="3">
        <f t="shared" si="14"/>
        <v>1189921.5949447954</v>
      </c>
      <c r="BB16" s="4">
        <f t="shared" si="15"/>
        <v>0.1146337218682064</v>
      </c>
      <c r="BC16" s="4">
        <f t="shared" si="16"/>
        <v>0.33857602081099364</v>
      </c>
      <c r="BD16" s="4">
        <f t="shared" si="27"/>
        <v>11.182419568264486</v>
      </c>
      <c r="BE16" s="4"/>
      <c r="BF16">
        <v>100</v>
      </c>
      <c r="BG16">
        <v>400</v>
      </c>
      <c r="BH16" s="3">
        <f t="shared" si="1"/>
        <v>126.36893875937939</v>
      </c>
      <c r="BI16" s="3">
        <f t="shared" si="1"/>
        <v>122.4048310637458</v>
      </c>
      <c r="BJ16" s="3">
        <f t="shared" si="1"/>
        <v>69.484537087364529</v>
      </c>
      <c r="BK16" s="3">
        <f t="shared" si="17"/>
        <v>139.1219510117713</v>
      </c>
      <c r="BL16" s="3">
        <f t="shared" si="2"/>
        <v>160.96026565298419</v>
      </c>
      <c r="BM16" s="4">
        <f t="shared" si="3"/>
        <v>126.865824490024</v>
      </c>
      <c r="BN16" s="4">
        <f t="shared" si="18"/>
        <v>159.85122493105504</v>
      </c>
      <c r="BO16" s="4"/>
      <c r="BP16" s="4"/>
      <c r="BQ16" s="4"/>
    </row>
    <row r="17" spans="8:69" x14ac:dyDescent="0.2">
      <c r="H17">
        <v>3791.2795541121436</v>
      </c>
      <c r="I17">
        <v>31.909997977374449</v>
      </c>
      <c r="J17">
        <v>400</v>
      </c>
      <c r="M17">
        <v>3208.8289870594449</v>
      </c>
      <c r="N17">
        <v>31.79074774680463</v>
      </c>
      <c r="O17">
        <v>500</v>
      </c>
      <c r="R17">
        <v>3360.2536749933229</v>
      </c>
      <c r="S17">
        <v>32.103428884166021</v>
      </c>
      <c r="T17">
        <v>600</v>
      </c>
      <c r="W17">
        <v>3097.7186285502062</v>
      </c>
      <c r="X17">
        <v>32.720591574793843</v>
      </c>
      <c r="Y17">
        <v>700</v>
      </c>
      <c r="AA17">
        <v>3791.2795541121436</v>
      </c>
      <c r="AB17">
        <v>31.909997977374449</v>
      </c>
      <c r="AC17">
        <v>400</v>
      </c>
      <c r="AE17" s="3">
        <f t="shared" si="4"/>
        <v>2900.9213671353396</v>
      </c>
      <c r="AF17" s="3">
        <f t="shared" si="5"/>
        <v>792737.70111662161</v>
      </c>
      <c r="AG17" s="4">
        <f t="shared" si="19"/>
        <v>5.5151571947459357E-2</v>
      </c>
      <c r="AH17" s="4">
        <f t="shared" si="6"/>
        <v>0.23484371813497451</v>
      </c>
      <c r="AI17" s="4">
        <f t="shared" si="20"/>
        <v>7.0074712705840367</v>
      </c>
      <c r="AJ17" s="3">
        <f t="shared" si="7"/>
        <v>2554.1900740041997</v>
      </c>
      <c r="AK17" s="4">
        <f t="shared" si="8"/>
        <v>0.3262986710558331</v>
      </c>
      <c r="AL17" s="4">
        <f t="shared" si="9"/>
        <v>403.66065333637357</v>
      </c>
      <c r="AM17" s="3">
        <f t="shared" si="10"/>
        <v>2557.187497365383</v>
      </c>
      <c r="AN17" s="4">
        <f t="shared" si="11"/>
        <v>0.32550806109990615</v>
      </c>
      <c r="AO17" s="3">
        <f t="shared" si="21"/>
        <v>796.32875673466071</v>
      </c>
      <c r="AP17" s="4">
        <f t="shared" si="12"/>
        <v>0.78995778460310662</v>
      </c>
      <c r="AQ17" s="4">
        <f t="shared" si="22"/>
        <v>2445.7844157960885</v>
      </c>
      <c r="AR17" s="4">
        <f t="shared" si="23"/>
        <v>0.35489209358267654</v>
      </c>
      <c r="AS17" s="4">
        <f t="shared" si="24"/>
        <v>2779.3365226602086</v>
      </c>
      <c r="AT17" s="4">
        <f t="shared" si="25"/>
        <v>0.26691332491014785</v>
      </c>
      <c r="AU17" s="3">
        <f t="shared" si="26"/>
        <v>1024028.6989041319</v>
      </c>
      <c r="AV17" s="4"/>
      <c r="AW17" s="4"/>
      <c r="AX17" s="4"/>
      <c r="AY17" s="4"/>
      <c r="AZ17" s="3">
        <f t="shared" si="13"/>
        <v>2102.1866527842076</v>
      </c>
      <c r="BA17" s="3">
        <f t="shared" si="14"/>
        <v>2853034.8293164247</v>
      </c>
      <c r="BB17" s="4">
        <f t="shared" si="15"/>
        <v>0.19848854852748343</v>
      </c>
      <c r="BC17" s="4">
        <f t="shared" si="16"/>
        <v>0.44552053659453617</v>
      </c>
      <c r="BD17" s="4">
        <f t="shared" si="27"/>
        <v>18.310259373167234</v>
      </c>
      <c r="BE17" s="4"/>
      <c r="BF17">
        <v>150</v>
      </c>
      <c r="BG17">
        <v>400</v>
      </c>
      <c r="BH17" s="3">
        <f t="shared" si="1"/>
        <v>59.858280007026842</v>
      </c>
      <c r="BI17" s="3">
        <f t="shared" si="1"/>
        <v>58.097842420789924</v>
      </c>
      <c r="BJ17" s="3">
        <f t="shared" si="1"/>
        <v>35.730828546271233</v>
      </c>
      <c r="BK17" s="3">
        <f t="shared" si="17"/>
        <v>68.202041582571212</v>
      </c>
      <c r="BL17" s="3">
        <f t="shared" si="2"/>
        <v>76.935079356218054</v>
      </c>
      <c r="BM17" s="4">
        <f t="shared" si="3"/>
        <v>67.409462536538058</v>
      </c>
      <c r="BN17" s="4">
        <f t="shared" si="18"/>
        <v>80.832635914287721</v>
      </c>
      <c r="BO17" s="4"/>
      <c r="BP17" s="4"/>
      <c r="BQ17" s="4"/>
    </row>
    <row r="18" spans="8:69" x14ac:dyDescent="0.2">
      <c r="H18">
        <v>3579.4154970930126</v>
      </c>
      <c r="I18">
        <v>31.952759710061319</v>
      </c>
      <c r="J18">
        <v>400</v>
      </c>
      <c r="M18">
        <v>3516.6071268908481</v>
      </c>
      <c r="N18">
        <v>31.886645515743819</v>
      </c>
      <c r="O18">
        <v>500</v>
      </c>
      <c r="R18">
        <v>3210.6471681882635</v>
      </c>
      <c r="S18">
        <v>32.216934619785704</v>
      </c>
      <c r="T18">
        <v>600</v>
      </c>
      <c r="W18">
        <v>3794.3134212042764</v>
      </c>
      <c r="X18">
        <v>32.853665945780733</v>
      </c>
      <c r="Y18">
        <v>700</v>
      </c>
      <c r="AA18">
        <v>3579.4154970930126</v>
      </c>
      <c r="AB18">
        <v>31.952759710061319</v>
      </c>
      <c r="AC18">
        <v>400</v>
      </c>
      <c r="AE18" s="3">
        <f t="shared" si="4"/>
        <v>2878.6946471483343</v>
      </c>
      <c r="AF18" s="3">
        <f t="shared" si="5"/>
        <v>491009.70954719238</v>
      </c>
      <c r="AG18" s="4">
        <f t="shared" si="19"/>
        <v>3.8323560603559202E-2</v>
      </c>
      <c r="AH18" s="4">
        <f t="shared" si="6"/>
        <v>0.19576404318352031</v>
      </c>
      <c r="AI18" s="4">
        <f t="shared" si="20"/>
        <v>5.1820959040751422</v>
      </c>
      <c r="AJ18" s="3">
        <f t="shared" si="7"/>
        <v>2540.75386328583</v>
      </c>
      <c r="AK18" s="4">
        <f t="shared" si="8"/>
        <v>0.2901763247800434</v>
      </c>
      <c r="AL18" s="4">
        <f t="shared" si="9"/>
        <v>301.39501558820353</v>
      </c>
      <c r="AM18" s="3">
        <f t="shared" si="10"/>
        <v>2543.6447764593399</v>
      </c>
      <c r="AN18" s="4">
        <f t="shared" si="11"/>
        <v>0.28936867526970922</v>
      </c>
      <c r="AO18" s="3">
        <f t="shared" si="21"/>
        <v>793.90639105557295</v>
      </c>
      <c r="AP18" s="4">
        <f t="shared" si="12"/>
        <v>0.7782022255587997</v>
      </c>
      <c r="AQ18" s="4">
        <f t="shared" si="22"/>
        <v>2433.6752020390868</v>
      </c>
      <c r="AR18" s="4">
        <f t="shared" si="23"/>
        <v>0.3200914495633233</v>
      </c>
      <c r="AS18" s="4">
        <f t="shared" si="24"/>
        <v>2766.2384749708581</v>
      </c>
      <c r="AT18" s="4">
        <f t="shared" si="25"/>
        <v>0.22718151127818728</v>
      </c>
      <c r="AU18" s="3">
        <f t="shared" si="26"/>
        <v>661256.86930745502</v>
      </c>
      <c r="AV18" s="4"/>
      <c r="AW18" s="4"/>
      <c r="AX18" s="4"/>
      <c r="AY18" s="4"/>
      <c r="AZ18" s="3">
        <f t="shared" si="13"/>
        <v>2092.3270547116108</v>
      </c>
      <c r="BA18" s="3">
        <f t="shared" si="14"/>
        <v>2211432.0354643436</v>
      </c>
      <c r="BB18" s="4">
        <f t="shared" si="15"/>
        <v>0.17260340882042069</v>
      </c>
      <c r="BC18" s="4">
        <f t="shared" si="16"/>
        <v>0.41545566408513518</v>
      </c>
      <c r="BD18" s="4">
        <f t="shared" si="27"/>
        <v>16.021127749708505</v>
      </c>
      <c r="BE18" s="4"/>
      <c r="BF18">
        <v>200</v>
      </c>
      <c r="BG18">
        <v>400</v>
      </c>
      <c r="BH18" s="3">
        <f t="shared" si="1"/>
        <v>36.919749173825601</v>
      </c>
      <c r="BI18" s="3">
        <f t="shared" si="1"/>
        <v>35.906569408853933</v>
      </c>
      <c r="BJ18" s="3">
        <f t="shared" si="1"/>
        <v>23.63986044351304</v>
      </c>
      <c r="BK18" s="3">
        <f t="shared" si="17"/>
        <v>44.68509030122064</v>
      </c>
      <c r="BL18" s="3">
        <f t="shared" si="2"/>
        <v>46.960422031584969</v>
      </c>
      <c r="BM18" s="4">
        <f t="shared" si="3"/>
        <v>45.618196820776504</v>
      </c>
      <c r="BN18" s="4">
        <f t="shared" si="18"/>
        <v>51.013262183086987</v>
      </c>
      <c r="BO18" s="4"/>
      <c r="BP18" s="4"/>
      <c r="BQ18" s="4"/>
    </row>
    <row r="19" spans="8:69" x14ac:dyDescent="0.2">
      <c r="H19">
        <v>3602.3600177802064</v>
      </c>
      <c r="I19">
        <v>32.044606799068404</v>
      </c>
      <c r="J19">
        <v>400</v>
      </c>
      <c r="M19">
        <v>3616.6273402912852</v>
      </c>
      <c r="N19">
        <v>31.902124157575578</v>
      </c>
      <c r="O19">
        <v>500</v>
      </c>
      <c r="R19">
        <v>3464.9160827286141</v>
      </c>
      <c r="S19">
        <v>32.250745479427437</v>
      </c>
      <c r="T19">
        <v>600</v>
      </c>
      <c r="W19">
        <v>3583.0076709538939</v>
      </c>
      <c r="X19">
        <v>33.039344091159599</v>
      </c>
      <c r="Y19">
        <v>700</v>
      </c>
      <c r="AA19">
        <v>3602.3600177802064</v>
      </c>
      <c r="AB19">
        <v>32.044606799068404</v>
      </c>
      <c r="AC19">
        <v>400</v>
      </c>
      <c r="AE19" s="3">
        <f t="shared" si="4"/>
        <v>2832.1747988705247</v>
      </c>
      <c r="AF19" s="3">
        <f t="shared" si="5"/>
        <v>593185.27142695431</v>
      </c>
      <c r="AG19" s="4">
        <f t="shared" si="19"/>
        <v>4.5710516811760249E-2</v>
      </c>
      <c r="AH19" s="4">
        <f t="shared" si="6"/>
        <v>0.2138001796345369</v>
      </c>
      <c r="AI19" s="4">
        <f t="shared" si="20"/>
        <v>5.9334277106189104</v>
      </c>
      <c r="AJ19" s="3">
        <f t="shared" si="7"/>
        <v>2512.2895913617808</v>
      </c>
      <c r="AK19" s="4">
        <f t="shared" si="8"/>
        <v>0.30259896874220049</v>
      </c>
      <c r="AL19" s="4">
        <f t="shared" si="9"/>
        <v>329.85418689058633</v>
      </c>
      <c r="AM19" s="3">
        <f t="shared" si="10"/>
        <v>2514.9563093203315</v>
      </c>
      <c r="AN19" s="4">
        <f t="shared" si="11"/>
        <v>0.30185869904528279</v>
      </c>
      <c r="AO19" s="3">
        <f t="shared" si="21"/>
        <v>788.81827311916788</v>
      </c>
      <c r="AP19" s="4">
        <f t="shared" si="12"/>
        <v>0.78102736283275709</v>
      </c>
      <c r="AQ19" s="4">
        <f t="shared" si="22"/>
        <v>2407.9461854279998</v>
      </c>
      <c r="AR19" s="4">
        <f t="shared" si="23"/>
        <v>0.33156425966780823</v>
      </c>
      <c r="AS19" s="4">
        <f t="shared" si="24"/>
        <v>2738.3994390984312</v>
      </c>
      <c r="AT19" s="4">
        <f t="shared" si="25"/>
        <v>0.23983182536379369</v>
      </c>
      <c r="AU19" s="3">
        <f t="shared" si="26"/>
        <v>746427.88151614775</v>
      </c>
      <c r="AV19" s="4"/>
      <c r="AW19" s="4"/>
      <c r="AX19" s="4"/>
      <c r="AY19" s="4"/>
      <c r="AZ19" s="3">
        <f t="shared" si="13"/>
        <v>2071.398075228974</v>
      </c>
      <c r="BA19" s="3">
        <f t="shared" si="14"/>
        <v>2343844.469540243</v>
      </c>
      <c r="BB19" s="4">
        <f t="shared" si="15"/>
        <v>0.18061531057799324</v>
      </c>
      <c r="BC19" s="4">
        <f t="shared" si="16"/>
        <v>0.42498860052711207</v>
      </c>
      <c r="BD19" s="4">
        <f t="shared" si="27"/>
        <v>16.628745194300709</v>
      </c>
      <c r="BE19" s="4"/>
      <c r="BF19">
        <v>300</v>
      </c>
      <c r="BG19">
        <v>400</v>
      </c>
      <c r="BH19" s="3">
        <f t="shared" si="1"/>
        <v>19.733286709579907</v>
      </c>
      <c r="BI19" s="3">
        <f t="shared" si="1"/>
        <v>19.26789427778094</v>
      </c>
      <c r="BJ19" s="3">
        <f t="shared" si="1"/>
        <v>13.952220935625206</v>
      </c>
      <c r="BK19" s="3">
        <f t="shared" si="17"/>
        <v>28.862481846946373</v>
      </c>
      <c r="BL19" s="3">
        <f t="shared" si="2"/>
        <v>24.377267445856198</v>
      </c>
      <c r="BM19" s="4">
        <f t="shared" si="3"/>
        <v>27.520958018948445</v>
      </c>
      <c r="BN19" s="4">
        <f t="shared" si="18"/>
        <v>27.19596407210943</v>
      </c>
      <c r="BO19" s="4"/>
      <c r="BP19" s="4"/>
      <c r="BQ19" s="4"/>
    </row>
    <row r="20" spans="8:69" x14ac:dyDescent="0.2">
      <c r="H20">
        <v>3484.8513617350509</v>
      </c>
      <c r="I20">
        <v>32.09118008886054</v>
      </c>
      <c r="J20">
        <v>400</v>
      </c>
      <c r="M20">
        <v>3270.9456953386548</v>
      </c>
      <c r="N20">
        <v>31.948043016999833</v>
      </c>
      <c r="O20">
        <v>500</v>
      </c>
      <c r="R20">
        <v>3937.8086385177348</v>
      </c>
      <c r="S20">
        <v>32.269110777284332</v>
      </c>
      <c r="T20">
        <v>600</v>
      </c>
      <c r="W20">
        <v>3430.8064026714824</v>
      </c>
      <c r="X20">
        <v>33.169263247559932</v>
      </c>
      <c r="Y20">
        <v>700</v>
      </c>
      <c r="AA20">
        <v>3484.8513617350509</v>
      </c>
      <c r="AB20">
        <v>32.09118008886054</v>
      </c>
      <c r="AC20">
        <v>400</v>
      </c>
      <c r="AE20" s="3">
        <f t="shared" si="4"/>
        <v>2809.199352412822</v>
      </c>
      <c r="AF20" s="3">
        <f t="shared" si="5"/>
        <v>456505.63770116528</v>
      </c>
      <c r="AG20" s="4">
        <f t="shared" si="19"/>
        <v>3.7590458876912689E-2</v>
      </c>
      <c r="AH20" s="4">
        <f t="shared" si="6"/>
        <v>0.19388259044306347</v>
      </c>
      <c r="AI20" s="4">
        <f t="shared" si="20"/>
        <v>5.0396496973034424</v>
      </c>
      <c r="AJ20" s="3">
        <f t="shared" si="7"/>
        <v>2498.0585121507606</v>
      </c>
      <c r="AK20" s="4">
        <f t="shared" si="8"/>
        <v>0.28316641002816895</v>
      </c>
      <c r="AL20" s="4">
        <f t="shared" si="9"/>
        <v>279.42658865825035</v>
      </c>
      <c r="AM20" s="3">
        <f t="shared" si="10"/>
        <v>2500.6138799359214</v>
      </c>
      <c r="AN20" s="4">
        <f t="shared" si="11"/>
        <v>0.28243313118212698</v>
      </c>
      <c r="AO20" s="3">
        <f t="shared" si="21"/>
        <v>786.29658478485806</v>
      </c>
      <c r="AP20" s="4">
        <f t="shared" si="12"/>
        <v>0.77436725324394495</v>
      </c>
      <c r="AQ20" s="4">
        <f t="shared" si="22"/>
        <v>2395.0440189069404</v>
      </c>
      <c r="AR20" s="4">
        <f t="shared" si="23"/>
        <v>0.31272706629459029</v>
      </c>
      <c r="AS20" s="4">
        <f t="shared" si="24"/>
        <v>2724.4345192397395</v>
      </c>
      <c r="AT20" s="4">
        <f t="shared" si="25"/>
        <v>0.21820639205590456</v>
      </c>
      <c r="AU20" s="3">
        <f t="shared" si="26"/>
        <v>578233.7743505392</v>
      </c>
      <c r="AV20" s="4"/>
      <c r="AW20" s="4"/>
      <c r="AX20" s="4"/>
      <c r="AY20" s="4"/>
      <c r="AZ20" s="3">
        <f t="shared" si="13"/>
        <v>2060.91309401333</v>
      </c>
      <c r="BA20" s="3">
        <f t="shared" si="14"/>
        <v>2027600.1902823353</v>
      </c>
      <c r="BB20" s="4">
        <f t="shared" si="15"/>
        <v>0.1669605263922766</v>
      </c>
      <c r="BC20" s="4">
        <f t="shared" si="16"/>
        <v>0.4086080351538337</v>
      </c>
      <c r="BD20" s="4">
        <f t="shared" si="27"/>
        <v>15.41886775119773</v>
      </c>
      <c r="BE20" s="4"/>
      <c r="BF20">
        <v>400</v>
      </c>
      <c r="BG20">
        <v>400</v>
      </c>
      <c r="BH20" s="3">
        <f t="shared" si="1"/>
        <v>13.080462403354911</v>
      </c>
      <c r="BI20" s="3">
        <f t="shared" si="1"/>
        <v>12.813602663013814</v>
      </c>
      <c r="BJ20" s="3">
        <f t="shared" si="1"/>
        <v>9.8610003849940782</v>
      </c>
      <c r="BK20" s="3">
        <f t="shared" si="17"/>
        <v>24.45324219705255</v>
      </c>
      <c r="BL20" s="3">
        <f t="shared" si="2"/>
        <v>15.741387671297005</v>
      </c>
      <c r="BM20" s="4">
        <f t="shared" si="3"/>
        <v>19.622883217567281</v>
      </c>
      <c r="BN20" s="4">
        <f t="shared" si="18"/>
        <v>17.653788709630746</v>
      </c>
      <c r="BO20" s="4"/>
      <c r="BP20" s="4"/>
      <c r="BQ20" s="4"/>
    </row>
    <row r="21" spans="8:69" x14ac:dyDescent="0.2">
      <c r="H21">
        <v>3897.0456035957004</v>
      </c>
      <c r="I21">
        <v>32.19785387266618</v>
      </c>
      <c r="J21">
        <v>400</v>
      </c>
      <c r="M21">
        <v>3385.5652834406237</v>
      </c>
      <c r="N21">
        <v>31.999776642718164</v>
      </c>
      <c r="O21">
        <v>500</v>
      </c>
      <c r="R21">
        <v>3583.4790434200031</v>
      </c>
      <c r="S21">
        <v>32.327138434854845</v>
      </c>
      <c r="T21">
        <v>600</v>
      </c>
      <c r="W21">
        <v>3540.402203259207</v>
      </c>
      <c r="X21">
        <v>33.179872095078771</v>
      </c>
      <c r="Y21">
        <v>700</v>
      </c>
      <c r="AA21">
        <v>3897.0456035957004</v>
      </c>
      <c r="AB21">
        <v>32.19785387266618</v>
      </c>
      <c r="AC21">
        <v>400</v>
      </c>
      <c r="AE21" s="3">
        <f t="shared" si="4"/>
        <v>2758.0572329220076</v>
      </c>
      <c r="AF21" s="3">
        <f t="shared" si="5"/>
        <v>1297294.5085299134</v>
      </c>
      <c r="AG21" s="4">
        <f t="shared" si="19"/>
        <v>8.5421580721663809E-2</v>
      </c>
      <c r="AH21" s="4">
        <f t="shared" si="6"/>
        <v>0.2922697054462946</v>
      </c>
      <c r="AI21" s="4">
        <f t="shared" si="20"/>
        <v>9.863781579421719</v>
      </c>
      <c r="AJ21" s="3">
        <f t="shared" si="7"/>
        <v>2465.9642151751013</v>
      </c>
      <c r="AK21" s="4">
        <f t="shared" si="8"/>
        <v>0.36722213029793088</v>
      </c>
      <c r="AL21" s="4">
        <f t="shared" si="9"/>
        <v>525.52475608553311</v>
      </c>
      <c r="AM21" s="3">
        <f t="shared" si="10"/>
        <v>2468.2702834825609</v>
      </c>
      <c r="AN21" s="4">
        <f t="shared" si="11"/>
        <v>0.366630382460715</v>
      </c>
      <c r="AO21" s="3">
        <f t="shared" si="21"/>
        <v>780.66379956473213</v>
      </c>
      <c r="AP21" s="4">
        <f t="shared" si="12"/>
        <v>0.79967804358141603</v>
      </c>
      <c r="AQ21" s="4">
        <f t="shared" si="22"/>
        <v>2365.8525243264171</v>
      </c>
      <c r="AR21" s="4">
        <f t="shared" si="23"/>
        <v>0.39291125509449831</v>
      </c>
      <c r="AS21" s="4">
        <f t="shared" si="24"/>
        <v>2692.8268749885378</v>
      </c>
      <c r="AT21" s="4">
        <f t="shared" si="25"/>
        <v>0.30900811822578161</v>
      </c>
      <c r="AU21" s="3">
        <f t="shared" si="26"/>
        <v>1450142.746328251</v>
      </c>
      <c r="AV21" s="4"/>
      <c r="AW21" s="4"/>
      <c r="AX21" s="4"/>
      <c r="AY21" s="4"/>
      <c r="AZ21" s="3">
        <f t="shared" si="13"/>
        <v>2037.2149230490777</v>
      </c>
      <c r="BA21" s="3">
        <f t="shared" si="14"/>
        <v>3458970.1603025137</v>
      </c>
      <c r="BB21" s="4">
        <f t="shared" si="15"/>
        <v>0.2277591532372501</v>
      </c>
      <c r="BC21" s="4">
        <f t="shared" si="16"/>
        <v>0.47724118979531732</v>
      </c>
      <c r="BD21" s="4">
        <f t="shared" si="27"/>
        <v>20.581386274154546</v>
      </c>
      <c r="BE21" s="4"/>
      <c r="BF21">
        <v>500</v>
      </c>
      <c r="BG21">
        <v>400</v>
      </c>
      <c r="BH21" s="3">
        <f t="shared" si="1"/>
        <v>9.6652833516873553</v>
      </c>
      <c r="BI21" s="3">
        <f t="shared" si="1"/>
        <v>9.4923983091096549</v>
      </c>
      <c r="BJ21" s="3">
        <f t="shared" si="1"/>
        <v>7.6169403304906869</v>
      </c>
      <c r="BK21" s="3">
        <f t="shared" si="17"/>
        <v>23.529524905672968</v>
      </c>
      <c r="BL21" s="3">
        <f t="shared" si="2"/>
        <v>11.386511756864911</v>
      </c>
      <c r="BM21" s="4">
        <f t="shared" si="3"/>
        <v>15.218152943391399</v>
      </c>
      <c r="BN21" s="4">
        <f t="shared" si="18"/>
        <v>12.74438184704514</v>
      </c>
      <c r="BO21" s="4"/>
      <c r="BP21" s="4"/>
      <c r="BQ21" s="4"/>
    </row>
    <row r="22" spans="8:69" x14ac:dyDescent="0.2">
      <c r="H22">
        <v>3668.5749376828007</v>
      </c>
      <c r="I22">
        <v>32.208578086205094</v>
      </c>
      <c r="J22">
        <v>400</v>
      </c>
      <c r="M22">
        <v>3132.1914539508548</v>
      </c>
      <c r="N22">
        <v>32.081560848805289</v>
      </c>
      <c r="O22">
        <v>500</v>
      </c>
      <c r="R22">
        <v>3272.6930383095369</v>
      </c>
      <c r="S22">
        <v>32.392810565402492</v>
      </c>
      <c r="T22">
        <v>600</v>
      </c>
      <c r="W22">
        <v>3147.5019555734225</v>
      </c>
      <c r="X22">
        <v>33.371438727073496</v>
      </c>
      <c r="Y22">
        <v>700</v>
      </c>
      <c r="AA22">
        <v>3668.5749376828007</v>
      </c>
      <c r="AB22">
        <v>32.208578086205094</v>
      </c>
      <c r="AC22">
        <v>400</v>
      </c>
      <c r="AE22" s="3">
        <f t="shared" si="4"/>
        <v>2753.0262921702979</v>
      </c>
      <c r="AF22" s="3">
        <f t="shared" si="5"/>
        <v>838229.32229977858</v>
      </c>
      <c r="AG22" s="4">
        <f t="shared" si="19"/>
        <v>6.228279006801625E-2</v>
      </c>
      <c r="AH22" s="4">
        <f t="shared" si="6"/>
        <v>0.2495652020374961</v>
      </c>
      <c r="AI22" s="4">
        <f t="shared" si="20"/>
        <v>7.5513524673075523</v>
      </c>
      <c r="AJ22" s="3">
        <f t="shared" si="7"/>
        <v>2462.7756874824695</v>
      </c>
      <c r="AK22" s="4">
        <f t="shared" si="8"/>
        <v>0.3286832818418467</v>
      </c>
      <c r="AL22" s="4">
        <f t="shared" si="9"/>
        <v>396.32605479828288</v>
      </c>
      <c r="AM22" s="3">
        <f t="shared" si="10"/>
        <v>2465.0571265403573</v>
      </c>
      <c r="AN22" s="4">
        <f t="shared" si="11"/>
        <v>0.32806139484304142</v>
      </c>
      <c r="AO22" s="3">
        <f t="shared" si="21"/>
        <v>780.10828636439965</v>
      </c>
      <c r="AP22" s="4">
        <f t="shared" si="12"/>
        <v>0.78735386366207283</v>
      </c>
      <c r="AQ22" s="4">
        <f t="shared" si="22"/>
        <v>2362.9452745344524</v>
      </c>
      <c r="AR22" s="4">
        <f t="shared" si="23"/>
        <v>0.35589559579039953</v>
      </c>
      <c r="AS22" s="4">
        <f t="shared" si="24"/>
        <v>2689.6781025320488</v>
      </c>
      <c r="AT22" s="4">
        <f t="shared" si="25"/>
        <v>0.26683299422228979</v>
      </c>
      <c r="AU22" s="3">
        <f t="shared" si="26"/>
        <v>958239.01386815845</v>
      </c>
      <c r="AV22" s="4"/>
      <c r="AW22" s="4"/>
      <c r="AX22" s="4"/>
      <c r="AY22" s="4"/>
      <c r="AZ22" s="3">
        <f t="shared" si="13"/>
        <v>2034.8565858638624</v>
      </c>
      <c r="BA22" s="3">
        <f t="shared" si="14"/>
        <v>2669035.6530699884</v>
      </c>
      <c r="BB22" s="4">
        <f t="shared" si="15"/>
        <v>0.19831683626638583</v>
      </c>
      <c r="BC22" s="4">
        <f t="shared" si="16"/>
        <v>0.44532778519466515</v>
      </c>
      <c r="BD22" s="4">
        <f t="shared" si="27"/>
        <v>17.999829301498007</v>
      </c>
      <c r="BE22" s="4"/>
      <c r="BF22">
        <v>1000</v>
      </c>
      <c r="BG22">
        <v>401</v>
      </c>
      <c r="BH22" s="3">
        <f t="shared" si="1"/>
        <v>4.0717034253601421</v>
      </c>
      <c r="BI22" s="3">
        <f t="shared" si="1"/>
        <v>4.0278760652225323</v>
      </c>
      <c r="BJ22" s="3">
        <f t="shared" si="1"/>
        <v>3.5647791815840559</v>
      </c>
      <c r="BK22" s="3">
        <f t="shared" ref="BK22" si="28">(((8.314*$BG22)/$BF22)*(1+BK$3/($BF22-BK$2))-BK$1/($BF22^2)) +$BK$4*BF22 + $BK$5*BF22^2 +$BK$6*BF22^-1 + $BK$7*BF22^-2</f>
        <v>31.161842602062592</v>
      </c>
      <c r="BL22" s="3">
        <f t="shared" si="2"/>
        <v>4.5097752715318338</v>
      </c>
      <c r="BM22" s="4">
        <f t="shared" si="3"/>
        <v>7.1487012076195704</v>
      </c>
      <c r="BN22" s="4">
        <f t="shared" si="18"/>
        <v>4.9216712175543229</v>
      </c>
      <c r="BO22" s="4"/>
      <c r="BP22" s="4"/>
      <c r="BQ22" s="4"/>
    </row>
    <row r="23" spans="8:69" x14ac:dyDescent="0.2">
      <c r="H23">
        <v>3789.2988898626545</v>
      </c>
      <c r="I23">
        <v>32.365401221434404</v>
      </c>
      <c r="J23">
        <v>400</v>
      </c>
      <c r="M23">
        <v>2786.8266201459487</v>
      </c>
      <c r="N23">
        <v>32.288466619956793</v>
      </c>
      <c r="O23">
        <v>500</v>
      </c>
      <c r="R23">
        <v>3129.4792954596633</v>
      </c>
      <c r="S23">
        <v>32.831661252130274</v>
      </c>
      <c r="T23">
        <v>600</v>
      </c>
      <c r="W23">
        <v>3437.4665136507147</v>
      </c>
      <c r="X23">
        <v>33.383991084332578</v>
      </c>
      <c r="Y23">
        <v>700</v>
      </c>
      <c r="AA23">
        <v>3789.2988898626545</v>
      </c>
      <c r="AB23">
        <v>32.365401221434404</v>
      </c>
      <c r="AC23">
        <v>400</v>
      </c>
      <c r="AE23" s="3">
        <f t="shared" si="4"/>
        <v>2681.6454851627509</v>
      </c>
      <c r="AF23" s="3">
        <f t="shared" si="5"/>
        <v>1226896.0649432885</v>
      </c>
      <c r="AG23" s="4">
        <f t="shared" si="19"/>
        <v>8.5445667787539967E-2</v>
      </c>
      <c r="AH23" s="4">
        <f t="shared" si="6"/>
        <v>0.29231090945693416</v>
      </c>
      <c r="AI23" s="4">
        <f t="shared" si="20"/>
        <v>9.7285242890032091</v>
      </c>
      <c r="AJ23" s="3">
        <f t="shared" si="7"/>
        <v>2416.9215982979467</v>
      </c>
      <c r="AK23" s="4">
        <f t="shared" si="8"/>
        <v>0.36217182424858824</v>
      </c>
      <c r="AL23" s="4">
        <f t="shared" si="9"/>
        <v>497.03638724332683</v>
      </c>
      <c r="AM23" s="3">
        <f t="shared" si="10"/>
        <v>2418.8516305614339</v>
      </c>
      <c r="AN23" s="4">
        <f t="shared" si="11"/>
        <v>0.36166248668520662</v>
      </c>
      <c r="AO23" s="3">
        <f t="shared" si="21"/>
        <v>772.20127685365765</v>
      </c>
      <c r="AP23" s="4">
        <f t="shared" si="12"/>
        <v>0.79621526321940606</v>
      </c>
      <c r="AQ23" s="4">
        <f t="shared" si="22"/>
        <v>2320.9946324140096</v>
      </c>
      <c r="AR23" s="4">
        <f t="shared" si="23"/>
        <v>0.38748705238764219</v>
      </c>
      <c r="AS23" s="4">
        <f t="shared" si="24"/>
        <v>2644.2240813602762</v>
      </c>
      <c r="AT23" s="4">
        <f t="shared" si="25"/>
        <v>0.30218645764939445</v>
      </c>
      <c r="AU23" s="3">
        <f t="shared" si="26"/>
        <v>1311196.3170667584</v>
      </c>
      <c r="AV23" s="4"/>
      <c r="AW23" s="4"/>
      <c r="AX23" s="4"/>
      <c r="AY23" s="4"/>
      <c r="AZ23" s="3">
        <f t="shared" si="13"/>
        <v>2000.8621898560846</v>
      </c>
      <c r="BA23" s="3">
        <f t="shared" si="14"/>
        <v>3198505.8299303898</v>
      </c>
      <c r="BB23" s="4">
        <f t="shared" si="15"/>
        <v>0.2227560054757978</v>
      </c>
      <c r="BC23" s="4">
        <f t="shared" si="16"/>
        <v>0.47197034385202402</v>
      </c>
      <c r="BD23" s="4">
        <f t="shared" si="27"/>
        <v>19.95958454827608</v>
      </c>
      <c r="BE23" s="4"/>
      <c r="BF23">
        <v>28</v>
      </c>
      <c r="BG23">
        <v>500</v>
      </c>
      <c r="BH23" s="3">
        <f t="shared" si="1"/>
        <v>6083.0967786792871</v>
      </c>
      <c r="BI23" s="3">
        <f t="shared" si="1"/>
        <v>4410.1115284076595</v>
      </c>
      <c r="BJ23" s="3">
        <f t="shared" si="1"/>
        <v>5306.2731042642472</v>
      </c>
      <c r="BK23" s="3">
        <f t="shared" si="17"/>
        <v>5742.2524581856678</v>
      </c>
      <c r="BL23" s="3">
        <f t="shared" si="2"/>
        <v>16497.37388684884</v>
      </c>
      <c r="BM23" s="4">
        <f t="shared" si="3"/>
        <v>4849.6013736675477</v>
      </c>
      <c r="BN23" s="4">
        <f t="shared" si="18"/>
        <v>5263.6141951352574</v>
      </c>
      <c r="BO23" s="4"/>
      <c r="BP23" s="4"/>
      <c r="BQ23" s="4"/>
    </row>
    <row r="24" spans="8:69" x14ac:dyDescent="0.2">
      <c r="H24">
        <v>3426.2485682034107</v>
      </c>
      <c r="I24">
        <v>32.458026794015993</v>
      </c>
      <c r="J24">
        <v>400</v>
      </c>
      <c r="M24">
        <v>2850.3613553812625</v>
      </c>
      <c r="N24">
        <v>32.351154491413169</v>
      </c>
      <c r="O24">
        <v>500</v>
      </c>
      <c r="R24">
        <v>3027.0601185914343</v>
      </c>
      <c r="S24">
        <v>33.005637477106276</v>
      </c>
      <c r="T24">
        <v>600</v>
      </c>
      <c r="W24">
        <v>3181.5001693290424</v>
      </c>
      <c r="X24">
        <v>33.405259377599059</v>
      </c>
      <c r="Y24">
        <v>700</v>
      </c>
      <c r="AA24">
        <v>3426.2485682034107</v>
      </c>
      <c r="AB24">
        <v>32.458026794015993</v>
      </c>
      <c r="AC24">
        <v>400</v>
      </c>
      <c r="AE24" s="3">
        <f t="shared" si="4"/>
        <v>2641.3172918726696</v>
      </c>
      <c r="AF24" s="3">
        <f t="shared" si="5"/>
        <v>616117.10856220638</v>
      </c>
      <c r="AG24" s="4">
        <f t="shared" si="19"/>
        <v>5.2483831738376306E-2</v>
      </c>
      <c r="AH24" s="4">
        <f t="shared" si="6"/>
        <v>0.2290934999915456</v>
      </c>
      <c r="AI24" s="4">
        <f t="shared" si="20"/>
        <v>6.4184266789557931</v>
      </c>
      <c r="AJ24" s="3">
        <f t="shared" si="7"/>
        <v>2390.5013908253495</v>
      </c>
      <c r="AK24" s="4">
        <f t="shared" si="8"/>
        <v>0.3022977337342358</v>
      </c>
      <c r="AL24" s="4">
        <f t="shared" si="9"/>
        <v>313.1040244430194</v>
      </c>
      <c r="AM24" s="3">
        <f t="shared" si="10"/>
        <v>2392.231331153268</v>
      </c>
      <c r="AN24" s="4">
        <f t="shared" si="11"/>
        <v>0.30179282572961147</v>
      </c>
      <c r="AO24" s="3">
        <f t="shared" si="21"/>
        <v>767.71483285377383</v>
      </c>
      <c r="AP24" s="4">
        <f t="shared" si="12"/>
        <v>0.77593136704137811</v>
      </c>
      <c r="AQ24" s="4">
        <f t="shared" si="22"/>
        <v>2296.7037663824908</v>
      </c>
      <c r="AR24" s="4">
        <f t="shared" si="23"/>
        <v>0.32967392158976033</v>
      </c>
      <c r="AS24" s="4">
        <f t="shared" si="24"/>
        <v>2617.8887652214103</v>
      </c>
      <c r="AT24" s="4">
        <f t="shared" si="25"/>
        <v>0.23593145298441448</v>
      </c>
      <c r="AU24" s="3">
        <f t="shared" si="26"/>
        <v>653445.5710770986</v>
      </c>
      <c r="AV24" s="4"/>
      <c r="AW24" s="4"/>
      <c r="AX24" s="4"/>
      <c r="AY24" s="4"/>
      <c r="AZ24" s="3">
        <f t="shared" si="13"/>
        <v>1981.2078517053931</v>
      </c>
      <c r="BA24" s="3">
        <f t="shared" si="14"/>
        <v>2088142.6723371043</v>
      </c>
      <c r="BB24" s="4">
        <f t="shared" si="15"/>
        <v>0.177878080542863</v>
      </c>
      <c r="BC24" s="4">
        <f t="shared" si="16"/>
        <v>0.42175594903079078</v>
      </c>
      <c r="BD24" s="4">
        <f t="shared" si="27"/>
        <v>16.032500396287265</v>
      </c>
      <c r="BE24" s="4"/>
      <c r="BF24">
        <v>30</v>
      </c>
      <c r="BG24">
        <v>500</v>
      </c>
      <c r="BH24" s="3">
        <f t="shared" si="1"/>
        <v>4192.7638409465189</v>
      </c>
      <c r="BI24" s="3">
        <f t="shared" si="1"/>
        <v>3362.3719633108544</v>
      </c>
      <c r="BJ24" s="3">
        <f t="shared" si="1"/>
        <v>3173.6143129760499</v>
      </c>
      <c r="BK24" s="3">
        <f t="shared" si="17"/>
        <v>4131.139040031846</v>
      </c>
      <c r="BL24" s="3">
        <f t="shared" si="2"/>
        <v>5407.1298970507287</v>
      </c>
      <c r="BM24" s="4">
        <f t="shared" si="3"/>
        <v>3787.9651425222223</v>
      </c>
      <c r="BN24" s="4">
        <f t="shared" si="18"/>
        <v>4054.6150194002757</v>
      </c>
      <c r="BO24" s="4"/>
      <c r="BP24" s="4"/>
      <c r="BQ24" s="4"/>
    </row>
    <row r="25" spans="8:69" x14ac:dyDescent="0.2">
      <c r="H25">
        <v>3015.9475876730867</v>
      </c>
      <c r="I25">
        <v>32.539431331767737</v>
      </c>
      <c r="J25">
        <v>400</v>
      </c>
      <c r="M25">
        <v>2981.9972404891059</v>
      </c>
      <c r="N25">
        <v>32.386113447560035</v>
      </c>
      <c r="O25">
        <v>500</v>
      </c>
      <c r="R25">
        <v>3408.8721828178768</v>
      </c>
      <c r="S25">
        <v>33.056191691229529</v>
      </c>
      <c r="T25">
        <v>600</v>
      </c>
      <c r="W25">
        <v>3654.7609326873244</v>
      </c>
      <c r="X25">
        <v>33.434222796245919</v>
      </c>
      <c r="Y25">
        <v>700</v>
      </c>
      <c r="AA25">
        <v>3015.9475876730867</v>
      </c>
      <c r="AB25">
        <v>32.539431331767737</v>
      </c>
      <c r="AC25">
        <v>400</v>
      </c>
      <c r="AE25" s="3">
        <f t="shared" si="4"/>
        <v>2606.9305831715055</v>
      </c>
      <c r="AF25" s="3">
        <f t="shared" si="5"/>
        <v>167294.90997144644</v>
      </c>
      <c r="AG25" s="4">
        <f t="shared" si="19"/>
        <v>1.8392262119255581E-2</v>
      </c>
      <c r="AH25" s="4">
        <f t="shared" si="6"/>
        <v>0.13561807445637761</v>
      </c>
      <c r="AI25" s="4">
        <f t="shared" si="20"/>
        <v>2.7427628329889933</v>
      </c>
      <c r="AJ25" s="3">
        <f t="shared" si="7"/>
        <v>2367.6758374021015</v>
      </c>
      <c r="AK25" s="4">
        <f t="shared" si="8"/>
        <v>0.21494794966617786</v>
      </c>
      <c r="AL25" s="4">
        <f t="shared" si="9"/>
        <v>139.34468354725274</v>
      </c>
      <c r="AM25" s="3">
        <f t="shared" si="10"/>
        <v>2369.2343242207753</v>
      </c>
      <c r="AN25" s="4">
        <f t="shared" si="11"/>
        <v>0.2144312010247082</v>
      </c>
      <c r="AO25" s="3">
        <f t="shared" si="21"/>
        <v>763.87964969948621</v>
      </c>
      <c r="AP25" s="4">
        <f t="shared" si="12"/>
        <v>0.74671985255259443</v>
      </c>
      <c r="AQ25" s="4">
        <f t="shared" si="22"/>
        <v>2275.6477450640814</v>
      </c>
      <c r="AR25" s="4">
        <f t="shared" si="23"/>
        <v>0.2454617731537482</v>
      </c>
      <c r="AS25" s="4">
        <f t="shared" si="24"/>
        <v>2595.0509555119547</v>
      </c>
      <c r="AT25" s="4">
        <f t="shared" si="25"/>
        <v>0.13955701149497396</v>
      </c>
      <c r="AU25" s="3">
        <f t="shared" si="26"/>
        <v>177153.97496458321</v>
      </c>
      <c r="AV25" s="4"/>
      <c r="AW25" s="4"/>
      <c r="AX25" s="4"/>
      <c r="AY25" s="4"/>
      <c r="AZ25" s="3">
        <f t="shared" si="13"/>
        <v>1964.1878006241564</v>
      </c>
      <c r="BA25" s="3">
        <f t="shared" si="14"/>
        <v>1106198.6496532112</v>
      </c>
      <c r="BB25" s="4">
        <f t="shared" si="15"/>
        <v>0.12161455195415666</v>
      </c>
      <c r="BC25" s="4">
        <f t="shared" si="16"/>
        <v>0.34873278015431336</v>
      </c>
      <c r="BD25" s="4">
        <f t="shared" si="27"/>
        <v>11.30969916776548</v>
      </c>
      <c r="BE25" s="4"/>
      <c r="BF25">
        <v>35</v>
      </c>
      <c r="BG25">
        <v>500</v>
      </c>
      <c r="BH25" s="3">
        <f t="shared" si="1"/>
        <v>2198.3209698698743</v>
      </c>
      <c r="BI25" s="3">
        <f t="shared" si="1"/>
        <v>1980.7573668491791</v>
      </c>
      <c r="BJ25" s="3">
        <f t="shared" si="1"/>
        <v>1429.1675035647279</v>
      </c>
      <c r="BK25" s="3">
        <f t="shared" si="17"/>
        <v>2273.0569903586111</v>
      </c>
      <c r="BL25" s="3">
        <f t="shared" si="2"/>
        <v>2173.1944665118822</v>
      </c>
      <c r="BM25" s="4">
        <f t="shared" si="3"/>
        <v>2222.7184155988343</v>
      </c>
      <c r="BN25" s="4">
        <f t="shared" si="18"/>
        <v>2321.5583792802918</v>
      </c>
      <c r="BO25" s="4"/>
      <c r="BP25" s="4"/>
      <c r="BQ25" s="4"/>
    </row>
    <row r="26" spans="8:69" x14ac:dyDescent="0.2">
      <c r="H26">
        <v>3602.2311469144202</v>
      </c>
      <c r="I26">
        <v>32.595808364224162</v>
      </c>
      <c r="J26">
        <v>400</v>
      </c>
      <c r="M26">
        <v>3639.5808328680846</v>
      </c>
      <c r="N26">
        <v>32.41865178089742</v>
      </c>
      <c r="O26">
        <v>500</v>
      </c>
      <c r="R26">
        <v>2888.801601469967</v>
      </c>
      <c r="S26">
        <v>33.058549191794754</v>
      </c>
      <c r="T26">
        <v>600</v>
      </c>
      <c r="W26">
        <v>2912.667475230558</v>
      </c>
      <c r="X26">
        <v>33.438133198986137</v>
      </c>
      <c r="Y26">
        <v>700</v>
      </c>
      <c r="AA26">
        <v>3602.2311469144202</v>
      </c>
      <c r="AB26">
        <v>32.595808364224162</v>
      </c>
      <c r="AC26">
        <v>400</v>
      </c>
      <c r="AE26" s="3">
        <f t="shared" si="4"/>
        <v>2583.6710399185149</v>
      </c>
      <c r="AF26" s="3">
        <f t="shared" si="5"/>
        <v>1037464.69156351</v>
      </c>
      <c r="AG26" s="4">
        <f t="shared" si="19"/>
        <v>7.9952154439897144E-2</v>
      </c>
      <c r="AH26" s="4">
        <f t="shared" si="6"/>
        <v>0.28275812002469025</v>
      </c>
      <c r="AI26" s="4">
        <f t="shared" si="20"/>
        <v>9.0241938687538497</v>
      </c>
      <c r="AJ26" s="3">
        <f t="shared" si="7"/>
        <v>2352.0793529479988</v>
      </c>
      <c r="AK26" s="4">
        <f t="shared" si="8"/>
        <v>0.34704929888723818</v>
      </c>
      <c r="AL26" s="4">
        <f t="shared" si="9"/>
        <v>433.86430359866955</v>
      </c>
      <c r="AM26" s="3">
        <f t="shared" si="10"/>
        <v>2353.5214460057014</v>
      </c>
      <c r="AN26" s="4">
        <f t="shared" si="11"/>
        <v>0.34664896559409625</v>
      </c>
      <c r="AO26" s="3">
        <f t="shared" si="21"/>
        <v>761.2808848111431</v>
      </c>
      <c r="AP26" s="4">
        <f t="shared" si="12"/>
        <v>0.78866406575179471</v>
      </c>
      <c r="AQ26" s="4">
        <f t="shared" si="22"/>
        <v>2261.2231517301939</v>
      </c>
      <c r="AR26" s="4">
        <f t="shared" si="23"/>
        <v>0.37227150077054322</v>
      </c>
      <c r="AS26" s="4">
        <f t="shared" si="24"/>
        <v>2579.4005198548275</v>
      </c>
      <c r="AT26" s="4">
        <f t="shared" si="25"/>
        <v>0.28394364085595214</v>
      </c>
      <c r="AU26" s="3">
        <f t="shared" si="26"/>
        <v>1046182.4916511195</v>
      </c>
      <c r="AV26" s="4"/>
      <c r="AW26" s="4"/>
      <c r="AX26" s="4"/>
      <c r="AY26" s="4"/>
      <c r="AZ26" s="3">
        <f t="shared" si="13"/>
        <v>1952.5368882274536</v>
      </c>
      <c r="BA26" s="3">
        <f t="shared" si="14"/>
        <v>2721491.14714474</v>
      </c>
      <c r="BB26" s="4">
        <f t="shared" si="15"/>
        <v>0.2097315525749717</v>
      </c>
      <c r="BC26" s="4">
        <f t="shared" si="16"/>
        <v>0.45796457567695309</v>
      </c>
      <c r="BD26" s="4">
        <f t="shared" si="27"/>
        <v>18.600885413023615</v>
      </c>
      <c r="BE26" s="4"/>
      <c r="BF26">
        <v>40</v>
      </c>
      <c r="BG26">
        <v>500</v>
      </c>
      <c r="BH26" s="3">
        <f t="shared" si="1"/>
        <v>1401.6889989216934</v>
      </c>
      <c r="BI26" s="3">
        <f t="shared" si="1"/>
        <v>1325.7397328208051</v>
      </c>
      <c r="BJ26" s="3">
        <f t="shared" si="1"/>
        <v>852.77084851133441</v>
      </c>
      <c r="BK26" s="3">
        <f t="shared" si="17"/>
        <v>1479.263612258683</v>
      </c>
      <c r="BL26" s="3">
        <f t="shared" si="2"/>
        <v>1366.9808839162197</v>
      </c>
      <c r="BM26" s="4">
        <f t="shared" si="3"/>
        <v>1436.4078135441405</v>
      </c>
      <c r="BN26" s="4">
        <f t="shared" si="18"/>
        <v>1482.8784954190155</v>
      </c>
      <c r="BO26" s="4"/>
      <c r="BP26" s="4"/>
      <c r="BQ26" s="4"/>
    </row>
    <row r="27" spans="8:69" x14ac:dyDescent="0.2">
      <c r="H27">
        <v>3168.6454369926241</v>
      </c>
      <c r="I27">
        <v>32.658356819637028</v>
      </c>
      <c r="J27">
        <v>400</v>
      </c>
      <c r="M27">
        <v>3421.0558423213056</v>
      </c>
      <c r="N27">
        <v>32.471359348943423</v>
      </c>
      <c r="O27">
        <v>500</v>
      </c>
      <c r="R27">
        <v>3659.8743824757817</v>
      </c>
      <c r="S27">
        <v>33.128441518589355</v>
      </c>
      <c r="T27">
        <v>600</v>
      </c>
      <c r="W27">
        <v>3239.8299436964917</v>
      </c>
      <c r="X27">
        <v>33.629081378932909</v>
      </c>
      <c r="Y27">
        <v>700</v>
      </c>
      <c r="AA27">
        <v>3168.6454369926241</v>
      </c>
      <c r="AB27">
        <v>32.658356819637028</v>
      </c>
      <c r="AC27">
        <v>400</v>
      </c>
      <c r="AE27" s="3">
        <f t="shared" si="4"/>
        <v>2558.3780971058068</v>
      </c>
      <c r="AF27" s="3">
        <f t="shared" si="5"/>
        <v>372426.22613253223</v>
      </c>
      <c r="AG27" s="4">
        <f t="shared" si="19"/>
        <v>3.7093085897761363E-2</v>
      </c>
      <c r="AH27" s="4">
        <f t="shared" si="6"/>
        <v>0.19259565389115446</v>
      </c>
      <c r="AI27" s="4">
        <f t="shared" si="20"/>
        <v>4.7578039954394926</v>
      </c>
      <c r="AJ27" s="3">
        <f t="shared" si="7"/>
        <v>2334.9743307085059</v>
      </c>
      <c r="AK27" s="4">
        <f t="shared" si="8"/>
        <v>0.26310015521186214</v>
      </c>
      <c r="AL27" s="4">
        <f t="shared" si="9"/>
        <v>219.33899745899632</v>
      </c>
      <c r="AM27" s="3">
        <f t="shared" si="10"/>
        <v>2336.2894841975976</v>
      </c>
      <c r="AN27" s="4">
        <f t="shared" si="11"/>
        <v>0.26268510293945013</v>
      </c>
      <c r="AO27" s="3">
        <f t="shared" si="21"/>
        <v>758.45109625045347</v>
      </c>
      <c r="AP27" s="4">
        <f t="shared" si="12"/>
        <v>0.76063869835487086</v>
      </c>
      <c r="AQ27" s="4">
        <f t="shared" si="22"/>
        <v>2245.3687661901504</v>
      </c>
      <c r="AR27" s="4">
        <f t="shared" si="23"/>
        <v>0.29137897854509082</v>
      </c>
      <c r="AS27" s="4">
        <f t="shared" si="24"/>
        <v>2562.1938372341965</v>
      </c>
      <c r="AT27" s="4">
        <f t="shared" si="25"/>
        <v>0.19139143580987514</v>
      </c>
      <c r="AU27" s="3">
        <f t="shared" si="26"/>
        <v>367783.54284955608</v>
      </c>
      <c r="AV27" s="4"/>
      <c r="AW27" s="4"/>
      <c r="AX27" s="4"/>
      <c r="AY27" s="4"/>
      <c r="AZ27" s="3">
        <f t="shared" si="13"/>
        <v>1939.7391749293904</v>
      </c>
      <c r="BA27" s="3">
        <f t="shared" si="14"/>
        <v>1510210.6009382294</v>
      </c>
      <c r="BB27" s="4">
        <f t="shared" si="15"/>
        <v>0.15041467977708087</v>
      </c>
      <c r="BC27" s="4">
        <f t="shared" si="16"/>
        <v>0.38783331442396857</v>
      </c>
      <c r="BD27" s="4">
        <f t="shared" si="27"/>
        <v>13.59579132983038</v>
      </c>
      <c r="BE27" s="4"/>
      <c r="BF27">
        <v>50</v>
      </c>
      <c r="BG27">
        <v>500</v>
      </c>
      <c r="BH27" s="3">
        <f t="shared" si="1"/>
        <v>742.6288537117025</v>
      </c>
      <c r="BI27" s="3">
        <f t="shared" si="1"/>
        <v>730.19047811534506</v>
      </c>
      <c r="BJ27" s="3">
        <f t="shared" si="1"/>
        <v>427.10929774434919</v>
      </c>
      <c r="BK27" s="3">
        <f t="shared" si="17"/>
        <v>797.56266759684354</v>
      </c>
      <c r="BL27" s="3">
        <f t="shared" si="2"/>
        <v>755.0443946885905</v>
      </c>
      <c r="BM27" s="4">
        <f t="shared" si="3"/>
        <v>737.4658865764801</v>
      </c>
      <c r="BN27" s="4">
        <f t="shared" si="18"/>
        <v>763.50253496301491</v>
      </c>
      <c r="BO27" s="4"/>
      <c r="BP27" s="4"/>
      <c r="BQ27" s="4"/>
    </row>
    <row r="28" spans="8:69" x14ac:dyDescent="0.2">
      <c r="H28">
        <v>3045.7521110796847</v>
      </c>
      <c r="I28">
        <v>32.881336209149339</v>
      </c>
      <c r="J28">
        <v>400</v>
      </c>
      <c r="M28">
        <v>2996.7708402460298</v>
      </c>
      <c r="N28">
        <v>32.71128517367913</v>
      </c>
      <c r="O28">
        <v>500</v>
      </c>
      <c r="R28">
        <v>3475.7300256104481</v>
      </c>
      <c r="S28">
        <v>33.150535507171661</v>
      </c>
      <c r="T28">
        <v>600</v>
      </c>
      <c r="W28">
        <v>2751.3572553632903</v>
      </c>
      <c r="X28">
        <v>33.899798422446473</v>
      </c>
      <c r="Y28">
        <v>700</v>
      </c>
      <c r="AA28">
        <v>3045.7521110796847</v>
      </c>
      <c r="AB28">
        <v>32.881336209149339</v>
      </c>
      <c r="AC28">
        <v>400</v>
      </c>
      <c r="AE28" s="3">
        <f t="shared" si="4"/>
        <v>2472.3447644789653</v>
      </c>
      <c r="AF28" s="3">
        <f t="shared" si="5"/>
        <v>328795.98513567756</v>
      </c>
      <c r="AG28" s="4">
        <f t="shared" si="19"/>
        <v>3.5443565016676171E-2</v>
      </c>
      <c r="AH28" s="4">
        <f t="shared" si="6"/>
        <v>0.18826461435085504</v>
      </c>
      <c r="AI28" s="4">
        <f t="shared" si="20"/>
        <v>4.5081704238285374</v>
      </c>
      <c r="AJ28" s="3">
        <f t="shared" si="7"/>
        <v>2275.6454005273517</v>
      </c>
      <c r="AK28" s="4">
        <f t="shared" si="8"/>
        <v>0.25284615505998576</v>
      </c>
      <c r="AL28" s="4">
        <f t="shared" si="9"/>
        <v>194.71852074905075</v>
      </c>
      <c r="AM28" s="3">
        <f t="shared" si="10"/>
        <v>2276.5260897602134</v>
      </c>
      <c r="AN28" s="4">
        <f t="shared" si="11"/>
        <v>0.25255700177345997</v>
      </c>
      <c r="AO28" s="3">
        <f t="shared" si="21"/>
        <v>748.80100107699195</v>
      </c>
      <c r="AP28" s="4">
        <f t="shared" si="12"/>
        <v>0.75414906605398357</v>
      </c>
      <c r="AQ28" s="4">
        <f t="shared" si="22"/>
        <v>2190.0991029143615</v>
      </c>
      <c r="AR28" s="4">
        <f t="shared" si="23"/>
        <v>0.28093323979081275</v>
      </c>
      <c r="AS28" s="4">
        <f t="shared" si="24"/>
        <v>2502.1686576089742</v>
      </c>
      <c r="AT28" s="4">
        <f t="shared" si="25"/>
        <v>0.17847265097290413</v>
      </c>
      <c r="AU28" s="3">
        <f t="shared" si="26"/>
        <v>295482.97088714415</v>
      </c>
      <c r="AV28" s="4"/>
      <c r="AW28" s="4"/>
      <c r="AX28" s="4"/>
      <c r="AY28" s="4"/>
      <c r="AZ28" s="3">
        <f t="shared" si="13"/>
        <v>1895.1884868289071</v>
      </c>
      <c r="BA28" s="3">
        <f t="shared" si="14"/>
        <v>1323796.6534490846</v>
      </c>
      <c r="BB28" s="4">
        <f t="shared" si="15"/>
        <v>0.14270269369627309</v>
      </c>
      <c r="BC28" s="4">
        <f t="shared" si="16"/>
        <v>0.37776010072038191</v>
      </c>
      <c r="BD28" s="4">
        <f t="shared" si="27"/>
        <v>12.813607159950418</v>
      </c>
      <c r="BE28" s="4"/>
      <c r="BF28">
        <v>60</v>
      </c>
      <c r="BG28">
        <v>500</v>
      </c>
      <c r="BH28" s="3">
        <f t="shared" si="1"/>
        <v>471.86473138477481</v>
      </c>
      <c r="BI28" s="3">
        <f t="shared" si="1"/>
        <v>470.55720874994591</v>
      </c>
      <c r="BJ28" s="3">
        <f t="shared" si="1"/>
        <v>266.89175952125009</v>
      </c>
      <c r="BK28" s="3">
        <f t="shared" si="17"/>
        <v>510.52815376879943</v>
      </c>
      <c r="BL28" s="3">
        <f t="shared" si="2"/>
        <v>498.78713208926206</v>
      </c>
      <c r="BM28" s="4">
        <f t="shared" si="3"/>
        <v>456.32401595162031</v>
      </c>
      <c r="BN28" s="4">
        <f t="shared" si="18"/>
        <v>481.1995255750553</v>
      </c>
      <c r="BO28" s="4"/>
      <c r="BP28" s="4"/>
      <c r="BQ28" s="4"/>
    </row>
    <row r="29" spans="8:69" x14ac:dyDescent="0.2">
      <c r="H29">
        <v>3286.3595698133045</v>
      </c>
      <c r="I29">
        <v>32.910949117279436</v>
      </c>
      <c r="J29">
        <v>400</v>
      </c>
      <c r="M29">
        <v>2879.6882548347894</v>
      </c>
      <c r="N29">
        <v>32.82910557323487</v>
      </c>
      <c r="O29">
        <v>500</v>
      </c>
      <c r="R29">
        <v>3559.4751129270526</v>
      </c>
      <c r="S29">
        <v>33.231485280379346</v>
      </c>
      <c r="T29">
        <v>600</v>
      </c>
      <c r="W29">
        <v>3301.8493076014506</v>
      </c>
      <c r="X29">
        <v>34.006849656356579</v>
      </c>
      <c r="Y29">
        <v>700</v>
      </c>
      <c r="AA29">
        <v>3286.3595698133045</v>
      </c>
      <c r="AB29">
        <v>32.910949117279436</v>
      </c>
      <c r="AC29">
        <v>400</v>
      </c>
      <c r="AE29" s="3">
        <f t="shared" si="4"/>
        <v>2461.3788568737095</v>
      </c>
      <c r="AF29" s="3">
        <f t="shared" si="5"/>
        <v>680593.17672232236</v>
      </c>
      <c r="AG29" s="4">
        <f t="shared" si="19"/>
        <v>6.3016957687941105E-2</v>
      </c>
      <c r="AH29" s="4">
        <f t="shared" si="6"/>
        <v>0.25103178621031463</v>
      </c>
      <c r="AI29" s="4">
        <f t="shared" si="20"/>
        <v>7.2102548277215499</v>
      </c>
      <c r="AJ29" s="3">
        <f t="shared" si="7"/>
        <v>2267.9544270659917</v>
      </c>
      <c r="AK29" s="4">
        <f t="shared" si="8"/>
        <v>0.30988853201025945</v>
      </c>
      <c r="AL29" s="4">
        <f t="shared" si="9"/>
        <v>315.5920746776635</v>
      </c>
      <c r="AM29" s="3">
        <f t="shared" si="10"/>
        <v>2268.7794635348787</v>
      </c>
      <c r="AN29" s="4">
        <f t="shared" si="11"/>
        <v>0.30963748325817975</v>
      </c>
      <c r="AO29" s="3">
        <f t="shared" si="21"/>
        <v>747.56882136484148</v>
      </c>
      <c r="AP29" s="4">
        <f t="shared" si="12"/>
        <v>0.77252372861703922</v>
      </c>
      <c r="AQ29" s="4">
        <f t="shared" si="22"/>
        <v>2182.902896272109</v>
      </c>
      <c r="AR29" s="4">
        <f t="shared" si="23"/>
        <v>0.33576869788593522</v>
      </c>
      <c r="AS29" s="4">
        <f t="shared" si="24"/>
        <v>2494.3484667454377</v>
      </c>
      <c r="AT29" s="4">
        <f t="shared" si="25"/>
        <v>0.24099952736238789</v>
      </c>
      <c r="AU29" s="3">
        <f t="shared" si="26"/>
        <v>627281.58738277911</v>
      </c>
      <c r="AV29" s="4"/>
      <c r="AW29" s="4"/>
      <c r="AX29" s="4"/>
      <c r="AY29" s="4"/>
      <c r="AZ29" s="3">
        <f t="shared" si="13"/>
        <v>1889.3948321188875</v>
      </c>
      <c r="BA29" s="3">
        <f t="shared" si="14"/>
        <v>1951510.4783616313</v>
      </c>
      <c r="BB29" s="4">
        <f t="shared" si="15"/>
        <v>0.18069275074831223</v>
      </c>
      <c r="BC29" s="4">
        <f t="shared" si="16"/>
        <v>0.42507969928980638</v>
      </c>
      <c r="BD29" s="4">
        <f t="shared" si="27"/>
        <v>15.887775210909769</v>
      </c>
      <c r="BE29" s="4"/>
      <c r="BF29">
        <v>75</v>
      </c>
      <c r="BG29">
        <v>500</v>
      </c>
      <c r="BH29" s="3">
        <f t="shared" ref="BH29:BJ43" si="29">(((8.314*$BG29)/$BF29)*(1+BH$6/($BF29-BH$5))-BH$4/($BF29^2))</f>
        <v>285.23502870700997</v>
      </c>
      <c r="BI29" s="3">
        <f t="shared" si="29"/>
        <v>286.67145920324668</v>
      </c>
      <c r="BJ29" s="3">
        <f t="shared" si="29"/>
        <v>161.83365925446333</v>
      </c>
      <c r="BK29" s="3">
        <f t="shared" si="17"/>
        <v>310.38974814775048</v>
      </c>
      <c r="BL29" s="3">
        <f t="shared" si="2"/>
        <v>313.29625609240418</v>
      </c>
      <c r="BM29" s="4">
        <f t="shared" si="3"/>
        <v>274.30690559772449</v>
      </c>
      <c r="BN29" s="4">
        <f t="shared" si="18"/>
        <v>297.21168828501266</v>
      </c>
      <c r="BO29" s="4"/>
      <c r="BP29" s="4"/>
      <c r="BQ29" s="4"/>
    </row>
    <row r="30" spans="8:69" x14ac:dyDescent="0.2">
      <c r="H30">
        <v>2826.3152279499791</v>
      </c>
      <c r="I30">
        <v>33.248675981778121</v>
      </c>
      <c r="J30">
        <v>400</v>
      </c>
      <c r="M30">
        <v>3187.0449780344093</v>
      </c>
      <c r="N30">
        <v>33.075389925325382</v>
      </c>
      <c r="O30">
        <v>500</v>
      </c>
      <c r="R30">
        <v>3031.8226152864113</v>
      </c>
      <c r="S30">
        <v>33.582100353413466</v>
      </c>
      <c r="T30">
        <v>600</v>
      </c>
      <c r="W30">
        <v>2991.6047578952189</v>
      </c>
      <c r="X30">
        <v>34.449710476647439</v>
      </c>
      <c r="Y30">
        <v>700</v>
      </c>
      <c r="AA30">
        <v>2826.3152279499791</v>
      </c>
      <c r="AB30">
        <v>33.248675981778121</v>
      </c>
      <c r="AC30">
        <v>400</v>
      </c>
      <c r="AE30" s="3">
        <f t="shared" si="4"/>
        <v>2343.2240193956236</v>
      </c>
      <c r="AF30" s="3">
        <f t="shared" si="5"/>
        <v>233377.11578250778</v>
      </c>
      <c r="AG30" s="4">
        <f t="shared" si="19"/>
        <v>2.9215752135012246E-2</v>
      </c>
      <c r="AH30" s="4">
        <f t="shared" si="6"/>
        <v>0.17092615989079099</v>
      </c>
      <c r="AI30" s="4">
        <f t="shared" si="20"/>
        <v>3.7568434899164438</v>
      </c>
      <c r="AJ30" s="3">
        <f t="shared" si="7"/>
        <v>2183.2023848495055</v>
      </c>
      <c r="AK30" s="4">
        <f t="shared" si="8"/>
        <v>0.22754462656557414</v>
      </c>
      <c r="AL30" s="4">
        <f t="shared" si="9"/>
        <v>146.33687172282194</v>
      </c>
      <c r="AM30" s="3">
        <f t="shared" si="10"/>
        <v>2183.4244651485856</v>
      </c>
      <c r="AN30" s="4">
        <f t="shared" si="11"/>
        <v>0.22746605065270928</v>
      </c>
      <c r="AO30" s="3">
        <f t="shared" si="21"/>
        <v>734.27737490858544</v>
      </c>
      <c r="AP30" s="4">
        <f t="shared" si="12"/>
        <v>0.74019975986854747</v>
      </c>
      <c r="AQ30" s="4">
        <f t="shared" si="22"/>
        <v>2103.1317508489383</v>
      </c>
      <c r="AR30" s="4">
        <f t="shared" si="23"/>
        <v>0.25587502411243418</v>
      </c>
      <c r="AS30" s="4">
        <f t="shared" si="24"/>
        <v>2407.5836620237169</v>
      </c>
      <c r="AT30" s="4">
        <f t="shared" si="25"/>
        <v>0.14815458721141386</v>
      </c>
      <c r="AU30" s="3">
        <f t="shared" si="26"/>
        <v>175336.12430305965</v>
      </c>
      <c r="AV30" s="4"/>
      <c r="AW30" s="4"/>
      <c r="AX30" s="4"/>
      <c r="AY30" s="4"/>
      <c r="AZ30" s="3">
        <f t="shared" si="13"/>
        <v>1825.2693328003465</v>
      </c>
      <c r="BA30" s="3">
        <f t="shared" si="14"/>
        <v>1002092.8841959292</v>
      </c>
      <c r="BB30" s="4">
        <f t="shared" si="15"/>
        <v>0.1254488779791586</v>
      </c>
      <c r="BC30" s="4">
        <f t="shared" si="16"/>
        <v>0.35418763103637402</v>
      </c>
      <c r="BD30" s="4">
        <f t="shared" si="27"/>
        <v>11.206252020732162</v>
      </c>
      <c r="BE30" s="4"/>
      <c r="BF30">
        <v>100</v>
      </c>
      <c r="BG30">
        <v>500</v>
      </c>
      <c r="BH30" s="3">
        <f t="shared" si="29"/>
        <v>158.21117349922426</v>
      </c>
      <c r="BI30" s="3">
        <f t="shared" si="29"/>
        <v>159.50053882968226</v>
      </c>
      <c r="BJ30" s="3">
        <f t="shared" si="29"/>
        <v>92.559128734205657</v>
      </c>
      <c r="BK30" s="3">
        <f t="shared" si="17"/>
        <v>173.47733516471411</v>
      </c>
      <c r="BL30" s="3">
        <f t="shared" si="2"/>
        <v>179.42753006623025</v>
      </c>
      <c r="BM30" s="4">
        <f t="shared" si="3"/>
        <v>158.58228061252998</v>
      </c>
      <c r="BN30" s="4">
        <f t="shared" si="18"/>
        <v>174.80337010065287</v>
      </c>
      <c r="BO30" s="4"/>
      <c r="BP30" s="4"/>
      <c r="BQ30" s="4"/>
    </row>
    <row r="31" spans="8:69" x14ac:dyDescent="0.2">
      <c r="H31">
        <v>2696.9888059293103</v>
      </c>
      <c r="I31">
        <v>33.272095549578715</v>
      </c>
      <c r="J31">
        <v>400</v>
      </c>
      <c r="M31">
        <v>2642.4207381426095</v>
      </c>
      <c r="N31">
        <v>33.08860001658983</v>
      </c>
      <c r="O31">
        <v>500</v>
      </c>
      <c r="R31">
        <v>3233.8397116347705</v>
      </c>
      <c r="S31">
        <v>33.584226429812645</v>
      </c>
      <c r="T31">
        <v>600</v>
      </c>
      <c r="W31">
        <v>3047.6721207577152</v>
      </c>
      <c r="X31">
        <v>34.784949832168564</v>
      </c>
      <c r="Y31">
        <v>700</v>
      </c>
      <c r="AA31">
        <v>2696.9888059293103</v>
      </c>
      <c r="AB31">
        <v>33.272095549578715</v>
      </c>
      <c r="AC31">
        <v>400</v>
      </c>
      <c r="AE31" s="3">
        <f t="shared" si="4"/>
        <v>2335.4724041840386</v>
      </c>
      <c r="AF31" s="3">
        <f t="shared" si="5"/>
        <v>130694.10873084865</v>
      </c>
      <c r="AG31" s="4">
        <f t="shared" si="19"/>
        <v>1.796791662333834E-2</v>
      </c>
      <c r="AH31" s="4">
        <f t="shared" si="6"/>
        <v>0.1340444576375254</v>
      </c>
      <c r="AI31" s="4">
        <f t="shared" si="20"/>
        <v>2.5486656439259185</v>
      </c>
      <c r="AJ31" s="3">
        <f t="shared" si="7"/>
        <v>2177.5202983095469</v>
      </c>
      <c r="AK31" s="4">
        <f t="shared" si="8"/>
        <v>0.1926105538434997</v>
      </c>
      <c r="AL31" s="4">
        <f t="shared" si="9"/>
        <v>100.05511695689887</v>
      </c>
      <c r="AM31" s="3">
        <f t="shared" si="10"/>
        <v>2177.7026383811876</v>
      </c>
      <c r="AN31" s="4">
        <f t="shared" si="11"/>
        <v>0.19254294508248451</v>
      </c>
      <c r="AO31" s="3">
        <f t="shared" si="21"/>
        <v>733.40514452059051</v>
      </c>
      <c r="AP31" s="4">
        <f t="shared" si="12"/>
        <v>0.728065187772302</v>
      </c>
      <c r="AQ31" s="4">
        <f t="shared" si="22"/>
        <v>2097.7530085852231</v>
      </c>
      <c r="AR31" s="4">
        <f t="shared" si="23"/>
        <v>0.22218697980009097</v>
      </c>
      <c r="AS31" s="4">
        <f t="shared" si="24"/>
        <v>2401.7281826421404</v>
      </c>
      <c r="AT31" s="4">
        <f t="shared" si="25"/>
        <v>0.10947788238425074</v>
      </c>
      <c r="AU31" s="3">
        <f t="shared" si="26"/>
        <v>87178.835663928054</v>
      </c>
      <c r="AV31" s="4"/>
      <c r="AW31" s="4"/>
      <c r="AX31" s="4"/>
      <c r="AY31" s="4"/>
      <c r="AZ31" s="3">
        <f t="shared" si="13"/>
        <v>1820.9516248433779</v>
      </c>
      <c r="BA31" s="3">
        <f t="shared" si="14"/>
        <v>767441.14264498674</v>
      </c>
      <c r="BB31" s="4">
        <f t="shared" si="15"/>
        <v>0.10550834003361498</v>
      </c>
      <c r="BC31" s="4">
        <f t="shared" si="16"/>
        <v>0.32482047354441035</v>
      </c>
      <c r="BD31" s="4">
        <f t="shared" si="27"/>
        <v>9.6140121065091222</v>
      </c>
      <c r="BE31" s="4"/>
      <c r="BF31">
        <v>150</v>
      </c>
      <c r="BG31">
        <v>500</v>
      </c>
      <c r="BH31" s="3">
        <f t="shared" si="29"/>
        <v>74.933961142116885</v>
      </c>
      <c r="BI31" s="3">
        <f t="shared" si="29"/>
        <v>75.508747470431871</v>
      </c>
      <c r="BJ31" s="3">
        <f t="shared" si="29"/>
        <v>47.198405627283492</v>
      </c>
      <c r="BK31" s="3">
        <f t="shared" si="17"/>
        <v>84.351091489325142</v>
      </c>
      <c r="BL31" s="3">
        <f t="shared" si="2"/>
        <v>86.49204830638368</v>
      </c>
      <c r="BM31" s="4">
        <f t="shared" si="3"/>
        <v>84.261828170672587</v>
      </c>
      <c r="BN31" s="4">
        <f t="shared" si="18"/>
        <v>89.925651345786534</v>
      </c>
      <c r="BO31" s="4"/>
      <c r="BP31" s="4"/>
      <c r="BQ31" s="4"/>
    </row>
    <row r="32" spans="8:69" x14ac:dyDescent="0.2">
      <c r="H32">
        <v>3850.1928179083061</v>
      </c>
      <c r="I32">
        <v>33.277439370679033</v>
      </c>
      <c r="J32">
        <v>400</v>
      </c>
      <c r="M32">
        <v>2596.8336016776061</v>
      </c>
      <c r="N32">
        <v>33.295365853397755</v>
      </c>
      <c r="O32">
        <v>500</v>
      </c>
      <c r="R32">
        <v>2922.8499813021776</v>
      </c>
      <c r="S32">
        <v>33.600852463321829</v>
      </c>
      <c r="T32">
        <v>600</v>
      </c>
      <c r="W32">
        <v>2548.6296669772933</v>
      </c>
      <c r="X32">
        <v>34.793220515963981</v>
      </c>
      <c r="Y32">
        <v>700</v>
      </c>
      <c r="AA32">
        <v>3850.1928179083061</v>
      </c>
      <c r="AB32">
        <v>33.277439370679033</v>
      </c>
      <c r="AC32">
        <v>400</v>
      </c>
      <c r="AE32" s="3">
        <f t="shared" si="4"/>
        <v>2333.7112224716639</v>
      </c>
      <c r="AF32" s="3">
        <f t="shared" si="5"/>
        <v>2299716.4292980637</v>
      </c>
      <c r="AG32" s="4">
        <f t="shared" si="19"/>
        <v>0.15513483522801169</v>
      </c>
      <c r="AH32" s="4">
        <f t="shared" si="6"/>
        <v>0.39387159738677741</v>
      </c>
      <c r="AI32" s="4">
        <f t="shared" si="20"/>
        <v>15.338159030156627</v>
      </c>
      <c r="AJ32" s="3">
        <f t="shared" si="7"/>
        <v>2176.2272042847271</v>
      </c>
      <c r="AK32" s="4">
        <f t="shared" si="8"/>
        <v>0.43477448865353036</v>
      </c>
      <c r="AL32" s="4">
        <f t="shared" si="9"/>
        <v>727.79754368678471</v>
      </c>
      <c r="AM32" s="3">
        <f t="shared" si="10"/>
        <v>2176.4005126549464</v>
      </c>
      <c r="AN32" s="4">
        <f t="shared" si="11"/>
        <v>0.43472947574679666</v>
      </c>
      <c r="AO32" s="3">
        <f t="shared" si="21"/>
        <v>733.20698038443788</v>
      </c>
      <c r="AP32" s="4">
        <f t="shared" si="12"/>
        <v>0.80956616588808472</v>
      </c>
      <c r="AQ32" s="4">
        <f t="shared" si="22"/>
        <v>2096.5284162993657</v>
      </c>
      <c r="AR32" s="4">
        <f t="shared" si="23"/>
        <v>0.45547443583920388</v>
      </c>
      <c r="AS32" s="4">
        <f t="shared" si="24"/>
        <v>2400.3949571190951</v>
      </c>
      <c r="AT32" s="4">
        <f t="shared" si="25"/>
        <v>0.37655201423830054</v>
      </c>
      <c r="AU32" s="3">
        <f t="shared" si="26"/>
        <v>2101913.8371489723</v>
      </c>
      <c r="AV32" s="4"/>
      <c r="AW32" s="4"/>
      <c r="AX32" s="4"/>
      <c r="AY32" s="4"/>
      <c r="AZ32" s="3">
        <f t="shared" si="13"/>
        <v>1819.9687020860747</v>
      </c>
      <c r="BA32" s="3">
        <f t="shared" si="14"/>
        <v>4121809.9604661614</v>
      </c>
      <c r="BB32" s="4">
        <f t="shared" si="15"/>
        <v>0.27805006778738744</v>
      </c>
      <c r="BC32" s="4">
        <f t="shared" si="16"/>
        <v>0.52730453040665926</v>
      </c>
      <c r="BD32" s="4">
        <f t="shared" si="27"/>
        <v>23.759291930273505</v>
      </c>
      <c r="BE32" s="4"/>
      <c r="BF32">
        <v>200</v>
      </c>
      <c r="BG32">
        <v>500</v>
      </c>
      <c r="BH32" s="3">
        <f t="shared" si="29"/>
        <v>46.212186479781998</v>
      </c>
      <c r="BI32" s="3">
        <f t="shared" si="29"/>
        <v>46.506836761067419</v>
      </c>
      <c r="BJ32" s="3">
        <f t="shared" si="29"/>
        <v>30.975689898141297</v>
      </c>
      <c r="BK32" s="3">
        <f t="shared" si="17"/>
        <v>54.568808226525796</v>
      </c>
      <c r="BL32" s="3">
        <f t="shared" si="2"/>
        <v>53.257327039481218</v>
      </c>
      <c r="BM32" s="4">
        <f t="shared" si="3"/>
        <v>57.022746025970626</v>
      </c>
      <c r="BN32" s="4">
        <f t="shared" si="18"/>
        <v>57.514507996710172</v>
      </c>
      <c r="BO32" s="4"/>
      <c r="BP32" s="4"/>
      <c r="BQ32" s="4"/>
    </row>
    <row r="33" spans="8:69" x14ac:dyDescent="0.2">
      <c r="H33">
        <v>3101.4017408767959</v>
      </c>
      <c r="I33">
        <v>33.320879672536151</v>
      </c>
      <c r="J33">
        <v>400</v>
      </c>
      <c r="M33">
        <v>3241.1308831980446</v>
      </c>
      <c r="N33">
        <v>33.396844686482083</v>
      </c>
      <c r="O33">
        <v>500</v>
      </c>
      <c r="R33">
        <v>3138.5348738811222</v>
      </c>
      <c r="S33">
        <v>33.659278348977381</v>
      </c>
      <c r="T33">
        <v>600</v>
      </c>
      <c r="W33">
        <v>2428.2825619883783</v>
      </c>
      <c r="X33">
        <v>35.144077519026702</v>
      </c>
      <c r="Y33">
        <v>700</v>
      </c>
      <c r="AA33">
        <v>3101.4017408767959</v>
      </c>
      <c r="AB33">
        <v>33.320879672536151</v>
      </c>
      <c r="AC33">
        <v>400</v>
      </c>
      <c r="AE33" s="3">
        <f t="shared" si="4"/>
        <v>2319.4975480469984</v>
      </c>
      <c r="AF33" s="3">
        <f t="shared" si="5"/>
        <v>611374.16676481708</v>
      </c>
      <c r="AG33" s="4">
        <f t="shared" si="19"/>
        <v>6.3561045365171348E-2</v>
      </c>
      <c r="AH33" s="4">
        <f t="shared" si="6"/>
        <v>0.25211315984131283</v>
      </c>
      <c r="AI33" s="4">
        <f t="shared" si="20"/>
        <v>7.0497267941156752</v>
      </c>
      <c r="AJ33" s="3">
        <f t="shared" si="7"/>
        <v>2165.7625575164275</v>
      </c>
      <c r="AK33" s="4">
        <f t="shared" si="8"/>
        <v>0.30168267819952094</v>
      </c>
      <c r="AL33" s="4">
        <f t="shared" si="9"/>
        <v>282.2661346645686</v>
      </c>
      <c r="AM33" s="3">
        <f t="shared" si="10"/>
        <v>2165.8629407109224</v>
      </c>
      <c r="AN33" s="4">
        <f t="shared" si="11"/>
        <v>0.30165031115942681</v>
      </c>
      <c r="AO33" s="3">
        <f t="shared" si="21"/>
        <v>731.60783543021796</v>
      </c>
      <c r="AP33" s="4">
        <f t="shared" si="12"/>
        <v>0.76410413852950709</v>
      </c>
      <c r="AQ33" s="4">
        <f t="shared" si="22"/>
        <v>2086.6109000619344</v>
      </c>
      <c r="AR33" s="4">
        <f t="shared" si="23"/>
        <v>0.32720393086771482</v>
      </c>
      <c r="AS33" s="4">
        <f t="shared" si="24"/>
        <v>2389.5963813863445</v>
      </c>
      <c r="AT33" s="4">
        <f t="shared" si="25"/>
        <v>0.22951085314384881</v>
      </c>
      <c r="AU33" s="3">
        <f t="shared" si="26"/>
        <v>506666.86979933066</v>
      </c>
      <c r="AV33" s="4"/>
      <c r="AW33" s="4"/>
      <c r="AX33" s="4"/>
      <c r="AY33" s="4"/>
      <c r="AZ33" s="3">
        <f t="shared" si="13"/>
        <v>1812.0097411677427</v>
      </c>
      <c r="BA33" s="3">
        <f t="shared" si="14"/>
        <v>1662531.7289137109</v>
      </c>
      <c r="BB33" s="4">
        <f t="shared" si="15"/>
        <v>0.17284383342806672</v>
      </c>
      <c r="BC33" s="4">
        <f t="shared" si="16"/>
        <v>0.41574491389320295</v>
      </c>
      <c r="BD33" s="4">
        <f t="shared" si="27"/>
        <v>14.928611992452385</v>
      </c>
      <c r="BE33" s="4"/>
      <c r="BF33">
        <v>300</v>
      </c>
      <c r="BG33">
        <v>500</v>
      </c>
      <c r="BH33" s="3">
        <f t="shared" si="29"/>
        <v>24.694386170308221</v>
      </c>
      <c r="BI33" s="3">
        <f t="shared" si="29"/>
        <v>24.806478958337291</v>
      </c>
      <c r="BJ33" s="3">
        <f t="shared" si="29"/>
        <v>18.073993655642621</v>
      </c>
      <c r="BK33" s="3">
        <f t="shared" si="17"/>
        <v>34.080843019794088</v>
      </c>
      <c r="BL33" s="3">
        <f t="shared" si="2"/>
        <v>28.05238408509803</v>
      </c>
      <c r="BM33" s="4">
        <f t="shared" si="3"/>
        <v>34.40119752368556</v>
      </c>
      <c r="BN33" s="4">
        <f t="shared" si="18"/>
        <v>31.216345660268896</v>
      </c>
      <c r="BO33" s="4"/>
      <c r="BP33" s="4"/>
      <c r="BQ33" s="4"/>
    </row>
    <row r="34" spans="8:69" x14ac:dyDescent="0.2">
      <c r="H34">
        <v>3942.5772333676359</v>
      </c>
      <c r="I34">
        <v>33.447140723793837</v>
      </c>
      <c r="J34">
        <v>400</v>
      </c>
      <c r="M34">
        <v>3055.8488492672541</v>
      </c>
      <c r="N34">
        <v>33.589014431087286</v>
      </c>
      <c r="O34">
        <v>500</v>
      </c>
      <c r="R34">
        <v>2574.9579163332269</v>
      </c>
      <c r="S34">
        <v>33.978826815986892</v>
      </c>
      <c r="T34">
        <v>600</v>
      </c>
      <c r="W34">
        <v>2306.6617282214502</v>
      </c>
      <c r="X34">
        <v>35.18541677979011</v>
      </c>
      <c r="Y34">
        <v>700</v>
      </c>
      <c r="AA34">
        <v>3942.5772333676359</v>
      </c>
      <c r="AB34">
        <v>33.447140723793837</v>
      </c>
      <c r="AC34">
        <v>400</v>
      </c>
      <c r="AE34" s="3">
        <f t="shared" si="4"/>
        <v>2279.1992468728608</v>
      </c>
      <c r="AF34" s="3">
        <f t="shared" si="5"/>
        <v>2766826.3259554124</v>
      </c>
      <c r="AG34" s="4">
        <f t="shared" si="19"/>
        <v>0.17800060557748928</v>
      </c>
      <c r="AH34" s="4">
        <f t="shared" si="6"/>
        <v>0.42190117987212278</v>
      </c>
      <c r="AI34" s="4">
        <f t="shared" si="20"/>
        <v>17.207041840488884</v>
      </c>
      <c r="AJ34" s="3">
        <f t="shared" si="7"/>
        <v>2135.8147465003417</v>
      </c>
      <c r="AK34" s="4">
        <f t="shared" si="8"/>
        <v>0.45826939586013127</v>
      </c>
      <c r="AL34" s="4">
        <f t="shared" si="9"/>
        <v>827.98395331942322</v>
      </c>
      <c r="AM34" s="3">
        <f t="shared" si="10"/>
        <v>2135.7080711035042</v>
      </c>
      <c r="AN34" s="4">
        <f t="shared" si="11"/>
        <v>0.4582964531352392</v>
      </c>
      <c r="AO34" s="3">
        <f t="shared" si="21"/>
        <v>727.07616172926805</v>
      </c>
      <c r="AP34" s="4">
        <f t="shared" si="12"/>
        <v>0.81558353363994329</v>
      </c>
      <c r="AQ34" s="4">
        <f t="shared" si="22"/>
        <v>2058.1580776612304</v>
      </c>
      <c r="AR34" s="4">
        <f t="shared" si="23"/>
        <v>0.47796632612743745</v>
      </c>
      <c r="AS34" s="4">
        <f t="shared" si="24"/>
        <v>2358.6030838205438</v>
      </c>
      <c r="AT34" s="4">
        <f t="shared" si="25"/>
        <v>0.40176109579826974</v>
      </c>
      <c r="AU34" s="3">
        <f t="shared" si="26"/>
        <v>2508974.1064334339</v>
      </c>
      <c r="AV34" s="4"/>
      <c r="AW34" s="4"/>
      <c r="AX34" s="4"/>
      <c r="AY34" s="4"/>
      <c r="AZ34" s="3">
        <f t="shared" si="13"/>
        <v>1789.1889697450322</v>
      </c>
      <c r="BA34" s="3">
        <f t="shared" si="14"/>
        <v>4637081.0139075713</v>
      </c>
      <c r="BB34" s="4">
        <f t="shared" si="15"/>
        <v>0.29832130077857555</v>
      </c>
      <c r="BC34" s="4">
        <f t="shared" si="16"/>
        <v>0.54618797201931824</v>
      </c>
      <c r="BD34" s="4">
        <f t="shared" si="27"/>
        <v>25.345642384544398</v>
      </c>
      <c r="BE34" s="4"/>
      <c r="BF34">
        <v>400</v>
      </c>
      <c r="BG34">
        <v>500</v>
      </c>
      <c r="BH34" s="3">
        <f t="shared" si="29"/>
        <v>16.366203007318639</v>
      </c>
      <c r="BI34" s="3">
        <f t="shared" si="29"/>
        <v>16.422909578767268</v>
      </c>
      <c r="BJ34" s="3">
        <f t="shared" si="29"/>
        <v>12.682716567180096</v>
      </c>
      <c r="BK34" s="3">
        <f t="shared" si="17"/>
        <v>27.882149708815685</v>
      </c>
      <c r="BL34" s="3">
        <f t="shared" si="2"/>
        <v>18.315934464121256</v>
      </c>
      <c r="BM34" s="4">
        <f t="shared" si="3"/>
        <v>24.528604021959101</v>
      </c>
      <c r="BN34" s="4">
        <f t="shared" si="18"/>
        <v>20.504292897280887</v>
      </c>
      <c r="BO34" s="4"/>
      <c r="BP34" s="4"/>
      <c r="BQ34" s="4"/>
    </row>
    <row r="35" spans="8:69" x14ac:dyDescent="0.2">
      <c r="H35">
        <v>2624.0622534461381</v>
      </c>
      <c r="I35">
        <v>33.502240293503704</v>
      </c>
      <c r="J35">
        <v>400</v>
      </c>
      <c r="M35">
        <v>2456.8641423536005</v>
      </c>
      <c r="N35">
        <v>33.955460288336255</v>
      </c>
      <c r="O35">
        <v>500</v>
      </c>
      <c r="R35">
        <v>2835.4691484933769</v>
      </c>
      <c r="S35">
        <v>34.02342476404867</v>
      </c>
      <c r="T35">
        <v>600</v>
      </c>
      <c r="W35">
        <v>2884.0100840327209</v>
      </c>
      <c r="X35">
        <v>35.272045325066493</v>
      </c>
      <c r="Y35">
        <v>700</v>
      </c>
      <c r="AA35">
        <v>2624.0622534461381</v>
      </c>
      <c r="AB35">
        <v>33.502240293503704</v>
      </c>
      <c r="AC35">
        <v>400</v>
      </c>
      <c r="AE35" s="3">
        <f t="shared" si="4"/>
        <v>2262.0701727653163</v>
      </c>
      <c r="AF35" s="3">
        <f t="shared" si="5"/>
        <v>131038.2664756306</v>
      </c>
      <c r="AG35" s="4">
        <f t="shared" si="19"/>
        <v>1.9030485630184304E-2</v>
      </c>
      <c r="AH35" s="4">
        <f t="shared" si="6"/>
        <v>0.13795102620199787</v>
      </c>
      <c r="AI35" s="4">
        <f t="shared" si="20"/>
        <v>2.6246685675789414</v>
      </c>
      <c r="AJ35" s="3">
        <f t="shared" si="7"/>
        <v>2122.959821920706</v>
      </c>
      <c r="AK35" s="4">
        <f t="shared" si="8"/>
        <v>0.19096438389270015</v>
      </c>
      <c r="AL35" s="4">
        <f t="shared" si="9"/>
        <v>95.692717103388119</v>
      </c>
      <c r="AM35" s="3">
        <f t="shared" si="10"/>
        <v>2122.7650177800151</v>
      </c>
      <c r="AN35" s="4">
        <f t="shared" si="11"/>
        <v>0.1910386215143248</v>
      </c>
      <c r="AO35" s="3">
        <f t="shared" si="21"/>
        <v>725.1513831829551</v>
      </c>
      <c r="AP35" s="4">
        <f t="shared" si="12"/>
        <v>0.72365313275985521</v>
      </c>
      <c r="AQ35" s="4">
        <f t="shared" si="22"/>
        <v>2045.9129049821402</v>
      </c>
      <c r="AR35" s="4">
        <f t="shared" si="23"/>
        <v>0.2203260794231249</v>
      </c>
      <c r="AS35" s="4">
        <f t="shared" si="24"/>
        <v>2345.2586746518532</v>
      </c>
      <c r="AT35" s="4">
        <f t="shared" si="25"/>
        <v>0.10624884315459236</v>
      </c>
      <c r="AU35" s="3">
        <f t="shared" si="26"/>
        <v>77731.435548501046</v>
      </c>
      <c r="AV35" s="4"/>
      <c r="AW35" s="4"/>
      <c r="AX35" s="4"/>
      <c r="AY35" s="4"/>
      <c r="AZ35" s="3">
        <f t="shared" si="13"/>
        <v>1779.3733663229677</v>
      </c>
      <c r="BA35" s="3">
        <f t="shared" si="14"/>
        <v>713499.31602938008</v>
      </c>
      <c r="BB35" s="4">
        <f t="shared" si="15"/>
        <v>0.10362040681733695</v>
      </c>
      <c r="BC35" s="4">
        <f t="shared" si="16"/>
        <v>0.32190123767599427</v>
      </c>
      <c r="BD35" s="4">
        <f t="shared" si="27"/>
        <v>9.3555868932839505</v>
      </c>
      <c r="BE35" s="4"/>
      <c r="BF35">
        <v>500</v>
      </c>
      <c r="BG35">
        <v>500</v>
      </c>
      <c r="BH35" s="3">
        <f t="shared" si="29"/>
        <v>12.091604191609193</v>
      </c>
      <c r="BI35" s="3">
        <f t="shared" si="29"/>
        <v>12.125277886387069</v>
      </c>
      <c r="BJ35" s="3">
        <f t="shared" si="29"/>
        <v>9.749313708113359</v>
      </c>
      <c r="BK35" s="3">
        <f t="shared" si="17"/>
        <v>26.046883588091209</v>
      </c>
      <c r="BL35" s="3">
        <f t="shared" si="2"/>
        <v>13.362227616081139</v>
      </c>
      <c r="BM35" s="4">
        <f t="shared" si="3"/>
        <v>19.022691179239249</v>
      </c>
      <c r="BN35" s="4">
        <f t="shared" si="18"/>
        <v>14.930203324181985</v>
      </c>
      <c r="BO35" s="4"/>
      <c r="BP35" s="4"/>
      <c r="BQ35" s="4"/>
    </row>
    <row r="36" spans="8:69" x14ac:dyDescent="0.2">
      <c r="H36">
        <v>2987.3391292863698</v>
      </c>
      <c r="I36">
        <v>33.570965559278889</v>
      </c>
      <c r="J36">
        <v>400</v>
      </c>
      <c r="M36">
        <v>2323.8934253786279</v>
      </c>
      <c r="N36">
        <v>34.103263418229822</v>
      </c>
      <c r="O36">
        <v>500</v>
      </c>
      <c r="R36">
        <v>2905.8821259977531</v>
      </c>
      <c r="S36">
        <v>34.294499725486425</v>
      </c>
      <c r="T36">
        <v>600</v>
      </c>
      <c r="W36">
        <v>2528.1880874724661</v>
      </c>
      <c r="X36">
        <v>35.586487918703575</v>
      </c>
      <c r="Y36">
        <v>700</v>
      </c>
      <c r="AA36">
        <v>2987.3391292863698</v>
      </c>
      <c r="AB36">
        <v>33.570965559278889</v>
      </c>
      <c r="AC36">
        <v>400</v>
      </c>
      <c r="AE36" s="3">
        <f t="shared" si="4"/>
        <v>2241.0796224041251</v>
      </c>
      <c r="AF36" s="3">
        <f t="shared" si="5"/>
        <v>556903.25161213113</v>
      </c>
      <c r="AG36" s="4">
        <f t="shared" si="19"/>
        <v>6.2403751490622078E-2</v>
      </c>
      <c r="AH36" s="4">
        <f t="shared" si="6"/>
        <v>0.24980742881392073</v>
      </c>
      <c r="AI36" s="4">
        <f t="shared" si="20"/>
        <v>6.8241770796920198</v>
      </c>
      <c r="AJ36" s="3">
        <f t="shared" si="7"/>
        <v>2107.1044381880088</v>
      </c>
      <c r="AK36" s="4">
        <f t="shared" si="8"/>
        <v>0.29465509371499976</v>
      </c>
      <c r="AL36" s="4">
        <f t="shared" si="9"/>
        <v>259.36563539678144</v>
      </c>
      <c r="AM36" s="3">
        <f t="shared" si="10"/>
        <v>2106.8015600600115</v>
      </c>
      <c r="AN36" s="4">
        <f t="shared" si="11"/>
        <v>0.29475648097466101</v>
      </c>
      <c r="AO36" s="3">
        <f t="shared" si="21"/>
        <v>722.79429472408231</v>
      </c>
      <c r="AP36" s="4">
        <f t="shared" si="12"/>
        <v>0.75804745847628396</v>
      </c>
      <c r="AQ36" s="4">
        <f t="shared" si="22"/>
        <v>2030.7833617981162</v>
      </c>
      <c r="AR36" s="4">
        <f t="shared" si="23"/>
        <v>0.3202032732442936</v>
      </c>
      <c r="AS36" s="4">
        <f t="shared" si="24"/>
        <v>2328.7659983533281</v>
      </c>
      <c r="AT36" s="4">
        <f t="shared" si="25"/>
        <v>0.22045476004941056</v>
      </c>
      <c r="AU36" s="3">
        <f t="shared" si="26"/>
        <v>433718.56878694933</v>
      </c>
      <c r="AV36" s="4"/>
      <c r="AW36" s="4"/>
      <c r="AX36" s="4"/>
      <c r="AY36" s="4"/>
      <c r="AZ36" s="3">
        <f t="shared" si="13"/>
        <v>1767.2502047658793</v>
      </c>
      <c r="BA36" s="3">
        <f t="shared" si="14"/>
        <v>1488616.9837375672</v>
      </c>
      <c r="BB36" s="4">
        <f t="shared" si="15"/>
        <v>0.16680686285986659</v>
      </c>
      <c r="BC36" s="4">
        <f t="shared" si="16"/>
        <v>0.40841995893916178</v>
      </c>
      <c r="BD36" s="4">
        <f t="shared" si="27"/>
        <v>14.266015768578544</v>
      </c>
      <c r="BE36" s="4"/>
      <c r="BF36">
        <v>1000</v>
      </c>
      <c r="BG36">
        <v>501</v>
      </c>
      <c r="BH36" s="3">
        <f t="shared" si="29"/>
        <v>5.0895845793152903</v>
      </c>
      <c r="BI36" s="3">
        <f t="shared" si="29"/>
        <v>5.0971169792431148</v>
      </c>
      <c r="BJ36" s="3">
        <f t="shared" si="29"/>
        <v>4.510643888961626</v>
      </c>
      <c r="BK36" s="3">
        <f t="shared" ref="BK36" si="30">(((8.314*$BG36)/$BF36)*(1+BK$3/($BF36-BK$2))-BK$1/($BF36^2)) +$BK$4*BF36 + $BK$5*BF36^2 +$BK$6*BF36^-1 + $BK$7*BF36^-2</f>
        <v>32.202190995594407</v>
      </c>
      <c r="BL36" s="3">
        <f t="shared" si="2"/>
        <v>5.4172224514649594</v>
      </c>
      <c r="BM36" s="4">
        <f t="shared" si="3"/>
        <v>8.9314197132603628</v>
      </c>
      <c r="BN36" s="4">
        <f t="shared" si="18"/>
        <v>5.8995805182500289</v>
      </c>
      <c r="BO36" s="4"/>
      <c r="BP36" s="4"/>
      <c r="BQ36" s="4"/>
    </row>
    <row r="37" spans="8:69" x14ac:dyDescent="0.2">
      <c r="H37">
        <v>2788.9562544374953</v>
      </c>
      <c r="I37">
        <v>33.580080315079961</v>
      </c>
      <c r="J37">
        <v>400</v>
      </c>
      <c r="M37">
        <v>2397.1689496368854</v>
      </c>
      <c r="N37">
        <v>34.199023414281207</v>
      </c>
      <c r="O37">
        <v>500</v>
      </c>
      <c r="R37">
        <v>2648.5571680583698</v>
      </c>
      <c r="S37">
        <v>34.346570284241935</v>
      </c>
      <c r="T37">
        <v>600</v>
      </c>
      <c r="W37">
        <v>2758.8949940848124</v>
      </c>
      <c r="X37">
        <v>35.687437584864178</v>
      </c>
      <c r="Y37">
        <v>700</v>
      </c>
      <c r="AA37">
        <v>2788.9562544374953</v>
      </c>
      <c r="AB37">
        <v>33.580080315079961</v>
      </c>
      <c r="AC37">
        <v>400</v>
      </c>
      <c r="AE37" s="3">
        <f t="shared" si="4"/>
        <v>2238.3263222222186</v>
      </c>
      <c r="AF37" s="3">
        <f t="shared" si="5"/>
        <v>303193.32225140027</v>
      </c>
      <c r="AG37" s="4">
        <f t="shared" si="19"/>
        <v>3.8979496702637777E-2</v>
      </c>
      <c r="AH37" s="4">
        <f t="shared" si="6"/>
        <v>0.19743225851576984</v>
      </c>
      <c r="AI37" s="4">
        <f t="shared" si="20"/>
        <v>4.6328476801163108</v>
      </c>
      <c r="AJ37" s="3">
        <f t="shared" si="7"/>
        <v>2105.0163131132836</v>
      </c>
      <c r="AK37" s="4">
        <f t="shared" si="8"/>
        <v>0.24523150559855433</v>
      </c>
      <c r="AL37" s="4">
        <f t="shared" si="9"/>
        <v>167.72362154992337</v>
      </c>
      <c r="AM37" s="3">
        <f t="shared" si="10"/>
        <v>2104.6992534602305</v>
      </c>
      <c r="AN37" s="4">
        <f t="shared" si="11"/>
        <v>0.24534518958070667</v>
      </c>
      <c r="AO37" s="3">
        <f t="shared" si="21"/>
        <v>722.48526854232045</v>
      </c>
      <c r="AP37" s="4">
        <f t="shared" si="12"/>
        <v>0.74094779457627646</v>
      </c>
      <c r="AQ37" s="4">
        <f t="shared" si="22"/>
        <v>2028.7886788065778</v>
      </c>
      <c r="AR37" s="4">
        <f t="shared" si="23"/>
        <v>0.27256346327462772</v>
      </c>
      <c r="AS37" s="4">
        <f t="shared" si="24"/>
        <v>2326.5911866763217</v>
      </c>
      <c r="AT37" s="4">
        <f t="shared" si="25"/>
        <v>0.1657842667935385</v>
      </c>
      <c r="AU37" s="3">
        <f t="shared" si="26"/>
        <v>213781.45588579462</v>
      </c>
      <c r="AV37" s="4"/>
      <c r="AW37" s="4"/>
      <c r="AX37" s="4"/>
      <c r="AY37" s="4"/>
      <c r="AZ37" s="3">
        <f t="shared" si="13"/>
        <v>1765.6522469555616</v>
      </c>
      <c r="BA37" s="3">
        <f t="shared" si="14"/>
        <v>1047151.0917285854</v>
      </c>
      <c r="BB37" s="4">
        <f t="shared" si="15"/>
        <v>0.13462507097485862</v>
      </c>
      <c r="BC37" s="4">
        <f t="shared" si="16"/>
        <v>0.36691289289810819</v>
      </c>
      <c r="BD37" s="4">
        <f t="shared" si="27"/>
        <v>11.737221759688818</v>
      </c>
      <c r="BE37" s="4"/>
      <c r="BF37">
        <v>28</v>
      </c>
      <c r="BG37">
        <v>600</v>
      </c>
      <c r="BH37" s="3">
        <f t="shared" si="29"/>
        <v>7302.2671553335113</v>
      </c>
      <c r="BI37" s="3">
        <f t="shared" si="29"/>
        <v>5358.4042422524562</v>
      </c>
      <c r="BJ37" s="3">
        <f t="shared" si="29"/>
        <v>6425.7262697599526</v>
      </c>
      <c r="BK37" s="3">
        <f t="shared" si="17"/>
        <v>6893.1025579860661</v>
      </c>
      <c r="BL37" s="3">
        <f t="shared" si="2"/>
        <v>19574.677215239015</v>
      </c>
      <c r="BM37" s="4">
        <f t="shared" si="3"/>
        <v>5819.5216484010562</v>
      </c>
      <c r="BN37" s="4">
        <f t="shared" si="18"/>
        <v>6061.0013068089729</v>
      </c>
      <c r="BO37" s="4"/>
      <c r="BP37" s="4"/>
      <c r="BQ37" s="4"/>
    </row>
    <row r="38" spans="8:69" x14ac:dyDescent="0.2">
      <c r="H38">
        <v>2859.062137198352</v>
      </c>
      <c r="I38">
        <v>33.646404517363202</v>
      </c>
      <c r="J38">
        <v>400</v>
      </c>
      <c r="M38">
        <v>2273.8636923389977</v>
      </c>
      <c r="N38">
        <v>34.27614066406813</v>
      </c>
      <c r="O38">
        <v>500</v>
      </c>
      <c r="R38">
        <v>2739.129036436248</v>
      </c>
      <c r="S38">
        <v>34.410265829159648</v>
      </c>
      <c r="T38">
        <v>600</v>
      </c>
      <c r="W38">
        <v>2601.7598130590873</v>
      </c>
      <c r="X38">
        <v>36.020097281118893</v>
      </c>
      <c r="Y38">
        <v>700</v>
      </c>
      <c r="AA38">
        <v>2859.062137198352</v>
      </c>
      <c r="AB38">
        <v>33.646404517363202</v>
      </c>
      <c r="AC38">
        <v>400</v>
      </c>
      <c r="AE38" s="3">
        <f t="shared" si="4"/>
        <v>2218.5028435430331</v>
      </c>
      <c r="AF38" s="3">
        <f t="shared" si="5"/>
        <v>410316.20868820109</v>
      </c>
      <c r="AG38" s="4">
        <f t="shared" si="19"/>
        <v>5.0196274417621707E-2</v>
      </c>
      <c r="AH38" s="4">
        <f t="shared" si="6"/>
        <v>0.22404525082585819</v>
      </c>
      <c r="AI38" s="4">
        <f t="shared" si="20"/>
        <v>5.6704223903586195</v>
      </c>
      <c r="AJ38" s="3">
        <f t="shared" si="7"/>
        <v>2089.9243912546208</v>
      </c>
      <c r="AK38" s="4">
        <f t="shared" si="8"/>
        <v>0.26901749910808992</v>
      </c>
      <c r="AL38" s="4">
        <f t="shared" si="9"/>
        <v>206.91151288341601</v>
      </c>
      <c r="AM38" s="3">
        <f t="shared" si="10"/>
        <v>2089.5051933153454</v>
      </c>
      <c r="AN38" s="4">
        <f t="shared" si="11"/>
        <v>0.26916411989461331</v>
      </c>
      <c r="AO38" s="3">
        <f t="shared" si="21"/>
        <v>720.26147863679728</v>
      </c>
      <c r="AP38" s="4">
        <f t="shared" si="12"/>
        <v>0.74807771077595586</v>
      </c>
      <c r="AQ38" s="4">
        <f t="shared" si="22"/>
        <v>2014.3573049756444</v>
      </c>
      <c r="AR38" s="4">
        <f t="shared" si="23"/>
        <v>0.2954482245182854</v>
      </c>
      <c r="AS38" s="4">
        <f t="shared" si="24"/>
        <v>2310.8537082384555</v>
      </c>
      <c r="AT38" s="4">
        <f t="shared" si="25"/>
        <v>0.19174414638539342</v>
      </c>
      <c r="AU38" s="3">
        <f t="shared" si="26"/>
        <v>300532.48158267792</v>
      </c>
      <c r="AV38" s="4"/>
      <c r="AW38" s="4"/>
      <c r="AX38" s="4"/>
      <c r="AY38" s="4"/>
      <c r="AZ38" s="3">
        <f t="shared" si="13"/>
        <v>1754.0935923482941</v>
      </c>
      <c r="BA38" s="3">
        <f t="shared" si="14"/>
        <v>1220955.4851080545</v>
      </c>
      <c r="BB38" s="4">
        <f t="shared" si="15"/>
        <v>0.14936630648377963</v>
      </c>
      <c r="BC38" s="4">
        <f t="shared" si="16"/>
        <v>0.38647937394352577</v>
      </c>
      <c r="BD38" s="4">
        <f t="shared" si="27"/>
        <v>12.846986818900746</v>
      </c>
      <c r="BE38" s="4"/>
      <c r="BF38">
        <v>30</v>
      </c>
      <c r="BG38">
        <v>600</v>
      </c>
      <c r="BH38" s="3">
        <f t="shared" si="29"/>
        <v>5033.5388318024898</v>
      </c>
      <c r="BI38" s="3">
        <f t="shared" si="29"/>
        <v>4092.5752448619146</v>
      </c>
      <c r="BJ38" s="3">
        <f t="shared" si="29"/>
        <v>3859.0345744601491</v>
      </c>
      <c r="BK38" s="3">
        <f t="shared" si="17"/>
        <v>4959.4268649271044</v>
      </c>
      <c r="BL38" s="3">
        <f t="shared" si="2"/>
        <v>6295.0198586830975</v>
      </c>
      <c r="BM38" s="4">
        <f t="shared" si="3"/>
        <v>4545.558171026667</v>
      </c>
      <c r="BN38" s="4">
        <f t="shared" si="18"/>
        <v>4643.1223161939042</v>
      </c>
      <c r="BO38" s="4"/>
      <c r="BP38" s="4"/>
      <c r="BQ38" s="4"/>
    </row>
    <row r="39" spans="8:69" x14ac:dyDescent="0.2">
      <c r="H39">
        <v>2872.8369587583188</v>
      </c>
      <c r="I39">
        <v>33.796781847687022</v>
      </c>
      <c r="J39">
        <v>400</v>
      </c>
      <c r="M39">
        <v>2684.3909296677321</v>
      </c>
      <c r="N39">
        <v>34.566811929577732</v>
      </c>
      <c r="O39">
        <v>500</v>
      </c>
      <c r="R39">
        <v>2596.3253230397099</v>
      </c>
      <c r="S39">
        <v>34.664165860740091</v>
      </c>
      <c r="T39">
        <v>600</v>
      </c>
      <c r="W39">
        <v>2724.3546177629032</v>
      </c>
      <c r="X39">
        <v>36.103647373935473</v>
      </c>
      <c r="Y39">
        <v>700</v>
      </c>
      <c r="AA39">
        <v>2872.8369587583188</v>
      </c>
      <c r="AB39">
        <v>33.796781847687022</v>
      </c>
      <c r="AC39">
        <v>400</v>
      </c>
      <c r="AE39" s="3">
        <f t="shared" si="4"/>
        <v>2174.8868136237843</v>
      </c>
      <c r="AF39" s="3">
        <f t="shared" si="5"/>
        <v>487134.40509331779</v>
      </c>
      <c r="AG39" s="4">
        <f t="shared" si="19"/>
        <v>5.9023756358013831E-2</v>
      </c>
      <c r="AH39" s="4">
        <f t="shared" si="6"/>
        <v>0.24294805279732914</v>
      </c>
      <c r="AI39" s="4">
        <f t="shared" si="20"/>
        <v>6.4183829206787921</v>
      </c>
      <c r="AJ39" s="3">
        <f t="shared" si="7"/>
        <v>2056.3611939693787</v>
      </c>
      <c r="AK39" s="4">
        <f t="shared" si="8"/>
        <v>0.28420539574993237</v>
      </c>
      <c r="AL39" s="4">
        <f t="shared" si="9"/>
        <v>232.04681785206941</v>
      </c>
      <c r="AM39" s="3">
        <f t="shared" si="10"/>
        <v>2055.717122215658</v>
      </c>
      <c r="AN39" s="4">
        <f t="shared" si="11"/>
        <v>0.28442958938255641</v>
      </c>
      <c r="AO39" s="3">
        <f t="shared" si="21"/>
        <v>715.37725160159118</v>
      </c>
      <c r="AP39" s="4">
        <f t="shared" si="12"/>
        <v>0.75098578099928537</v>
      </c>
      <c r="AQ39" s="4">
        <f t="shared" si="22"/>
        <v>1982.1705929319185</v>
      </c>
      <c r="AR39" s="4">
        <f t="shared" si="23"/>
        <v>0.31003025184254074</v>
      </c>
      <c r="AS39" s="4">
        <f t="shared" si="24"/>
        <v>2275.7354489694549</v>
      </c>
      <c r="AT39" s="4">
        <f t="shared" si="25"/>
        <v>0.20784385552006396</v>
      </c>
      <c r="AU39" s="3">
        <f t="shared" si="26"/>
        <v>356530.21299214079</v>
      </c>
      <c r="AV39" s="4"/>
      <c r="AW39" s="4"/>
      <c r="AX39" s="4"/>
      <c r="AY39" s="4"/>
      <c r="AZ39" s="3">
        <f t="shared" si="13"/>
        <v>1728.328710906452</v>
      </c>
      <c r="BA39" s="3">
        <f t="shared" si="14"/>
        <v>1309899.1294009502</v>
      </c>
      <c r="BB39" s="4">
        <f t="shared" si="15"/>
        <v>0.15871424037997325</v>
      </c>
      <c r="BC39" s="4">
        <f t="shared" si="16"/>
        <v>0.39838955857297925</v>
      </c>
      <c r="BD39" s="4">
        <f t="shared" si="27"/>
        <v>13.477750449033508</v>
      </c>
      <c r="BE39" s="4"/>
      <c r="BF39">
        <v>35</v>
      </c>
      <c r="BG39">
        <v>600</v>
      </c>
      <c r="BH39" s="3">
        <f t="shared" si="29"/>
        <v>2639.617817231604</v>
      </c>
      <c r="BI39" s="3">
        <f t="shared" si="29"/>
        <v>2419.3219014435044</v>
      </c>
      <c r="BJ39" s="3">
        <f t="shared" si="29"/>
        <v>1752.2480728491021</v>
      </c>
      <c r="BK39" s="3">
        <f t="shared" si="17"/>
        <v>2729.1118530833946</v>
      </c>
      <c r="BL39" s="3">
        <f t="shared" si="2"/>
        <v>2465.64363246732</v>
      </c>
      <c r="BM39" s="4">
        <f t="shared" si="3"/>
        <v>2667.262098718601</v>
      </c>
      <c r="BN39" s="4">
        <f t="shared" si="18"/>
        <v>2622.4774116334816</v>
      </c>
      <c r="BO39" s="4"/>
      <c r="BP39" s="4"/>
      <c r="BQ39" s="4"/>
    </row>
    <row r="40" spans="8:69" x14ac:dyDescent="0.2">
      <c r="H40">
        <v>2533.8259796114185</v>
      </c>
      <c r="I40">
        <v>33.803452750135051</v>
      </c>
      <c r="J40">
        <v>400</v>
      </c>
      <c r="M40">
        <v>2772.6959143527038</v>
      </c>
      <c r="N40">
        <v>34.603656495828325</v>
      </c>
      <c r="O40">
        <v>500</v>
      </c>
      <c r="R40">
        <v>2378.2499122442114</v>
      </c>
      <c r="S40">
        <v>35.009892875695769</v>
      </c>
      <c r="T40">
        <v>600</v>
      </c>
      <c r="W40">
        <v>2555.6775127302867</v>
      </c>
      <c r="X40">
        <v>36.281838889426368</v>
      </c>
      <c r="Y40">
        <v>700</v>
      </c>
      <c r="AA40">
        <v>2533.8259796114185</v>
      </c>
      <c r="AB40">
        <v>33.803452750135051</v>
      </c>
      <c r="AC40">
        <v>400</v>
      </c>
      <c r="AE40" s="3">
        <f t="shared" si="4"/>
        <v>2172.9933291471079</v>
      </c>
      <c r="AF40" s="3">
        <f t="shared" si="5"/>
        <v>130200.20164109929</v>
      </c>
      <c r="AG40" s="4">
        <f t="shared" si="19"/>
        <v>2.0279539427052594E-2</v>
      </c>
      <c r="AH40" s="4">
        <f t="shared" si="6"/>
        <v>0.14240624785118311</v>
      </c>
      <c r="AI40" s="4">
        <f t="shared" si="20"/>
        <v>2.7050914885931086</v>
      </c>
      <c r="AJ40" s="3">
        <f t="shared" si="7"/>
        <v>2054.8929530941464</v>
      </c>
      <c r="AK40" s="4">
        <f t="shared" si="8"/>
        <v>0.18901575339862925</v>
      </c>
      <c r="AL40" s="4">
        <f t="shared" si="9"/>
        <v>90.525886834647864</v>
      </c>
      <c r="AM40" s="3">
        <f t="shared" si="10"/>
        <v>2054.2391161664395</v>
      </c>
      <c r="AN40" s="4">
        <f t="shared" si="11"/>
        <v>0.18927379674216113</v>
      </c>
      <c r="AO40" s="3">
        <f t="shared" si="21"/>
        <v>715.16552656157944</v>
      </c>
      <c r="AP40" s="4">
        <f t="shared" si="12"/>
        <v>0.71775270586212248</v>
      </c>
      <c r="AQ40" s="4">
        <f t="shared" si="22"/>
        <v>1980.7596763352365</v>
      </c>
      <c r="AR40" s="4">
        <f t="shared" si="23"/>
        <v>0.2182731993935112</v>
      </c>
      <c r="AS40" s="4">
        <f t="shared" si="24"/>
        <v>2274.1954351794102</v>
      </c>
      <c r="AT40" s="4">
        <f t="shared" si="25"/>
        <v>0.10246581514324223</v>
      </c>
      <c r="AU40" s="3">
        <f t="shared" si="26"/>
        <v>67408.019602061016</v>
      </c>
      <c r="AV40" s="4"/>
      <c r="AW40" s="4"/>
      <c r="AX40" s="4"/>
      <c r="AY40" s="4"/>
      <c r="AZ40" s="3">
        <f t="shared" si="13"/>
        <v>1727.1997391203647</v>
      </c>
      <c r="BA40" s="3">
        <f t="shared" si="14"/>
        <v>650645.89184873132</v>
      </c>
      <c r="BB40" s="4">
        <f t="shared" si="15"/>
        <v>0.10134238542247422</v>
      </c>
      <c r="BC40" s="4">
        <f t="shared" si="16"/>
        <v>0.31834318812010759</v>
      </c>
      <c r="BD40" s="4">
        <f t="shared" si="27"/>
        <v>9.0413177886702876</v>
      </c>
      <c r="BE40" s="4"/>
      <c r="BF40">
        <v>40</v>
      </c>
      <c r="BG40">
        <v>600</v>
      </c>
      <c r="BH40" s="3">
        <f t="shared" si="29"/>
        <v>1683.2767989560321</v>
      </c>
      <c r="BI40" s="3">
        <f t="shared" si="29"/>
        <v>1623.3601793849659</v>
      </c>
      <c r="BJ40" s="3">
        <f t="shared" si="29"/>
        <v>1051.8423050886013</v>
      </c>
      <c r="BK40" s="3">
        <f t="shared" si="17"/>
        <v>1776.1501617104195</v>
      </c>
      <c r="BL40" s="3">
        <f t="shared" si="2"/>
        <v>1531.5130506994635</v>
      </c>
      <c r="BM40" s="4">
        <f t="shared" si="3"/>
        <v>1723.6893762529687</v>
      </c>
      <c r="BN40" s="4">
        <f t="shared" si="18"/>
        <v>1654.3652089292755</v>
      </c>
      <c r="BO40" s="4"/>
      <c r="BP40" s="4"/>
      <c r="BQ40" s="4"/>
    </row>
    <row r="41" spans="8:69" x14ac:dyDescent="0.2">
      <c r="H41">
        <v>2715.7368199547991</v>
      </c>
      <c r="I41">
        <v>33.882184634411239</v>
      </c>
      <c r="J41">
        <v>400</v>
      </c>
      <c r="M41">
        <v>2157.1784886014243</v>
      </c>
      <c r="N41">
        <v>35.026756052320295</v>
      </c>
      <c r="O41">
        <v>500</v>
      </c>
      <c r="R41">
        <v>2287.6001864520781</v>
      </c>
      <c r="S41">
        <v>35.571899632649512</v>
      </c>
      <c r="T41">
        <v>600</v>
      </c>
      <c r="W41">
        <v>2627.5473890822109</v>
      </c>
      <c r="X41">
        <v>36.318337519814428</v>
      </c>
      <c r="Y41">
        <v>700</v>
      </c>
      <c r="AA41">
        <v>2715.7368199547991</v>
      </c>
      <c r="AB41">
        <v>33.882184634411239</v>
      </c>
      <c r="AC41">
        <v>400</v>
      </c>
      <c r="AE41" s="3">
        <f t="shared" si="4"/>
        <v>2150.9024397967023</v>
      </c>
      <c r="AF41" s="3">
        <f t="shared" si="5"/>
        <v>319037.87700858142</v>
      </c>
      <c r="AG41" s="4">
        <f t="shared" si="19"/>
        <v>4.3258044763623604E-2</v>
      </c>
      <c r="AH41" s="4">
        <f t="shared" si="6"/>
        <v>0.20798568403528067</v>
      </c>
      <c r="AI41" s="4">
        <f t="shared" si="20"/>
        <v>4.9430386303277585</v>
      </c>
      <c r="AJ41" s="3">
        <f t="shared" si="7"/>
        <v>2037.6943527660576</v>
      </c>
      <c r="AK41" s="4">
        <f t="shared" si="8"/>
        <v>0.24967164056789085</v>
      </c>
      <c r="AL41" s="4">
        <f t="shared" si="9"/>
        <v>169.28797515771339</v>
      </c>
      <c r="AM41" s="3">
        <f t="shared" si="10"/>
        <v>2036.9265818555675</v>
      </c>
      <c r="AN41" s="4">
        <f t="shared" si="11"/>
        <v>0.24995435239211794</v>
      </c>
      <c r="AO41" s="3">
        <f t="shared" si="21"/>
        <v>712.69758321824997</v>
      </c>
      <c r="AP41" s="4">
        <f t="shared" si="12"/>
        <v>0.73756750728514553</v>
      </c>
      <c r="AQ41" s="4">
        <f t="shared" si="22"/>
        <v>1964.214670843176</v>
      </c>
      <c r="AR41" s="4">
        <f t="shared" si="23"/>
        <v>0.27672863717483914</v>
      </c>
      <c r="AS41" s="4">
        <f t="shared" si="24"/>
        <v>2256.1328253339138</v>
      </c>
      <c r="AT41" s="4">
        <f t="shared" si="25"/>
        <v>0.16923731020023322</v>
      </c>
      <c r="AU41" s="3">
        <f t="shared" si="26"/>
        <v>211235.83187147471</v>
      </c>
      <c r="AV41" s="4"/>
      <c r="AW41" s="4"/>
      <c r="AX41" s="4"/>
      <c r="AY41" s="4"/>
      <c r="AZ41" s="3">
        <f t="shared" si="13"/>
        <v>1713.9635474513029</v>
      </c>
      <c r="BA41" s="3">
        <f t="shared" si="14"/>
        <v>1003549.689502364</v>
      </c>
      <c r="BB41" s="4">
        <f t="shared" si="15"/>
        <v>0.13607035565199102</v>
      </c>
      <c r="BC41" s="4">
        <f t="shared" si="16"/>
        <v>0.36887715523191594</v>
      </c>
      <c r="BD41" s="4">
        <f t="shared" si="27"/>
        <v>11.675257833221913</v>
      </c>
      <c r="BE41" s="4"/>
      <c r="BF41">
        <v>50</v>
      </c>
      <c r="BG41">
        <v>600</v>
      </c>
      <c r="BH41" s="3">
        <f t="shared" si="29"/>
        <v>891.95462461404281</v>
      </c>
      <c r="BI41" s="3">
        <f t="shared" si="29"/>
        <v>897.0109737384139</v>
      </c>
      <c r="BJ41" s="3">
        <f t="shared" si="29"/>
        <v>530.78222089321889</v>
      </c>
      <c r="BK41" s="3">
        <f t="shared" si="17"/>
        <v>957.60505359621209</v>
      </c>
      <c r="BL41" s="3">
        <f t="shared" ref="BL41:BL64" si="31">(((8.314*$BG41)/$BF41)*(1+BL$6/($BF41-BL$5))-BL$4/($BF41^2))</f>
        <v>836.38030722630856</v>
      </c>
      <c r="BM41" s="4">
        <f t="shared" ref="BM41:BM64" si="32">(8.314*$BG41/$BF41)*(BM$4+BM$5/BF41+BM$6/(BF41^2)+BM$7/(BF41^3))</f>
        <v>884.95906389177594</v>
      </c>
      <c r="BN41" s="4">
        <f t="shared" si="18"/>
        <v>836.15371373518678</v>
      </c>
      <c r="BO41" s="4"/>
      <c r="BP41" s="4"/>
      <c r="BQ41" s="4"/>
    </row>
    <row r="42" spans="8:69" x14ac:dyDescent="0.2">
      <c r="H42">
        <v>2649.5357520109037</v>
      </c>
      <c r="I42">
        <v>33.989976626695615</v>
      </c>
      <c r="J42">
        <v>400</v>
      </c>
      <c r="M42">
        <v>2837.5727724568187</v>
      </c>
      <c r="N42">
        <v>35.11717920810861</v>
      </c>
      <c r="O42">
        <v>500</v>
      </c>
      <c r="R42">
        <v>2407.9904667046098</v>
      </c>
      <c r="S42">
        <v>35.650032002579408</v>
      </c>
      <c r="T42">
        <v>600</v>
      </c>
      <c r="W42">
        <v>2119.9918557464102</v>
      </c>
      <c r="X42">
        <v>36.569498365252791</v>
      </c>
      <c r="Y42">
        <v>700</v>
      </c>
      <c r="AA42">
        <v>2649.5357520109037</v>
      </c>
      <c r="AB42">
        <v>33.989976626695615</v>
      </c>
      <c r="AC42">
        <v>400</v>
      </c>
      <c r="AE42" s="3">
        <f t="shared" si="4"/>
        <v>2121.4040176934836</v>
      </c>
      <c r="AF42" s="3">
        <f t="shared" si="5"/>
        <v>278923.12879312597</v>
      </c>
      <c r="AG42" s="4">
        <f t="shared" si="19"/>
        <v>3.973241472495994E-2</v>
      </c>
      <c r="AH42" s="4">
        <f t="shared" si="6"/>
        <v>0.19932991427520341</v>
      </c>
      <c r="AI42" s="4">
        <f t="shared" si="20"/>
        <v>4.5808240631257711</v>
      </c>
      <c r="AJ42" s="3">
        <f t="shared" si="7"/>
        <v>2014.5302358657455</v>
      </c>
      <c r="AK42" s="4">
        <f t="shared" si="8"/>
        <v>0.23966670978612445</v>
      </c>
      <c r="AL42" s="4">
        <f t="shared" si="9"/>
        <v>152.18968275054979</v>
      </c>
      <c r="AM42" s="3">
        <f t="shared" si="10"/>
        <v>2013.6103376088583</v>
      </c>
      <c r="AN42" s="4">
        <f t="shared" si="11"/>
        <v>0.24001390202770448</v>
      </c>
      <c r="AO42" s="3">
        <f t="shared" si="21"/>
        <v>709.40912214324771</v>
      </c>
      <c r="AP42" s="4">
        <f t="shared" si="12"/>
        <v>0.73225153817802557</v>
      </c>
      <c r="AQ42" s="4">
        <f t="shared" si="22"/>
        <v>1941.8791441907413</v>
      </c>
      <c r="AR42" s="4">
        <f t="shared" si="23"/>
        <v>0.26708701978566479</v>
      </c>
      <c r="AS42" s="4">
        <f t="shared" si="24"/>
        <v>2231.7374600593853</v>
      </c>
      <c r="AT42" s="4">
        <f t="shared" si="25"/>
        <v>0.15768735773217038</v>
      </c>
      <c r="AU42" s="3">
        <f t="shared" si="26"/>
        <v>174555.41275760622</v>
      </c>
      <c r="AV42" s="4"/>
      <c r="AW42" s="4"/>
      <c r="AX42" s="4"/>
      <c r="AY42" s="4"/>
      <c r="AZ42" s="3">
        <f t="shared" si="13"/>
        <v>1696.1021258773867</v>
      </c>
      <c r="BA42" s="3">
        <f t="shared" si="14"/>
        <v>909035.6794421071</v>
      </c>
      <c r="BB42" s="4">
        <f t="shared" si="15"/>
        <v>0.12949152969730227</v>
      </c>
      <c r="BC42" s="4">
        <f t="shared" si="16"/>
        <v>0.35984931526585162</v>
      </c>
      <c r="BD42" s="4">
        <f t="shared" si="27"/>
        <v>11.111326595545425</v>
      </c>
      <c r="BE42" s="4"/>
      <c r="BF42">
        <v>60</v>
      </c>
      <c r="BG42">
        <v>600</v>
      </c>
      <c r="BH42" s="3">
        <f t="shared" si="29"/>
        <v>566.79323332839647</v>
      </c>
      <c r="BI42" s="3">
        <f t="shared" si="29"/>
        <v>579.10087272215719</v>
      </c>
      <c r="BJ42" s="3">
        <f t="shared" si="29"/>
        <v>332.94446114772234</v>
      </c>
      <c r="BK42" s="3">
        <f t="shared" si="17"/>
        <v>612.86521207811495</v>
      </c>
      <c r="BL42" s="3">
        <f t="shared" si="31"/>
        <v>550.16055406267003</v>
      </c>
      <c r="BM42" s="4">
        <f t="shared" si="32"/>
        <v>547.58881914194433</v>
      </c>
      <c r="BN42" s="4">
        <f t="shared" si="18"/>
        <v>521.85314846257586</v>
      </c>
      <c r="BO42" s="4"/>
      <c r="BP42" s="4"/>
      <c r="BQ42" s="4"/>
    </row>
    <row r="43" spans="8:69" x14ac:dyDescent="0.2">
      <c r="H43">
        <v>2468.5580611968835</v>
      </c>
      <c r="I43">
        <v>33.997292950587351</v>
      </c>
      <c r="J43">
        <v>400</v>
      </c>
      <c r="M43">
        <v>1986.198546112581</v>
      </c>
      <c r="N43">
        <v>35.207274720263712</v>
      </c>
      <c r="O43">
        <v>500</v>
      </c>
      <c r="R43">
        <v>2225.6318739645335</v>
      </c>
      <c r="S43">
        <v>35.85828173611624</v>
      </c>
      <c r="T43">
        <v>600</v>
      </c>
      <c r="W43">
        <v>1996.5489314462852</v>
      </c>
      <c r="X43">
        <v>37.070303344411592</v>
      </c>
      <c r="Y43">
        <v>700</v>
      </c>
      <c r="AA43">
        <v>2468.5580611968835</v>
      </c>
      <c r="AB43">
        <v>33.997292950587351</v>
      </c>
      <c r="AC43">
        <v>400</v>
      </c>
      <c r="AE43" s="3">
        <f t="shared" si="4"/>
        <v>2119.4322347100765</v>
      </c>
      <c r="AF43" s="3">
        <f t="shared" si="5"/>
        <v>121888.84272009607</v>
      </c>
      <c r="AG43" s="4">
        <f t="shared" si="19"/>
        <v>2.0002176759332451E-2</v>
      </c>
      <c r="AH43" s="4">
        <f t="shared" si="6"/>
        <v>0.14142905203434142</v>
      </c>
      <c r="AI43" s="4">
        <f t="shared" si="20"/>
        <v>2.6425889753491991</v>
      </c>
      <c r="AJ43" s="3">
        <f t="shared" si="7"/>
        <v>2012.9737507871939</v>
      </c>
      <c r="AK43" s="4">
        <f t="shared" si="8"/>
        <v>0.18455482881727275</v>
      </c>
      <c r="AL43" s="4">
        <f t="shared" si="9"/>
        <v>84.080284419495513</v>
      </c>
      <c r="AM43" s="3">
        <f t="shared" si="10"/>
        <v>2012.0436853808085</v>
      </c>
      <c r="AN43" s="4">
        <f t="shared" si="11"/>
        <v>0.18493159346421589</v>
      </c>
      <c r="AO43" s="3">
        <f t="shared" si="21"/>
        <v>709.18962510062772</v>
      </c>
      <c r="AP43" s="4">
        <f t="shared" si="12"/>
        <v>0.7127109804511641</v>
      </c>
      <c r="AQ43" s="4">
        <f t="shared" si="22"/>
        <v>1940.3762232697359</v>
      </c>
      <c r="AR43" s="4">
        <f t="shared" si="23"/>
        <v>0.21396370870493442</v>
      </c>
      <c r="AS43" s="4">
        <f t="shared" si="24"/>
        <v>2230.0954734913494</v>
      </c>
      <c r="AT43" s="4">
        <f t="shared" si="25"/>
        <v>9.6599950981065941E-2</v>
      </c>
      <c r="AU43" s="3">
        <f t="shared" si="26"/>
        <v>56864.40573521956</v>
      </c>
      <c r="AV43" s="4"/>
      <c r="AW43" s="4"/>
      <c r="AX43" s="4"/>
      <c r="AY43" s="4"/>
      <c r="AZ43" s="3">
        <f t="shared" si="13"/>
        <v>1694.9005436536675</v>
      </c>
      <c r="BA43" s="3">
        <f t="shared" si="14"/>
        <v>598545.95445113163</v>
      </c>
      <c r="BB43" s="4">
        <f t="shared" si="15"/>
        <v>9.8222460008154627E-2</v>
      </c>
      <c r="BC43" s="4">
        <f t="shared" si="16"/>
        <v>0.31340462665403429</v>
      </c>
      <c r="BD43" s="4">
        <f t="shared" si="27"/>
        <v>8.7172555645052014</v>
      </c>
      <c r="BE43" s="4"/>
      <c r="BF43">
        <v>75</v>
      </c>
      <c r="BG43">
        <v>600</v>
      </c>
      <c r="BH43" s="3">
        <f t="shared" si="29"/>
        <v>342.63759007507861</v>
      </c>
      <c r="BI43" s="3">
        <f t="shared" si="29"/>
        <v>353.24237326611819</v>
      </c>
      <c r="BJ43" s="3">
        <f t="shared" si="29"/>
        <v>202.31197492757821</v>
      </c>
      <c r="BK43" s="3">
        <f t="shared" si="17"/>
        <v>372.41814687952279</v>
      </c>
      <c r="BL43" s="3">
        <f t="shared" si="31"/>
        <v>344.98974446644053</v>
      </c>
      <c r="BM43" s="4">
        <f t="shared" si="32"/>
        <v>329.16828671726932</v>
      </c>
      <c r="BN43" s="4">
        <f t="shared" si="18"/>
        <v>321.08106394082751</v>
      </c>
      <c r="BO43" s="4"/>
      <c r="BP43" s="4"/>
      <c r="BQ43" s="4"/>
    </row>
    <row r="44" spans="8:69" x14ac:dyDescent="0.2">
      <c r="H44">
        <v>3149.2678014492139</v>
      </c>
      <c r="I44">
        <v>34.025547275295054</v>
      </c>
      <c r="J44">
        <v>400</v>
      </c>
      <c r="M44">
        <v>2534.859432224559</v>
      </c>
      <c r="N44">
        <v>35.227742494845195</v>
      </c>
      <c r="O44">
        <v>500</v>
      </c>
      <c r="R44">
        <v>2114.9001242749823</v>
      </c>
      <c r="S44">
        <v>35.906185491553821</v>
      </c>
      <c r="T44">
        <v>600</v>
      </c>
      <c r="W44">
        <v>2198.9526383073426</v>
      </c>
      <c r="X44">
        <v>37.273629417252991</v>
      </c>
      <c r="Y44">
        <v>700</v>
      </c>
      <c r="AA44">
        <v>3149.2678014492139</v>
      </c>
      <c r="AB44">
        <v>34.025547275295054</v>
      </c>
      <c r="AC44">
        <v>400</v>
      </c>
      <c r="AE44" s="3">
        <f t="shared" si="4"/>
        <v>2111.8531226528003</v>
      </c>
      <c r="AF44" s="3">
        <f t="shared" si="5"/>
        <v>1076229.2157822661</v>
      </c>
      <c r="AG44" s="4">
        <f t="shared" si="19"/>
        <v>0.10851395477924347</v>
      </c>
      <c r="AH44" s="4">
        <f t="shared" si="6"/>
        <v>0.32941456370240141</v>
      </c>
      <c r="AI44" s="4">
        <f t="shared" si="20"/>
        <v>10.610088102472913</v>
      </c>
      <c r="AJ44" s="3">
        <f t="shared" si="7"/>
        <v>2006.9814800629979</v>
      </c>
      <c r="AK44" s="4">
        <f t="shared" si="8"/>
        <v>0.36271488911186422</v>
      </c>
      <c r="AL44" s="4">
        <f t="shared" si="9"/>
        <v>414.32425639560068</v>
      </c>
      <c r="AM44" s="3">
        <f t="shared" si="10"/>
        <v>2006.0123371811312</v>
      </c>
      <c r="AN44" s="4">
        <f t="shared" si="11"/>
        <v>0.36302262505017363</v>
      </c>
      <c r="AO44" s="3">
        <f t="shared" si="21"/>
        <v>708.3463190942548</v>
      </c>
      <c r="AP44" s="4">
        <f t="shared" si="12"/>
        <v>0.77507587040762571</v>
      </c>
      <c r="AQ44" s="4">
        <f t="shared" si="22"/>
        <v>1934.5876991798093</v>
      </c>
      <c r="AR44" s="4">
        <f t="shared" si="23"/>
        <v>0.3857023850783472</v>
      </c>
      <c r="AS44" s="4">
        <f t="shared" si="24"/>
        <v>2223.7707867783511</v>
      </c>
      <c r="AT44" s="4">
        <f t="shared" si="25"/>
        <v>0.29387688600028627</v>
      </c>
      <c r="AU44" s="3">
        <f t="shared" si="26"/>
        <v>856544.72416467941</v>
      </c>
      <c r="AV44" s="4"/>
      <c r="AW44" s="4"/>
      <c r="AX44" s="4"/>
      <c r="AY44" s="4"/>
      <c r="AZ44" s="3">
        <f t="shared" si="13"/>
        <v>1690.2729506651885</v>
      </c>
      <c r="BA44" s="3">
        <f t="shared" si="14"/>
        <v>2128665.9746143008</v>
      </c>
      <c r="BB44" s="4">
        <f t="shared" si="15"/>
        <v>0.21462896557915265</v>
      </c>
      <c r="BC44" s="4">
        <f t="shared" si="16"/>
        <v>0.46328065530426871</v>
      </c>
      <c r="BD44" s="4">
        <f t="shared" si="27"/>
        <v>17.695834414038956</v>
      </c>
      <c r="BE44" s="4"/>
      <c r="BF44">
        <v>100</v>
      </c>
      <c r="BG44">
        <v>600</v>
      </c>
      <c r="BH44" s="3">
        <f t="shared" ref="BH44:BJ64" si="33">(((8.314*$BG44)/$BF44)*(1+BH$6/($BF44-BH$5))-BH$4/($BF44^2))</f>
        <v>190.05340823906909</v>
      </c>
      <c r="BI44" s="3">
        <f t="shared" si="33"/>
        <v>196.59624659561868</v>
      </c>
      <c r="BJ44" s="3">
        <f t="shared" si="33"/>
        <v>115.63372038104677</v>
      </c>
      <c r="BK44" s="3">
        <f t="shared" si="17"/>
        <v>207.83271931765691</v>
      </c>
      <c r="BL44" s="3">
        <f t="shared" si="31"/>
        <v>197.89479447947627</v>
      </c>
      <c r="BM44" s="4">
        <f t="shared" si="32"/>
        <v>190.29873673503596</v>
      </c>
      <c r="BN44" s="4">
        <f t="shared" si="18"/>
        <v>189.75552349436131</v>
      </c>
      <c r="BO44" s="4"/>
      <c r="BP44" s="4"/>
      <c r="BQ44" s="4"/>
    </row>
    <row r="45" spans="8:69" x14ac:dyDescent="0.2">
      <c r="H45">
        <v>2544.7245306015097</v>
      </c>
      <c r="I45">
        <v>34.224199426128344</v>
      </c>
      <c r="J45">
        <v>400</v>
      </c>
      <c r="M45">
        <v>2084.1523297229896</v>
      </c>
      <c r="N45">
        <v>35.267573016342688</v>
      </c>
      <c r="O45">
        <v>500</v>
      </c>
      <c r="R45">
        <v>2594.1802049831172</v>
      </c>
      <c r="S45">
        <v>35.910794049978946</v>
      </c>
      <c r="T45">
        <v>600</v>
      </c>
      <c r="W45">
        <v>1904.9645024987299</v>
      </c>
      <c r="X45">
        <v>37.324473365473814</v>
      </c>
      <c r="Y45">
        <v>700</v>
      </c>
      <c r="AA45">
        <v>2544.7245306015097</v>
      </c>
      <c r="AB45">
        <v>34.224199426128344</v>
      </c>
      <c r="AC45">
        <v>400</v>
      </c>
      <c r="AE45" s="3">
        <f t="shared" si="4"/>
        <v>2060.1094689603278</v>
      </c>
      <c r="AF45" s="3">
        <f t="shared" si="5"/>
        <v>234851.75796948656</v>
      </c>
      <c r="AG45" s="4">
        <f t="shared" si="19"/>
        <v>3.62670526476268E-2</v>
      </c>
      <c r="AH45" s="4">
        <f t="shared" si="6"/>
        <v>0.19043910482783413</v>
      </c>
      <c r="AI45" s="4">
        <f t="shared" si="20"/>
        <v>4.1923215471112973</v>
      </c>
      <c r="AJ45" s="3">
        <f t="shared" si="7"/>
        <v>1965.6688224091552</v>
      </c>
      <c r="AK45" s="4">
        <f t="shared" si="8"/>
        <v>0.22755143090300631</v>
      </c>
      <c r="AL45" s="4">
        <f t="shared" si="9"/>
        <v>131.76495497172397</v>
      </c>
      <c r="AM45" s="3">
        <f t="shared" si="10"/>
        <v>1964.4330834259426</v>
      </c>
      <c r="AN45" s="4">
        <f t="shared" si="11"/>
        <v>0.22803703905758341</v>
      </c>
      <c r="AO45" s="3">
        <f t="shared" si="21"/>
        <v>702.60740019637012</v>
      </c>
      <c r="AP45" s="4">
        <f t="shared" si="12"/>
        <v>0.72389648005228635</v>
      </c>
      <c r="AQ45" s="4">
        <f t="shared" si="22"/>
        <v>1894.5741029191117</v>
      </c>
      <c r="AR45" s="4">
        <f t="shared" si="23"/>
        <v>0.25548951167956813</v>
      </c>
      <c r="AS45" s="4">
        <f t="shared" si="24"/>
        <v>2180.0267877514325</v>
      </c>
      <c r="AT45" s="4">
        <f t="shared" si="25"/>
        <v>0.14331521485505222</v>
      </c>
      <c r="AU45" s="3">
        <f t="shared" si="26"/>
        <v>133004.44363994108</v>
      </c>
      <c r="AV45" s="4"/>
      <c r="AW45" s="4"/>
      <c r="AX45" s="4"/>
      <c r="AY45" s="4"/>
      <c r="AZ45" s="3">
        <f t="shared" si="13"/>
        <v>1658.2973128950898</v>
      </c>
      <c r="BA45" s="3">
        <f t="shared" si="14"/>
        <v>785753.21229074476</v>
      </c>
      <c r="BB45" s="4">
        <f t="shared" si="15"/>
        <v>0.12134017375289489</v>
      </c>
      <c r="BC45" s="4">
        <f t="shared" si="16"/>
        <v>0.34833916482775074</v>
      </c>
      <c r="BD45" s="4">
        <f t="shared" si="27"/>
        <v>10.371076733675837</v>
      </c>
      <c r="BE45" s="4"/>
      <c r="BF45">
        <v>150</v>
      </c>
      <c r="BG45">
        <v>600</v>
      </c>
      <c r="BH45" s="3">
        <f t="shared" si="33"/>
        <v>90.009642277206936</v>
      </c>
      <c r="BI45" s="3">
        <f t="shared" si="33"/>
        <v>92.919652520073797</v>
      </c>
      <c r="BJ45" s="3">
        <f t="shared" si="33"/>
        <v>58.665982708295743</v>
      </c>
      <c r="BK45" s="3">
        <f t="shared" si="17"/>
        <v>100.50014139607907</v>
      </c>
      <c r="BL45" s="3">
        <f t="shared" si="31"/>
        <v>96.049017256549305</v>
      </c>
      <c r="BM45" s="4">
        <f t="shared" si="32"/>
        <v>101.1141938048071</v>
      </c>
      <c r="BN45" s="4">
        <f t="shared" si="18"/>
        <v>99.018670457539955</v>
      </c>
      <c r="BO45" s="4"/>
      <c r="BP45" s="4"/>
      <c r="BQ45" s="4"/>
    </row>
    <row r="46" spans="8:69" x14ac:dyDescent="0.2">
      <c r="H46">
        <v>2348.5863572495596</v>
      </c>
      <c r="I46">
        <v>34.782190800772007</v>
      </c>
      <c r="J46">
        <v>400</v>
      </c>
      <c r="M46">
        <v>2398.7418532243728</v>
      </c>
      <c r="N46">
        <v>35.555460920547191</v>
      </c>
      <c r="O46">
        <v>500</v>
      </c>
      <c r="R46">
        <v>2126.2270648869285</v>
      </c>
      <c r="S46">
        <v>36.484991461280956</v>
      </c>
      <c r="T46">
        <v>600</v>
      </c>
      <c r="W46">
        <v>2369.491411569757</v>
      </c>
      <c r="X46">
        <v>37.432034576308119</v>
      </c>
      <c r="Y46">
        <v>700</v>
      </c>
      <c r="AA46">
        <v>2348.5863572495596</v>
      </c>
      <c r="AB46">
        <v>34.782190800772007</v>
      </c>
      <c r="AC46">
        <v>400</v>
      </c>
      <c r="AE46" s="3">
        <f t="shared" si="4"/>
        <v>1927.7983801707251</v>
      </c>
      <c r="AF46" s="3">
        <f t="shared" si="5"/>
        <v>177062.52165409774</v>
      </c>
      <c r="AG46" s="4">
        <f t="shared" si="19"/>
        <v>3.2100631594894048E-2</v>
      </c>
      <c r="AH46" s="4">
        <f t="shared" si="6"/>
        <v>0.17916649127248668</v>
      </c>
      <c r="AI46" s="4">
        <f t="shared" si="20"/>
        <v>3.675263232990035</v>
      </c>
      <c r="AJ46" s="3">
        <f t="shared" si="7"/>
        <v>1856.8232676044674</v>
      </c>
      <c r="AK46" s="4">
        <f t="shared" si="8"/>
        <v>0.20938684589013715</v>
      </c>
      <c r="AL46" s="4">
        <f t="shared" si="9"/>
        <v>102.96872226597461</v>
      </c>
      <c r="AM46" s="3">
        <f t="shared" si="10"/>
        <v>1854.9092156844447</v>
      </c>
      <c r="AN46" s="4">
        <f t="shared" si="11"/>
        <v>0.21020182632043494</v>
      </c>
      <c r="AO46" s="3">
        <f t="shared" si="21"/>
        <v>688.12666222837379</v>
      </c>
      <c r="AP46" s="4">
        <f t="shared" si="12"/>
        <v>0.7070038918925502</v>
      </c>
      <c r="AQ46" s="4">
        <f t="shared" si="22"/>
        <v>1788.297401485574</v>
      </c>
      <c r="AR46" s="4">
        <f t="shared" si="23"/>
        <v>0.23856434064453247</v>
      </c>
      <c r="AS46" s="4">
        <f t="shared" si="24"/>
        <v>2063.6287297238309</v>
      </c>
      <c r="AT46" s="4">
        <f t="shared" si="25"/>
        <v>0.12133155191254873</v>
      </c>
      <c r="AU46" s="3">
        <f t="shared" si="26"/>
        <v>81200.849485091894</v>
      </c>
      <c r="AV46" s="4"/>
      <c r="AW46" s="4"/>
      <c r="AX46" s="4"/>
      <c r="AY46" s="4"/>
      <c r="AZ46" s="3">
        <f t="shared" si="13"/>
        <v>1573.4517448105983</v>
      </c>
      <c r="BA46" s="3">
        <f t="shared" si="14"/>
        <v>600833.66740089876</v>
      </c>
      <c r="BB46" s="4">
        <f t="shared" si="15"/>
        <v>0.10892841707475474</v>
      </c>
      <c r="BC46" s="4">
        <f t="shared" si="16"/>
        <v>0.33004305336539769</v>
      </c>
      <c r="BD46" s="4">
        <f t="shared" si="27"/>
        <v>9.1888076676372634</v>
      </c>
      <c r="BE46" s="4"/>
      <c r="BF46">
        <v>200</v>
      </c>
      <c r="BG46">
        <v>600</v>
      </c>
      <c r="BH46" s="3">
        <f t="shared" si="33"/>
        <v>55.504623785738389</v>
      </c>
      <c r="BI46" s="3">
        <f t="shared" si="33"/>
        <v>57.107104113280897</v>
      </c>
      <c r="BJ46" s="3">
        <f t="shared" si="33"/>
        <v>38.311519352769551</v>
      </c>
      <c r="BK46" s="3">
        <f t="shared" si="17"/>
        <v>64.452526151830966</v>
      </c>
      <c r="BL46" s="3">
        <f t="shared" si="31"/>
        <v>59.554232047377454</v>
      </c>
      <c r="BM46" s="4">
        <f t="shared" si="32"/>
        <v>68.427295231164749</v>
      </c>
      <c r="BN46" s="4">
        <f t="shared" si="18"/>
        <v>64.015755887453309</v>
      </c>
      <c r="BO46" s="4"/>
      <c r="BP46" s="4"/>
      <c r="BQ46" s="4"/>
    </row>
    <row r="47" spans="8:69" x14ac:dyDescent="0.2">
      <c r="H47">
        <v>2149.3342789832573</v>
      </c>
      <c r="I47">
        <v>35.036820183365904</v>
      </c>
      <c r="J47">
        <v>400</v>
      </c>
      <c r="M47">
        <v>2253.8926489115188</v>
      </c>
      <c r="N47">
        <v>36.044778596435108</v>
      </c>
      <c r="O47">
        <v>500</v>
      </c>
      <c r="R47">
        <v>2234.503443213378</v>
      </c>
      <c r="S47">
        <v>36.502191519893465</v>
      </c>
      <c r="T47">
        <v>600</v>
      </c>
      <c r="W47">
        <v>1887.5771815268781</v>
      </c>
      <c r="X47">
        <v>37.48077645503065</v>
      </c>
      <c r="Y47">
        <v>700</v>
      </c>
      <c r="AA47">
        <v>2149.3342789832573</v>
      </c>
      <c r="AB47">
        <v>35.036820183365904</v>
      </c>
      <c r="AC47">
        <v>400</v>
      </c>
      <c r="AE47" s="3">
        <f t="shared" si="4"/>
        <v>1873.0208444835059</v>
      </c>
      <c r="AF47" s="3">
        <f t="shared" si="5"/>
        <v>76349.114085048379</v>
      </c>
      <c r="AG47" s="4">
        <f t="shared" si="19"/>
        <v>1.6527077810620395E-2</v>
      </c>
      <c r="AH47" s="4">
        <f t="shared" si="6"/>
        <v>0.12855768281444868</v>
      </c>
      <c r="AI47" s="4">
        <f t="shared" si="20"/>
        <v>2.1369730068714352</v>
      </c>
      <c r="AJ47" s="3">
        <f t="shared" si="7"/>
        <v>1810.4092143102359</v>
      </c>
      <c r="AK47" s="4">
        <f t="shared" si="8"/>
        <v>0.15768839123216788</v>
      </c>
      <c r="AL47" s="4">
        <f t="shared" si="9"/>
        <v>53.444548196547188</v>
      </c>
      <c r="AM47" s="3">
        <f t="shared" si="10"/>
        <v>1808.2168466386336</v>
      </c>
      <c r="AN47" s="4">
        <f t="shared" si="11"/>
        <v>0.15870841296310098</v>
      </c>
      <c r="AO47" s="3">
        <f t="shared" si="21"/>
        <v>682.24113770134306</v>
      </c>
      <c r="AP47" s="4">
        <f t="shared" si="12"/>
        <v>0.68258025549004997</v>
      </c>
      <c r="AQ47" s="4">
        <f t="shared" si="22"/>
        <v>1742.6206650052641</v>
      </c>
      <c r="AR47" s="4">
        <f t="shared" si="23"/>
        <v>0.18922771481148531</v>
      </c>
      <c r="AS47" s="4">
        <f t="shared" si="24"/>
        <v>2013.5015153249908</v>
      </c>
      <c r="AT47" s="4">
        <f t="shared" si="25"/>
        <v>6.3197597966251282E-2</v>
      </c>
      <c r="AU47" s="3">
        <f t="shared" si="26"/>
        <v>18450.539683042472</v>
      </c>
      <c r="AV47" s="4"/>
      <c r="AW47" s="4"/>
      <c r="AX47" s="4"/>
      <c r="AY47" s="4"/>
      <c r="AZ47" s="3">
        <f t="shared" si="13"/>
        <v>1537.0061998335832</v>
      </c>
      <c r="BA47" s="3">
        <f t="shared" si="14"/>
        <v>374945.67651512951</v>
      </c>
      <c r="BB47" s="4">
        <f t="shared" si="15"/>
        <v>8.116343515942348E-2</v>
      </c>
      <c r="BC47" s="4">
        <f t="shared" si="16"/>
        <v>0.2848919710336244</v>
      </c>
      <c r="BD47" s="4">
        <f t="shared" si="27"/>
        <v>7.0497269697739968</v>
      </c>
      <c r="BE47" s="4"/>
      <c r="BF47">
        <v>300</v>
      </c>
      <c r="BG47">
        <v>600</v>
      </c>
      <c r="BH47" s="3">
        <f t="shared" si="33"/>
        <v>29.65548563103653</v>
      </c>
      <c r="BI47" s="3">
        <f t="shared" si="33"/>
        <v>30.345063638893635</v>
      </c>
      <c r="BJ47" s="3">
        <f t="shared" si="33"/>
        <v>22.195766375660032</v>
      </c>
      <c r="BK47" s="3">
        <f t="shared" si="17"/>
        <v>39.299204192641788</v>
      </c>
      <c r="BL47" s="3">
        <f t="shared" si="31"/>
        <v>31.727500724339855</v>
      </c>
      <c r="BM47" s="4">
        <f t="shared" si="32"/>
        <v>41.281437028422673</v>
      </c>
      <c r="BN47" s="4">
        <f t="shared" si="18"/>
        <v>35.236728174669565</v>
      </c>
      <c r="BO47" s="4"/>
      <c r="BP47" s="4"/>
      <c r="BQ47" s="4"/>
    </row>
    <row r="48" spans="8:69" x14ac:dyDescent="0.2">
      <c r="H48">
        <v>2199.5301448498431</v>
      </c>
      <c r="I48">
        <v>35.117507349607067</v>
      </c>
      <c r="J48">
        <v>400</v>
      </c>
      <c r="M48">
        <v>1968.9934112733001</v>
      </c>
      <c r="N48">
        <v>36.239508767788017</v>
      </c>
      <c r="O48">
        <v>500</v>
      </c>
      <c r="R48">
        <v>2344.8139035624126</v>
      </c>
      <c r="S48">
        <v>36.716239664008093</v>
      </c>
      <c r="T48">
        <v>600</v>
      </c>
      <c r="W48">
        <v>2258.0101834953407</v>
      </c>
      <c r="X48">
        <v>37.671736853773993</v>
      </c>
      <c r="Y48">
        <v>700</v>
      </c>
      <c r="AA48">
        <v>2199.5301448498431</v>
      </c>
      <c r="AB48">
        <v>35.117507349607067</v>
      </c>
      <c r="AC48">
        <v>400</v>
      </c>
      <c r="AE48" s="3">
        <f t="shared" si="4"/>
        <v>1856.3166287001995</v>
      </c>
      <c r="AF48" s="3">
        <f t="shared" si="5"/>
        <v>117795.5176678016</v>
      </c>
      <c r="AG48" s="4">
        <f t="shared" si="19"/>
        <v>2.4348315928052418E-2</v>
      </c>
      <c r="AH48" s="4">
        <f t="shared" si="6"/>
        <v>0.15603946913538388</v>
      </c>
      <c r="AI48" s="4">
        <f t="shared" si="20"/>
        <v>2.8907907433761517</v>
      </c>
      <c r="AJ48" s="3">
        <f t="shared" si="7"/>
        <v>1796.098370228721</v>
      </c>
      <c r="AK48" s="4">
        <f t="shared" si="8"/>
        <v>0.18341725189161406</v>
      </c>
      <c r="AL48" s="4">
        <f t="shared" si="9"/>
        <v>73.996347426763208</v>
      </c>
      <c r="AM48" s="3">
        <f t="shared" si="10"/>
        <v>1793.8215428468568</v>
      </c>
      <c r="AN48" s="4">
        <f t="shared" si="11"/>
        <v>0.18445239450477413</v>
      </c>
      <c r="AO48" s="3">
        <f t="shared" si="21"/>
        <v>680.46225640968942</v>
      </c>
      <c r="AP48" s="4">
        <f t="shared" si="12"/>
        <v>0.69063290266651789</v>
      </c>
      <c r="AQ48" s="4">
        <f t="shared" si="22"/>
        <v>1728.4960961151826</v>
      </c>
      <c r="AR48" s="4">
        <f t="shared" si="23"/>
        <v>0.21415212236921485</v>
      </c>
      <c r="AS48" s="4">
        <f t="shared" si="24"/>
        <v>1997.9879259188813</v>
      </c>
      <c r="AT48" s="4">
        <f t="shared" si="25"/>
        <v>9.1629668910366585E-2</v>
      </c>
      <c r="AU48" s="3">
        <f t="shared" si="26"/>
        <v>40619.266011615728</v>
      </c>
      <c r="AV48" s="4"/>
      <c r="AW48" s="4"/>
      <c r="AX48" s="4"/>
      <c r="AY48" s="4"/>
      <c r="AZ48" s="3">
        <f t="shared" si="13"/>
        <v>1525.7368197062547</v>
      </c>
      <c r="BA48" s="3">
        <f t="shared" si="14"/>
        <v>453997.44500805344</v>
      </c>
      <c r="BB48" s="4">
        <f t="shared" si="15"/>
        <v>9.3841204151405719E-2</v>
      </c>
      <c r="BC48" s="4">
        <f t="shared" si="16"/>
        <v>0.30633511739825997</v>
      </c>
      <c r="BD48" s="4">
        <f t="shared" si="27"/>
        <v>7.9517027724037721</v>
      </c>
      <c r="BE48" s="4"/>
      <c r="BF48">
        <v>400</v>
      </c>
      <c r="BG48">
        <v>600</v>
      </c>
      <c r="BH48" s="3">
        <f t="shared" si="33"/>
        <v>19.651943611282363</v>
      </c>
      <c r="BI48" s="3">
        <f t="shared" si="33"/>
        <v>20.032216494520718</v>
      </c>
      <c r="BJ48" s="3">
        <f t="shared" si="33"/>
        <v>15.504432749366114</v>
      </c>
      <c r="BK48" s="3">
        <f t="shared" si="17"/>
        <v>31.311057220578821</v>
      </c>
      <c r="BL48" s="3">
        <f t="shared" si="31"/>
        <v>20.890481256945506</v>
      </c>
      <c r="BM48" s="4">
        <f t="shared" si="32"/>
        <v>29.434324826350917</v>
      </c>
      <c r="BN48" s="4">
        <f t="shared" si="18"/>
        <v>23.354797606801974</v>
      </c>
      <c r="BO48" s="4"/>
      <c r="BP48" s="4"/>
      <c r="BQ48" s="4"/>
    </row>
    <row r="49" spans="8:69" x14ac:dyDescent="0.2">
      <c r="H49">
        <v>2358.1999850691109</v>
      </c>
      <c r="I49">
        <v>35.221618854107142</v>
      </c>
      <c r="J49">
        <v>400</v>
      </c>
      <c r="M49">
        <v>1720.9324555277401</v>
      </c>
      <c r="N49">
        <v>36.590180807251379</v>
      </c>
      <c r="O49">
        <v>500</v>
      </c>
      <c r="R49">
        <v>2431.9653112661922</v>
      </c>
      <c r="S49">
        <v>36.821863835989433</v>
      </c>
      <c r="T49">
        <v>600</v>
      </c>
      <c r="W49">
        <v>2253.5064443353403</v>
      </c>
      <c r="X49">
        <v>37.720659327194113</v>
      </c>
      <c r="Y49">
        <v>700</v>
      </c>
      <c r="AA49">
        <v>2358.1999850691109</v>
      </c>
      <c r="AB49">
        <v>35.221618854107142</v>
      </c>
      <c r="AC49">
        <v>400</v>
      </c>
      <c r="AE49" s="3">
        <f t="shared" si="4"/>
        <v>1835.2037494913011</v>
      </c>
      <c r="AF49" s="3">
        <f t="shared" si="5"/>
        <v>273525.06242855993</v>
      </c>
      <c r="AG49" s="4">
        <f t="shared" si="19"/>
        <v>4.9185360772182343E-2</v>
      </c>
      <c r="AH49" s="4">
        <f t="shared" si="6"/>
        <v>0.22177772830512613</v>
      </c>
      <c r="AI49" s="4">
        <f t="shared" si="20"/>
        <v>5.0718594745307923</v>
      </c>
      <c r="AJ49" s="3">
        <f t="shared" si="7"/>
        <v>1777.9058218049527</v>
      </c>
      <c r="AK49" s="4">
        <f t="shared" si="8"/>
        <v>0.2460750432271552</v>
      </c>
      <c r="AL49" s="4">
        <f t="shared" si="9"/>
        <v>142.79591130969359</v>
      </c>
      <c r="AM49" s="3">
        <f t="shared" si="10"/>
        <v>1775.5225584835323</v>
      </c>
      <c r="AN49" s="4">
        <f t="shared" si="11"/>
        <v>0.24708567139122523</v>
      </c>
      <c r="AO49" s="3">
        <f t="shared" si="21"/>
        <v>678.22555763404887</v>
      </c>
      <c r="AP49" s="4">
        <f t="shared" si="12"/>
        <v>0.71239692904409357</v>
      </c>
      <c r="AQ49" s="4">
        <f t="shared" si="22"/>
        <v>1710.5131459620377</v>
      </c>
      <c r="AR49" s="4">
        <f t="shared" si="23"/>
        <v>0.27465305877698565</v>
      </c>
      <c r="AS49" s="4">
        <f t="shared" si="24"/>
        <v>1978.2275674194395</v>
      </c>
      <c r="AT49" s="4">
        <f t="shared" si="25"/>
        <v>0.16112815709246797</v>
      </c>
      <c r="AU49" s="3">
        <f t="shared" si="26"/>
        <v>144379.03817453628</v>
      </c>
      <c r="AV49" s="4"/>
      <c r="AW49" s="4"/>
      <c r="AX49" s="4"/>
      <c r="AY49" s="4"/>
      <c r="AZ49" s="3">
        <f t="shared" si="13"/>
        <v>1511.3888209689089</v>
      </c>
      <c r="BA49" s="3">
        <f t="shared" si="14"/>
        <v>717089.14764473913</v>
      </c>
      <c r="BB49" s="4">
        <f t="shared" si="15"/>
        <v>0.12894719087006964</v>
      </c>
      <c r="BC49" s="4">
        <f t="shared" si="16"/>
        <v>0.35909217600787358</v>
      </c>
      <c r="BD49" s="4">
        <f t="shared" si="27"/>
        <v>10.449589504288413</v>
      </c>
      <c r="BE49" s="4"/>
      <c r="BF49">
        <v>500</v>
      </c>
      <c r="BG49">
        <v>600</v>
      </c>
      <c r="BH49" s="3">
        <f t="shared" si="33"/>
        <v>14.51792503153103</v>
      </c>
      <c r="BI49" s="3">
        <f t="shared" si="33"/>
        <v>14.758157463664482</v>
      </c>
      <c r="BJ49" s="3">
        <f t="shared" si="33"/>
        <v>11.881687085736029</v>
      </c>
      <c r="BK49" s="3">
        <f t="shared" si="17"/>
        <v>28.56424227050945</v>
      </c>
      <c r="BL49" s="3">
        <f t="shared" si="31"/>
        <v>15.337943475297365</v>
      </c>
      <c r="BM49" s="4">
        <f t="shared" si="32"/>
        <v>22.827229415087096</v>
      </c>
      <c r="BN49" s="4">
        <f t="shared" si="18"/>
        <v>17.116025135645547</v>
      </c>
      <c r="BO49" s="4"/>
      <c r="BP49" s="4"/>
      <c r="BQ49" s="4"/>
    </row>
    <row r="50" spans="8:69" x14ac:dyDescent="0.2">
      <c r="H50">
        <v>2258.7222792399079</v>
      </c>
      <c r="I50">
        <v>35.270791203847978</v>
      </c>
      <c r="J50">
        <v>400</v>
      </c>
      <c r="M50">
        <v>1816.4435330844879</v>
      </c>
      <c r="N50">
        <v>36.611700499593354</v>
      </c>
      <c r="O50">
        <v>500</v>
      </c>
      <c r="R50">
        <v>1919.7249092115926</v>
      </c>
      <c r="S50">
        <v>37.438848352224468</v>
      </c>
      <c r="T50">
        <v>600</v>
      </c>
      <c r="W50">
        <v>1781.1722365134451</v>
      </c>
      <c r="X50">
        <v>37.943505977653786</v>
      </c>
      <c r="Y50">
        <v>700</v>
      </c>
      <c r="AA50">
        <v>2258.7222792399079</v>
      </c>
      <c r="AB50">
        <v>35.270791203847978</v>
      </c>
      <c r="AC50">
        <v>400</v>
      </c>
      <c r="AE50" s="3">
        <f t="shared" si="4"/>
        <v>1825.3999691670138</v>
      </c>
      <c r="AF50" s="3">
        <f t="shared" si="5"/>
        <v>187768.22440690946</v>
      </c>
      <c r="AG50" s="4">
        <f t="shared" si="19"/>
        <v>3.6804119169742903E-2</v>
      </c>
      <c r="AH50" s="4">
        <f t="shared" si="6"/>
        <v>0.19184399696040244</v>
      </c>
      <c r="AI50" s="4">
        <f t="shared" si="20"/>
        <v>3.9935004618543726</v>
      </c>
      <c r="AJ50" s="3">
        <f t="shared" si="7"/>
        <v>1769.4184233123556</v>
      </c>
      <c r="AK50" s="4">
        <f t="shared" si="8"/>
        <v>0.21662860477570978</v>
      </c>
      <c r="AL50" s="4">
        <f t="shared" si="9"/>
        <v>105.99721162096058</v>
      </c>
      <c r="AM50" s="3">
        <f t="shared" si="10"/>
        <v>1766.985863924599</v>
      </c>
      <c r="AN50" s="4">
        <f t="shared" si="11"/>
        <v>0.21770556736208632</v>
      </c>
      <c r="AO50" s="3">
        <f t="shared" si="21"/>
        <v>677.19159159597996</v>
      </c>
      <c r="AP50" s="4">
        <f t="shared" si="12"/>
        <v>0.70018820028469175</v>
      </c>
      <c r="AQ50" s="4">
        <f t="shared" si="22"/>
        <v>1702.1132676672867</v>
      </c>
      <c r="AR50" s="4">
        <f t="shared" si="23"/>
        <v>0.24642649372543848</v>
      </c>
      <c r="AS50" s="4">
        <f t="shared" si="24"/>
        <v>1968.9939805319084</v>
      </c>
      <c r="AT50" s="4">
        <f t="shared" si="25"/>
        <v>0.128270881892349</v>
      </c>
      <c r="AU50" s="3">
        <f t="shared" si="26"/>
        <v>83942.487072231816</v>
      </c>
      <c r="AV50" s="4"/>
      <c r="AW50" s="4"/>
      <c r="AX50" s="4"/>
      <c r="AY50" s="4"/>
      <c r="AZ50" s="3">
        <f t="shared" si="13"/>
        <v>1504.6866393929088</v>
      </c>
      <c r="BA50" s="3">
        <f t="shared" si="14"/>
        <v>568569.74615947343</v>
      </c>
      <c r="BB50" s="4">
        <f t="shared" si="15"/>
        <v>0.11144435518874575</v>
      </c>
      <c r="BC50" s="4">
        <f t="shared" si="16"/>
        <v>0.33383282521158064</v>
      </c>
      <c r="BD50" s="4">
        <f t="shared" si="27"/>
        <v>9.1669523655401512</v>
      </c>
      <c r="BE50" s="4"/>
      <c r="BF50">
        <v>1000</v>
      </c>
      <c r="BG50">
        <v>601</v>
      </c>
      <c r="BH50" s="3">
        <f t="shared" si="33"/>
        <v>6.1074657332704376</v>
      </c>
      <c r="BI50" s="3">
        <f t="shared" si="33"/>
        <v>6.1663578932636955</v>
      </c>
      <c r="BJ50" s="3">
        <f t="shared" si="33"/>
        <v>5.4565085963391962</v>
      </c>
      <c r="BK50" s="3">
        <f t="shared" ref="BK50" si="34">(((8.314*$BG50)/$BF50)*(1+BK$3/($BF50-BK$2))-BK$1/($BF50^2)) +$BK$4*BF50 + $BK$5*BF50^2 +$BK$6*BF50^-1 + $BK$7*BF50^-2</f>
        <v>33.242539389126229</v>
      </c>
      <c r="BL50" s="3">
        <f t="shared" si="31"/>
        <v>6.3246696313980841</v>
      </c>
      <c r="BM50" s="4">
        <f t="shared" si="32"/>
        <v>10.714138218901152</v>
      </c>
      <c r="BN50" s="4">
        <f t="shared" si="18"/>
        <v>6.8774899021771843</v>
      </c>
      <c r="BO50" s="4"/>
      <c r="BP50" s="4"/>
      <c r="BQ50" s="4"/>
    </row>
    <row r="51" spans="8:69" x14ac:dyDescent="0.2">
      <c r="H51">
        <v>2239.6109587441665</v>
      </c>
      <c r="I51">
        <v>35.464658213223416</v>
      </c>
      <c r="J51">
        <v>400</v>
      </c>
      <c r="M51">
        <v>1854.1153718276319</v>
      </c>
      <c r="N51">
        <v>36.657186044228567</v>
      </c>
      <c r="O51">
        <v>500</v>
      </c>
      <c r="R51">
        <v>1820.4433230867965</v>
      </c>
      <c r="S51">
        <v>37.741554375067729</v>
      </c>
      <c r="T51">
        <v>600</v>
      </c>
      <c r="W51">
        <v>1959.5566808562314</v>
      </c>
      <c r="X51">
        <v>38.176698535091084</v>
      </c>
      <c r="Y51">
        <v>700</v>
      </c>
      <c r="AA51">
        <v>2239.6109587441665</v>
      </c>
      <c r="AB51">
        <v>35.464658213223416</v>
      </c>
      <c r="AC51">
        <v>400</v>
      </c>
      <c r="AE51" s="3">
        <f t="shared" si="4"/>
        <v>1787.7556290583611</v>
      </c>
      <c r="AF51" s="3">
        <f t="shared" si="5"/>
        <v>204173.23896546787</v>
      </c>
      <c r="AG51" s="4">
        <f t="shared" si="19"/>
        <v>4.0705552197850062E-2</v>
      </c>
      <c r="AH51" s="4">
        <f t="shared" si="6"/>
        <v>0.2017561701605432</v>
      </c>
      <c r="AI51" s="4">
        <f t="shared" si="20"/>
        <v>4.2887085128745159</v>
      </c>
      <c r="AJ51" s="3">
        <f t="shared" si="7"/>
        <v>1736.5956516854935</v>
      </c>
      <c r="AK51" s="4">
        <f t="shared" si="8"/>
        <v>0.22459941316804971</v>
      </c>
      <c r="AL51" s="4">
        <f t="shared" si="9"/>
        <v>112.97694277992429</v>
      </c>
      <c r="AM51" s="3">
        <f t="shared" si="10"/>
        <v>1733.9746282693275</v>
      </c>
      <c r="AN51" s="4">
        <f t="shared" si="11"/>
        <v>0.22576971616461824</v>
      </c>
      <c r="AO51" s="3">
        <f t="shared" si="21"/>
        <v>673.25067095022712</v>
      </c>
      <c r="AP51" s="4">
        <f t="shared" si="12"/>
        <v>0.6993894549758124</v>
      </c>
      <c r="AQ51" s="4">
        <f t="shared" si="22"/>
        <v>1669.5688774880475</v>
      </c>
      <c r="AR51" s="4">
        <f t="shared" si="23"/>
        <v>0.25452727806608111</v>
      </c>
      <c r="AS51" s="4">
        <f t="shared" si="24"/>
        <v>1933.1982038843391</v>
      </c>
      <c r="AT51" s="4">
        <f t="shared" si="25"/>
        <v>0.13681517035960766</v>
      </c>
      <c r="AU51" s="3">
        <f t="shared" si="26"/>
        <v>93888.776340788667</v>
      </c>
      <c r="AV51" s="4"/>
      <c r="AW51" s="4"/>
      <c r="AX51" s="4"/>
      <c r="AY51" s="4"/>
      <c r="AZ51" s="3">
        <f t="shared" si="13"/>
        <v>1478.717459614234</v>
      </c>
      <c r="BA51" s="3">
        <f t="shared" si="14"/>
        <v>578958.91701819259</v>
      </c>
      <c r="BB51" s="4">
        <f t="shared" si="15"/>
        <v>0.11542571659491907</v>
      </c>
      <c r="BC51" s="4">
        <f t="shared" si="16"/>
        <v>0.33974360420016603</v>
      </c>
      <c r="BD51" s="4">
        <f t="shared" si="27"/>
        <v>9.3715888401854102</v>
      </c>
      <c r="BE51" s="4"/>
      <c r="BF51">
        <v>28</v>
      </c>
      <c r="BG51">
        <v>700</v>
      </c>
      <c r="BH51" s="3">
        <f t="shared" si="33"/>
        <v>8521.4375319877363</v>
      </c>
      <c r="BI51" s="3">
        <f t="shared" si="33"/>
        <v>6306.6969560972539</v>
      </c>
      <c r="BJ51" s="3">
        <f t="shared" si="33"/>
        <v>7545.1794352556599</v>
      </c>
      <c r="BK51" s="3">
        <f t="shared" si="17"/>
        <v>8043.9526577864654</v>
      </c>
      <c r="BL51" s="3">
        <f t="shared" si="31"/>
        <v>22651.98054362919</v>
      </c>
      <c r="BM51" s="4">
        <f t="shared" si="32"/>
        <v>6789.4419231345664</v>
      </c>
      <c r="BN51" s="4">
        <f t="shared" si="18"/>
        <v>6858.3884750387742</v>
      </c>
      <c r="BO51" s="4"/>
      <c r="BP51" s="4"/>
      <c r="BQ51" s="4"/>
    </row>
    <row r="52" spans="8:69" x14ac:dyDescent="0.2">
      <c r="H52">
        <v>2046.3813446168429</v>
      </c>
      <c r="I52">
        <v>35.691221809675433</v>
      </c>
      <c r="J52">
        <v>400</v>
      </c>
      <c r="M52">
        <v>2031.7000041746107</v>
      </c>
      <c r="N52">
        <v>36.862201762702817</v>
      </c>
      <c r="O52">
        <v>500</v>
      </c>
      <c r="R52">
        <v>2072.7755835990083</v>
      </c>
      <c r="S52">
        <v>37.976941670664907</v>
      </c>
      <c r="T52">
        <v>600</v>
      </c>
      <c r="W52">
        <v>2051.4645600294921</v>
      </c>
      <c r="X52">
        <v>38.371889334905347</v>
      </c>
      <c r="Y52">
        <v>700</v>
      </c>
      <c r="AA52">
        <v>2046.3813446168429</v>
      </c>
      <c r="AB52">
        <v>35.691221809675433</v>
      </c>
      <c r="AC52">
        <v>400</v>
      </c>
      <c r="AE52" s="3">
        <f t="shared" si="4"/>
        <v>1745.6938064166384</v>
      </c>
      <c r="AF52" s="3">
        <f t="shared" si="5"/>
        <v>90412.995628899429</v>
      </c>
      <c r="AG52" s="4">
        <f t="shared" si="19"/>
        <v>2.1590252567474617E-2</v>
      </c>
      <c r="AH52" s="4">
        <f t="shared" si="6"/>
        <v>0.14693621938608131</v>
      </c>
      <c r="AI52" s="4">
        <f t="shared" si="20"/>
        <v>2.5479246247945753</v>
      </c>
      <c r="AJ52" s="3">
        <f t="shared" si="7"/>
        <v>1699.4860576123585</v>
      </c>
      <c r="AK52" s="4">
        <f t="shared" si="8"/>
        <v>0.16951644321671422</v>
      </c>
      <c r="AL52" s="4">
        <f t="shared" si="9"/>
        <v>58.804455221641447</v>
      </c>
      <c r="AM52" s="3">
        <f t="shared" si="10"/>
        <v>1696.6561768593376</v>
      </c>
      <c r="AN52" s="4">
        <f t="shared" si="11"/>
        <v>0.17089931389253674</v>
      </c>
      <c r="AO52" s="3">
        <f t="shared" si="21"/>
        <v>668.90714640103113</v>
      </c>
      <c r="AP52" s="4">
        <f t="shared" si="12"/>
        <v>0.67312683524962691</v>
      </c>
      <c r="AQ52" s="4">
        <f t="shared" si="22"/>
        <v>1632.6626809271181</v>
      </c>
      <c r="AR52" s="4">
        <f t="shared" si="23"/>
        <v>0.20217085382352717</v>
      </c>
      <c r="AS52" s="4">
        <f t="shared" si="24"/>
        <v>1892.5629515756918</v>
      </c>
      <c r="AT52" s="4">
        <f t="shared" si="25"/>
        <v>7.5166045393143185E-2</v>
      </c>
      <c r="AU52" s="3">
        <f t="shared" si="26"/>
        <v>23660.098037762014</v>
      </c>
      <c r="AV52" s="4"/>
      <c r="AW52" s="4"/>
      <c r="AX52" s="4"/>
      <c r="AY52" s="4"/>
      <c r="AZ52" s="3">
        <f t="shared" si="13"/>
        <v>1449.2602699749573</v>
      </c>
      <c r="BA52" s="3">
        <f t="shared" si="14"/>
        <v>356553.57778148027</v>
      </c>
      <c r="BB52" s="4">
        <f t="shared" si="15"/>
        <v>8.5143532128231642E-2</v>
      </c>
      <c r="BC52" s="4">
        <f t="shared" si="16"/>
        <v>0.29179364648366085</v>
      </c>
      <c r="BD52" s="4">
        <f t="shared" si="27"/>
        <v>7.1302873296393612</v>
      </c>
      <c r="BE52" s="4"/>
      <c r="BF52">
        <v>30</v>
      </c>
      <c r="BG52">
        <v>700</v>
      </c>
      <c r="BH52" s="3">
        <f t="shared" si="33"/>
        <v>5874.3138226584606</v>
      </c>
      <c r="BI52" s="3">
        <f t="shared" si="33"/>
        <v>4822.7785264129752</v>
      </c>
      <c r="BJ52" s="3">
        <f t="shared" si="33"/>
        <v>4544.4548359442479</v>
      </c>
      <c r="BK52" s="3">
        <f t="shared" si="17"/>
        <v>5787.7146898223627</v>
      </c>
      <c r="BL52" s="3">
        <f t="shared" si="31"/>
        <v>7182.9098203154645</v>
      </c>
      <c r="BM52" s="4">
        <f t="shared" si="32"/>
        <v>5303.1511995311112</v>
      </c>
      <c r="BN52" s="4">
        <f t="shared" si="18"/>
        <v>5231.6296625410305</v>
      </c>
      <c r="BO52" s="4"/>
      <c r="BP52" s="4"/>
      <c r="BQ52" s="4"/>
    </row>
    <row r="53" spans="8:69" x14ac:dyDescent="0.2">
      <c r="H53">
        <v>1919.2976221094905</v>
      </c>
      <c r="I53">
        <v>35.972821769641683</v>
      </c>
      <c r="J53">
        <v>400</v>
      </c>
      <c r="M53">
        <v>1755.4564455034508</v>
      </c>
      <c r="N53">
        <v>36.899635614279909</v>
      </c>
      <c r="O53">
        <v>500</v>
      </c>
      <c r="R53">
        <v>1940.6643279652462</v>
      </c>
      <c r="S53">
        <v>38.154728730114762</v>
      </c>
      <c r="T53">
        <v>600</v>
      </c>
      <c r="W53">
        <v>1659.0568344314015</v>
      </c>
      <c r="X53">
        <v>38.752333491303823</v>
      </c>
      <c r="Y53">
        <v>700</v>
      </c>
      <c r="AA53">
        <v>1919.2976221094905</v>
      </c>
      <c r="AB53">
        <v>35.972821769641683</v>
      </c>
      <c r="AC53">
        <v>400</v>
      </c>
      <c r="AE53" s="3">
        <f t="shared" si="4"/>
        <v>1696.0966815383267</v>
      </c>
      <c r="AF53" s="3">
        <f t="shared" si="5"/>
        <v>49818.659871852178</v>
      </c>
      <c r="AG53" s="4">
        <f t="shared" si="19"/>
        <v>1.3524069386961692E-2</v>
      </c>
      <c r="AH53" s="4">
        <f t="shared" si="6"/>
        <v>0.11629303240934812</v>
      </c>
      <c r="AI53" s="4">
        <f t="shared" si="20"/>
        <v>1.7374075536613556</v>
      </c>
      <c r="AJ53" s="3">
        <f t="shared" si="7"/>
        <v>1655.1438571090082</v>
      </c>
      <c r="AK53" s="4">
        <f t="shared" si="8"/>
        <v>0.13763043415338169</v>
      </c>
      <c r="AL53" s="4">
        <f t="shared" si="9"/>
        <v>36.355597360266735</v>
      </c>
      <c r="AM53" s="3">
        <f t="shared" si="10"/>
        <v>1652.0704094451544</v>
      </c>
      <c r="AN53" s="4">
        <f t="shared" si="11"/>
        <v>0.13923177395000783</v>
      </c>
      <c r="AO53" s="3">
        <f t="shared" si="21"/>
        <v>663.87689742670466</v>
      </c>
      <c r="AP53" s="4">
        <f t="shared" si="12"/>
        <v>0.65410424637683828</v>
      </c>
      <c r="AQ53" s="4">
        <f t="shared" si="22"/>
        <v>1588.4164127138242</v>
      </c>
      <c r="AR53" s="4">
        <f t="shared" si="23"/>
        <v>0.17239702982177219</v>
      </c>
      <c r="AS53" s="4">
        <f t="shared" si="24"/>
        <v>1843.7851978205204</v>
      </c>
      <c r="AT53" s="4">
        <f t="shared" si="25"/>
        <v>3.93437804638005E-2</v>
      </c>
      <c r="AU53" s="3">
        <f t="shared" si="26"/>
        <v>5702.1262219974451</v>
      </c>
      <c r="AV53" s="4"/>
      <c r="AW53" s="4"/>
      <c r="AX53" s="4"/>
      <c r="AY53" s="4"/>
      <c r="AZ53" s="3">
        <f t="shared" si="13"/>
        <v>1413.9277088669617</v>
      </c>
      <c r="BA53" s="3">
        <f t="shared" si="14"/>
        <v>255398.7492107611</v>
      </c>
      <c r="BB53" s="4">
        <f t="shared" si="15"/>
        <v>6.9332061812869203E-2</v>
      </c>
      <c r="BC53" s="4">
        <f t="shared" si="16"/>
        <v>0.26330982095787692</v>
      </c>
      <c r="BD53" s="4">
        <f t="shared" si="27"/>
        <v>5.9193190540209351</v>
      </c>
      <c r="BE53" s="4"/>
      <c r="BF53">
        <v>35</v>
      </c>
      <c r="BG53">
        <v>700</v>
      </c>
      <c r="BH53" s="3">
        <f t="shared" si="33"/>
        <v>3080.9146645933342</v>
      </c>
      <c r="BI53" s="3">
        <f t="shared" si="33"/>
        <v>2857.8864360378302</v>
      </c>
      <c r="BJ53" s="3">
        <f t="shared" si="33"/>
        <v>2075.3286421334765</v>
      </c>
      <c r="BK53" s="3">
        <f t="shared" si="17"/>
        <v>3185.1667158081777</v>
      </c>
      <c r="BL53" s="3">
        <f t="shared" si="31"/>
        <v>2758.0927984227574</v>
      </c>
      <c r="BM53" s="4">
        <f t="shared" si="32"/>
        <v>3111.8057818383677</v>
      </c>
      <c r="BN53" s="4">
        <f t="shared" si="18"/>
        <v>2923.3964808086607</v>
      </c>
      <c r="BO53" s="4"/>
      <c r="BP53" s="4"/>
      <c r="BQ53" s="4"/>
    </row>
    <row r="54" spans="8:69" x14ac:dyDescent="0.2">
      <c r="H54">
        <v>2000.764015590574</v>
      </c>
      <c r="I54">
        <v>35.986199394481879</v>
      </c>
      <c r="J54">
        <v>400</v>
      </c>
      <c r="M54">
        <v>2075.4795851383578</v>
      </c>
      <c r="N54">
        <v>37.55164773079386</v>
      </c>
      <c r="O54">
        <v>500</v>
      </c>
      <c r="R54">
        <v>1846.1996333927366</v>
      </c>
      <c r="S54">
        <v>38.319570842458305</v>
      </c>
      <c r="T54">
        <v>600</v>
      </c>
      <c r="W54">
        <v>1733.6842426177559</v>
      </c>
      <c r="X54">
        <v>39.14193703947975</v>
      </c>
      <c r="Y54">
        <v>700</v>
      </c>
      <c r="AA54">
        <v>2000.764015590574</v>
      </c>
      <c r="AB54">
        <v>35.986199394481879</v>
      </c>
      <c r="AC54">
        <v>400</v>
      </c>
      <c r="AE54" s="3">
        <f t="shared" si="4"/>
        <v>1693.8103626848538</v>
      </c>
      <c r="AF54" s="3">
        <f t="shared" si="5"/>
        <v>94220.545032165362</v>
      </c>
      <c r="AG54" s="4">
        <f t="shared" si="19"/>
        <v>2.3537150073652126E-2</v>
      </c>
      <c r="AH54" s="4">
        <f t="shared" si="6"/>
        <v>0.15341821949707318</v>
      </c>
      <c r="AI54" s="4">
        <f t="shared" si="20"/>
        <v>2.6879014479883114</v>
      </c>
      <c r="AJ54" s="3">
        <f t="shared" si="7"/>
        <v>1653.0846529317187</v>
      </c>
      <c r="AK54" s="4">
        <f t="shared" si="8"/>
        <v>0.17377329857475937</v>
      </c>
      <c r="AL54" s="4">
        <f t="shared" si="9"/>
        <v>60.417389695599311</v>
      </c>
      <c r="AM54" s="3">
        <f t="shared" si="10"/>
        <v>1650.0000553854459</v>
      </c>
      <c r="AN54" s="4">
        <f t="shared" si="11"/>
        <v>0.1753150084027234</v>
      </c>
      <c r="AO54" s="3">
        <f t="shared" si="21"/>
        <v>663.64760599239867</v>
      </c>
      <c r="AP54" s="4">
        <f t="shared" si="12"/>
        <v>0.66830290787866509</v>
      </c>
      <c r="AQ54" s="4">
        <f t="shared" si="22"/>
        <v>1586.3579321478589</v>
      </c>
      <c r="AR54" s="4">
        <f t="shared" si="23"/>
        <v>0.20712391876979708</v>
      </c>
      <c r="AS54" s="4">
        <f t="shared" si="24"/>
        <v>1841.5142420633485</v>
      </c>
      <c r="AT54" s="4">
        <f t="shared" si="25"/>
        <v>7.9594481051389263E-2</v>
      </c>
      <c r="AU54" s="3">
        <f t="shared" si="26"/>
        <v>25360.490368472594</v>
      </c>
      <c r="AV54" s="4"/>
      <c r="AW54" s="4"/>
      <c r="AX54" s="4"/>
      <c r="AY54" s="4"/>
      <c r="AZ54" s="3">
        <f t="shared" si="13"/>
        <v>1412.2833490598832</v>
      </c>
      <c r="BA54" s="3">
        <f t="shared" si="14"/>
        <v>346309.49488040607</v>
      </c>
      <c r="BB54" s="4">
        <f t="shared" si="15"/>
        <v>8.6511265140189031E-2</v>
      </c>
      <c r="BC54" s="4">
        <f t="shared" si="16"/>
        <v>0.29412797408643238</v>
      </c>
      <c r="BD54" s="4">
        <f t="shared" si="27"/>
        <v>7.1351388894759298</v>
      </c>
      <c r="BE54" s="4"/>
      <c r="BF54">
        <v>40</v>
      </c>
      <c r="BG54">
        <v>700</v>
      </c>
      <c r="BH54" s="3">
        <f t="shared" si="33"/>
        <v>1964.864598990371</v>
      </c>
      <c r="BI54" s="3">
        <f t="shared" si="33"/>
        <v>1920.9806259491272</v>
      </c>
      <c r="BJ54" s="3">
        <f t="shared" si="33"/>
        <v>1250.9137616658684</v>
      </c>
      <c r="BK54" s="3">
        <f t="shared" si="17"/>
        <v>2073.0367111621558</v>
      </c>
      <c r="BL54" s="3">
        <f t="shared" si="31"/>
        <v>1696.0452174827074</v>
      </c>
      <c r="BM54" s="4">
        <f t="shared" si="32"/>
        <v>2010.9709389617969</v>
      </c>
      <c r="BN54" s="4">
        <f t="shared" si="18"/>
        <v>1825.8519508657341</v>
      </c>
      <c r="BO54" s="4"/>
      <c r="BP54" s="4"/>
      <c r="BQ54" s="4"/>
    </row>
    <row r="55" spans="8:69" x14ac:dyDescent="0.2">
      <c r="H55">
        <v>2123.3816674752479</v>
      </c>
      <c r="I55">
        <v>36.025715544353339</v>
      </c>
      <c r="J55">
        <v>400</v>
      </c>
      <c r="M55">
        <v>1562.9997947091545</v>
      </c>
      <c r="N55">
        <v>38.242454635025602</v>
      </c>
      <c r="O55">
        <v>500</v>
      </c>
      <c r="R55">
        <v>1960.5081690854938</v>
      </c>
      <c r="S55">
        <v>38.362740813536433</v>
      </c>
      <c r="T55">
        <v>600</v>
      </c>
      <c r="W55">
        <v>2050.040991042365</v>
      </c>
      <c r="X55">
        <v>39.931223022820994</v>
      </c>
      <c r="Y55">
        <v>700</v>
      </c>
      <c r="AA55">
        <v>2123.3816674752479</v>
      </c>
      <c r="AB55">
        <v>36.025715544353339</v>
      </c>
      <c r="AC55">
        <v>400</v>
      </c>
      <c r="AE55" s="3">
        <f t="shared" si="4"/>
        <v>1687.0924782771217</v>
      </c>
      <c r="AF55" s="3">
        <f t="shared" si="5"/>
        <v>190348.25661115837</v>
      </c>
      <c r="AG55" s="4">
        <f t="shared" si="19"/>
        <v>4.2217525707307454E-2</v>
      </c>
      <c r="AH55" s="4">
        <f t="shared" si="6"/>
        <v>0.20546903831796035</v>
      </c>
      <c r="AI55" s="4">
        <f t="shared" si="20"/>
        <v>4.2917420776174584</v>
      </c>
      <c r="AJ55" s="3">
        <f t="shared" si="7"/>
        <v>1647.0264309073025</v>
      </c>
      <c r="AK55" s="4">
        <f t="shared" si="8"/>
        <v>0.22433801886136812</v>
      </c>
      <c r="AL55" s="4">
        <f t="shared" si="9"/>
        <v>106.86459004589121</v>
      </c>
      <c r="AM55" s="3">
        <f t="shared" si="10"/>
        <v>1643.9091139144764</v>
      </c>
      <c r="AN55" s="4">
        <f t="shared" si="11"/>
        <v>0.22580610961517625</v>
      </c>
      <c r="AO55" s="3">
        <f t="shared" si="21"/>
        <v>662.97527036784504</v>
      </c>
      <c r="AP55" s="4">
        <f t="shared" si="12"/>
        <v>0.68777385595678675</v>
      </c>
      <c r="AQ55" s="4">
        <f t="shared" si="22"/>
        <v>1580.2999726337985</v>
      </c>
      <c r="AR55" s="4">
        <f t="shared" si="23"/>
        <v>0.2557626370991451</v>
      </c>
      <c r="AS55" s="4">
        <f t="shared" si="24"/>
        <v>1834.8301151071194</v>
      </c>
      <c r="AT55" s="4">
        <f t="shared" si="25"/>
        <v>0.13589245720069879</v>
      </c>
      <c r="AU55" s="3">
        <f t="shared" si="26"/>
        <v>83261.998374056842</v>
      </c>
      <c r="AV55" s="4"/>
      <c r="AW55" s="4"/>
      <c r="AX55" s="4"/>
      <c r="AY55" s="4"/>
      <c r="AZ55" s="3">
        <f t="shared" si="13"/>
        <v>1407.443778053861</v>
      </c>
      <c r="BA55" s="3">
        <f t="shared" si="14"/>
        <v>512567.06150915002</v>
      </c>
      <c r="BB55" s="4">
        <f t="shared" si="15"/>
        <v>0.1136827490896655</v>
      </c>
      <c r="BC55" s="4">
        <f t="shared" si="16"/>
        <v>0.33716872495779543</v>
      </c>
      <c r="BD55" s="4">
        <f t="shared" si="27"/>
        <v>9.021628868828298</v>
      </c>
      <c r="BE55" s="4"/>
      <c r="BF55">
        <v>50</v>
      </c>
      <c r="BG55">
        <v>700</v>
      </c>
      <c r="BH55" s="3">
        <f t="shared" si="33"/>
        <v>1041.2803955163834</v>
      </c>
      <c r="BI55" s="3">
        <f t="shared" si="33"/>
        <v>1063.831469361483</v>
      </c>
      <c r="BJ55" s="3">
        <f t="shared" si="33"/>
        <v>634.45514404208882</v>
      </c>
      <c r="BK55" s="3">
        <f t="shared" si="17"/>
        <v>1117.6474395955809</v>
      </c>
      <c r="BL55" s="3">
        <f t="shared" si="31"/>
        <v>917.71621976402673</v>
      </c>
      <c r="BM55" s="4">
        <f t="shared" si="32"/>
        <v>1032.4522412070721</v>
      </c>
      <c r="BN55" s="4">
        <f t="shared" si="18"/>
        <v>908.80491090630414</v>
      </c>
      <c r="BO55" s="4"/>
      <c r="BP55" s="4"/>
      <c r="BQ55" s="4"/>
    </row>
    <row r="56" spans="8:69" x14ac:dyDescent="0.2">
      <c r="H56">
        <v>1869.4695738670769</v>
      </c>
      <c r="I56">
        <v>36.432002304859871</v>
      </c>
      <c r="J56">
        <v>400</v>
      </c>
      <c r="M56">
        <v>1756.4194348078888</v>
      </c>
      <c r="N56">
        <v>38.337832480209244</v>
      </c>
      <c r="O56">
        <v>500</v>
      </c>
      <c r="R56">
        <v>1748.863104813742</v>
      </c>
      <c r="S56">
        <v>38.624393162251032</v>
      </c>
      <c r="T56">
        <v>600</v>
      </c>
      <c r="W56">
        <v>1551.8267384807152</v>
      </c>
      <c r="X56">
        <v>39.992589703154223</v>
      </c>
      <c r="Y56">
        <v>700</v>
      </c>
      <c r="AA56">
        <v>1869.4695738670769</v>
      </c>
      <c r="AB56">
        <v>36.432002304859871</v>
      </c>
      <c r="AC56">
        <v>400</v>
      </c>
      <c r="AE56" s="3">
        <f t="shared" si="4"/>
        <v>1620.968793891599</v>
      </c>
      <c r="AF56" s="3">
        <f t="shared" si="5"/>
        <v>61752.637648420845</v>
      </c>
      <c r="AG56" s="4">
        <f t="shared" si="19"/>
        <v>1.766927417786926E-2</v>
      </c>
      <c r="AH56" s="4">
        <f t="shared" si="6"/>
        <v>0.132925822088371</v>
      </c>
      <c r="AI56" s="4">
        <f t="shared" si="20"/>
        <v>2.0954303650565644</v>
      </c>
      <c r="AJ56" s="3">
        <f t="shared" si="7"/>
        <v>1586.7904691186623</v>
      </c>
      <c r="AK56" s="4">
        <f t="shared" si="8"/>
        <v>0.15120818691030147</v>
      </c>
      <c r="AL56" s="4">
        <f t="shared" si="9"/>
        <v>42.743394906434965</v>
      </c>
      <c r="AM56" s="3">
        <f t="shared" si="10"/>
        <v>1583.3547193292379</v>
      </c>
      <c r="AN56" s="4">
        <f t="shared" si="11"/>
        <v>0.15304600756138451</v>
      </c>
      <c r="AO56" s="3">
        <f t="shared" si="21"/>
        <v>656.47574277173817</v>
      </c>
      <c r="AP56" s="4">
        <f t="shared" si="12"/>
        <v>0.64884384750173263</v>
      </c>
      <c r="AQ56" s="4">
        <f t="shared" si="22"/>
        <v>1519.9211002016564</v>
      </c>
      <c r="AR56" s="4">
        <f t="shared" si="23"/>
        <v>0.18697735365778897</v>
      </c>
      <c r="AS56" s="4">
        <f t="shared" si="24"/>
        <v>1768.1378891740196</v>
      </c>
      <c r="AT56" s="4">
        <f t="shared" si="25"/>
        <v>5.4203441505308037E-2</v>
      </c>
      <c r="AU56" s="3">
        <f t="shared" si="26"/>
        <v>10268.110322733171</v>
      </c>
      <c r="AV56" s="4"/>
      <c r="AW56" s="4"/>
      <c r="AX56" s="4"/>
      <c r="AY56" s="4"/>
      <c r="AZ56" s="3">
        <f t="shared" si="13"/>
        <v>1359.1760071171627</v>
      </c>
      <c r="BA56" s="3">
        <f t="shared" si="14"/>
        <v>260399.52426634906</v>
      </c>
      <c r="BB56" s="4">
        <f t="shared" si="15"/>
        <v>7.4508082006866358E-2</v>
      </c>
      <c r="BC56" s="4">
        <f t="shared" si="16"/>
        <v>0.27296168596868381</v>
      </c>
      <c r="BD56" s="4">
        <f t="shared" si="27"/>
        <v>6.1661166806166552</v>
      </c>
      <c r="BE56" s="4"/>
      <c r="BF56">
        <v>60</v>
      </c>
      <c r="BG56">
        <v>700</v>
      </c>
      <c r="BH56" s="3">
        <f t="shared" si="33"/>
        <v>661.72173527201812</v>
      </c>
      <c r="BI56" s="3">
        <f t="shared" si="33"/>
        <v>687.64453669436864</v>
      </c>
      <c r="BJ56" s="3">
        <f t="shared" si="33"/>
        <v>398.99716277419458</v>
      </c>
      <c r="BK56" s="3">
        <f t="shared" si="17"/>
        <v>715.20227038743042</v>
      </c>
      <c r="BL56" s="3">
        <f t="shared" si="31"/>
        <v>601.533976036078</v>
      </c>
      <c r="BM56" s="4">
        <f t="shared" si="32"/>
        <v>638.8536223322684</v>
      </c>
      <c r="BN56" s="4">
        <f t="shared" si="18"/>
        <v>562.50678422087981</v>
      </c>
      <c r="BO56" s="4"/>
      <c r="BP56" s="4"/>
      <c r="BQ56" s="4"/>
    </row>
    <row r="57" spans="8:69" x14ac:dyDescent="0.2">
      <c r="H57">
        <v>1724.5522009877125</v>
      </c>
      <c r="I57">
        <v>37.199659128668621</v>
      </c>
      <c r="J57">
        <v>400</v>
      </c>
      <c r="M57">
        <v>1849.8247387105334</v>
      </c>
      <c r="N57">
        <v>38.429391303899401</v>
      </c>
      <c r="O57">
        <v>500</v>
      </c>
      <c r="R57">
        <v>1671.9620368464125</v>
      </c>
      <c r="S57">
        <v>38.731365172833598</v>
      </c>
      <c r="T57">
        <v>600</v>
      </c>
      <c r="W57">
        <v>1947.7317249991331</v>
      </c>
      <c r="X57">
        <v>40.416018075502869</v>
      </c>
      <c r="Y57">
        <v>700</v>
      </c>
      <c r="AA57">
        <v>1724.5522009877125</v>
      </c>
      <c r="AB57">
        <v>37.199659128668621</v>
      </c>
      <c r="AC57">
        <v>400</v>
      </c>
      <c r="AE57" s="3">
        <f t="shared" si="4"/>
        <v>1509.018794116914</v>
      </c>
      <c r="AF57" s="3">
        <f t="shared" si="5"/>
        <v>46454.649477333143</v>
      </c>
      <c r="AG57" s="4">
        <f t="shared" si="19"/>
        <v>1.5619837020581165E-2</v>
      </c>
      <c r="AH57" s="4">
        <f t="shared" si="6"/>
        <v>0.12497934637603593</v>
      </c>
      <c r="AI57" s="4">
        <f t="shared" si="20"/>
        <v>1.8348287897818907</v>
      </c>
      <c r="AJ57" s="3">
        <f t="shared" si="7"/>
        <v>1482.3684856880984</v>
      </c>
      <c r="AK57" s="4">
        <f t="shared" si="8"/>
        <v>0.14043281215895165</v>
      </c>
      <c r="AL57" s="4">
        <f t="shared" si="9"/>
        <v>34.010540198627723</v>
      </c>
      <c r="AM57" s="3">
        <f t="shared" si="10"/>
        <v>1478.4114493558877</v>
      </c>
      <c r="AN57" s="4">
        <f t="shared" si="11"/>
        <v>0.14272734190988895</v>
      </c>
      <c r="AO57" s="3">
        <f t="shared" si="21"/>
        <v>646.04482089654982</v>
      </c>
      <c r="AP57" s="4">
        <f t="shared" si="12"/>
        <v>0.62538401532494248</v>
      </c>
      <c r="AQ57" s="4">
        <f t="shared" si="22"/>
        <v>1414.6951674977204</v>
      </c>
      <c r="AR57" s="4">
        <f t="shared" si="23"/>
        <v>0.17967390799334804</v>
      </c>
      <c r="AS57" s="4">
        <f t="shared" si="24"/>
        <v>1651.576112597854</v>
      </c>
      <c r="AT57" s="4">
        <f t="shared" si="25"/>
        <v>4.2315963731374688E-2</v>
      </c>
      <c r="AU57" s="3">
        <f t="shared" si="26"/>
        <v>5325.5094766844304</v>
      </c>
      <c r="AV57" s="4"/>
      <c r="AW57" s="4"/>
      <c r="AX57" s="4"/>
      <c r="AY57" s="4"/>
      <c r="AZ57" s="3">
        <f t="shared" si="13"/>
        <v>1274.860773076269</v>
      </c>
      <c r="BA57" s="3">
        <f t="shared" si="14"/>
        <v>202222.38033703298</v>
      </c>
      <c r="BB57" s="4">
        <f t="shared" si="15"/>
        <v>6.799492964250356E-2</v>
      </c>
      <c r="BC57" s="4">
        <f t="shared" si="16"/>
        <v>0.26075837406017005</v>
      </c>
      <c r="BD57" s="4">
        <f t="shared" si="27"/>
        <v>5.5296235858940284</v>
      </c>
      <c r="BE57" s="4"/>
      <c r="BF57">
        <v>75</v>
      </c>
      <c r="BG57">
        <v>700</v>
      </c>
      <c r="BH57" s="3">
        <f t="shared" si="33"/>
        <v>400.04015144314729</v>
      </c>
      <c r="BI57" s="3">
        <f t="shared" si="33"/>
        <v>419.81328732898982</v>
      </c>
      <c r="BJ57" s="3">
        <f t="shared" si="33"/>
        <v>242.79029060069308</v>
      </c>
      <c r="BK57" s="3">
        <f t="shared" si="17"/>
        <v>434.44654561129516</v>
      </c>
      <c r="BL57" s="3">
        <f t="shared" si="31"/>
        <v>376.68323284047693</v>
      </c>
      <c r="BM57" s="4">
        <f t="shared" si="32"/>
        <v>384.02966783681427</v>
      </c>
      <c r="BN57" s="4">
        <f t="shared" si="18"/>
        <v>344.95044789305831</v>
      </c>
      <c r="BO57" s="4"/>
      <c r="BP57" s="4"/>
      <c r="BQ57" s="4"/>
    </row>
    <row r="58" spans="8:69" x14ac:dyDescent="0.2">
      <c r="H58">
        <v>1747.6140745105768</v>
      </c>
      <c r="I58">
        <v>37.407130653337575</v>
      </c>
      <c r="J58">
        <v>400</v>
      </c>
      <c r="M58">
        <v>1647.6288946034738</v>
      </c>
      <c r="N58">
        <v>39.007873411914282</v>
      </c>
      <c r="O58">
        <v>500</v>
      </c>
      <c r="R58">
        <v>1563.1895552571161</v>
      </c>
      <c r="S58">
        <v>38.742900486450175</v>
      </c>
      <c r="T58">
        <v>600</v>
      </c>
      <c r="W58">
        <v>1847.0548551356271</v>
      </c>
      <c r="X58">
        <v>40.768762310531208</v>
      </c>
      <c r="Y58">
        <v>700</v>
      </c>
      <c r="AA58">
        <v>1747.6140745105768</v>
      </c>
      <c r="AB58">
        <v>37.407130653337575</v>
      </c>
      <c r="AC58">
        <v>400</v>
      </c>
      <c r="AE58" s="3">
        <f t="shared" si="4"/>
        <v>1481.3083101205521</v>
      </c>
      <c r="AF58" s="3">
        <f t="shared" si="5"/>
        <v>70918.760147355351</v>
      </c>
      <c r="AG58" s="4">
        <f t="shared" si="19"/>
        <v>2.3220419798205817E-2</v>
      </c>
      <c r="AH58" s="4">
        <f t="shared" si="6"/>
        <v>0.1523824786456954</v>
      </c>
      <c r="AI58" s="4">
        <f t="shared" si="20"/>
        <v>2.4867110093089733</v>
      </c>
      <c r="AJ58" s="3">
        <f t="shared" si="7"/>
        <v>1456.0646863900495</v>
      </c>
      <c r="AK58" s="4">
        <f t="shared" si="8"/>
        <v>0.16682710008625695</v>
      </c>
      <c r="AL58" s="4">
        <f t="shared" si="9"/>
        <v>48.638338952070178</v>
      </c>
      <c r="AM58" s="3">
        <f t="shared" si="10"/>
        <v>1451.9827424678033</v>
      </c>
      <c r="AN58" s="4">
        <f t="shared" si="11"/>
        <v>0.16916282396361776</v>
      </c>
      <c r="AO58" s="3">
        <f t="shared" si="21"/>
        <v>643.59428428937269</v>
      </c>
      <c r="AP58" s="4">
        <f t="shared" si="12"/>
        <v>0.63172974303859797</v>
      </c>
      <c r="AQ58" s="4">
        <f t="shared" si="22"/>
        <v>1388.0948506128457</v>
      </c>
      <c r="AR58" s="4">
        <f t="shared" si="23"/>
        <v>0.20572003232373556</v>
      </c>
      <c r="AS58" s="4">
        <f t="shared" si="24"/>
        <v>1622.0385950079742</v>
      </c>
      <c r="AT58" s="4">
        <f t="shared" si="25"/>
        <v>7.1855383482059818E-2</v>
      </c>
      <c r="AU58" s="3">
        <f t="shared" si="26"/>
        <v>15769.201052308552</v>
      </c>
      <c r="AV58" s="4"/>
      <c r="AW58" s="4"/>
      <c r="AX58" s="4"/>
      <c r="AY58" s="4"/>
      <c r="AZ58" s="3">
        <f t="shared" si="13"/>
        <v>1253.4936601880929</v>
      </c>
      <c r="BA58" s="3">
        <f t="shared" si="14"/>
        <v>244154.9838502231</v>
      </c>
      <c r="BB58" s="4">
        <f t="shared" si="15"/>
        <v>7.9941911125440912E-2</v>
      </c>
      <c r="BC58" s="4">
        <f t="shared" si="16"/>
        <v>0.28274000623442186</v>
      </c>
      <c r="BD58" s="4">
        <f t="shared" si="27"/>
        <v>6.2849765510329529</v>
      </c>
      <c r="BE58" s="4"/>
      <c r="BF58">
        <v>100</v>
      </c>
      <c r="BG58">
        <v>700</v>
      </c>
      <c r="BH58" s="3">
        <f t="shared" si="33"/>
        <v>221.89564297891397</v>
      </c>
      <c r="BI58" s="3">
        <f t="shared" si="33"/>
        <v>233.69195436155513</v>
      </c>
      <c r="BJ58" s="3">
        <f t="shared" si="33"/>
        <v>138.70831202788793</v>
      </c>
      <c r="BK58" s="3">
        <f t="shared" si="17"/>
        <v>242.18810347059977</v>
      </c>
      <c r="BL58" s="3">
        <f t="shared" si="31"/>
        <v>216.36205889272233</v>
      </c>
      <c r="BM58" s="4">
        <f t="shared" si="32"/>
        <v>222.01519285754199</v>
      </c>
      <c r="BN58" s="4">
        <f t="shared" si="18"/>
        <v>204.70768158756172</v>
      </c>
      <c r="BO58" s="4"/>
      <c r="BP58" s="4"/>
      <c r="BQ58" s="4"/>
    </row>
    <row r="59" spans="8:69" x14ac:dyDescent="0.2">
      <c r="H59">
        <v>1919.6023610865448</v>
      </c>
      <c r="I59">
        <v>37.469057670829372</v>
      </c>
      <c r="J59">
        <v>400</v>
      </c>
      <c r="M59">
        <v>1447.2693649393946</v>
      </c>
      <c r="N59">
        <v>39.123617555261234</v>
      </c>
      <c r="O59">
        <v>500</v>
      </c>
      <c r="R59">
        <v>1630.8229675684884</v>
      </c>
      <c r="S59">
        <v>39.16837642543684</v>
      </c>
      <c r="T59">
        <v>600</v>
      </c>
      <c r="W59">
        <v>1574.3270767822678</v>
      </c>
      <c r="X59">
        <v>40.924632204306803</v>
      </c>
      <c r="Y59">
        <v>700</v>
      </c>
      <c r="AA59">
        <v>1919.6023610865448</v>
      </c>
      <c r="AB59">
        <v>37.469057670829372</v>
      </c>
      <c r="AC59">
        <v>400</v>
      </c>
      <c r="AE59" s="3">
        <f t="shared" si="4"/>
        <v>1473.2273259398899</v>
      </c>
      <c r="AF59" s="3">
        <f t="shared" si="5"/>
        <v>199250.67200217739</v>
      </c>
      <c r="AG59" s="4">
        <f t="shared" si="19"/>
        <v>5.4072598934252876E-2</v>
      </c>
      <c r="AH59" s="4">
        <f t="shared" si="6"/>
        <v>0.23253515634039701</v>
      </c>
      <c r="AI59" s="4">
        <f t="shared" si="20"/>
        <v>4.9129073113328827</v>
      </c>
      <c r="AJ59" s="3">
        <f t="shared" si="7"/>
        <v>1448.3608719933211</v>
      </c>
      <c r="AK59" s="4">
        <f t="shared" si="8"/>
        <v>0.24548911724951658</v>
      </c>
      <c r="AL59" s="4">
        <f t="shared" si="9"/>
        <v>115.68465716884317</v>
      </c>
      <c r="AM59" s="3">
        <f t="shared" si="10"/>
        <v>1444.2428487911468</v>
      </c>
      <c r="AN59" s="4">
        <f t="shared" si="11"/>
        <v>0.24763436528924257</v>
      </c>
      <c r="AO59" s="3">
        <f t="shared" si="21"/>
        <v>642.8906766465409</v>
      </c>
      <c r="AP59" s="4">
        <f t="shared" si="12"/>
        <v>0.66509174520776893</v>
      </c>
      <c r="AQ59" s="4">
        <f t="shared" si="22"/>
        <v>1380.2980706635781</v>
      </c>
      <c r="AR59" s="4">
        <f t="shared" si="23"/>
        <v>0.28094583615624774</v>
      </c>
      <c r="AS59" s="4">
        <f t="shared" si="24"/>
        <v>1613.3751471774833</v>
      </c>
      <c r="AT59" s="4">
        <f t="shared" si="25"/>
        <v>0.15952637906515643</v>
      </c>
      <c r="AU59" s="3">
        <f t="shared" si="26"/>
        <v>93775.106538506079</v>
      </c>
      <c r="AV59" s="4"/>
      <c r="AW59" s="4"/>
      <c r="AX59" s="4"/>
      <c r="AY59" s="4"/>
      <c r="AZ59" s="3">
        <f t="shared" si="13"/>
        <v>1247.2259297206635</v>
      </c>
      <c r="BA59" s="3">
        <f t="shared" si="14"/>
        <v>452090.06545631756</v>
      </c>
      <c r="BB59" s="4">
        <f t="shared" si="15"/>
        <v>0.12268809206983478</v>
      </c>
      <c r="BC59" s="4">
        <f t="shared" si="16"/>
        <v>0.35026859989133308</v>
      </c>
      <c r="BD59" s="4">
        <f t="shared" si="27"/>
        <v>9.0825426790631809</v>
      </c>
      <c r="BE59" s="4"/>
      <c r="BF59">
        <v>150</v>
      </c>
      <c r="BG59">
        <v>700</v>
      </c>
      <c r="BH59" s="3">
        <f t="shared" si="33"/>
        <v>105.08532341229699</v>
      </c>
      <c r="BI59" s="3">
        <f t="shared" si="33"/>
        <v>110.33055756971572</v>
      </c>
      <c r="BJ59" s="3">
        <f t="shared" si="33"/>
        <v>70.133559789307995</v>
      </c>
      <c r="BK59" s="3">
        <f t="shared" si="17"/>
        <v>116.64919130283299</v>
      </c>
      <c r="BL59" s="3">
        <f t="shared" si="31"/>
        <v>105.60598620671493</v>
      </c>
      <c r="BM59" s="4">
        <f t="shared" si="32"/>
        <v>117.96655943894163</v>
      </c>
      <c r="BN59" s="4">
        <f t="shared" si="18"/>
        <v>108.11169167229605</v>
      </c>
      <c r="BO59" s="4"/>
      <c r="BP59" s="4"/>
      <c r="BQ59" s="4"/>
    </row>
    <row r="60" spans="8:69" x14ac:dyDescent="0.2">
      <c r="H60">
        <v>1607.1654729364827</v>
      </c>
      <c r="I60">
        <v>37.522839703459397</v>
      </c>
      <c r="J60">
        <v>400</v>
      </c>
      <c r="M60">
        <v>1550.5166458634676</v>
      </c>
      <c r="N60">
        <v>39.451272837973974</v>
      </c>
      <c r="O60">
        <v>500</v>
      </c>
      <c r="R60">
        <v>1809.8591542227775</v>
      </c>
      <c r="S60">
        <v>39.392542926298987</v>
      </c>
      <c r="T60">
        <v>600</v>
      </c>
      <c r="W60">
        <v>1752.6662835757481</v>
      </c>
      <c r="X60">
        <v>41.586728532411541</v>
      </c>
      <c r="Y60">
        <v>700</v>
      </c>
      <c r="AA60">
        <v>1607.1654729364827</v>
      </c>
      <c r="AB60">
        <v>37.522839703459397</v>
      </c>
      <c r="AC60">
        <v>400</v>
      </c>
      <c r="AE60" s="3">
        <f t="shared" si="4"/>
        <v>1466.2780690367417</v>
      </c>
      <c r="AF60" s="3">
        <f t="shared" si="5"/>
        <v>19849.260577608755</v>
      </c>
      <c r="AG60" s="4">
        <f t="shared" si="19"/>
        <v>7.6846332487323773E-3</v>
      </c>
      <c r="AH60" s="4">
        <f t="shared" si="6"/>
        <v>8.7662039953062793E-2</v>
      </c>
      <c r="AI60" s="4">
        <f t="shared" si="20"/>
        <v>1.0405133484658127</v>
      </c>
      <c r="AJ60" s="3">
        <f t="shared" si="7"/>
        <v>1441.7241538650649</v>
      </c>
      <c r="AK60" s="4">
        <f t="shared" si="8"/>
        <v>0.10293981662581195</v>
      </c>
      <c r="AL60" s="4">
        <f t="shared" si="9"/>
        <v>17.0304990475442</v>
      </c>
      <c r="AM60" s="3">
        <f t="shared" si="10"/>
        <v>1437.5752335750503</v>
      </c>
      <c r="AN60" s="4">
        <f t="shared" si="11"/>
        <v>0.10552133070129414</v>
      </c>
      <c r="AO60" s="3">
        <f t="shared" si="21"/>
        <v>642.28972462461752</v>
      </c>
      <c r="AP60" s="4">
        <f t="shared" si="12"/>
        <v>0.60035868400589909</v>
      </c>
      <c r="AQ60" s="4">
        <f t="shared" si="22"/>
        <v>1373.5791584729207</v>
      </c>
      <c r="AR60" s="4">
        <f t="shared" si="23"/>
        <v>0.14534055042681576</v>
      </c>
      <c r="AS60" s="4">
        <f t="shared" si="24"/>
        <v>1605.9072577133848</v>
      </c>
      <c r="AT60" s="4">
        <f t="shared" si="25"/>
        <v>7.8287845544557913E-4</v>
      </c>
      <c r="AU60" s="3">
        <f t="shared" si="26"/>
        <v>1.5831055476354927</v>
      </c>
      <c r="AV60" s="4"/>
      <c r="AW60" s="4"/>
      <c r="AX60" s="4"/>
      <c r="AY60" s="4"/>
      <c r="AZ60" s="3">
        <f t="shared" si="13"/>
        <v>1241.8228291397581</v>
      </c>
      <c r="BA60" s="3">
        <f t="shared" si="14"/>
        <v>133475.24737638037</v>
      </c>
      <c r="BB60" s="4">
        <f t="shared" si="15"/>
        <v>5.1674888334549682E-2</v>
      </c>
      <c r="BC60" s="4">
        <f t="shared" si="16"/>
        <v>0.22732111282181794</v>
      </c>
      <c r="BD60" s="4">
        <f t="shared" si="27"/>
        <v>4.3450017631808731</v>
      </c>
      <c r="BE60" s="4"/>
      <c r="BF60">
        <v>200</v>
      </c>
      <c r="BG60">
        <v>700</v>
      </c>
      <c r="BH60" s="3">
        <f t="shared" si="33"/>
        <v>64.7970610916948</v>
      </c>
      <c r="BI60" s="3">
        <f t="shared" si="33"/>
        <v>67.70737146549439</v>
      </c>
      <c r="BJ60" s="3">
        <f t="shared" si="33"/>
        <v>45.647348807397819</v>
      </c>
      <c r="BK60" s="3">
        <f t="shared" si="17"/>
        <v>74.336244077136129</v>
      </c>
      <c r="BL60" s="3">
        <f t="shared" si="31"/>
        <v>65.851137055273711</v>
      </c>
      <c r="BM60" s="4">
        <f t="shared" si="32"/>
        <v>79.831844436358878</v>
      </c>
      <c r="BN60" s="4">
        <f t="shared" si="18"/>
        <v>70.517004965122183</v>
      </c>
      <c r="BO60" s="4"/>
      <c r="BP60" s="4"/>
      <c r="BQ60" s="4"/>
    </row>
    <row r="61" spans="8:69" x14ac:dyDescent="0.2">
      <c r="H61">
        <v>1630.3290945831129</v>
      </c>
      <c r="I61">
        <v>37.900780722900699</v>
      </c>
      <c r="J61">
        <v>400</v>
      </c>
      <c r="M61">
        <v>1450.2708059381225</v>
      </c>
      <c r="N61">
        <v>40.078643580808524</v>
      </c>
      <c r="O61">
        <v>500</v>
      </c>
      <c r="R61">
        <v>1583.6124834438822</v>
      </c>
      <c r="S61">
        <v>39.682136608923464</v>
      </c>
      <c r="T61">
        <v>600</v>
      </c>
      <c r="W61">
        <v>1390.8025162413182</v>
      </c>
      <c r="X61">
        <v>42.125492546654165</v>
      </c>
      <c r="Y61">
        <v>700</v>
      </c>
      <c r="AA61">
        <v>1630.3290945831129</v>
      </c>
      <c r="AB61">
        <v>37.900780722900699</v>
      </c>
      <c r="AC61">
        <v>400</v>
      </c>
      <c r="AE61" s="3">
        <f t="shared" si="4"/>
        <v>1419.1721340486772</v>
      </c>
      <c r="AF61" s="3">
        <f t="shared" si="5"/>
        <v>44587.261982141237</v>
      </c>
      <c r="AG61" s="4">
        <f t="shared" si="19"/>
        <v>1.6774911825451606E-2</v>
      </c>
      <c r="AH61" s="4">
        <f t="shared" si="6"/>
        <v>0.12951799807537023</v>
      </c>
      <c r="AI61" s="4">
        <f t="shared" si="20"/>
        <v>1.8820572239694318</v>
      </c>
      <c r="AJ61" s="3">
        <f t="shared" si="7"/>
        <v>1396.4536581473208</v>
      </c>
      <c r="AK61" s="4">
        <f t="shared" si="8"/>
        <v>0.14345289991625637</v>
      </c>
      <c r="AL61" s="4">
        <f t="shared" si="9"/>
        <v>33.550109575894467</v>
      </c>
      <c r="AM61" s="3">
        <f t="shared" si="10"/>
        <v>1392.0986079503723</v>
      </c>
      <c r="AN61" s="4">
        <f t="shared" si="11"/>
        <v>0.14612417052745899</v>
      </c>
      <c r="AO61" s="3">
        <f t="shared" si="21"/>
        <v>638.321555453423</v>
      </c>
      <c r="AP61" s="4">
        <f t="shared" si="12"/>
        <v>0.60847073294938259</v>
      </c>
      <c r="AQ61" s="4">
        <f t="shared" si="22"/>
        <v>1327.7004607936456</v>
      </c>
      <c r="AR61" s="4">
        <f t="shared" si="23"/>
        <v>0.18562426125803252</v>
      </c>
      <c r="AS61" s="4">
        <f t="shared" si="24"/>
        <v>1554.8606353165676</v>
      </c>
      <c r="AT61" s="4">
        <f t="shared" si="25"/>
        <v>4.629032231424611E-2</v>
      </c>
      <c r="AU61" s="3">
        <f t="shared" si="26"/>
        <v>5695.4883440662106</v>
      </c>
      <c r="AV61" s="4"/>
      <c r="AW61" s="4"/>
      <c r="AX61" s="4"/>
      <c r="AY61" s="4"/>
      <c r="AZ61" s="3">
        <f t="shared" si="13"/>
        <v>1204.879565830081</v>
      </c>
      <c r="BA61" s="3">
        <f t="shared" si="14"/>
        <v>181007.30151617693</v>
      </c>
      <c r="BB61" s="4">
        <f t="shared" si="15"/>
        <v>6.8099752882627748E-2</v>
      </c>
      <c r="BC61" s="4">
        <f t="shared" si="16"/>
        <v>0.26095929353565422</v>
      </c>
      <c r="BD61" s="4">
        <f t="shared" si="27"/>
        <v>5.3826580582563333</v>
      </c>
      <c r="BE61" s="4"/>
      <c r="BF61">
        <v>300</v>
      </c>
      <c r="BG61">
        <v>700</v>
      </c>
      <c r="BH61" s="3">
        <f t="shared" si="33"/>
        <v>34.616585091764847</v>
      </c>
      <c r="BI61" s="3">
        <f t="shared" si="33"/>
        <v>35.883648319449982</v>
      </c>
      <c r="BJ61" s="3">
        <f t="shared" si="33"/>
        <v>26.317539095677446</v>
      </c>
      <c r="BK61" s="3">
        <f t="shared" si="17"/>
        <v>44.517565365489503</v>
      </c>
      <c r="BL61" s="3">
        <f t="shared" si="31"/>
        <v>35.402617363581683</v>
      </c>
      <c r="BM61" s="4">
        <f t="shared" si="32"/>
        <v>48.161676533159785</v>
      </c>
      <c r="BN61" s="4">
        <f t="shared" si="18"/>
        <v>39.257111218350929</v>
      </c>
      <c r="BO61" s="4"/>
      <c r="BP61" s="4"/>
      <c r="BQ61" s="4"/>
    </row>
    <row r="62" spans="8:69" x14ac:dyDescent="0.2">
      <c r="H62">
        <v>1511.3972417823647</v>
      </c>
      <c r="I62">
        <v>38.355105981298607</v>
      </c>
      <c r="J62">
        <v>400</v>
      </c>
      <c r="M62">
        <v>1361.2298934067369</v>
      </c>
      <c r="N62">
        <v>40.438227127252347</v>
      </c>
      <c r="O62">
        <v>500</v>
      </c>
      <c r="R62">
        <v>1452.4762801660672</v>
      </c>
      <c r="S62">
        <v>39.993997783855697</v>
      </c>
      <c r="T62">
        <v>600</v>
      </c>
      <c r="W62">
        <v>1465.0184867795099</v>
      </c>
      <c r="X62">
        <v>42.209811638477866</v>
      </c>
      <c r="Y62">
        <v>700</v>
      </c>
      <c r="AA62">
        <v>1511.3972417823647</v>
      </c>
      <c r="AB62">
        <v>38.355105981298607</v>
      </c>
      <c r="AC62">
        <v>400</v>
      </c>
      <c r="AE62" s="3">
        <f t="shared" si="4"/>
        <v>1366.255701950709</v>
      </c>
      <c r="AF62" s="3">
        <f t="shared" si="5"/>
        <v>21066.066584704124</v>
      </c>
      <c r="AG62" s="4">
        <f t="shared" si="19"/>
        <v>9.2220230187858836E-3</v>
      </c>
      <c r="AH62" s="4">
        <f t="shared" si="6"/>
        <v>9.6031364765819527E-2</v>
      </c>
      <c r="AI62" s="4">
        <f t="shared" si="20"/>
        <v>1.1569350117053068</v>
      </c>
      <c r="AJ62" s="3">
        <f t="shared" si="7"/>
        <v>1345.0289827016604</v>
      </c>
      <c r="AK62" s="4">
        <f t="shared" si="8"/>
        <v>0.110075799056315</v>
      </c>
      <c r="AL62" s="4">
        <f t="shared" si="9"/>
        <v>18.313119055916562</v>
      </c>
      <c r="AM62" s="3">
        <f t="shared" si="10"/>
        <v>1340.449826863307</v>
      </c>
      <c r="AN62" s="4">
        <f t="shared" si="11"/>
        <v>0.11310554908613069</v>
      </c>
      <c r="AO62" s="3">
        <f t="shared" si="21"/>
        <v>634.10232154751623</v>
      </c>
      <c r="AP62" s="4">
        <f t="shared" si="12"/>
        <v>0.58045290541900796</v>
      </c>
      <c r="AQ62" s="4">
        <f t="shared" si="22"/>
        <v>1275.5014592901632</v>
      </c>
      <c r="AR62" s="4">
        <f t="shared" si="23"/>
        <v>0.15607794957599214</v>
      </c>
      <c r="AS62" s="4">
        <f t="shared" si="24"/>
        <v>1496.6632789706043</v>
      </c>
      <c r="AT62" s="4">
        <f t="shared" si="25"/>
        <v>9.7485706632525759E-3</v>
      </c>
      <c r="AU62" s="3">
        <f t="shared" si="26"/>
        <v>217.08966013833904</v>
      </c>
      <c r="AV62" s="4"/>
      <c r="AW62" s="4"/>
      <c r="AX62" s="4"/>
      <c r="AY62" s="4"/>
      <c r="AZ62" s="3">
        <f t="shared" si="13"/>
        <v>1162.7290562625647</v>
      </c>
      <c r="BA62" s="3">
        <f t="shared" si="14"/>
        <v>121569.50359366974</v>
      </c>
      <c r="BB62" s="4">
        <f t="shared" si="15"/>
        <v>5.3219083686805967E-2</v>
      </c>
      <c r="BC62" s="4">
        <f t="shared" si="16"/>
        <v>0.23069261732185095</v>
      </c>
      <c r="BD62" s="4">
        <f t="shared" si="27"/>
        <v>4.307644523879036</v>
      </c>
      <c r="BE62" s="4"/>
      <c r="BF62">
        <v>400</v>
      </c>
      <c r="BG62">
        <v>700</v>
      </c>
      <c r="BH62" s="3">
        <f t="shared" si="33"/>
        <v>22.937684215246094</v>
      </c>
      <c r="BI62" s="3">
        <f t="shared" si="33"/>
        <v>23.641523410274175</v>
      </c>
      <c r="BJ62" s="3">
        <f t="shared" si="33"/>
        <v>18.326148931552137</v>
      </c>
      <c r="BK62" s="3">
        <f t="shared" si="17"/>
        <v>34.73996473234196</v>
      </c>
      <c r="BL62" s="3">
        <f t="shared" si="31"/>
        <v>23.465028049769757</v>
      </c>
      <c r="BM62" s="4">
        <f t="shared" si="32"/>
        <v>34.340045630742743</v>
      </c>
      <c r="BN62" s="4">
        <f t="shared" si="18"/>
        <v>26.20530261453505</v>
      </c>
      <c r="BO62" s="4"/>
      <c r="BP62" s="4"/>
      <c r="BQ62" s="4"/>
    </row>
    <row r="63" spans="8:69" x14ac:dyDescent="0.2">
      <c r="H63">
        <v>1466.4472041478716</v>
      </c>
      <c r="I63">
        <v>38.880300734623923</v>
      </c>
      <c r="J63">
        <v>400</v>
      </c>
      <c r="M63">
        <v>1333.1741215877621</v>
      </c>
      <c r="N63">
        <v>40.49326012792352</v>
      </c>
      <c r="O63">
        <v>500</v>
      </c>
      <c r="R63">
        <v>1473.322436211118</v>
      </c>
      <c r="S63">
        <v>40.047288976552167</v>
      </c>
      <c r="T63">
        <v>600</v>
      </c>
      <c r="W63">
        <v>1326.4187479713894</v>
      </c>
      <c r="X63">
        <v>42.306216075339492</v>
      </c>
      <c r="Y63">
        <v>700</v>
      </c>
      <c r="AA63">
        <v>1466.4472041478716</v>
      </c>
      <c r="AB63">
        <v>38.880300734623923</v>
      </c>
      <c r="AC63">
        <v>400</v>
      </c>
      <c r="AE63" s="3">
        <f t="shared" si="4"/>
        <v>1309.588317999071</v>
      </c>
      <c r="AF63" s="3">
        <f t="shared" si="5"/>
        <v>24604.710163842388</v>
      </c>
      <c r="AG63" s="4">
        <f t="shared" si="19"/>
        <v>1.1441563882638174E-2</v>
      </c>
      <c r="AH63" s="4">
        <f t="shared" si="6"/>
        <v>0.10696524614396105</v>
      </c>
      <c r="AI63" s="4">
        <f t="shared" si="20"/>
        <v>1.3396682299849365</v>
      </c>
      <c r="AJ63" s="3">
        <f t="shared" si="7"/>
        <v>1289.3253623687947</v>
      </c>
      <c r="AK63" s="4">
        <f t="shared" si="8"/>
        <v>0.12078296530422963</v>
      </c>
      <c r="AL63" s="4">
        <f t="shared" si="9"/>
        <v>21.3933012702235</v>
      </c>
      <c r="AM63" s="3">
        <f t="shared" si="10"/>
        <v>1284.5160017296387</v>
      </c>
      <c r="AN63" s="4">
        <f t="shared" si="11"/>
        <v>0.12406256556910972</v>
      </c>
      <c r="AO63" s="3">
        <f t="shared" si="21"/>
        <v>629.90002115149912</v>
      </c>
      <c r="AP63" s="4">
        <f t="shared" si="12"/>
        <v>0.57045843902882021</v>
      </c>
      <c r="AQ63" s="4">
        <f t="shared" si="22"/>
        <v>1218.8915038846581</v>
      </c>
      <c r="AR63" s="4">
        <f t="shared" si="23"/>
        <v>0.16881323757377553</v>
      </c>
      <c r="AS63" s="4">
        <f t="shared" si="24"/>
        <v>1433.3967394554957</v>
      </c>
      <c r="AT63" s="4">
        <f t="shared" si="25"/>
        <v>2.2537780152529281E-2</v>
      </c>
      <c r="AU63" s="3">
        <f t="shared" si="26"/>
        <v>1092.3332163819896</v>
      </c>
      <c r="AV63" s="4"/>
      <c r="AW63" s="4"/>
      <c r="AX63" s="4"/>
      <c r="AY63" s="4"/>
      <c r="AZ63" s="3">
        <f t="shared" si="13"/>
        <v>1116.8495572344823</v>
      </c>
      <c r="BA63" s="3">
        <f t="shared" si="14"/>
        <v>122218.51472737883</v>
      </c>
      <c r="BB63" s="4">
        <f t="shared" si="15"/>
        <v>5.6833465404905352E-2</v>
      </c>
      <c r="BC63" s="4">
        <f t="shared" si="16"/>
        <v>0.238397704277758</v>
      </c>
      <c r="BD63" s="4">
        <f t="shared" si="27"/>
        <v>4.4574483475962365</v>
      </c>
      <c r="BE63" s="4"/>
      <c r="BF63">
        <v>500</v>
      </c>
      <c r="BG63">
        <v>700</v>
      </c>
      <c r="BH63" s="3">
        <f t="shared" si="33"/>
        <v>16.944245871452871</v>
      </c>
      <c r="BI63" s="3">
        <f t="shared" si="33"/>
        <v>17.391037040941896</v>
      </c>
      <c r="BJ63" s="3">
        <f t="shared" si="33"/>
        <v>14.014060463358701</v>
      </c>
      <c r="BK63" s="3">
        <f>(((8.314*$BG63)/$BF63)*(1+BK$3/($BF63-BK$2))-BK$1/($BF63^2)) +$BK$4*BF63 + $BK$5*BF63^2 +$BK$6*BF63^-1 + $BK$7*BF63^-2</f>
        <v>31.081600952927687</v>
      </c>
      <c r="BL63" s="3">
        <f t="shared" si="31"/>
        <v>17.313659334513591</v>
      </c>
      <c r="BM63" s="4">
        <f t="shared" si="32"/>
        <v>26.631767650934947</v>
      </c>
      <c r="BN63" s="4">
        <f t="shared" si="18"/>
        <v>19.301847138152958</v>
      </c>
      <c r="BO63" s="4"/>
      <c r="BP63" s="4"/>
      <c r="BQ63" s="4"/>
    </row>
    <row r="64" spans="8:69" x14ac:dyDescent="0.2">
      <c r="H64">
        <v>1660.0998017164957</v>
      </c>
      <c r="I64">
        <v>38.924806601724626</v>
      </c>
      <c r="J64">
        <v>400</v>
      </c>
      <c r="M64">
        <v>1524.0244824624208</v>
      </c>
      <c r="N64">
        <v>40.539193894428678</v>
      </c>
      <c r="O64">
        <v>500</v>
      </c>
      <c r="R64">
        <v>1722.1068295124028</v>
      </c>
      <c r="S64">
        <v>40.064056515785566</v>
      </c>
      <c r="T64">
        <v>600</v>
      </c>
      <c r="W64">
        <v>1543.1157651139918</v>
      </c>
      <c r="X64">
        <v>42.500318063197817</v>
      </c>
      <c r="Y64">
        <v>700</v>
      </c>
      <c r="AA64">
        <v>1660.0998017164957</v>
      </c>
      <c r="AB64">
        <v>38.924806601724626</v>
      </c>
      <c r="AC64">
        <v>400</v>
      </c>
      <c r="AE64" s="3">
        <f t="shared" si="4"/>
        <v>1304.9902923868126</v>
      </c>
      <c r="AF64" s="3">
        <f t="shared" si="5"/>
        <v>126102.76361636828</v>
      </c>
      <c r="AG64" s="4">
        <f t="shared" si="19"/>
        <v>4.5756859487973402E-2</v>
      </c>
      <c r="AH64" s="4">
        <f t="shared" si="6"/>
        <v>0.21390853065731952</v>
      </c>
      <c r="AI64" s="4">
        <f t="shared" si="20"/>
        <v>4.0309671198412778</v>
      </c>
      <c r="AJ64" s="3">
        <f t="shared" si="7"/>
        <v>1284.7780659092884</v>
      </c>
      <c r="AK64" s="4">
        <f t="shared" si="8"/>
        <v>0.22608383870604365</v>
      </c>
      <c r="AL64" s="4">
        <f t="shared" si="9"/>
        <v>84.854178781108956</v>
      </c>
      <c r="AM64" s="3">
        <f t="shared" si="10"/>
        <v>1279.9505067844109</v>
      </c>
      <c r="AN64" s="4">
        <f t="shared" si="11"/>
        <v>0.22899183202059376</v>
      </c>
      <c r="AO64" s="3">
        <f t="shared" si="21"/>
        <v>629.57469277648022</v>
      </c>
      <c r="AP64" s="4">
        <f t="shared" si="12"/>
        <v>0.62076093730899906</v>
      </c>
      <c r="AQ64" s="4">
        <f t="shared" si="22"/>
        <v>1214.2682894614595</v>
      </c>
      <c r="AR64" s="4">
        <f t="shared" si="23"/>
        <v>0.26855705409642189</v>
      </c>
      <c r="AS64" s="4">
        <f t="shared" si="24"/>
        <v>1428.2226204535716</v>
      </c>
      <c r="AT64" s="4">
        <f t="shared" si="25"/>
        <v>0.13967665138154325</v>
      </c>
      <c r="AU64" s="3">
        <f t="shared" si="26"/>
        <v>53767.027190438945</v>
      </c>
      <c r="AV64" s="4"/>
      <c r="AW64" s="4"/>
      <c r="AX64" s="4"/>
      <c r="AY64" s="4"/>
      <c r="AZ64" s="3">
        <f t="shared" si="13"/>
        <v>1113.0940783481226</v>
      </c>
      <c r="BA64" s="3">
        <f t="shared" si="14"/>
        <v>299215.2613977571</v>
      </c>
      <c r="BB64" s="4">
        <f t="shared" si="15"/>
        <v>0.10857137686598073</v>
      </c>
      <c r="BC64" s="4">
        <f t="shared" si="16"/>
        <v>0.32950170995911499</v>
      </c>
      <c r="BD64" s="4">
        <f t="shared" si="27"/>
        <v>7.70643656560385</v>
      </c>
      <c r="BE64" s="4"/>
      <c r="BF64">
        <v>1000</v>
      </c>
      <c r="BG64">
        <v>701</v>
      </c>
      <c r="BH64" s="3">
        <f t="shared" si="33"/>
        <v>7.1253468872255858</v>
      </c>
      <c r="BI64" s="3">
        <f t="shared" si="33"/>
        <v>7.2355988072842772</v>
      </c>
      <c r="BJ64" s="3">
        <f t="shared" si="33"/>
        <v>6.4023733037167663</v>
      </c>
      <c r="BK64" s="3">
        <f>(((8.314*$BG64)/$BF64)*(1+BK$3/($BF64-BK$2))-BK$1/($BF64^2)) +$BK$4*BF64 + $BK$5*BF64^2 +$BK$6*BF64^-1 + $BK$7*BF64^-2</f>
        <v>34.282887782658044</v>
      </c>
      <c r="BL64" s="3">
        <f t="shared" si="31"/>
        <v>7.2321168113312106</v>
      </c>
      <c r="BM64" s="4">
        <f t="shared" si="32"/>
        <v>12.496856724541942</v>
      </c>
      <c r="BN64" s="4">
        <f t="shared" si="18"/>
        <v>7.855399333716055</v>
      </c>
      <c r="BO64" s="4"/>
      <c r="BP64" s="4"/>
      <c r="BQ64" s="4"/>
    </row>
    <row r="65" spans="8:69" x14ac:dyDescent="0.2">
      <c r="H65">
        <v>1562.8783963182111</v>
      </c>
      <c r="I65">
        <v>39.11739296544161</v>
      </c>
      <c r="J65">
        <v>400</v>
      </c>
      <c r="M65">
        <v>1266.9248201626478</v>
      </c>
      <c r="N65">
        <v>40.788385016998838</v>
      </c>
      <c r="O65">
        <v>500</v>
      </c>
      <c r="R65">
        <v>1606.3961406576975</v>
      </c>
      <c r="S65">
        <v>40.853469729709118</v>
      </c>
      <c r="T65">
        <v>600</v>
      </c>
      <c r="W65">
        <v>1378.4703414623252</v>
      </c>
      <c r="X65">
        <v>42.535954885733261</v>
      </c>
      <c r="Y65">
        <v>700</v>
      </c>
      <c r="AA65">
        <v>1562.8783963182111</v>
      </c>
      <c r="AB65">
        <v>39.11739296544161</v>
      </c>
      <c r="AC65">
        <v>400</v>
      </c>
      <c r="AE65" s="3">
        <f t="shared" si="4"/>
        <v>1285.4395051471593</v>
      </c>
      <c r="AF65" s="3">
        <f t="shared" si="5"/>
        <v>76972.338334222761</v>
      </c>
      <c r="AG65" s="4">
        <f t="shared" si="19"/>
        <v>3.1512604888850076E-2</v>
      </c>
      <c r="AH65" s="4">
        <f t="shared" si="6"/>
        <v>0.1775179001927695</v>
      </c>
      <c r="AI65" s="4">
        <f t="shared" si="20"/>
        <v>2.9568263659325749</v>
      </c>
      <c r="AJ65" s="3">
        <f t="shared" si="7"/>
        <v>1265.3985705939056</v>
      </c>
      <c r="AK65" s="4">
        <f t="shared" si="8"/>
        <v>0.19034099289177003</v>
      </c>
      <c r="AL65" s="4">
        <f t="shared" si="9"/>
        <v>56.622605393635027</v>
      </c>
      <c r="AM65" s="3">
        <f t="shared" si="10"/>
        <v>1260.4944822027412</v>
      </c>
      <c r="AN65" s="4">
        <f t="shared" si="11"/>
        <v>0.19347884955593359</v>
      </c>
      <c r="AO65" s="3">
        <f t="shared" si="21"/>
        <v>628.2193071827279</v>
      </c>
      <c r="AP65" s="4">
        <f t="shared" si="12"/>
        <v>0.59803698825022422</v>
      </c>
      <c r="AQ65" s="4">
        <f t="shared" si="22"/>
        <v>1194.5634790266258</v>
      </c>
      <c r="AR65" s="4">
        <f t="shared" si="23"/>
        <v>0.23566447534194096</v>
      </c>
      <c r="AS65" s="4">
        <f t="shared" si="24"/>
        <v>1406.1570428636821</v>
      </c>
      <c r="AT65" s="4">
        <f t="shared" si="25"/>
        <v>0.10027738167200284</v>
      </c>
      <c r="AU65" s="3">
        <f t="shared" si="26"/>
        <v>24561.582628619402</v>
      </c>
      <c r="AV65" s="4"/>
      <c r="AW65" s="4"/>
      <c r="AX65" s="4"/>
      <c r="AY65" s="4"/>
      <c r="AZ65" s="3">
        <f t="shared" si="13"/>
        <v>1097.0719478740743</v>
      </c>
      <c r="BA65" s="3">
        <f t="shared" si="14"/>
        <v>216975.64741214024</v>
      </c>
      <c r="BB65" s="4">
        <f t="shared" si="15"/>
        <v>8.8830195306165025E-2</v>
      </c>
      <c r="BC65" s="4">
        <f t="shared" si="16"/>
        <v>0.29804394861524203</v>
      </c>
      <c r="BD65" s="4">
        <f t="shared" si="27"/>
        <v>6.4325483123070111</v>
      </c>
      <c r="BE65" s="4"/>
      <c r="BQ65" s="4"/>
    </row>
    <row r="66" spans="8:69" x14ac:dyDescent="0.2">
      <c r="H66">
        <v>1399.6391510190506</v>
      </c>
      <c r="I66">
        <v>39.135881898848154</v>
      </c>
      <c r="J66">
        <v>400</v>
      </c>
      <c r="M66">
        <v>1264.4775576886548</v>
      </c>
      <c r="N66">
        <v>40.866236322438816</v>
      </c>
      <c r="O66">
        <v>500</v>
      </c>
      <c r="R66">
        <v>1331.8715662244811</v>
      </c>
      <c r="S66">
        <v>41.880998966054676</v>
      </c>
      <c r="T66">
        <v>600</v>
      </c>
      <c r="W66">
        <v>1597.7023677916272</v>
      </c>
      <c r="X66">
        <v>42.780397278324827</v>
      </c>
      <c r="Y66">
        <v>700</v>
      </c>
      <c r="AA66">
        <v>1399.6391510190506</v>
      </c>
      <c r="AB66">
        <v>39.135881898848154</v>
      </c>
      <c r="AC66">
        <v>400</v>
      </c>
      <c r="AE66" s="3">
        <f t="shared" si="4"/>
        <v>1283.59154240517</v>
      </c>
      <c r="AF66" s="3">
        <f t="shared" si="5"/>
        <v>13467.047465000411</v>
      </c>
      <c r="AG66" s="4">
        <f t="shared" si="19"/>
        <v>6.8744859149609391E-3</v>
      </c>
      <c r="AH66" s="4">
        <f t="shared" si="6"/>
        <v>8.2912519651503411E-2</v>
      </c>
      <c r="AI66" s="4">
        <f t="shared" si="20"/>
        <v>0.89317839812717337</v>
      </c>
      <c r="AJ66" s="3">
        <f t="shared" si="7"/>
        <v>1263.5631250784031</v>
      </c>
      <c r="AK66" s="4">
        <f t="shared" si="8"/>
        <v>9.7222220342702698E-2</v>
      </c>
      <c r="AL66" s="4">
        <f t="shared" si="9"/>
        <v>13.229613377360955</v>
      </c>
      <c r="AM66" s="3">
        <f t="shared" si="10"/>
        <v>1258.6518755567636</v>
      </c>
      <c r="AN66" s="4">
        <f t="shared" si="11"/>
        <v>0.1007311601419815</v>
      </c>
      <c r="AO66" s="3">
        <f t="shared" si="21"/>
        <v>628.09357975874252</v>
      </c>
      <c r="AP66" s="4">
        <f t="shared" si="12"/>
        <v>0.55124606274307231</v>
      </c>
      <c r="AQ66" s="4">
        <f t="shared" si="22"/>
        <v>1192.6971160645103</v>
      </c>
      <c r="AR66" s="4">
        <f t="shared" si="23"/>
        <v>0.14785384847506569</v>
      </c>
      <c r="AS66" s="4">
        <f t="shared" si="24"/>
        <v>1404.0659962960387</v>
      </c>
      <c r="AT66" s="4">
        <f t="shared" si="25"/>
        <v>3.1628475623628124E-3</v>
      </c>
      <c r="AU66" s="3">
        <f t="shared" si="26"/>
        <v>19.596959106392383</v>
      </c>
      <c r="AV66" s="4"/>
      <c r="AW66" s="4"/>
      <c r="AX66" s="4"/>
      <c r="AY66" s="4"/>
      <c r="AZ66" s="3">
        <f t="shared" si="13"/>
        <v>1095.553039374154</v>
      </c>
      <c r="BA66" s="3">
        <f t="shared" si="14"/>
        <v>92468.363295312534</v>
      </c>
      <c r="BB66" s="4">
        <f t="shared" si="15"/>
        <v>4.7202065835527059E-2</v>
      </c>
      <c r="BC66" s="4">
        <f t="shared" si="16"/>
        <v>0.21726036416136069</v>
      </c>
      <c r="BD66" s="4">
        <f t="shared" si="27"/>
        <v>3.7886003565343032</v>
      </c>
      <c r="BE66" s="4"/>
      <c r="BQ66" s="4"/>
    </row>
    <row r="67" spans="8:69" x14ac:dyDescent="0.2">
      <c r="H67">
        <v>1366.9058799491313</v>
      </c>
      <c r="I67">
        <v>39.266237920664878</v>
      </c>
      <c r="J67">
        <v>400</v>
      </c>
      <c r="M67">
        <v>1443.7199681889888</v>
      </c>
      <c r="N67">
        <v>41.315464805191574</v>
      </c>
      <c r="O67">
        <v>500</v>
      </c>
      <c r="R67">
        <v>1320.0510763780255</v>
      </c>
      <c r="S67">
        <v>41.88803437288346</v>
      </c>
      <c r="T67">
        <v>600</v>
      </c>
      <c r="W67">
        <v>1309.5495525328877</v>
      </c>
      <c r="X67">
        <v>43.515401889638113</v>
      </c>
      <c r="Y67">
        <v>700</v>
      </c>
      <c r="AA67">
        <v>1366.9058799491313</v>
      </c>
      <c r="AB67">
        <v>39.266237920664878</v>
      </c>
      <c r="AC67">
        <v>400</v>
      </c>
      <c r="AE67" s="3">
        <f t="shared" si="4"/>
        <v>1270.7028337241641</v>
      </c>
      <c r="AF67" s="3">
        <f t="shared" si="5"/>
        <v>9255.0261029631838</v>
      </c>
      <c r="AG67" s="4">
        <f t="shared" si="19"/>
        <v>4.9533660658023088E-3</v>
      </c>
      <c r="AH67" s="4">
        <f t="shared" si="6"/>
        <v>7.0380153919995858E-2</v>
      </c>
      <c r="AI67" s="4">
        <f t="shared" si="20"/>
        <v>0.69031073046676861</v>
      </c>
      <c r="AJ67" s="3">
        <f t="shared" si="7"/>
        <v>1250.744371736519</v>
      </c>
      <c r="AK67" s="4">
        <f t="shared" si="8"/>
        <v>8.4981350886379356E-2</v>
      </c>
      <c r="AL67" s="4">
        <f t="shared" si="9"/>
        <v>9.8715618889070402</v>
      </c>
      <c r="AM67" s="3">
        <f t="shared" si="10"/>
        <v>1245.783532869362</v>
      </c>
      <c r="AN67" s="4">
        <f t="shared" si="11"/>
        <v>8.8610597742308908E-2</v>
      </c>
      <c r="AO67" s="3">
        <f t="shared" si="21"/>
        <v>627.22845227502046</v>
      </c>
      <c r="AP67" s="4">
        <f t="shared" si="12"/>
        <v>0.54113266942829852</v>
      </c>
      <c r="AQ67" s="4">
        <f t="shared" si="22"/>
        <v>1179.6621935009916</v>
      </c>
      <c r="AR67" s="4">
        <f t="shared" si="23"/>
        <v>0.13698359864770487</v>
      </c>
      <c r="AS67" s="4">
        <f t="shared" si="24"/>
        <v>1389.4565632157346</v>
      </c>
      <c r="AT67" s="4">
        <f t="shared" si="25"/>
        <v>1.6497612306300497E-2</v>
      </c>
      <c r="AU67" s="3">
        <f t="shared" si="26"/>
        <v>508.53331579066213</v>
      </c>
      <c r="AV67" s="4"/>
      <c r="AW67" s="4"/>
      <c r="AX67" s="4"/>
      <c r="AY67" s="4"/>
      <c r="AZ67" s="3">
        <f t="shared" si="13"/>
        <v>1084.9380328363543</v>
      </c>
      <c r="BA67" s="3">
        <f t="shared" si="14"/>
        <v>79505.866805414393</v>
      </c>
      <c r="BB67" s="4">
        <f t="shared" si="15"/>
        <v>4.2552193617265748E-2</v>
      </c>
      <c r="BC67" s="4">
        <f t="shared" si="16"/>
        <v>0.20628183055534907</v>
      </c>
      <c r="BD67" s="4">
        <f t="shared" si="27"/>
        <v>3.4638635111947584</v>
      </c>
      <c r="BE67" s="4"/>
    </row>
    <row r="68" spans="8:69" x14ac:dyDescent="0.2">
      <c r="H68">
        <v>1755.2481559228754</v>
      </c>
      <c r="I68">
        <v>39.461517957040861</v>
      </c>
      <c r="J68">
        <v>400</v>
      </c>
      <c r="M68">
        <v>1165.3557081960064</v>
      </c>
      <c r="N68">
        <v>41.899292399580638</v>
      </c>
      <c r="O68">
        <v>500</v>
      </c>
      <c r="R68">
        <v>1258.9301631838457</v>
      </c>
      <c r="S68">
        <v>42.044252837961395</v>
      </c>
      <c r="T68">
        <v>600</v>
      </c>
      <c r="W68">
        <v>1429.3895427444704</v>
      </c>
      <c r="X68">
        <v>43.922489528007148</v>
      </c>
      <c r="Y68">
        <v>700</v>
      </c>
      <c r="AA68">
        <v>1755.2481559228754</v>
      </c>
      <c r="AB68">
        <v>39.461517957040861</v>
      </c>
      <c r="AC68">
        <v>400</v>
      </c>
      <c r="AE68" s="3">
        <f t="shared" si="4"/>
        <v>1251.8429635888897</v>
      </c>
      <c r="AF68" s="3">
        <f t="shared" si="5"/>
        <v>253416.78766881715</v>
      </c>
      <c r="AG68" s="4">
        <f t="shared" si="19"/>
        <v>8.2254246932979364E-2</v>
      </c>
      <c r="AH68" s="4">
        <f t="shared" si="6"/>
        <v>0.28680001208678385</v>
      </c>
      <c r="AI68" s="4">
        <f t="shared" si="20"/>
        <v>6.4348438207608201</v>
      </c>
      <c r="AJ68" s="3">
        <f t="shared" si="7"/>
        <v>1231.9331263189758</v>
      </c>
      <c r="AK68" s="4">
        <f t="shared" si="8"/>
        <v>0.29814304480995207</v>
      </c>
      <c r="AL68" s="4">
        <f t="shared" si="9"/>
        <v>156.02273632091683</v>
      </c>
      <c r="AM68" s="3">
        <f t="shared" si="10"/>
        <v>1226.9008727352777</v>
      </c>
      <c r="AN68" s="4">
        <f t="shared" si="11"/>
        <v>0.3010100203807381</v>
      </c>
      <c r="AO68" s="3">
        <f t="shared" si="21"/>
        <v>626.00059492990511</v>
      </c>
      <c r="AP68" s="4">
        <f t="shared" si="12"/>
        <v>0.64335493370692864</v>
      </c>
      <c r="AQ68" s="4">
        <f t="shared" si="22"/>
        <v>1160.5338270744412</v>
      </c>
      <c r="AR68" s="4">
        <f t="shared" si="23"/>
        <v>0.33882065441381704</v>
      </c>
      <c r="AS68" s="4">
        <f t="shared" si="24"/>
        <v>1368.0006475726059</v>
      </c>
      <c r="AT68" s="4">
        <f t="shared" si="25"/>
        <v>0.22062265500382328</v>
      </c>
      <c r="AU68" s="3">
        <f t="shared" si="26"/>
        <v>149960.63272349208</v>
      </c>
      <c r="AV68" s="4"/>
      <c r="AW68" s="4"/>
      <c r="AX68" s="4"/>
      <c r="AY68" s="4"/>
      <c r="AZ68" s="3">
        <f t="shared" si="13"/>
        <v>1069.3387487687739</v>
      </c>
      <c r="BA68" s="3">
        <f t="shared" si="14"/>
        <v>470471.71482249093</v>
      </c>
      <c r="BB68" s="4">
        <f t="shared" si="15"/>
        <v>0.15270612875325792</v>
      </c>
      <c r="BC68" s="4">
        <f t="shared" si="16"/>
        <v>0.39077631549680431</v>
      </c>
      <c r="BD68" s="4">
        <f t="shared" si="27"/>
        <v>10.234381771359963</v>
      </c>
      <c r="BE68" s="4"/>
    </row>
    <row r="69" spans="8:69" x14ac:dyDescent="0.2">
      <c r="H69">
        <v>1291.9270351400298</v>
      </c>
      <c r="I69">
        <v>40.246214969686505</v>
      </c>
      <c r="J69">
        <v>400</v>
      </c>
      <c r="M69">
        <v>1113.4515037914446</v>
      </c>
      <c r="N69">
        <v>42.524109773759299</v>
      </c>
      <c r="O69">
        <v>500</v>
      </c>
      <c r="R69">
        <v>1478.7965041520924</v>
      </c>
      <c r="S69">
        <v>42.598351234625554</v>
      </c>
      <c r="T69">
        <v>600</v>
      </c>
      <c r="W69">
        <v>1224.3336460838175</v>
      </c>
      <c r="X69">
        <v>44.048520176777586</v>
      </c>
      <c r="Y69">
        <v>700</v>
      </c>
      <c r="AA69">
        <v>1291.9270351400298</v>
      </c>
      <c r="AB69">
        <v>40.246214969686505</v>
      </c>
      <c r="AC69">
        <v>400</v>
      </c>
      <c r="AE69" s="3">
        <f t="shared" si="4"/>
        <v>1181.0528567347164</v>
      </c>
      <c r="AF69" s="3">
        <f t="shared" si="5"/>
        <v>12293.083437053261</v>
      </c>
      <c r="AG69" s="4">
        <f t="shared" si="19"/>
        <v>7.3652052895598714E-3</v>
      </c>
      <c r="AH69" s="4">
        <f t="shared" si="6"/>
        <v>8.5820774230718003E-2</v>
      </c>
      <c r="AI69" s="4">
        <f t="shared" si="20"/>
        <v>0.9036653613293032</v>
      </c>
      <c r="AJ69" s="3">
        <f t="shared" si="7"/>
        <v>1160.7882035726691</v>
      </c>
      <c r="AK69" s="4">
        <f t="shared" si="8"/>
        <v>0.10150637613458319</v>
      </c>
      <c r="AL69" s="4">
        <f t="shared" si="9"/>
        <v>13.311427562926271</v>
      </c>
      <c r="AM69" s="3">
        <f t="shared" si="10"/>
        <v>1155.5009236993274</v>
      </c>
      <c r="AN69" s="4">
        <f t="shared" si="11"/>
        <v>0.10559892914224484</v>
      </c>
      <c r="AO69" s="3">
        <f t="shared" si="21"/>
        <v>621.82933224398448</v>
      </c>
      <c r="AP69" s="4">
        <f t="shared" si="12"/>
        <v>0.5186807649887244</v>
      </c>
      <c r="AQ69" s="4">
        <f t="shared" si="22"/>
        <v>1088.2206332853057</v>
      </c>
      <c r="AR69" s="4">
        <f t="shared" si="23"/>
        <v>0.15767639836768704</v>
      </c>
      <c r="AS69" s="4">
        <f t="shared" si="24"/>
        <v>1286.6971500544475</v>
      </c>
      <c r="AT69" s="4">
        <f t="shared" si="25"/>
        <v>4.0481272884079116E-3</v>
      </c>
      <c r="AU69" s="3">
        <f t="shared" si="26"/>
        <v>27.351698008395992</v>
      </c>
      <c r="AV69" s="4"/>
      <c r="AW69" s="4"/>
      <c r="AX69" s="4"/>
      <c r="AY69" s="4"/>
      <c r="AZ69" s="3">
        <f t="shared" si="13"/>
        <v>1010.1057385703158</v>
      </c>
      <c r="BA69" s="3">
        <f t="shared" si="14"/>
        <v>79423.24320023472</v>
      </c>
      <c r="BB69" s="4">
        <f t="shared" si="15"/>
        <v>4.7585172095162311E-2</v>
      </c>
      <c r="BC69" s="4">
        <f t="shared" si="16"/>
        <v>0.21814025785068264</v>
      </c>
      <c r="BD69" s="4">
        <f t="shared" si="27"/>
        <v>3.6620369874363079</v>
      </c>
      <c r="BE69" s="4"/>
    </row>
    <row r="70" spans="8:69" x14ac:dyDescent="0.2">
      <c r="H70">
        <v>1267.5228471081448</v>
      </c>
      <c r="I70">
        <v>40.307351893213763</v>
      </c>
      <c r="J70">
        <v>400</v>
      </c>
      <c r="M70">
        <v>1156.2248611752855</v>
      </c>
      <c r="N70">
        <v>42.642838730920957</v>
      </c>
      <c r="O70">
        <v>500</v>
      </c>
      <c r="R70">
        <v>1230.8949011661691</v>
      </c>
      <c r="S70">
        <v>43.123731140376279</v>
      </c>
      <c r="T70">
        <v>600</v>
      </c>
      <c r="W70">
        <v>1353.8503774752967</v>
      </c>
      <c r="X70">
        <v>44.742858338699953</v>
      </c>
      <c r="Y70">
        <v>700</v>
      </c>
      <c r="AA70">
        <v>1267.5228471081448</v>
      </c>
      <c r="AB70">
        <v>40.307351893213763</v>
      </c>
      <c r="AC70">
        <v>400</v>
      </c>
      <c r="AE70" s="3">
        <f t="shared" si="4"/>
        <v>1175.848943977689</v>
      </c>
      <c r="AF70" s="3">
        <f t="shared" si="5"/>
        <v>8404.1045151721864</v>
      </c>
      <c r="AG70" s="4">
        <f t="shared" si="19"/>
        <v>5.230941369041937E-3</v>
      </c>
      <c r="AH70" s="4">
        <f t="shared" si="6"/>
        <v>7.2325247106677329E-2</v>
      </c>
      <c r="AI70" s="4">
        <f t="shared" si="20"/>
        <v>0.69248885359018142</v>
      </c>
      <c r="AJ70" s="3">
        <f t="shared" si="7"/>
        <v>1155.5266849127511</v>
      </c>
      <c r="AK70" s="4">
        <f t="shared" si="8"/>
        <v>8.8358298590761594E-2</v>
      </c>
      <c r="AL70" s="4">
        <f t="shared" si="9"/>
        <v>9.8957903402799623</v>
      </c>
      <c r="AM70" s="3">
        <f t="shared" si="10"/>
        <v>1150.2215204012916</v>
      </c>
      <c r="AN70" s="4">
        <f t="shared" si="11"/>
        <v>9.2543757277808683E-2</v>
      </c>
      <c r="AO70" s="3">
        <f t="shared" si="21"/>
        <v>621.55204978841675</v>
      </c>
      <c r="AP70" s="4">
        <f t="shared" si="12"/>
        <v>0.50963246839574639</v>
      </c>
      <c r="AQ70" s="4">
        <f t="shared" si="22"/>
        <v>1082.8764944473264</v>
      </c>
      <c r="AR70" s="4">
        <f t="shared" si="23"/>
        <v>0.14567496994794948</v>
      </c>
      <c r="AS70" s="4">
        <f t="shared" si="24"/>
        <v>1280.6760816514238</v>
      </c>
      <c r="AT70" s="4">
        <f t="shared" si="25"/>
        <v>1.0377118308587624E-2</v>
      </c>
      <c r="AU70" s="3">
        <f t="shared" si="26"/>
        <v>173.00757895050899</v>
      </c>
      <c r="AV70" s="4"/>
      <c r="AW70" s="4"/>
      <c r="AX70" s="4"/>
      <c r="AY70" s="4"/>
      <c r="AZ70" s="3">
        <f t="shared" si="13"/>
        <v>1005.7103928400173</v>
      </c>
      <c r="BA70" s="3">
        <f t="shared" si="14"/>
        <v>68545.761209900331</v>
      </c>
      <c r="BB70" s="4">
        <f t="shared" si="15"/>
        <v>4.266473094641083E-2</v>
      </c>
      <c r="BC70" s="4">
        <f t="shared" si="16"/>
        <v>0.20655442611188662</v>
      </c>
      <c r="BD70" s="4">
        <f t="shared" si="27"/>
        <v>3.3421786187708649</v>
      </c>
      <c r="BE70" s="4"/>
    </row>
    <row r="71" spans="8:69" x14ac:dyDescent="0.2">
      <c r="H71">
        <v>1355.5199078711498</v>
      </c>
      <c r="I71">
        <v>40.777122670197095</v>
      </c>
      <c r="J71">
        <v>400</v>
      </c>
      <c r="M71">
        <v>1086.8205149116732</v>
      </c>
      <c r="N71">
        <v>42.852937492664381</v>
      </c>
      <c r="O71">
        <v>500</v>
      </c>
      <c r="R71">
        <v>1178.1478482067591</v>
      </c>
      <c r="S71">
        <v>43.12806591383049</v>
      </c>
      <c r="T71">
        <v>600</v>
      </c>
      <c r="W71">
        <v>1130.9372286793136</v>
      </c>
      <c r="X71">
        <v>45.08326076842215</v>
      </c>
      <c r="Y71">
        <v>700</v>
      </c>
      <c r="AA71">
        <v>1355.5199078711498</v>
      </c>
      <c r="AB71">
        <v>40.777122670197095</v>
      </c>
      <c r="AC71">
        <v>400</v>
      </c>
      <c r="AE71" s="3">
        <f t="shared" si="4"/>
        <v>1137.231565604256</v>
      </c>
      <c r="AF71" s="3">
        <f t="shared" si="5"/>
        <v>47649.800369628567</v>
      </c>
      <c r="AG71" s="4">
        <f t="shared" si="19"/>
        <v>2.5932792496463342E-2</v>
      </c>
      <c r="AH71" s="4">
        <f t="shared" si="6"/>
        <v>0.16103661849549419</v>
      </c>
      <c r="AI71" s="4">
        <f t="shared" si="20"/>
        <v>2.3792491009569217</v>
      </c>
      <c r="AJ71" s="3">
        <f t="shared" si="7"/>
        <v>1116.3577261791809</v>
      </c>
      <c r="AK71" s="4">
        <f t="shared" si="8"/>
        <v>0.17643575745602605</v>
      </c>
      <c r="AL71" s="4">
        <f t="shared" si="9"/>
        <v>42.196760681658269</v>
      </c>
      <c r="AM71" s="3">
        <f t="shared" si="10"/>
        <v>1110.9238115535684</v>
      </c>
      <c r="AN71" s="4">
        <f t="shared" si="11"/>
        <v>0.18044448841900132</v>
      </c>
      <c r="AO71" s="3">
        <f t="shared" si="21"/>
        <v>619.63179228104195</v>
      </c>
      <c r="AP71" s="4">
        <f t="shared" si="12"/>
        <v>0.54288255843163791</v>
      </c>
      <c r="AQ71" s="4">
        <f t="shared" si="22"/>
        <v>1043.1189806866053</v>
      </c>
      <c r="AR71" s="4">
        <f t="shared" si="23"/>
        <v>0.23046576104896285</v>
      </c>
      <c r="AS71" s="4">
        <f t="shared" si="24"/>
        <v>1235.8255275868921</v>
      </c>
      <c r="AT71" s="4">
        <f t="shared" si="25"/>
        <v>8.8301455101635701E-2</v>
      </c>
      <c r="AU71" s="3">
        <f t="shared" si="26"/>
        <v>14326.744671632499</v>
      </c>
      <c r="AV71" s="4"/>
      <c r="AW71" s="4"/>
      <c r="AX71" s="4"/>
      <c r="AY71" s="4"/>
      <c r="AZ71" s="3">
        <f t="shared" si="13"/>
        <v>972.92590879599072</v>
      </c>
      <c r="BA71" s="3">
        <f t="shared" si="14"/>
        <v>146378.16812832284</v>
      </c>
      <c r="BB71" s="4">
        <f t="shared" si="15"/>
        <v>7.9664439948078855E-2</v>
      </c>
      <c r="BC71" s="4">
        <f t="shared" si="16"/>
        <v>0.28224889716007545</v>
      </c>
      <c r="BD71" s="4">
        <f t="shared" si="27"/>
        <v>5.5207913077581807</v>
      </c>
      <c r="BE71" s="4"/>
    </row>
    <row r="72" spans="8:69" x14ac:dyDescent="0.2">
      <c r="H72">
        <v>1205.588105772257</v>
      </c>
      <c r="I72">
        <v>40.889674717926802</v>
      </c>
      <c r="J72">
        <v>400</v>
      </c>
      <c r="M72">
        <v>1311.0862899666813</v>
      </c>
      <c r="N72">
        <v>43.188441535369563</v>
      </c>
      <c r="O72">
        <v>500</v>
      </c>
      <c r="R72">
        <v>1397.8918908006949</v>
      </c>
      <c r="S72">
        <v>43.346527841658492</v>
      </c>
      <c r="T72">
        <v>600</v>
      </c>
      <c r="W72">
        <v>1228.4190035490644</v>
      </c>
      <c r="X72">
        <v>45.579133484676696</v>
      </c>
      <c r="Y72">
        <v>700</v>
      </c>
      <c r="AA72">
        <v>1205.588105772257</v>
      </c>
      <c r="AB72">
        <v>40.889674717926802</v>
      </c>
      <c r="AC72">
        <v>400</v>
      </c>
      <c r="AE72" s="3">
        <f t="shared" si="4"/>
        <v>1128.3236195512102</v>
      </c>
      <c r="AF72" s="3">
        <f t="shared" si="5"/>
        <v>5969.8008310023324</v>
      </c>
      <c r="AG72" s="4">
        <f t="shared" si="19"/>
        <v>4.1073520889041816E-3</v>
      </c>
      <c r="AH72" s="4">
        <f t="shared" si="6"/>
        <v>6.4088626829603562E-2</v>
      </c>
      <c r="AI72" s="4">
        <f t="shared" si="20"/>
        <v>0.56334043781546983</v>
      </c>
      <c r="AJ72" s="3">
        <f t="shared" si="7"/>
        <v>1107.2928143292727</v>
      </c>
      <c r="AK72" s="4">
        <f t="shared" si="8"/>
        <v>8.1533063384048421E-2</v>
      </c>
      <c r="AL72" s="4">
        <f t="shared" si="9"/>
        <v>8.0143162275743531</v>
      </c>
      <c r="AM72" s="3">
        <f t="shared" si="10"/>
        <v>1101.8302268306579</v>
      </c>
      <c r="AN72" s="4">
        <f t="shared" si="11"/>
        <v>8.6064119614995258E-2</v>
      </c>
      <c r="AO72" s="3">
        <f t="shared" si="21"/>
        <v>619.22468998634724</v>
      </c>
      <c r="AP72" s="4">
        <f t="shared" si="12"/>
        <v>0.48637126807941267</v>
      </c>
      <c r="AQ72" s="4">
        <f t="shared" si="22"/>
        <v>1033.925759116016</v>
      </c>
      <c r="AR72" s="4">
        <f t="shared" si="23"/>
        <v>0.14238888541976794</v>
      </c>
      <c r="AS72" s="4">
        <f t="shared" si="24"/>
        <v>1225.4399468258198</v>
      </c>
      <c r="AT72" s="4">
        <f t="shared" si="25"/>
        <v>1.6466520330213782E-2</v>
      </c>
      <c r="AU72" s="3">
        <f t="shared" si="26"/>
        <v>394.0955932159211</v>
      </c>
      <c r="AV72" s="4"/>
      <c r="AW72" s="4"/>
      <c r="AX72" s="4"/>
      <c r="AY72" s="4"/>
      <c r="AZ72" s="3">
        <f t="shared" si="13"/>
        <v>965.32259798096368</v>
      </c>
      <c r="BA72" s="3">
        <f t="shared" si="14"/>
        <v>57727.514234208029</v>
      </c>
      <c r="BB72" s="4">
        <f t="shared" si="15"/>
        <v>3.9717778346268516E-2</v>
      </c>
      <c r="BC72" s="4">
        <f t="shared" si="16"/>
        <v>0.1992931969392546</v>
      </c>
      <c r="BD72" s="4">
        <f t="shared" si="27"/>
        <v>3.0891442476369138</v>
      </c>
      <c r="BE72" s="4"/>
    </row>
    <row r="73" spans="8:69" x14ac:dyDescent="0.2">
      <c r="H73">
        <v>1431.6100820930526</v>
      </c>
      <c r="I73">
        <v>41.042309926789883</v>
      </c>
      <c r="J73">
        <v>400</v>
      </c>
      <c r="M73">
        <v>1231.6091152634917</v>
      </c>
      <c r="N73">
        <v>43.309967018322091</v>
      </c>
      <c r="O73">
        <v>500</v>
      </c>
      <c r="R73">
        <v>1329.1459778484409</v>
      </c>
      <c r="S73">
        <v>43.578521252053434</v>
      </c>
      <c r="T73">
        <v>600</v>
      </c>
      <c r="W73">
        <v>1273.2076597801713</v>
      </c>
      <c r="X73">
        <v>45.653321943808258</v>
      </c>
      <c r="Y73">
        <v>700</v>
      </c>
      <c r="AA73">
        <v>1431.6100820930526</v>
      </c>
      <c r="AB73">
        <v>41.042309926789883</v>
      </c>
      <c r="AC73">
        <v>400</v>
      </c>
      <c r="AE73" s="3">
        <f t="shared" si="4"/>
        <v>1116.4456839087095</v>
      </c>
      <c r="AF73" s="3">
        <f t="shared" si="5"/>
        <v>99328.597882899165</v>
      </c>
      <c r="AG73" s="4">
        <f t="shared" si="19"/>
        <v>4.8464619628629614E-2</v>
      </c>
      <c r="AH73" s="4">
        <f t="shared" si="6"/>
        <v>0.22014681380530951</v>
      </c>
      <c r="AI73" s="4">
        <f t="shared" si="20"/>
        <v>3.9082377970755746</v>
      </c>
      <c r="AJ73" s="3">
        <f t="shared" si="7"/>
        <v>1095.189127690029</v>
      </c>
      <c r="AK73" s="4">
        <f t="shared" si="8"/>
        <v>0.23499482059470211</v>
      </c>
      <c r="AL73" s="4">
        <f t="shared" si="9"/>
        <v>79.057181824236991</v>
      </c>
      <c r="AM73" s="3">
        <f t="shared" si="10"/>
        <v>1089.6889283591458</v>
      </c>
      <c r="AN73" s="4">
        <f t="shared" si="11"/>
        <v>0.23883678804078329</v>
      </c>
      <c r="AO73" s="3">
        <f t="shared" si="21"/>
        <v>618.70377150359639</v>
      </c>
      <c r="AP73" s="4">
        <f t="shared" si="12"/>
        <v>0.5678266175668204</v>
      </c>
      <c r="AQ73" s="4">
        <f t="shared" si="22"/>
        <v>1021.6562221965198</v>
      </c>
      <c r="AR73" s="4">
        <f t="shared" si="23"/>
        <v>0.28635860072818792</v>
      </c>
      <c r="AS73" s="4">
        <f t="shared" si="24"/>
        <v>1211.5702096272817</v>
      </c>
      <c r="AT73" s="4">
        <f t="shared" si="25"/>
        <v>0.15370097990932469</v>
      </c>
      <c r="AU73" s="3">
        <f t="shared" si="26"/>
        <v>48417.54547475274</v>
      </c>
      <c r="AV73" s="4"/>
      <c r="AW73" s="4"/>
      <c r="AX73" s="4"/>
      <c r="AY73" s="4"/>
      <c r="AZ73" s="3">
        <f t="shared" si="13"/>
        <v>955.16114545814094</v>
      </c>
      <c r="BA73" s="3">
        <f t="shared" si="14"/>
        <v>227003.58922053807</v>
      </c>
      <c r="BB73" s="4">
        <f t="shared" si="15"/>
        <v>0.11076007152418639</v>
      </c>
      <c r="BC73" s="4">
        <f t="shared" si="16"/>
        <v>0.33280635739749082</v>
      </c>
      <c r="BD73" s="4">
        <f t="shared" si="27"/>
        <v>7.2644007529393217</v>
      </c>
      <c r="BE73" s="4"/>
    </row>
    <row r="74" spans="8:69" x14ac:dyDescent="0.2">
      <c r="H74">
        <v>1254.7026254174177</v>
      </c>
      <c r="I74">
        <v>41.652556421613312</v>
      </c>
      <c r="J74">
        <v>400</v>
      </c>
      <c r="M74">
        <v>1001.0244289535444</v>
      </c>
      <c r="N74">
        <v>43.987808038074967</v>
      </c>
      <c r="O74">
        <v>500</v>
      </c>
      <c r="R74">
        <v>1148.6842135160832</v>
      </c>
      <c r="S74">
        <v>44.235706011929473</v>
      </c>
      <c r="T74">
        <v>600</v>
      </c>
      <c r="W74">
        <v>1178.1384420307675</v>
      </c>
      <c r="X74">
        <v>45.879817172233274</v>
      </c>
      <c r="Y74">
        <v>700</v>
      </c>
      <c r="AA74">
        <v>1254.7026254174177</v>
      </c>
      <c r="AB74">
        <v>41.652556421613312</v>
      </c>
      <c r="AC74">
        <v>400</v>
      </c>
      <c r="AE74" s="3">
        <f t="shared" ref="AE74:AE137" si="35">(((8.314*$AC74)/$AB74)*(1+AE$6/($AB74-AE$5))-AE$4/($AB74^2))</f>
        <v>1071.1564188698624</v>
      </c>
      <c r="AF74" s="3">
        <f t="shared" ref="AF74:AF137" si="36">(AE74-AA74)^2</f>
        <v>33689.209937997854</v>
      </c>
      <c r="AG74" s="4">
        <f t="shared" ref="AG74:AG137" si="37">(ABS(AE74-AA74)/AA74)^2</f>
        <v>2.1399775277328368E-2</v>
      </c>
      <c r="AH74" s="4">
        <f t="shared" ref="AH74:AH137" si="38">(ABS(AE74-AA74)/AA74)</f>
        <v>0.14628662029498243</v>
      </c>
      <c r="AI74" s="4">
        <f t="shared" si="20"/>
        <v>1.9818798079408793</v>
      </c>
      <c r="AJ74" s="3">
        <f t="shared" ref="AJ74:AJ137" si="39">(((8.314*$AC74)/$AB74)*(1+AJ$3/($AB74-AJ$2))-AJ$1/($AB74^2)) +$AJ$4*AB74 + $AJ$5*AB74^2 +$AJ$6*AB74^-1 + $AJ$7*AB74^-2</f>
        <v>1048.8774061923853</v>
      </c>
      <c r="AK74" s="4">
        <f t="shared" ref="AK74:AK137" si="40">(ABS(AJ74-AA74)/AA74)</f>
        <v>0.16404302904567367</v>
      </c>
      <c r="AL74" s="4">
        <f t="shared" ref="AL74:AL137" si="41">(ABS(AJ74-AA74)^2)/AA74</f>
        <v>33.764192415664155</v>
      </c>
      <c r="AM74" s="3">
        <f t="shared" ref="AM74:AM137" si="42">(((8.314*$AC74)/$AB74)*(1+AM$3/($AB74-AM$2))-AM$1/($AB74^2)) +$AM$4*$AB74 + $AM$5*$AB74^-1 + (8.314*$AC74)*($AM$6*$AB74 + $AM$7*$AB74^-1)</f>
        <v>1043.2405789796135</v>
      </c>
      <c r="AN74" s="4">
        <f t="shared" ref="AN74:AN137" si="43">(ABS(AM74-AA74)/AA74)</f>
        <v>0.16853558935325771</v>
      </c>
      <c r="AO74" s="3">
        <f t="shared" ref="AO74:AO137" si="44">(8.314*$AC74)/($AB74-AO$3)  -$AO$2/($AB74^2) +$AO$4*AB74 + $AO$5*AB74^2 +$AO$6*AB74^-1 + $AO$7*AB74^-2</f>
        <v>616.96004456481137</v>
      </c>
      <c r="AP74" s="4">
        <f t="shared" ref="AP74:AP137" si="45">(ABS(AO74-AA74)/AA74)</f>
        <v>0.50828185733686537</v>
      </c>
      <c r="AQ74" s="4">
        <f t="shared" si="22"/>
        <v>974.77807674200892</v>
      </c>
      <c r="AR74" s="4">
        <f t="shared" si="23"/>
        <v>0.22310031317762069</v>
      </c>
      <c r="AS74" s="4">
        <f t="shared" si="24"/>
        <v>1158.4819347838611</v>
      </c>
      <c r="AT74" s="4">
        <f t="shared" si="25"/>
        <v>7.668804438943902E-2</v>
      </c>
      <c r="AU74" s="3">
        <f t="shared" si="26"/>
        <v>9258.4213059986105</v>
      </c>
      <c r="AV74" s="4"/>
      <c r="AW74" s="4"/>
      <c r="AX74" s="4"/>
      <c r="AY74" s="4"/>
      <c r="AZ74" s="3">
        <f t="shared" ref="AZ74:AZ137" si="46">(((8.314*$AC74)/$AB74)*(1+AZ$6/($AB74-AZ$5))-AZ$4/($AB74^2))</f>
        <v>916.18269951677314</v>
      </c>
      <c r="BA74" s="3">
        <f t="shared" ref="BA74:BA137" si="47">(AZ74-AA74)^2</f>
        <v>114595.74023177789</v>
      </c>
      <c r="BB74" s="4">
        <f t="shared" ref="BB74:BB137" si="48">(ABS(AZ74-AA74)/AA74)^2</f>
        <v>7.2792537824794279E-2</v>
      </c>
      <c r="BC74" s="4">
        <f t="shared" ref="BC74:BC137" si="49">(ABS(AZ74-AA74)/AA74)</f>
        <v>0.26980092257958327</v>
      </c>
      <c r="BD74" s="4">
        <f t="shared" si="27"/>
        <v>4.9640431616344038</v>
      </c>
      <c r="BE74" s="4"/>
    </row>
    <row r="75" spans="8:69" x14ac:dyDescent="0.2">
      <c r="H75">
        <v>1109.0446118400616</v>
      </c>
      <c r="I75">
        <v>42.401345629077426</v>
      </c>
      <c r="J75">
        <v>400</v>
      </c>
      <c r="M75">
        <v>1151.242688958278</v>
      </c>
      <c r="N75">
        <v>44.012452491421769</v>
      </c>
      <c r="O75">
        <v>500</v>
      </c>
      <c r="R75">
        <v>1079.54069726631</v>
      </c>
      <c r="S75">
        <v>44.475679297138946</v>
      </c>
      <c r="T75">
        <v>600</v>
      </c>
      <c r="W75">
        <v>1163.3624600535129</v>
      </c>
      <c r="X75">
        <v>45.91984888557392</v>
      </c>
      <c r="Y75">
        <v>700</v>
      </c>
      <c r="AA75">
        <v>1109.0446118400616</v>
      </c>
      <c r="AB75">
        <v>42.401345629077426</v>
      </c>
      <c r="AC75">
        <v>400</v>
      </c>
      <c r="AE75" s="3">
        <f t="shared" si="35"/>
        <v>1019.9580877343359</v>
      </c>
      <c r="AF75" s="3">
        <f t="shared" si="36"/>
        <v>7936.4087772400544</v>
      </c>
      <c r="AG75" s="4">
        <f t="shared" si="37"/>
        <v>6.4524700345362992E-3</v>
      </c>
      <c r="AH75" s="4">
        <f t="shared" si="38"/>
        <v>8.0327268312424885E-2</v>
      </c>
      <c r="AI75" s="4">
        <f t="shared" ref="AI75:AI138" si="50">(ABS(AE75-AA75)^1.5)/AA75</f>
        <v>0.75817420641511646</v>
      </c>
      <c r="AJ75" s="3">
        <f t="shared" si="39"/>
        <v>996.25024359409827</v>
      </c>
      <c r="AK75" s="4">
        <f t="shared" si="40"/>
        <v>0.10170408569842973</v>
      </c>
      <c r="AL75" s="4">
        <f t="shared" si="41"/>
        <v>11.471648094387701</v>
      </c>
      <c r="AM75" s="3">
        <f t="shared" si="42"/>
        <v>990.47279057731589</v>
      </c>
      <c r="AN75" s="4">
        <f t="shared" si="43"/>
        <v>0.10691348210602489</v>
      </c>
      <c r="AO75" s="3">
        <f t="shared" si="44"/>
        <v>615.494567560424</v>
      </c>
      <c r="AP75" s="4">
        <f t="shared" si="45"/>
        <v>0.44502271505631175</v>
      </c>
      <c r="AQ75" s="4">
        <f t="shared" ref="AQ75:AQ138" si="51">(8.314*$AC75/$AB75)*(AQ$4+AQ$5/AB75+AQ$6/(AB75^2)+AQ$7/(AB75^3))</f>
        <v>921.67293586394942</v>
      </c>
      <c r="AR75" s="4">
        <f t="shared" ref="AR75:AR138" si="52">(ABS(AQ75-$AA75)/$AA75)</f>
        <v>0.16894872755861115</v>
      </c>
      <c r="AS75" s="4">
        <f t="shared" ref="AS75:AS138" si="53">(8.314*$AC75/$AB75)*(1+(AS$2+$AS$3/$AC75+$AS$4/($AC75^2))/AB75+(AS$5+$AS$6/$AC75+$AS$7/($AC75^2))/(AB75^2) + (AT$2+$AT$3/$AC75+$AT$4/($AC75^2))/(AB75^3)  )</f>
        <v>1098.1468194652205</v>
      </c>
      <c r="AT75" s="4">
        <f t="shared" ref="AT75:AT138" si="54">(ABS(AS75-$AA75)/$AA75)</f>
        <v>9.8262885536770216E-3</v>
      </c>
      <c r="AU75" s="3">
        <f t="shared" ref="AU75:AU138" si="55">(AS75-AA75)^2</f>
        <v>118.76187864514644</v>
      </c>
      <c r="AV75" s="4"/>
      <c r="AW75" s="4"/>
      <c r="AX75" s="4"/>
      <c r="AY75" s="4"/>
      <c r="AZ75" s="3">
        <f t="shared" si="46"/>
        <v>871.70097425159531</v>
      </c>
      <c r="BA75" s="3">
        <f t="shared" si="47"/>
        <v>56332.002303725247</v>
      </c>
      <c r="BB75" s="4">
        <f t="shared" si="48"/>
        <v>4.5799122380465393E-2</v>
      </c>
      <c r="BC75" s="4">
        <f t="shared" si="49"/>
        <v>0.214007295157117</v>
      </c>
      <c r="BD75" s="4">
        <f t="shared" ref="BD75:BD138" si="56">(ABS(AZ75-AA75)^1.5)/AA75</f>
        <v>3.2969880655135793</v>
      </c>
      <c r="BE75" s="4"/>
    </row>
    <row r="76" spans="8:69" x14ac:dyDescent="0.2">
      <c r="H76">
        <v>1120.965884934478</v>
      </c>
      <c r="I76">
        <v>42.481968611912933</v>
      </c>
      <c r="J76">
        <v>400</v>
      </c>
      <c r="M76">
        <v>1018.9408484542797</v>
      </c>
      <c r="N76">
        <v>44.121335481236088</v>
      </c>
      <c r="O76">
        <v>500</v>
      </c>
      <c r="R76">
        <v>1025.6780798985635</v>
      </c>
      <c r="S76">
        <v>44.656759213139175</v>
      </c>
      <c r="T76">
        <v>600</v>
      </c>
      <c r="W76">
        <v>1058.3371232829077</v>
      </c>
      <c r="X76">
        <v>46.361564490293453</v>
      </c>
      <c r="Y76">
        <v>700</v>
      </c>
      <c r="AA76">
        <v>1120.965884934478</v>
      </c>
      <c r="AB76">
        <v>42.481968611912933</v>
      </c>
      <c r="AC76">
        <v>400</v>
      </c>
      <c r="AE76" s="3">
        <f t="shared" si="35"/>
        <v>1014.7083016097581</v>
      </c>
      <c r="AF76" s="3">
        <f t="shared" si="36"/>
        <v>11290.674014009795</v>
      </c>
      <c r="AG76" s="4">
        <f t="shared" si="37"/>
        <v>8.9853516294227821E-3</v>
      </c>
      <c r="AH76" s="4">
        <f t="shared" si="38"/>
        <v>9.4791094673617848E-2</v>
      </c>
      <c r="AI76" s="4">
        <f t="shared" si="50"/>
        <v>0.97711910710276184</v>
      </c>
      <c r="AJ76" s="3">
        <f t="shared" si="39"/>
        <v>990.83966588471139</v>
      </c>
      <c r="AK76" s="4">
        <f t="shared" si="40"/>
        <v>0.11608401361596539</v>
      </c>
      <c r="AL76" s="4">
        <f t="shared" si="41"/>
        <v>15.105573783967206</v>
      </c>
      <c r="AM76" s="3">
        <f t="shared" si="42"/>
        <v>985.04867516558841</v>
      </c>
      <c r="AN76" s="4">
        <f t="shared" si="43"/>
        <v>0.12125008583721009</v>
      </c>
      <c r="AO76" s="3">
        <f t="shared" si="44"/>
        <v>615.37727669065043</v>
      </c>
      <c r="AP76" s="4">
        <f t="shared" si="45"/>
        <v>0.45102943366860798</v>
      </c>
      <c r="AQ76" s="4">
        <f t="shared" si="51"/>
        <v>916.22525582658125</v>
      </c>
      <c r="AR76" s="4">
        <f t="shared" si="52"/>
        <v>0.18264661918758049</v>
      </c>
      <c r="AS76" s="4">
        <f t="shared" si="53"/>
        <v>1091.945114690918</v>
      </c>
      <c r="AT76" s="4">
        <f t="shared" si="54"/>
        <v>2.5889075335469591E-2</v>
      </c>
      <c r="AU76" s="3">
        <f t="shared" si="55"/>
        <v>842.20510552949963</v>
      </c>
      <c r="AV76" s="4"/>
      <c r="AW76" s="4"/>
      <c r="AX76" s="4"/>
      <c r="AY76" s="4"/>
      <c r="AZ76" s="3">
        <f t="shared" si="46"/>
        <v>867.11656704981215</v>
      </c>
      <c r="BA76" s="3">
        <f t="shared" si="47"/>
        <v>64439.476190510148</v>
      </c>
      <c r="BB76" s="4">
        <f t="shared" si="48"/>
        <v>5.128226637923447E-2</v>
      </c>
      <c r="BC76" s="4">
        <f t="shared" si="49"/>
        <v>0.22645588175014239</v>
      </c>
      <c r="BD76" s="4">
        <f t="shared" si="56"/>
        <v>3.6080421754669696</v>
      </c>
      <c r="BE76" s="4"/>
    </row>
    <row r="77" spans="8:69" x14ac:dyDescent="0.2">
      <c r="H77">
        <v>1169.5184701153387</v>
      </c>
      <c r="I77">
        <v>42.716275648892506</v>
      </c>
      <c r="J77">
        <v>400</v>
      </c>
      <c r="M77">
        <v>925.69985616412725</v>
      </c>
      <c r="N77">
        <v>45.90448105870226</v>
      </c>
      <c r="O77">
        <v>500</v>
      </c>
      <c r="R77">
        <v>1164.0099238724906</v>
      </c>
      <c r="S77">
        <v>44.819716534681511</v>
      </c>
      <c r="T77">
        <v>600</v>
      </c>
      <c r="W77">
        <v>1112.1988357770542</v>
      </c>
      <c r="X77">
        <v>46.387927623083094</v>
      </c>
      <c r="Y77">
        <v>700</v>
      </c>
      <c r="AA77">
        <v>1169.5184701153387</v>
      </c>
      <c r="AB77">
        <v>42.716275648892506</v>
      </c>
      <c r="AC77">
        <v>400</v>
      </c>
      <c r="AE77" s="3">
        <f t="shared" si="35"/>
        <v>999.72335718729164</v>
      </c>
      <c r="AF77" s="3">
        <f t="shared" si="36"/>
        <v>28830.380374248249</v>
      </c>
      <c r="AG77" s="4">
        <f t="shared" si="37"/>
        <v>2.1078330138179568E-2</v>
      </c>
      <c r="AH77" s="4">
        <f t="shared" si="38"/>
        <v>0.14518378056167144</v>
      </c>
      <c r="AI77" s="4">
        <f t="shared" si="50"/>
        <v>1.8918238412037351</v>
      </c>
      <c r="AJ77" s="3">
        <f t="shared" si="39"/>
        <v>975.38271787285021</v>
      </c>
      <c r="AK77" s="4">
        <f t="shared" si="40"/>
        <v>0.16599631147624602</v>
      </c>
      <c r="AL77" s="4">
        <f t="shared" si="41"/>
        <v>32.225818797919445</v>
      </c>
      <c r="AM77" s="3">
        <f t="shared" si="42"/>
        <v>969.55402685784861</v>
      </c>
      <c r="AN77" s="4">
        <f t="shared" si="43"/>
        <v>0.17098014983702606</v>
      </c>
      <c r="AO77" s="3">
        <f t="shared" si="44"/>
        <v>615.07829000021081</v>
      </c>
      <c r="AP77" s="4">
        <f t="shared" si="45"/>
        <v>0.47407560828043066</v>
      </c>
      <c r="AQ77" s="4">
        <f t="shared" si="51"/>
        <v>900.67622875584277</v>
      </c>
      <c r="AR77" s="4">
        <f t="shared" si="52"/>
        <v>0.22987430145757554</v>
      </c>
      <c r="AS77" s="4">
        <f t="shared" si="53"/>
        <v>1074.2307737247866</v>
      </c>
      <c r="AT77" s="4">
        <f t="shared" si="54"/>
        <v>8.1476008139619027E-2</v>
      </c>
      <c r="AU77" s="3">
        <f t="shared" si="55"/>
        <v>9079.7450834180418</v>
      </c>
      <c r="AV77" s="4"/>
      <c r="AW77" s="4"/>
      <c r="AX77" s="4"/>
      <c r="AY77" s="4"/>
      <c r="AZ77" s="3">
        <f t="shared" si="46"/>
        <v>854.00831665552425</v>
      </c>
      <c r="BA77" s="3">
        <f t="shared" si="47"/>
        <v>99546.656936235653</v>
      </c>
      <c r="BB77" s="4">
        <f t="shared" si="48"/>
        <v>7.278007684311695E-2</v>
      </c>
      <c r="BC77" s="4">
        <f t="shared" si="49"/>
        <v>0.26977782867225569</v>
      </c>
      <c r="BD77" s="4">
        <f t="shared" si="56"/>
        <v>4.7919571381210142</v>
      </c>
      <c r="BE77" s="4"/>
    </row>
    <row r="78" spans="8:69" x14ac:dyDescent="0.2">
      <c r="H78">
        <v>1054.3254515546369</v>
      </c>
      <c r="I78">
        <v>43.129158898793513</v>
      </c>
      <c r="J78">
        <v>400</v>
      </c>
      <c r="M78">
        <v>923.06881777647777</v>
      </c>
      <c r="N78">
        <v>46.147027707543494</v>
      </c>
      <c r="O78">
        <v>500</v>
      </c>
      <c r="R78">
        <v>1070.6068755788378</v>
      </c>
      <c r="S78">
        <v>45.02750672824147</v>
      </c>
      <c r="T78">
        <v>600</v>
      </c>
      <c r="W78">
        <v>991.44430851269135</v>
      </c>
      <c r="X78">
        <v>47.463272606362516</v>
      </c>
      <c r="Y78">
        <v>700</v>
      </c>
      <c r="AA78">
        <v>1054.3254515546369</v>
      </c>
      <c r="AB78">
        <v>43.129158898793513</v>
      </c>
      <c r="AC78">
        <v>400</v>
      </c>
      <c r="AE78" s="3">
        <f t="shared" si="35"/>
        <v>974.26209381018771</v>
      </c>
      <c r="AF78" s="3">
        <f t="shared" si="36"/>
        <v>6410.1412533156454</v>
      </c>
      <c r="AG78" s="4">
        <f t="shared" si="37"/>
        <v>5.7665786345951547E-3</v>
      </c>
      <c r="AH78" s="4">
        <f t="shared" si="38"/>
        <v>7.593799203689254E-2</v>
      </c>
      <c r="AI78" s="4">
        <f t="shared" si="50"/>
        <v>0.67947895345116449</v>
      </c>
      <c r="AJ78" s="3">
        <f t="shared" si="39"/>
        <v>949.07870692794393</v>
      </c>
      <c r="AK78" s="4">
        <f t="shared" si="40"/>
        <v>9.9823773078325309E-2</v>
      </c>
      <c r="AL78" s="4">
        <f t="shared" si="41"/>
        <v>10.506127152847448</v>
      </c>
      <c r="AM78" s="3">
        <f t="shared" si="42"/>
        <v>943.18924532433914</v>
      </c>
      <c r="AN78" s="4">
        <f t="shared" si="43"/>
        <v>0.10540977272854772</v>
      </c>
      <c r="AO78" s="3">
        <f t="shared" si="44"/>
        <v>614.69672176735355</v>
      </c>
      <c r="AP78" s="4">
        <f t="shared" si="45"/>
        <v>0.41697630379598311</v>
      </c>
      <c r="AQ78" s="4">
        <f t="shared" si="51"/>
        <v>874.26642651188376</v>
      </c>
      <c r="AR78" s="4">
        <f t="shared" si="52"/>
        <v>0.1707812561835155</v>
      </c>
      <c r="AS78" s="4">
        <f t="shared" si="53"/>
        <v>1044.0974652036812</v>
      </c>
      <c r="AT78" s="4">
        <f t="shared" si="54"/>
        <v>9.7009764260875941E-3</v>
      </c>
      <c r="AU78" s="3">
        <f t="shared" si="55"/>
        <v>104.61170479533587</v>
      </c>
      <c r="AV78" s="4"/>
      <c r="AW78" s="4"/>
      <c r="AX78" s="4"/>
      <c r="AY78" s="4"/>
      <c r="AZ78" s="3">
        <f t="shared" si="46"/>
        <v>831.66216802480176</v>
      </c>
      <c r="BA78" s="3">
        <f t="shared" si="47"/>
        <v>49578.937832287731</v>
      </c>
      <c r="BB78" s="4">
        <f t="shared" si="48"/>
        <v>4.4601332846091288E-2</v>
      </c>
      <c r="BC78" s="4">
        <f t="shared" si="49"/>
        <v>0.211190276400433</v>
      </c>
      <c r="BD78" s="4">
        <f t="shared" si="56"/>
        <v>3.1513614869319246</v>
      </c>
      <c r="BE78" s="4"/>
    </row>
    <row r="79" spans="8:69" x14ac:dyDescent="0.2">
      <c r="H79">
        <v>1029.7424024055495</v>
      </c>
      <c r="I79">
        <v>43.213752222415813</v>
      </c>
      <c r="J79">
        <v>400</v>
      </c>
      <c r="M79">
        <v>869.93092102623234</v>
      </c>
      <c r="N79">
        <v>46.372694582956207</v>
      </c>
      <c r="O79">
        <v>500</v>
      </c>
      <c r="R79">
        <v>1220.7823685929627</v>
      </c>
      <c r="S79">
        <v>45.540355429127594</v>
      </c>
      <c r="T79">
        <v>600</v>
      </c>
      <c r="W79">
        <v>1011.805793233517</v>
      </c>
      <c r="X79">
        <v>48.142133221402986</v>
      </c>
      <c r="Y79">
        <v>700</v>
      </c>
      <c r="AA79">
        <v>1029.7424024055495</v>
      </c>
      <c r="AB79">
        <v>43.213752222415813</v>
      </c>
      <c r="AC79">
        <v>400</v>
      </c>
      <c r="AE79" s="3">
        <f t="shared" si="35"/>
        <v>969.18808131271908</v>
      </c>
      <c r="AF79" s="3">
        <f t="shared" si="36"/>
        <v>3666.8258030136021</v>
      </c>
      <c r="AG79" s="4">
        <f t="shared" si="37"/>
        <v>3.4580644726864835E-3</v>
      </c>
      <c r="AH79" s="4">
        <f t="shared" si="38"/>
        <v>5.8805309902137948E-2</v>
      </c>
      <c r="AI79" s="4">
        <f t="shared" si="50"/>
        <v>0.45760326314261168</v>
      </c>
      <c r="AJ79" s="3">
        <f t="shared" si="39"/>
        <v>943.8311567257258</v>
      </c>
      <c r="AK79" s="4">
        <f t="shared" si="40"/>
        <v>8.3429841753752246E-2</v>
      </c>
      <c r="AL79" s="4">
        <f t="shared" si="41"/>
        <v>7.1675616319354178</v>
      </c>
      <c r="AM79" s="3">
        <f t="shared" si="42"/>
        <v>937.93009265732974</v>
      </c>
      <c r="AN79" s="4">
        <f t="shared" si="43"/>
        <v>8.9160463368061577E-2</v>
      </c>
      <c r="AO79" s="3">
        <f t="shared" si="44"/>
        <v>614.64045978489344</v>
      </c>
      <c r="AP79" s="4">
        <f t="shared" si="45"/>
        <v>0.40311241107576923</v>
      </c>
      <c r="AQ79" s="4">
        <f t="shared" si="51"/>
        <v>869.00598245330343</v>
      </c>
      <c r="AR79" s="4">
        <f t="shared" si="52"/>
        <v>0.15609381489657476</v>
      </c>
      <c r="AS79" s="4">
        <f t="shared" si="53"/>
        <v>1038.0882970535181</v>
      </c>
      <c r="AT79" s="4">
        <f t="shared" si="54"/>
        <v>8.1048373151110884E-3</v>
      </c>
      <c r="AU79" s="3">
        <f t="shared" si="55"/>
        <v>69.6539574749915</v>
      </c>
      <c r="AV79" s="4"/>
      <c r="AW79" s="4"/>
      <c r="AX79" s="4"/>
      <c r="AY79" s="4"/>
      <c r="AZ79" s="3">
        <f t="shared" si="46"/>
        <v>827.19833059427981</v>
      </c>
      <c r="BA79" s="3">
        <f t="shared" si="47"/>
        <v>41024.101025888755</v>
      </c>
      <c r="BB79" s="4">
        <f t="shared" si="48"/>
        <v>3.8688498964127314E-2</v>
      </c>
      <c r="BC79" s="4">
        <f t="shared" si="49"/>
        <v>0.1966939220314835</v>
      </c>
      <c r="BD79" s="4">
        <f t="shared" si="56"/>
        <v>2.7993081488933003</v>
      </c>
      <c r="BE79" s="4"/>
    </row>
    <row r="80" spans="8:69" x14ac:dyDescent="0.2">
      <c r="H80">
        <v>981.57524646969659</v>
      </c>
      <c r="I80">
        <v>43.535314419569069</v>
      </c>
      <c r="J80">
        <v>400</v>
      </c>
      <c r="M80">
        <v>886.34958030354187</v>
      </c>
      <c r="N80">
        <v>46.50603755011705</v>
      </c>
      <c r="O80">
        <v>500</v>
      </c>
      <c r="R80">
        <v>1109.9208481177736</v>
      </c>
      <c r="S80">
        <v>45.716151706368073</v>
      </c>
      <c r="T80">
        <v>600</v>
      </c>
      <c r="W80">
        <v>918.53428374379428</v>
      </c>
      <c r="X80">
        <v>48.951490652248118</v>
      </c>
      <c r="Y80">
        <v>700</v>
      </c>
      <c r="AA80">
        <v>981.57524646969659</v>
      </c>
      <c r="AB80">
        <v>43.535314419569069</v>
      </c>
      <c r="AC80">
        <v>400</v>
      </c>
      <c r="AE80" s="3">
        <f t="shared" si="35"/>
        <v>950.32294220275048</v>
      </c>
      <c r="AF80" s="3">
        <f t="shared" si="36"/>
        <v>976.70652199377821</v>
      </c>
      <c r="AG80" s="4">
        <f t="shared" si="37"/>
        <v>1.013717379525419E-3</v>
      </c>
      <c r="AH80" s="4">
        <f t="shared" si="38"/>
        <v>3.1838928680554233E-2</v>
      </c>
      <c r="AI80" s="4">
        <f t="shared" si="50"/>
        <v>0.17799158403031212</v>
      </c>
      <c r="AJ80" s="3">
        <f t="shared" si="39"/>
        <v>924.30625232741136</v>
      </c>
      <c r="AK80" s="4">
        <f t="shared" si="40"/>
        <v>5.8343967360889697E-2</v>
      </c>
      <c r="AL80" s="4">
        <f t="shared" si="41"/>
        <v>3.341300325028473</v>
      </c>
      <c r="AM80" s="3">
        <f t="shared" si="42"/>
        <v>918.36357570704001</v>
      </c>
      <c r="AN80" s="4">
        <f t="shared" si="43"/>
        <v>6.4398191570133559E-2</v>
      </c>
      <c r="AO80" s="3">
        <f t="shared" si="44"/>
        <v>614.49144103326603</v>
      </c>
      <c r="AP80" s="4">
        <f t="shared" si="45"/>
        <v>0.37397418767096352</v>
      </c>
      <c r="AQ80" s="4">
        <f t="shared" si="51"/>
        <v>849.45884133781283</v>
      </c>
      <c r="AR80" s="4">
        <f t="shared" si="52"/>
        <v>0.13459630895038316</v>
      </c>
      <c r="AS80" s="4">
        <f t="shared" si="53"/>
        <v>1015.7378668989543</v>
      </c>
      <c r="AT80" s="4">
        <f t="shared" si="54"/>
        <v>3.4803873215146691E-2</v>
      </c>
      <c r="AU80" s="3">
        <f t="shared" si="55"/>
        <v>1167.0846345935347</v>
      </c>
      <c r="AV80" s="4"/>
      <c r="AW80" s="4"/>
      <c r="AX80" s="4"/>
      <c r="AY80" s="4"/>
      <c r="AZ80" s="3">
        <f t="shared" si="46"/>
        <v>810.57237260666034</v>
      </c>
      <c r="BA80" s="3">
        <f t="shared" si="47"/>
        <v>29241.98286941749</v>
      </c>
      <c r="BB80" s="4">
        <f t="shared" si="48"/>
        <v>3.0350064813739325E-2</v>
      </c>
      <c r="BC80" s="4">
        <f t="shared" si="49"/>
        <v>0.17421269992092805</v>
      </c>
      <c r="BD80" s="4">
        <f t="shared" si="56"/>
        <v>2.2781458041747125</v>
      </c>
      <c r="BE80" s="4"/>
    </row>
    <row r="81" spans="8:57" x14ac:dyDescent="0.2">
      <c r="H81">
        <v>952.61086501437092</v>
      </c>
      <c r="I81">
        <v>44.569866556197034</v>
      </c>
      <c r="J81">
        <v>400</v>
      </c>
      <c r="M81">
        <v>990.38507266152965</v>
      </c>
      <c r="N81">
        <v>46.974613325285645</v>
      </c>
      <c r="O81">
        <v>500</v>
      </c>
      <c r="R81">
        <v>978.39406400164899</v>
      </c>
      <c r="S81">
        <v>47.003416666321698</v>
      </c>
      <c r="T81">
        <v>600</v>
      </c>
      <c r="W81">
        <v>932.25943631868279</v>
      </c>
      <c r="X81">
        <v>49.819301054765234</v>
      </c>
      <c r="Y81">
        <v>700</v>
      </c>
      <c r="AA81">
        <v>952.61086501437092</v>
      </c>
      <c r="AB81">
        <v>44.569866556197034</v>
      </c>
      <c r="AC81">
        <v>400</v>
      </c>
      <c r="AE81" s="3">
        <f t="shared" si="35"/>
        <v>893.82784577506686</v>
      </c>
      <c r="AF81" s="3">
        <f t="shared" si="36"/>
        <v>3455.4433508883903</v>
      </c>
      <c r="AG81" s="4">
        <f t="shared" si="37"/>
        <v>3.807787609643047E-3</v>
      </c>
      <c r="AH81" s="4">
        <f t="shared" si="38"/>
        <v>6.1707273555416844E-2</v>
      </c>
      <c r="AI81" s="4">
        <f t="shared" si="50"/>
        <v>0.47311019045971775</v>
      </c>
      <c r="AJ81" s="3">
        <f t="shared" si="39"/>
        <v>865.72594722647375</v>
      </c>
      <c r="AK81" s="4">
        <f t="shared" si="40"/>
        <v>9.120714551852864E-2</v>
      </c>
      <c r="AL81" s="4">
        <f t="shared" si="41"/>
        <v>7.9245253400461344</v>
      </c>
      <c r="AM81" s="3">
        <f t="shared" si="42"/>
        <v>859.67374538779461</v>
      </c>
      <c r="AN81" s="4">
        <f t="shared" si="43"/>
        <v>9.7560423715274625E-2</v>
      </c>
      <c r="AO81" s="3">
        <f t="shared" si="44"/>
        <v>614.65445995554785</v>
      </c>
      <c r="AP81" s="4">
        <f t="shared" si="45"/>
        <v>0.35476858124405786</v>
      </c>
      <c r="AQ81" s="4">
        <f t="shared" si="51"/>
        <v>791.08339942081045</v>
      </c>
      <c r="AR81" s="4">
        <f t="shared" si="52"/>
        <v>0.16956290498652216</v>
      </c>
      <c r="AS81" s="4">
        <f t="shared" si="53"/>
        <v>948.78292908095659</v>
      </c>
      <c r="AT81" s="4">
        <f t="shared" si="54"/>
        <v>4.0183626641257927E-3</v>
      </c>
      <c r="AU81" s="3">
        <f t="shared" si="55"/>
        <v>14.65309351032459</v>
      </c>
      <c r="AV81" s="4"/>
      <c r="AW81" s="4"/>
      <c r="AX81" s="4"/>
      <c r="AY81" s="4"/>
      <c r="AZ81" s="3">
        <f t="shared" si="46"/>
        <v>760.52949475718219</v>
      </c>
      <c r="BA81" s="3">
        <f t="shared" si="47"/>
        <v>36895.252799879221</v>
      </c>
      <c r="BB81" s="4">
        <f t="shared" si="48"/>
        <v>4.0657383785472387E-2</v>
      </c>
      <c r="BC81" s="4">
        <f t="shared" si="49"/>
        <v>0.20163676198915809</v>
      </c>
      <c r="BD81" s="4">
        <f t="shared" si="56"/>
        <v>2.7945529138998162</v>
      </c>
      <c r="BE81" s="4"/>
    </row>
    <row r="82" spans="8:57" x14ac:dyDescent="0.2">
      <c r="H82">
        <v>1044.3621589029103</v>
      </c>
      <c r="I82">
        <v>45.054296455402401</v>
      </c>
      <c r="J82">
        <v>400</v>
      </c>
      <c r="M82">
        <v>1031.4288614316386</v>
      </c>
      <c r="N82">
        <v>47.110625017825498</v>
      </c>
      <c r="O82">
        <v>500</v>
      </c>
      <c r="R82">
        <v>922.33280040277043</v>
      </c>
      <c r="S82">
        <v>47.226133433904309</v>
      </c>
      <c r="T82">
        <v>600</v>
      </c>
      <c r="W82">
        <v>987.32527927940657</v>
      </c>
      <c r="X82">
        <v>49.983570772026241</v>
      </c>
      <c r="Y82">
        <v>700</v>
      </c>
      <c r="AA82">
        <v>1044.3621589029103</v>
      </c>
      <c r="AB82">
        <v>45.054296455402401</v>
      </c>
      <c r="AC82">
        <v>400</v>
      </c>
      <c r="AE82" s="3">
        <f t="shared" si="35"/>
        <v>869.37153066822634</v>
      </c>
      <c r="AF82" s="3">
        <f t="shared" si="36"/>
        <v>30621.719969969377</v>
      </c>
      <c r="AG82" s="4">
        <f t="shared" si="37"/>
        <v>2.807548878632888E-2</v>
      </c>
      <c r="AH82" s="4">
        <f t="shared" si="38"/>
        <v>0.16755741937117818</v>
      </c>
      <c r="AI82" s="4">
        <f t="shared" si="50"/>
        <v>2.2165169570105956</v>
      </c>
      <c r="AJ82" s="3">
        <f t="shared" si="39"/>
        <v>840.33266343869684</v>
      </c>
      <c r="AK82" s="4">
        <f t="shared" si="40"/>
        <v>0.19536278074125549</v>
      </c>
      <c r="AL82" s="4">
        <f t="shared" si="41"/>
        <v>39.85976958712412</v>
      </c>
      <c r="AM82" s="3">
        <f t="shared" si="42"/>
        <v>834.24049736323741</v>
      </c>
      <c r="AN82" s="4">
        <f t="shared" si="43"/>
        <v>0.20119616528465867</v>
      </c>
      <c r="AO82" s="3">
        <f t="shared" si="44"/>
        <v>615.03494277978666</v>
      </c>
      <c r="AP82" s="4">
        <f t="shared" si="45"/>
        <v>0.41109036023875728</v>
      </c>
      <c r="AQ82" s="4">
        <f t="shared" si="51"/>
        <v>765.92237086040939</v>
      </c>
      <c r="AR82" s="4">
        <f t="shared" si="52"/>
        <v>0.26661229121418811</v>
      </c>
      <c r="AS82" s="4">
        <f t="shared" si="53"/>
        <v>919.82203750636677</v>
      </c>
      <c r="AT82" s="4">
        <f t="shared" si="54"/>
        <v>0.1192499367531388</v>
      </c>
      <c r="AU82" s="3">
        <f t="shared" si="55"/>
        <v>15510.241837465806</v>
      </c>
      <c r="AV82" s="4"/>
      <c r="AW82" s="4"/>
      <c r="AX82" s="4"/>
      <c r="AY82" s="4"/>
      <c r="AZ82" s="3">
        <f t="shared" si="46"/>
        <v>738.76306618239028</v>
      </c>
      <c r="BA82" s="3">
        <f t="shared" si="47"/>
        <v>93390.80547160501</v>
      </c>
      <c r="BB82" s="4">
        <f t="shared" si="48"/>
        <v>8.5625252740069727E-2</v>
      </c>
      <c r="BC82" s="4">
        <f t="shared" si="49"/>
        <v>0.29261792962849992</v>
      </c>
      <c r="BD82" s="4">
        <f t="shared" si="56"/>
        <v>5.1153689555427482</v>
      </c>
      <c r="BE82" s="4"/>
    </row>
    <row r="83" spans="8:57" x14ac:dyDescent="0.2">
      <c r="H83">
        <v>929.10040029384254</v>
      </c>
      <c r="I83">
        <v>45.681182213182367</v>
      </c>
      <c r="J83">
        <v>400</v>
      </c>
      <c r="M83">
        <v>804.83471057587406</v>
      </c>
      <c r="N83">
        <v>47.829466655932926</v>
      </c>
      <c r="O83">
        <v>500</v>
      </c>
      <c r="R83">
        <v>990.26708662524288</v>
      </c>
      <c r="S83">
        <v>47.979798385846706</v>
      </c>
      <c r="T83">
        <v>600</v>
      </c>
      <c r="W83">
        <v>835.2289962498204</v>
      </c>
      <c r="X83">
        <v>50.542457277851888</v>
      </c>
      <c r="Y83">
        <v>700</v>
      </c>
      <c r="AA83">
        <v>929.10040029384254</v>
      </c>
      <c r="AB83">
        <v>45.681182213182367</v>
      </c>
      <c r="AC83">
        <v>400</v>
      </c>
      <c r="AE83" s="3">
        <f t="shared" si="35"/>
        <v>839.41674409397706</v>
      </c>
      <c r="AF83" s="3">
        <f t="shared" si="36"/>
        <v>8043.1581893756702</v>
      </c>
      <c r="AG83" s="4">
        <f t="shared" si="37"/>
        <v>9.3175410744537699E-3</v>
      </c>
      <c r="AH83" s="4">
        <f t="shared" si="38"/>
        <v>9.6527411000470589E-2</v>
      </c>
      <c r="AI83" s="4">
        <f t="shared" si="50"/>
        <v>0.91412862899563385</v>
      </c>
      <c r="AJ83" s="3">
        <f t="shared" si="39"/>
        <v>809.21781224484732</v>
      </c>
      <c r="AK83" s="4">
        <f t="shared" si="40"/>
        <v>0.12903082165402197</v>
      </c>
      <c r="AL83" s="4">
        <f t="shared" si="41"/>
        <v>15.468548837972486</v>
      </c>
      <c r="AM83" s="3">
        <f t="shared" si="42"/>
        <v>803.08324819505197</v>
      </c>
      <c r="AN83" s="4">
        <f t="shared" si="43"/>
        <v>0.13563351394417189</v>
      </c>
      <c r="AO83" s="3">
        <f t="shared" si="44"/>
        <v>615.78337351226253</v>
      </c>
      <c r="AP83" s="4">
        <f t="shared" si="45"/>
        <v>0.33722623161338494</v>
      </c>
      <c r="AQ83" s="4">
        <f t="shared" si="51"/>
        <v>735.22656531104565</v>
      </c>
      <c r="AR83" s="4">
        <f t="shared" si="52"/>
        <v>0.20866833651291211</v>
      </c>
      <c r="AS83" s="4">
        <f t="shared" si="53"/>
        <v>884.40149914350798</v>
      </c>
      <c r="AT83" s="4">
        <f t="shared" si="54"/>
        <v>4.810987180308806E-2</v>
      </c>
      <c r="AU83" s="3">
        <f t="shared" si="55"/>
        <v>1997.9917640473807</v>
      </c>
      <c r="AV83" s="4"/>
      <c r="AW83" s="4"/>
      <c r="AX83" s="4"/>
      <c r="AY83" s="4"/>
      <c r="AZ83" s="3">
        <f t="shared" si="46"/>
        <v>712.03206311124939</v>
      </c>
      <c r="BA83" s="3">
        <f t="shared" si="47"/>
        <v>47118.663007215953</v>
      </c>
      <c r="BB83" s="4">
        <f t="shared" si="48"/>
        <v>5.4584289853083029E-2</v>
      </c>
      <c r="BC83" s="4">
        <f t="shared" si="49"/>
        <v>0.23363280988140991</v>
      </c>
      <c r="BD83" s="4">
        <f t="shared" si="56"/>
        <v>3.4421680718264551</v>
      </c>
      <c r="BE83" s="4"/>
    </row>
    <row r="84" spans="8:57" x14ac:dyDescent="0.2">
      <c r="H84">
        <v>893.75407043790312</v>
      </c>
      <c r="I84">
        <v>45.748139369175149</v>
      </c>
      <c r="J84">
        <v>400</v>
      </c>
      <c r="M84">
        <v>919.08449640843833</v>
      </c>
      <c r="N84">
        <v>48.151310890021122</v>
      </c>
      <c r="O84">
        <v>500</v>
      </c>
      <c r="R84">
        <v>899.07757258446418</v>
      </c>
      <c r="S84">
        <v>48.796718542050058</v>
      </c>
      <c r="T84">
        <v>600</v>
      </c>
      <c r="W84">
        <v>816.79675649127921</v>
      </c>
      <c r="X84">
        <v>50.620740912483562</v>
      </c>
      <c r="Y84">
        <v>700</v>
      </c>
      <c r="AA84">
        <v>893.75407043790312</v>
      </c>
      <c r="AB84">
        <v>45.748139369175149</v>
      </c>
      <c r="AC84">
        <v>400</v>
      </c>
      <c r="AE84" s="3">
        <f t="shared" si="35"/>
        <v>836.32378295756973</v>
      </c>
      <c r="AF84" s="3">
        <f t="shared" si="36"/>
        <v>3298.2379200737382</v>
      </c>
      <c r="AG84" s="4">
        <f t="shared" si="37"/>
        <v>4.1290098131643105E-3</v>
      </c>
      <c r="AH84" s="4">
        <f t="shared" si="38"/>
        <v>6.4257371663991286E-2</v>
      </c>
      <c r="AI84" s="4">
        <f t="shared" si="50"/>
        <v>0.48696018377188083</v>
      </c>
      <c r="AJ84" s="3">
        <f t="shared" si="39"/>
        <v>806.00482076514277</v>
      </c>
      <c r="AK84" s="4">
        <f t="shared" si="40"/>
        <v>9.8180531507696289E-2</v>
      </c>
      <c r="AL84" s="4">
        <f t="shared" si="41"/>
        <v>8.6152679722731556</v>
      </c>
      <c r="AM84" s="3">
        <f t="shared" si="42"/>
        <v>799.86630422851601</v>
      </c>
      <c r="AN84" s="4">
        <f t="shared" si="43"/>
        <v>0.10504877047819869</v>
      </c>
      <c r="AO84" s="3">
        <f t="shared" si="44"/>
        <v>615.87934479792307</v>
      </c>
      <c r="AP84" s="4">
        <f t="shared" si="45"/>
        <v>0.31090736795619039</v>
      </c>
      <c r="AQ84" s="4">
        <f t="shared" si="51"/>
        <v>732.06582625567103</v>
      </c>
      <c r="AR84" s="4">
        <f t="shared" si="52"/>
        <v>0.18090909963969332</v>
      </c>
      <c r="AS84" s="4">
        <f t="shared" si="53"/>
        <v>880.74849630885296</v>
      </c>
      <c r="AT84" s="4">
        <f t="shared" si="54"/>
        <v>1.4551625060211426E-2</v>
      </c>
      <c r="AU84" s="3">
        <f t="shared" si="55"/>
        <v>169.14495842621884</v>
      </c>
      <c r="AV84" s="4"/>
      <c r="AW84" s="4"/>
      <c r="AX84" s="4"/>
      <c r="AY84" s="4"/>
      <c r="AZ84" s="3">
        <f t="shared" si="46"/>
        <v>709.26800826977046</v>
      </c>
      <c r="BA84" s="3">
        <f t="shared" si="47"/>
        <v>34035.107134304111</v>
      </c>
      <c r="BB84" s="4">
        <f t="shared" si="48"/>
        <v>4.2607990919738895E-2</v>
      </c>
      <c r="BC84" s="4">
        <f t="shared" si="49"/>
        <v>0.20641703156411026</v>
      </c>
      <c r="BD84" s="4">
        <f t="shared" si="56"/>
        <v>2.8036726737759836</v>
      </c>
      <c r="BE84" s="4"/>
    </row>
    <row r="85" spans="8:57" x14ac:dyDescent="0.2">
      <c r="H85">
        <v>879.32911599319903</v>
      </c>
      <c r="I85">
        <v>45.864719789976931</v>
      </c>
      <c r="J85">
        <v>400</v>
      </c>
      <c r="M85">
        <v>750.79958793593175</v>
      </c>
      <c r="N85">
        <v>49.407346564503491</v>
      </c>
      <c r="O85">
        <v>500</v>
      </c>
      <c r="R85">
        <v>854.31009521507485</v>
      </c>
      <c r="S85">
        <v>49.291141255855678</v>
      </c>
      <c r="T85">
        <v>600</v>
      </c>
      <c r="W85">
        <v>882.20208446171489</v>
      </c>
      <c r="X85">
        <v>50.662498217364991</v>
      </c>
      <c r="Y85">
        <v>700</v>
      </c>
      <c r="AA85">
        <v>879.32911599319903</v>
      </c>
      <c r="AB85">
        <v>45.864719789976931</v>
      </c>
      <c r="AC85">
        <v>400</v>
      </c>
      <c r="AE85" s="3">
        <f t="shared" si="35"/>
        <v>830.98570287222947</v>
      </c>
      <c r="AF85" s="3">
        <f t="shared" si="36"/>
        <v>2337.0855921847315</v>
      </c>
      <c r="AG85" s="4">
        <f t="shared" si="37"/>
        <v>3.0225375913398933E-3</v>
      </c>
      <c r="AH85" s="4">
        <f t="shared" si="38"/>
        <v>5.4977609909306654E-2</v>
      </c>
      <c r="AI85" s="4">
        <f t="shared" si="50"/>
        <v>0.38225617516503863</v>
      </c>
      <c r="AJ85" s="3">
        <f t="shared" si="39"/>
        <v>800.45963227159484</v>
      </c>
      <c r="AK85" s="4">
        <f t="shared" si="40"/>
        <v>8.9692792251649014E-2</v>
      </c>
      <c r="AL85" s="4">
        <f t="shared" si="41"/>
        <v>7.0740242184366577</v>
      </c>
      <c r="AM85" s="3">
        <f t="shared" si="42"/>
        <v>794.31448585186251</v>
      </c>
      <c r="AN85" s="4">
        <f t="shared" si="43"/>
        <v>9.6681240954148095E-2</v>
      </c>
      <c r="AO85" s="3">
        <f t="shared" si="44"/>
        <v>616.05351604893121</v>
      </c>
      <c r="AP85" s="4">
        <f t="shared" si="45"/>
        <v>0.29940507502347286</v>
      </c>
      <c r="AQ85" s="4">
        <f t="shared" si="51"/>
        <v>726.61493649972579</v>
      </c>
      <c r="AR85" s="4">
        <f t="shared" si="52"/>
        <v>0.17367124176365198</v>
      </c>
      <c r="AS85" s="4">
        <f t="shared" si="53"/>
        <v>874.44607839204161</v>
      </c>
      <c r="AT85" s="4">
        <f t="shared" si="54"/>
        <v>5.5531399021651164E-3</v>
      </c>
      <c r="AU85" s="3">
        <f t="shared" si="55"/>
        <v>23.844056214317131</v>
      </c>
      <c r="AV85" s="4"/>
      <c r="AW85" s="4"/>
      <c r="AX85" s="4"/>
      <c r="AY85" s="4"/>
      <c r="AZ85" s="3">
        <f t="shared" si="46"/>
        <v>704.49598089005167</v>
      </c>
      <c r="BA85" s="3">
        <f t="shared" si="47"/>
        <v>30566.625129995376</v>
      </c>
      <c r="BB85" s="4">
        <f t="shared" si="48"/>
        <v>3.9531617414764721E-2</v>
      </c>
      <c r="BC85" s="4">
        <f t="shared" si="49"/>
        <v>0.19882559547192288</v>
      </c>
      <c r="BD85" s="4">
        <f t="shared" si="56"/>
        <v>2.6289611271986306</v>
      </c>
      <c r="BE85" s="4"/>
    </row>
    <row r="86" spans="8:57" x14ac:dyDescent="0.2">
      <c r="H86">
        <v>982.61273544029052</v>
      </c>
      <c r="I86">
        <v>46.19579562163598</v>
      </c>
      <c r="J86">
        <v>400</v>
      </c>
      <c r="M86">
        <v>778.71017891229508</v>
      </c>
      <c r="N86">
        <v>49.459725547188718</v>
      </c>
      <c r="O86">
        <v>500</v>
      </c>
      <c r="R86">
        <v>840.38062852883081</v>
      </c>
      <c r="S86">
        <v>49.334739054058794</v>
      </c>
      <c r="T86">
        <v>600</v>
      </c>
      <c r="W86">
        <v>1006.3005666244782</v>
      </c>
      <c r="X86">
        <v>50.74103956123151</v>
      </c>
      <c r="Y86">
        <v>700</v>
      </c>
      <c r="AA86">
        <v>982.61273544029052</v>
      </c>
      <c r="AB86">
        <v>46.19579562163598</v>
      </c>
      <c r="AC86">
        <v>400</v>
      </c>
      <c r="AE86" s="3">
        <f t="shared" si="35"/>
        <v>816.14469486830853</v>
      </c>
      <c r="AF86" s="3">
        <f t="shared" si="36"/>
        <v>27711.608531875041</v>
      </c>
      <c r="AG86" s="4">
        <f t="shared" si="37"/>
        <v>2.8700995331887812E-2</v>
      </c>
      <c r="AH86" s="4">
        <f t="shared" si="38"/>
        <v>0.16941368106468796</v>
      </c>
      <c r="AI86" s="4">
        <f t="shared" si="50"/>
        <v>2.1858175713826093</v>
      </c>
      <c r="AJ86" s="3">
        <f t="shared" si="39"/>
        <v>785.0437997443031</v>
      </c>
      <c r="AK86" s="4">
        <f t="shared" si="40"/>
        <v>0.2010649043821526</v>
      </c>
      <c r="AL86" s="4">
        <f t="shared" si="41"/>
        <v>39.724179164597366</v>
      </c>
      <c r="AM86" s="3">
        <f t="shared" si="42"/>
        <v>778.88151419756593</v>
      </c>
      <c r="AN86" s="4">
        <f t="shared" si="43"/>
        <v>0.20733623114648153</v>
      </c>
      <c r="AO86" s="3">
        <f t="shared" si="44"/>
        <v>616.59585060945506</v>
      </c>
      <c r="AP86" s="4">
        <f t="shared" si="45"/>
        <v>0.37249352835512567</v>
      </c>
      <c r="AQ86" s="4">
        <f t="shared" si="51"/>
        <v>711.48932827283329</v>
      </c>
      <c r="AR86" s="4">
        <f t="shared" si="52"/>
        <v>0.27592091715152856</v>
      </c>
      <c r="AS86" s="4">
        <f t="shared" si="53"/>
        <v>856.94014985849344</v>
      </c>
      <c r="AT86" s="4">
        <f t="shared" si="54"/>
        <v>0.12789635331307356</v>
      </c>
      <c r="AU86" s="3">
        <f t="shared" si="55"/>
        <v>15793.598766814112</v>
      </c>
      <c r="AV86" s="4"/>
      <c r="AW86" s="4"/>
      <c r="AX86" s="4"/>
      <c r="AY86" s="4"/>
      <c r="AZ86" s="3">
        <f t="shared" si="46"/>
        <v>691.21867002289082</v>
      </c>
      <c r="BA86" s="3">
        <f t="shared" si="47"/>
        <v>84910.501360479815</v>
      </c>
      <c r="BB86" s="4">
        <f t="shared" si="48"/>
        <v>8.7942058663690634E-2</v>
      </c>
      <c r="BC86" s="4">
        <f t="shared" si="49"/>
        <v>0.29655026330065976</v>
      </c>
      <c r="BD86" s="4">
        <f t="shared" si="56"/>
        <v>5.0621926074763524</v>
      </c>
      <c r="BE86" s="4"/>
    </row>
    <row r="87" spans="8:57" x14ac:dyDescent="0.2">
      <c r="H87">
        <v>831.52286770434932</v>
      </c>
      <c r="I87">
        <v>46.978389257725347</v>
      </c>
      <c r="J87">
        <v>400</v>
      </c>
      <c r="M87">
        <v>842.77192690847323</v>
      </c>
      <c r="N87">
        <v>50.263345785001285</v>
      </c>
      <c r="O87">
        <v>500</v>
      </c>
      <c r="R87">
        <v>910.25472333345408</v>
      </c>
      <c r="S87">
        <v>50.288713837624364</v>
      </c>
      <c r="T87">
        <v>600</v>
      </c>
      <c r="W87">
        <v>844.25397850171419</v>
      </c>
      <c r="X87">
        <v>51.144523433558007</v>
      </c>
      <c r="Y87">
        <v>700</v>
      </c>
      <c r="AA87">
        <v>831.52286770434932</v>
      </c>
      <c r="AB87">
        <v>46.978389257725347</v>
      </c>
      <c r="AC87">
        <v>400</v>
      </c>
      <c r="AE87" s="3">
        <f t="shared" si="35"/>
        <v>782.83239032149231</v>
      </c>
      <c r="AF87" s="3">
        <f t="shared" si="36"/>
        <v>2370.76258777051</v>
      </c>
      <c r="AG87" s="4">
        <f t="shared" si="37"/>
        <v>3.4287803962426418E-3</v>
      </c>
      <c r="AH87" s="4">
        <f t="shared" si="38"/>
        <v>5.8555788750922329E-2</v>
      </c>
      <c r="AI87" s="4">
        <f t="shared" si="50"/>
        <v>0.40859387456744345</v>
      </c>
      <c r="AJ87" s="3">
        <f t="shared" si="39"/>
        <v>750.45464009861189</v>
      </c>
      <c r="AK87" s="4">
        <f t="shared" si="40"/>
        <v>9.7493683883341509E-2</v>
      </c>
      <c r="AL87" s="4">
        <f t="shared" si="41"/>
        <v>7.9036401551765447</v>
      </c>
      <c r="AM87" s="3">
        <f t="shared" si="42"/>
        <v>744.26104258897556</v>
      </c>
      <c r="AN87" s="4">
        <f t="shared" si="43"/>
        <v>0.10494218319729963</v>
      </c>
      <c r="AO87" s="3">
        <f t="shared" si="44"/>
        <v>618.14129193226847</v>
      </c>
      <c r="AP87" s="4">
        <f t="shared" si="45"/>
        <v>0.25661540296682422</v>
      </c>
      <c r="AQ87" s="4">
        <f t="shared" si="51"/>
        <v>677.70998357595897</v>
      </c>
      <c r="AR87" s="4">
        <f t="shared" si="52"/>
        <v>0.18497733508283867</v>
      </c>
      <c r="AS87" s="4">
        <f t="shared" si="53"/>
        <v>817.74915597064501</v>
      </c>
      <c r="AT87" s="4">
        <f t="shared" si="54"/>
        <v>1.6564441302414794E-2</v>
      </c>
      <c r="AU87" s="3">
        <f t="shared" si="55"/>
        <v>189.715134923184</v>
      </c>
      <c r="AV87" s="4"/>
      <c r="AW87" s="4"/>
      <c r="AX87" s="4"/>
      <c r="AY87" s="4"/>
      <c r="AZ87" s="3">
        <f t="shared" si="46"/>
        <v>661.36993027779351</v>
      </c>
      <c r="BA87" s="3">
        <f t="shared" si="47"/>
        <v>28952.022114885418</v>
      </c>
      <c r="BB87" s="4">
        <f t="shared" si="48"/>
        <v>4.1872655815974054E-2</v>
      </c>
      <c r="BC87" s="4">
        <f t="shared" si="49"/>
        <v>0.20462809146344998</v>
      </c>
      <c r="BD87" s="4">
        <f t="shared" si="56"/>
        <v>2.6692237420154843</v>
      </c>
      <c r="BE87" s="4"/>
    </row>
    <row r="88" spans="8:57" x14ac:dyDescent="0.2">
      <c r="H88">
        <v>810.72883059655692</v>
      </c>
      <c r="I88">
        <v>47.254525369835278</v>
      </c>
      <c r="J88">
        <v>400</v>
      </c>
      <c r="M88">
        <v>727.81591859688092</v>
      </c>
      <c r="N88">
        <v>50.728465737783452</v>
      </c>
      <c r="O88">
        <v>500</v>
      </c>
      <c r="R88">
        <v>800.94449018130535</v>
      </c>
      <c r="S88">
        <v>50.330797263526264</v>
      </c>
      <c r="T88">
        <v>600</v>
      </c>
      <c r="W88">
        <v>756.89661620620473</v>
      </c>
      <c r="X88">
        <v>53.67568856160679</v>
      </c>
      <c r="Y88">
        <v>700</v>
      </c>
      <c r="AA88">
        <v>810.72883059655692</v>
      </c>
      <c r="AB88">
        <v>47.254525369835278</v>
      </c>
      <c r="AC88">
        <v>400</v>
      </c>
      <c r="AE88" s="3">
        <f t="shared" si="35"/>
        <v>771.63464339160305</v>
      </c>
      <c r="AF88" s="3">
        <f t="shared" si="36"/>
        <v>1528.3554732159787</v>
      </c>
      <c r="AG88" s="4">
        <f t="shared" si="37"/>
        <v>2.3252686791255112E-3</v>
      </c>
      <c r="AH88" s="4">
        <f t="shared" si="38"/>
        <v>4.8221039797224523E-2</v>
      </c>
      <c r="AI88" s="4">
        <f t="shared" si="50"/>
        <v>0.30150371315051572</v>
      </c>
      <c r="AJ88" s="3">
        <f t="shared" si="39"/>
        <v>738.83470821218862</v>
      </c>
      <c r="AK88" s="4">
        <f t="shared" si="40"/>
        <v>8.8678383783967071E-2</v>
      </c>
      <c r="AL88" s="4">
        <f t="shared" si="41"/>
        <v>6.3754545766125101</v>
      </c>
      <c r="AM88" s="3">
        <f t="shared" si="42"/>
        <v>732.63289230290934</v>
      </c>
      <c r="AN88" s="4">
        <f t="shared" si="43"/>
        <v>9.6328063523018426E-2</v>
      </c>
      <c r="AO88" s="3">
        <f t="shared" si="44"/>
        <v>618.76894748717336</v>
      </c>
      <c r="AP88" s="4">
        <f t="shared" si="45"/>
        <v>0.23677446251434542</v>
      </c>
      <c r="AQ88" s="4">
        <f t="shared" si="51"/>
        <v>666.41427839827202</v>
      </c>
      <c r="AR88" s="4">
        <f t="shared" si="52"/>
        <v>0.17800594570208417</v>
      </c>
      <c r="AS88" s="4">
        <f t="shared" si="53"/>
        <v>804.61311067259794</v>
      </c>
      <c r="AT88" s="4">
        <f t="shared" si="54"/>
        <v>7.5434839531472687E-3</v>
      </c>
      <c r="AU88" s="3">
        <f t="shared" si="55"/>
        <v>37.4020301883088</v>
      </c>
      <c r="AV88" s="4"/>
      <c r="AW88" s="4"/>
      <c r="AX88" s="4"/>
      <c r="AY88" s="4"/>
      <c r="AZ88" s="3">
        <f t="shared" si="46"/>
        <v>651.32469766582676</v>
      </c>
      <c r="BA88" s="3">
        <f t="shared" si="47"/>
        <v>25409.67759539789</v>
      </c>
      <c r="BB88" s="4">
        <f t="shared" si="48"/>
        <v>3.8658760016693099E-2</v>
      </c>
      <c r="BC88" s="4">
        <f t="shared" si="49"/>
        <v>0.19661831048173795</v>
      </c>
      <c r="BD88" s="4">
        <f t="shared" si="56"/>
        <v>2.4824113520200779</v>
      </c>
      <c r="BE88" s="4"/>
    </row>
    <row r="89" spans="8:57" x14ac:dyDescent="0.2">
      <c r="H89">
        <v>840.35503506491068</v>
      </c>
      <c r="I89">
        <v>47.997427945308552</v>
      </c>
      <c r="J89">
        <v>400</v>
      </c>
      <c r="M89">
        <v>793.3672603651363</v>
      </c>
      <c r="N89">
        <v>51.582307792237863</v>
      </c>
      <c r="O89">
        <v>500</v>
      </c>
      <c r="R89">
        <v>783.44019372997445</v>
      </c>
      <c r="S89">
        <v>51.254342667659046</v>
      </c>
      <c r="T89">
        <v>600</v>
      </c>
      <c r="W89">
        <v>869.07100221061251</v>
      </c>
      <c r="X89">
        <v>53.926644176919467</v>
      </c>
      <c r="Y89">
        <v>700</v>
      </c>
      <c r="AA89">
        <v>840.35503506491068</v>
      </c>
      <c r="AB89">
        <v>47.997427945308552</v>
      </c>
      <c r="AC89">
        <v>400</v>
      </c>
      <c r="AE89" s="3">
        <f t="shared" si="35"/>
        <v>742.8375586174119</v>
      </c>
      <c r="AF89" s="3">
        <f t="shared" si="36"/>
        <v>9509.6582126884787</v>
      </c>
      <c r="AG89" s="4">
        <f t="shared" si="37"/>
        <v>1.3466021240022417E-2</v>
      </c>
      <c r="AH89" s="4">
        <f t="shared" si="38"/>
        <v>0.11604318696081393</v>
      </c>
      <c r="AI89" s="4">
        <f t="shared" si="50"/>
        <v>1.1459373495594791</v>
      </c>
      <c r="AJ89" s="3">
        <f t="shared" si="39"/>
        <v>708.97647561038934</v>
      </c>
      <c r="AK89" s="4">
        <f t="shared" si="40"/>
        <v>0.15633696946240513</v>
      </c>
      <c r="AL89" s="4">
        <f t="shared" si="41"/>
        <v>20.539325837456282</v>
      </c>
      <c r="AM89" s="3">
        <f t="shared" si="42"/>
        <v>702.7591039869103</v>
      </c>
      <c r="AN89" s="4">
        <f t="shared" si="43"/>
        <v>0.16373547528917012</v>
      </c>
      <c r="AO89" s="3">
        <f t="shared" si="44"/>
        <v>620.65244240827155</v>
      </c>
      <c r="AP89" s="4">
        <f t="shared" si="45"/>
        <v>0.26144020501961873</v>
      </c>
      <c r="AQ89" s="4">
        <f t="shared" si="51"/>
        <v>637.51803497940432</v>
      </c>
      <c r="AR89" s="4">
        <f t="shared" si="52"/>
        <v>0.24137060126002438</v>
      </c>
      <c r="AS89" s="4">
        <f t="shared" si="53"/>
        <v>770.93542040817022</v>
      </c>
      <c r="AT89" s="4">
        <f t="shared" si="54"/>
        <v>8.2607483456534958E-2</v>
      </c>
      <c r="AU89" s="3">
        <f t="shared" si="55"/>
        <v>4819.0828990903356</v>
      </c>
      <c r="AV89" s="4"/>
      <c r="AW89" s="4"/>
      <c r="AX89" s="4"/>
      <c r="AY89" s="4"/>
      <c r="AZ89" s="3">
        <f t="shared" si="46"/>
        <v>625.47219155027403</v>
      </c>
      <c r="BA89" s="3">
        <f t="shared" si="47"/>
        <v>46174.63643693582</v>
      </c>
      <c r="BB89" s="4">
        <f t="shared" si="48"/>
        <v>6.5384961383833443E-2</v>
      </c>
      <c r="BC89" s="4">
        <f t="shared" si="49"/>
        <v>0.25570483253906923</v>
      </c>
      <c r="BD89" s="4">
        <f t="shared" si="56"/>
        <v>3.7483471591159772</v>
      </c>
      <c r="BE89" s="4"/>
    </row>
    <row r="90" spans="8:57" x14ac:dyDescent="0.2">
      <c r="H90">
        <v>769.27129622194764</v>
      </c>
      <c r="I90">
        <v>48.188482344741189</v>
      </c>
      <c r="J90">
        <v>400</v>
      </c>
      <c r="M90">
        <v>677.49518964851086</v>
      </c>
      <c r="N90">
        <v>51.800228599066116</v>
      </c>
      <c r="O90">
        <v>500</v>
      </c>
      <c r="R90">
        <v>848.16312924521162</v>
      </c>
      <c r="S90">
        <v>51.691266827698811</v>
      </c>
      <c r="T90">
        <v>600</v>
      </c>
      <c r="W90">
        <v>730.36770088626611</v>
      </c>
      <c r="X90">
        <v>54.703134177021802</v>
      </c>
      <c r="Y90">
        <v>700</v>
      </c>
      <c r="AA90">
        <v>769.27129622194764</v>
      </c>
      <c r="AB90">
        <v>48.188482344741189</v>
      </c>
      <c r="AC90">
        <v>400</v>
      </c>
      <c r="AE90" s="3">
        <f t="shared" si="35"/>
        <v>735.72873664676672</v>
      </c>
      <c r="AF90" s="3">
        <f t="shared" si="36"/>
        <v>1125.103302854561</v>
      </c>
      <c r="AG90" s="4">
        <f t="shared" si="37"/>
        <v>1.9012242442116938E-3</v>
      </c>
      <c r="AH90" s="4">
        <f t="shared" si="38"/>
        <v>4.3603030218227881E-2</v>
      </c>
      <c r="AI90" s="4">
        <f t="shared" si="50"/>
        <v>0.25253104260119985</v>
      </c>
      <c r="AJ90" s="3">
        <f t="shared" si="39"/>
        <v>701.61236095073593</v>
      </c>
      <c r="AK90" s="4">
        <f t="shared" si="40"/>
        <v>8.7951982094611997E-2</v>
      </c>
      <c r="AL90" s="4">
        <f t="shared" si="41"/>
        <v>5.9507374635141241</v>
      </c>
      <c r="AM90" s="3">
        <f t="shared" si="42"/>
        <v>695.39242295869713</v>
      </c>
      <c r="AN90" s="4">
        <f t="shared" si="43"/>
        <v>9.6037475499326605E-2</v>
      </c>
      <c r="AO90" s="3">
        <f t="shared" si="44"/>
        <v>621.18010295156546</v>
      </c>
      <c r="AP90" s="4">
        <f t="shared" si="45"/>
        <v>0.19250840892892926</v>
      </c>
      <c r="AQ90" s="4">
        <f t="shared" si="51"/>
        <v>630.42093440482984</v>
      </c>
      <c r="AR90" s="4">
        <f t="shared" si="52"/>
        <v>0.18049596091657261</v>
      </c>
      <c r="AS90" s="4">
        <f t="shared" si="53"/>
        <v>762.64726111125981</v>
      </c>
      <c r="AT90" s="4">
        <f t="shared" si="54"/>
        <v>8.6107919835561927E-3</v>
      </c>
      <c r="AU90" s="3">
        <f t="shared" si="55"/>
        <v>43.877841147625105</v>
      </c>
      <c r="AV90" s="4"/>
      <c r="AW90" s="4"/>
      <c r="AX90" s="4"/>
      <c r="AY90" s="4"/>
      <c r="AZ90" s="3">
        <f t="shared" si="46"/>
        <v>619.08712692497738</v>
      </c>
      <c r="BA90" s="3">
        <f t="shared" si="47"/>
        <v>22555.284707421022</v>
      </c>
      <c r="BB90" s="4">
        <f t="shared" si="48"/>
        <v>3.8114414927097079E-2</v>
      </c>
      <c r="BC90" s="4">
        <f t="shared" si="49"/>
        <v>0.19522913442183029</v>
      </c>
      <c r="BD90" s="4">
        <f t="shared" si="56"/>
        <v>2.3925262264113467</v>
      </c>
      <c r="BE90" s="4"/>
    </row>
    <row r="91" spans="8:57" x14ac:dyDescent="0.2">
      <c r="H91">
        <v>718.16934351252382</v>
      </c>
      <c r="I91">
        <v>48.782111041532509</v>
      </c>
      <c r="J91">
        <v>400</v>
      </c>
      <c r="M91">
        <v>681.83372367567938</v>
      </c>
      <c r="N91">
        <v>51.818339472630434</v>
      </c>
      <c r="O91">
        <v>500</v>
      </c>
      <c r="R91">
        <v>732.3897454137591</v>
      </c>
      <c r="S91">
        <v>52.196384477287502</v>
      </c>
      <c r="T91">
        <v>600</v>
      </c>
      <c r="W91">
        <v>689.19546059630636</v>
      </c>
      <c r="X91">
        <v>54.819852882863017</v>
      </c>
      <c r="Y91">
        <v>700</v>
      </c>
      <c r="AA91">
        <v>718.16934351252382</v>
      </c>
      <c r="AB91">
        <v>48.782111041532509</v>
      </c>
      <c r="AC91">
        <v>400</v>
      </c>
      <c r="AE91" s="3">
        <f t="shared" si="35"/>
        <v>714.36690481663368</v>
      </c>
      <c r="AF91" s="3">
        <f t="shared" si="36"/>
        <v>14.458540036002754</v>
      </c>
      <c r="AG91" s="4">
        <f t="shared" si="37"/>
        <v>2.8033073582212539E-5</v>
      </c>
      <c r="AH91" s="4">
        <f t="shared" si="38"/>
        <v>5.2946268595825087E-3</v>
      </c>
      <c r="AI91" s="4">
        <f t="shared" si="50"/>
        <v>1.0324439149597459E-2</v>
      </c>
      <c r="AJ91" s="3">
        <f t="shared" si="39"/>
        <v>679.50283079708754</v>
      </c>
      <c r="AK91" s="4">
        <f t="shared" si="40"/>
        <v>5.3840383281080553E-2</v>
      </c>
      <c r="AL91" s="4">
        <f t="shared" si="41"/>
        <v>2.0818198647418642</v>
      </c>
      <c r="AM91" s="3">
        <f t="shared" si="42"/>
        <v>673.2783283722116</v>
      </c>
      <c r="AN91" s="4">
        <f t="shared" si="43"/>
        <v>6.2507562521052371E-2</v>
      </c>
      <c r="AO91" s="3">
        <f t="shared" si="44"/>
        <v>622.92448920037793</v>
      </c>
      <c r="AP91" s="4">
        <f t="shared" si="45"/>
        <v>0.13262172100845873</v>
      </c>
      <c r="AQ91" s="4">
        <f t="shared" si="51"/>
        <v>609.18739851522275</v>
      </c>
      <c r="AR91" s="4">
        <f t="shared" si="52"/>
        <v>0.15174964788148268</v>
      </c>
      <c r="AS91" s="4">
        <f t="shared" si="53"/>
        <v>737.80932913106835</v>
      </c>
      <c r="AT91" s="4">
        <f t="shared" si="54"/>
        <v>2.7347290434992004E-2</v>
      </c>
      <c r="AU91" s="3">
        <f t="shared" si="55"/>
        <v>385.72903509663593</v>
      </c>
      <c r="AV91" s="4"/>
      <c r="AW91" s="4"/>
      <c r="AX91" s="4"/>
      <c r="AY91" s="4"/>
      <c r="AZ91" s="3">
        <f t="shared" si="46"/>
        <v>599.89608318326623</v>
      </c>
      <c r="BA91" s="3">
        <f t="shared" si="47"/>
        <v>13988.564108912338</v>
      </c>
      <c r="BB91" s="4">
        <f t="shared" si="48"/>
        <v>2.7121856425211359E-2</v>
      </c>
      <c r="BC91" s="4">
        <f t="shared" si="49"/>
        <v>0.16468714711601315</v>
      </c>
      <c r="BD91" s="4">
        <f t="shared" si="56"/>
        <v>1.7910305373141393</v>
      </c>
      <c r="BE91" s="4"/>
    </row>
    <row r="92" spans="8:57" x14ac:dyDescent="0.2">
      <c r="H92">
        <v>751.17752537816364</v>
      </c>
      <c r="I92">
        <v>48.822050852689479</v>
      </c>
      <c r="J92">
        <v>400</v>
      </c>
      <c r="M92">
        <v>722.37208259070246</v>
      </c>
      <c r="N92">
        <v>52.434210592970103</v>
      </c>
      <c r="O92">
        <v>500</v>
      </c>
      <c r="R92">
        <v>732.5658942100282</v>
      </c>
      <c r="S92">
        <v>52.304542687663918</v>
      </c>
      <c r="T92">
        <v>600</v>
      </c>
      <c r="W92">
        <v>700.90721837590763</v>
      </c>
      <c r="X92">
        <v>55.3455047225954</v>
      </c>
      <c r="Y92">
        <v>700</v>
      </c>
      <c r="AA92">
        <v>751.17752537816364</v>
      </c>
      <c r="AB92">
        <v>48.822050852689479</v>
      </c>
      <c r="AC92">
        <v>400</v>
      </c>
      <c r="AE92" s="3">
        <f t="shared" si="35"/>
        <v>712.96776249181016</v>
      </c>
      <c r="AF92" s="3">
        <f t="shared" si="36"/>
        <v>1459.9859798313553</v>
      </c>
      <c r="AG92" s="4">
        <f t="shared" si="37"/>
        <v>2.5873996428738433E-3</v>
      </c>
      <c r="AH92" s="4">
        <f t="shared" si="38"/>
        <v>5.0866488407141329E-2</v>
      </c>
      <c r="AI92" s="4">
        <f t="shared" si="50"/>
        <v>0.31442634566213606</v>
      </c>
      <c r="AJ92" s="3">
        <f t="shared" si="39"/>
        <v>678.05583381852227</v>
      </c>
      <c r="AK92" s="4">
        <f t="shared" si="40"/>
        <v>9.7342757323350251E-2</v>
      </c>
      <c r="AL92" s="4">
        <f t="shared" si="41"/>
        <v>7.1178670765630372</v>
      </c>
      <c r="AM92" s="3">
        <f t="shared" si="42"/>
        <v>671.8312004382808</v>
      </c>
      <c r="AN92" s="4">
        <f t="shared" si="43"/>
        <v>0.10562925840990475</v>
      </c>
      <c r="AO92" s="3">
        <f t="shared" si="44"/>
        <v>623.04732883716918</v>
      </c>
      <c r="AP92" s="4">
        <f t="shared" si="45"/>
        <v>0.17057245752459135</v>
      </c>
      <c r="AQ92" s="4">
        <f t="shared" si="51"/>
        <v>607.80171933768054</v>
      </c>
      <c r="AR92" s="4">
        <f t="shared" si="52"/>
        <v>0.19086807205567516</v>
      </c>
      <c r="AS92" s="4">
        <f t="shared" si="53"/>
        <v>736.18625446728208</v>
      </c>
      <c r="AT92" s="4">
        <f t="shared" si="54"/>
        <v>1.9957028005243543E-2</v>
      </c>
      <c r="AU92" s="3">
        <f t="shared" si="55"/>
        <v>224.73820352344345</v>
      </c>
      <c r="AV92" s="4"/>
      <c r="AW92" s="4"/>
      <c r="AX92" s="4"/>
      <c r="AY92" s="4"/>
      <c r="AZ92" s="3">
        <f t="shared" si="46"/>
        <v>598.63900227802765</v>
      </c>
      <c r="BA92" s="3">
        <f t="shared" si="47"/>
        <v>23268.001029570722</v>
      </c>
      <c r="BB92" s="4">
        <f t="shared" si="48"/>
        <v>4.1235750470188556E-2</v>
      </c>
      <c r="BC92" s="4">
        <f t="shared" si="49"/>
        <v>0.20306587716844146</v>
      </c>
      <c r="BD92" s="4">
        <f t="shared" si="56"/>
        <v>2.5079953101328347</v>
      </c>
      <c r="BE92" s="4"/>
    </row>
    <row r="93" spans="8:57" x14ac:dyDescent="0.2">
      <c r="H93">
        <v>713.38391053959072</v>
      </c>
      <c r="I93">
        <v>49.363620500358529</v>
      </c>
      <c r="J93">
        <v>400</v>
      </c>
      <c r="M93">
        <v>633.77813835563086</v>
      </c>
      <c r="N93">
        <v>52.76649771662931</v>
      </c>
      <c r="O93">
        <v>500</v>
      </c>
      <c r="R93">
        <v>694.75345213338062</v>
      </c>
      <c r="S93">
        <v>52.928951076126111</v>
      </c>
      <c r="T93">
        <v>600</v>
      </c>
      <c r="W93">
        <v>802.63413820420135</v>
      </c>
      <c r="X93">
        <v>55.492526042897452</v>
      </c>
      <c r="Y93">
        <v>700</v>
      </c>
      <c r="AA93">
        <v>713.38391053959072</v>
      </c>
      <c r="AB93">
        <v>49.363620500358529</v>
      </c>
      <c r="AC93">
        <v>400</v>
      </c>
      <c r="AE93" s="3">
        <f t="shared" si="35"/>
        <v>694.44751161104909</v>
      </c>
      <c r="AF93" s="3">
        <f t="shared" si="36"/>
        <v>358.58720438087227</v>
      </c>
      <c r="AG93" s="4">
        <f t="shared" si="37"/>
        <v>7.0460897068704345E-4</v>
      </c>
      <c r="AH93" s="4">
        <f t="shared" si="38"/>
        <v>2.6544471565413456E-2</v>
      </c>
      <c r="AI93" s="4">
        <f t="shared" si="50"/>
        <v>0.11551085038886588</v>
      </c>
      <c r="AJ93" s="3">
        <f t="shared" si="39"/>
        <v>658.91668972525792</v>
      </c>
      <c r="AK93" s="4">
        <f t="shared" si="40"/>
        <v>7.6350503578269335E-2</v>
      </c>
      <c r="AL93" s="4">
        <f t="shared" si="41"/>
        <v>4.1585997376831019</v>
      </c>
      <c r="AM93" s="3">
        <f t="shared" si="42"/>
        <v>652.69232200824308</v>
      </c>
      <c r="AN93" s="4">
        <f t="shared" si="43"/>
        <v>8.5075634079610246E-2</v>
      </c>
      <c r="AO93" s="3">
        <f t="shared" si="44"/>
        <v>624.77743069333405</v>
      </c>
      <c r="AP93" s="4">
        <f t="shared" si="45"/>
        <v>0.12420588484990686</v>
      </c>
      <c r="AQ93" s="4">
        <f t="shared" si="51"/>
        <v>589.52128297959689</v>
      </c>
      <c r="AR93" s="4">
        <f t="shared" si="52"/>
        <v>0.17362688691185418</v>
      </c>
      <c r="AS93" s="4">
        <f t="shared" si="53"/>
        <v>714.74831317307314</v>
      </c>
      <c r="AT93" s="4">
        <f t="shared" si="54"/>
        <v>1.9125783653438694E-3</v>
      </c>
      <c r="AU93" s="3">
        <f t="shared" si="55"/>
        <v>1.8615945462537835</v>
      </c>
      <c r="AV93" s="4"/>
      <c r="AW93" s="4"/>
      <c r="AX93" s="4"/>
      <c r="AY93" s="4"/>
      <c r="AZ93" s="3">
        <f t="shared" si="46"/>
        <v>581.99935393058001</v>
      </c>
      <c r="BA93" s="3">
        <f t="shared" si="47"/>
        <v>17261.901715346339</v>
      </c>
      <c r="BB93" s="4">
        <f t="shared" si="48"/>
        <v>3.3918920282588548E-2</v>
      </c>
      <c r="BC93" s="4">
        <f t="shared" si="49"/>
        <v>0.18417089966275493</v>
      </c>
      <c r="BD93" s="4">
        <f t="shared" si="56"/>
        <v>2.1110239937017008</v>
      </c>
      <c r="BE93" s="4"/>
    </row>
    <row r="94" spans="8:57" x14ac:dyDescent="0.2">
      <c r="H94">
        <v>772.21387718692154</v>
      </c>
      <c r="I94">
        <v>49.79274517247061</v>
      </c>
      <c r="J94">
        <v>400</v>
      </c>
      <c r="M94">
        <v>620.6429349863671</v>
      </c>
      <c r="N94">
        <v>54.039404478895889</v>
      </c>
      <c r="O94">
        <v>500</v>
      </c>
      <c r="R94">
        <v>676.769337156853</v>
      </c>
      <c r="S94">
        <v>53.988670696213667</v>
      </c>
      <c r="T94">
        <v>600</v>
      </c>
      <c r="W94">
        <v>740.67291511340511</v>
      </c>
      <c r="X94">
        <v>57.237870065697031</v>
      </c>
      <c r="Y94">
        <v>700</v>
      </c>
      <c r="AA94">
        <v>772.21387718692154</v>
      </c>
      <c r="AB94">
        <v>49.79274517247061</v>
      </c>
      <c r="AC94">
        <v>400</v>
      </c>
      <c r="AE94" s="3">
        <f t="shared" si="35"/>
        <v>680.34597298761946</v>
      </c>
      <c r="AF94" s="3">
        <f t="shared" si="36"/>
        <v>8439.7118219721433</v>
      </c>
      <c r="AG94" s="4">
        <f t="shared" si="37"/>
        <v>1.4153127329934087E-2</v>
      </c>
      <c r="AH94" s="4">
        <f t="shared" si="38"/>
        <v>0.11896691695565657</v>
      </c>
      <c r="AI94" s="4">
        <f t="shared" si="50"/>
        <v>1.1402710842895689</v>
      </c>
      <c r="AJ94" s="3">
        <f t="shared" si="39"/>
        <v>644.36373658298567</v>
      </c>
      <c r="AK94" s="4">
        <f t="shared" si="40"/>
        <v>0.16556312231745682</v>
      </c>
      <c r="AL94" s="4">
        <f t="shared" si="41"/>
        <v>21.167268467113487</v>
      </c>
      <c r="AM94" s="3">
        <f t="shared" si="42"/>
        <v>638.14212048203945</v>
      </c>
      <c r="AN94" s="4">
        <f t="shared" si="43"/>
        <v>0.17361997843562293</v>
      </c>
      <c r="AO94" s="3">
        <f t="shared" si="44"/>
        <v>626.22960119375045</v>
      </c>
      <c r="AP94" s="4">
        <f t="shared" si="45"/>
        <v>0.18904642911232511</v>
      </c>
      <c r="AQ94" s="4">
        <f t="shared" si="51"/>
        <v>575.68222424060855</v>
      </c>
      <c r="AR94" s="4">
        <f t="shared" si="52"/>
        <v>0.25450417138611026</v>
      </c>
      <c r="AS94" s="4">
        <f t="shared" si="53"/>
        <v>698.48636268594487</v>
      </c>
      <c r="AT94" s="4">
        <f t="shared" si="54"/>
        <v>9.5475510967967539E-2</v>
      </c>
      <c r="AU94" s="3">
        <f t="shared" si="55"/>
        <v>5435.7463944917245</v>
      </c>
      <c r="AV94" s="4"/>
      <c r="AW94" s="4"/>
      <c r="AX94" s="4"/>
      <c r="AY94" s="4"/>
      <c r="AZ94" s="3">
        <f t="shared" si="46"/>
        <v>569.33153129980383</v>
      </c>
      <c r="BA94" s="3">
        <f t="shared" si="47"/>
        <v>41161.246272660064</v>
      </c>
      <c r="BB94" s="4">
        <f t="shared" si="48"/>
        <v>6.9026096132699874E-2</v>
      </c>
      <c r="BC94" s="4">
        <f t="shared" si="49"/>
        <v>0.26272817917516933</v>
      </c>
      <c r="BD94" s="4">
        <f t="shared" si="56"/>
        <v>3.742215428169771</v>
      </c>
      <c r="BE94" s="4"/>
    </row>
    <row r="95" spans="8:57" x14ac:dyDescent="0.2">
      <c r="H95">
        <v>737.15275284306779</v>
      </c>
      <c r="I95">
        <v>49.86389242416012</v>
      </c>
      <c r="J95">
        <v>400</v>
      </c>
      <c r="M95">
        <v>673.17792784044525</v>
      </c>
      <c r="N95">
        <v>54.538928391168369</v>
      </c>
      <c r="O95">
        <v>500</v>
      </c>
      <c r="R95">
        <v>764.96626473064703</v>
      </c>
      <c r="S95">
        <v>54.430274150871853</v>
      </c>
      <c r="T95">
        <v>600</v>
      </c>
      <c r="W95">
        <v>646.65422014198725</v>
      </c>
      <c r="X95">
        <v>57.290162690746733</v>
      </c>
      <c r="Y95">
        <v>700</v>
      </c>
      <c r="AA95">
        <v>737.15275284306779</v>
      </c>
      <c r="AB95">
        <v>49.86389242416012</v>
      </c>
      <c r="AC95">
        <v>400</v>
      </c>
      <c r="AE95" s="3">
        <f t="shared" si="35"/>
        <v>678.05496772927199</v>
      </c>
      <c r="AF95" s="3">
        <f t="shared" si="36"/>
        <v>3492.5482053563837</v>
      </c>
      <c r="AG95" s="4">
        <f t="shared" si="37"/>
        <v>6.4272830429912223E-3</v>
      </c>
      <c r="AH95" s="4">
        <f t="shared" si="38"/>
        <v>8.0170337675422212E-2</v>
      </c>
      <c r="AI95" s="4">
        <f t="shared" si="50"/>
        <v>0.61631014281791474</v>
      </c>
      <c r="AJ95" s="3">
        <f t="shared" si="39"/>
        <v>642.0011515395189</v>
      </c>
      <c r="AK95" s="4">
        <f t="shared" si="40"/>
        <v>0.12907989685525284</v>
      </c>
      <c r="AL95" s="4">
        <f t="shared" si="41"/>
        <v>12.282158881874233</v>
      </c>
      <c r="AM95" s="3">
        <f t="shared" si="42"/>
        <v>635.78019546941164</v>
      </c>
      <c r="AN95" s="4">
        <f t="shared" si="43"/>
        <v>0.13751906505494299</v>
      </c>
      <c r="AO95" s="3">
        <f t="shared" si="44"/>
        <v>626.47697869426975</v>
      </c>
      <c r="AP95" s="4">
        <f t="shared" si="45"/>
        <v>0.15013953854467904</v>
      </c>
      <c r="AQ95" s="4">
        <f t="shared" si="51"/>
        <v>573.44064037866463</v>
      </c>
      <c r="AR95" s="4">
        <f t="shared" si="52"/>
        <v>0.22208709366273746</v>
      </c>
      <c r="AS95" s="4">
        <f t="shared" si="53"/>
        <v>695.84962740092271</v>
      </c>
      <c r="AT95" s="4">
        <f t="shared" si="54"/>
        <v>5.6030619546418602E-2</v>
      </c>
      <c r="AU95" s="3">
        <f t="shared" si="55"/>
        <v>1705.9481712895717</v>
      </c>
      <c r="AV95" s="4"/>
      <c r="AW95" s="4"/>
      <c r="AX95" s="4"/>
      <c r="AY95" s="4"/>
      <c r="AZ95" s="3">
        <f t="shared" si="46"/>
        <v>567.27373816123372</v>
      </c>
      <c r="BA95" s="3">
        <f t="shared" si="47"/>
        <v>28858.879629270792</v>
      </c>
      <c r="BB95" s="4">
        <f t="shared" si="48"/>
        <v>5.3108554778561724E-2</v>
      </c>
      <c r="BC95" s="4">
        <f t="shared" si="49"/>
        <v>0.23045293397690064</v>
      </c>
      <c r="BD95" s="4">
        <f t="shared" si="56"/>
        <v>3.0036692489284307</v>
      </c>
      <c r="BE95" s="4"/>
    </row>
    <row r="96" spans="8:57" x14ac:dyDescent="0.2">
      <c r="H96">
        <v>664.11210679869646</v>
      </c>
      <c r="I96">
        <v>50.06490664938287</v>
      </c>
      <c r="J96">
        <v>400</v>
      </c>
      <c r="M96">
        <v>584.98609278125036</v>
      </c>
      <c r="N96">
        <v>55.024822652153368</v>
      </c>
      <c r="O96">
        <v>500</v>
      </c>
      <c r="R96">
        <v>642.56213121485314</v>
      </c>
      <c r="S96">
        <v>54.810539370231645</v>
      </c>
      <c r="T96">
        <v>600</v>
      </c>
      <c r="W96">
        <v>614.56341009031757</v>
      </c>
      <c r="X96">
        <v>58.553862777424527</v>
      </c>
      <c r="Y96">
        <v>700</v>
      </c>
      <c r="AA96">
        <v>664.11210679869646</v>
      </c>
      <c r="AB96">
        <v>50.06490664938287</v>
      </c>
      <c r="AC96">
        <v>400</v>
      </c>
      <c r="AE96" s="3">
        <f t="shared" si="35"/>
        <v>671.65235133956367</v>
      </c>
      <c r="AF96" s="3">
        <f t="shared" si="36"/>
        <v>56.855287736077713</v>
      </c>
      <c r="AG96" s="4">
        <f t="shared" si="37"/>
        <v>1.2891043286988638E-4</v>
      </c>
      <c r="AH96" s="4">
        <f t="shared" si="38"/>
        <v>1.1353873033898449E-2</v>
      </c>
      <c r="AI96" s="4">
        <f t="shared" si="50"/>
        <v>3.1177174145646826E-2</v>
      </c>
      <c r="AJ96" s="3">
        <f t="shared" si="39"/>
        <v>635.40123835290638</v>
      </c>
      <c r="AK96" s="4">
        <f t="shared" si="40"/>
        <v>4.3231960616090429E-2</v>
      </c>
      <c r="AL96" s="4">
        <f t="shared" si="41"/>
        <v>1.2412271339021503</v>
      </c>
      <c r="AM96" s="3">
        <f t="shared" si="42"/>
        <v>629.18244738640749</v>
      </c>
      <c r="AN96" s="4">
        <f t="shared" si="43"/>
        <v>5.2596028674533314E-2</v>
      </c>
      <c r="AO96" s="3">
        <f t="shared" si="44"/>
        <v>627.18573865297526</v>
      </c>
      <c r="AP96" s="4">
        <f t="shared" si="45"/>
        <v>5.5602612522337592E-2</v>
      </c>
      <c r="AQ96" s="4">
        <f t="shared" si="51"/>
        <v>567.18643303416741</v>
      </c>
      <c r="AR96" s="4">
        <f t="shared" si="52"/>
        <v>0.14594775907903881</v>
      </c>
      <c r="AS96" s="4">
        <f t="shared" si="53"/>
        <v>688.48886534087626</v>
      </c>
      <c r="AT96" s="4">
        <f t="shared" si="54"/>
        <v>3.6705788514662337E-2</v>
      </c>
      <c r="AU96" s="3">
        <f t="shared" si="55"/>
        <v>594.22635702373589</v>
      </c>
      <c r="AV96" s="4"/>
      <c r="AW96" s="4"/>
      <c r="AX96" s="4"/>
      <c r="AY96" s="4"/>
      <c r="AZ96" s="3">
        <f t="shared" si="46"/>
        <v>561.52342799092276</v>
      </c>
      <c r="BA96" s="3">
        <f t="shared" si="47"/>
        <v>10524.437019524557</v>
      </c>
      <c r="BB96" s="4">
        <f t="shared" si="48"/>
        <v>2.3862507533100794E-2</v>
      </c>
      <c r="BC96" s="4">
        <f t="shared" si="49"/>
        <v>0.15447494144067767</v>
      </c>
      <c r="BD96" s="4">
        <f t="shared" si="56"/>
        <v>1.5646159659358461</v>
      </c>
      <c r="BE96" s="4"/>
    </row>
    <row r="97" spans="8:57" x14ac:dyDescent="0.2">
      <c r="H97">
        <v>639.50806670480085</v>
      </c>
      <c r="I97">
        <v>51.669068444929628</v>
      </c>
      <c r="J97">
        <v>400</v>
      </c>
      <c r="M97">
        <v>624.46335333341256</v>
      </c>
      <c r="N97">
        <v>56.234068258193545</v>
      </c>
      <c r="O97">
        <v>500</v>
      </c>
      <c r="R97">
        <v>730.56497300704029</v>
      </c>
      <c r="S97">
        <v>55.243087506978235</v>
      </c>
      <c r="T97">
        <v>600</v>
      </c>
      <c r="W97">
        <v>684.39030148053848</v>
      </c>
      <c r="X97">
        <v>58.865011663077873</v>
      </c>
      <c r="Y97">
        <v>700</v>
      </c>
      <c r="AA97">
        <v>639.50806670480085</v>
      </c>
      <c r="AB97">
        <v>51.669068444929628</v>
      </c>
      <c r="AC97">
        <v>400</v>
      </c>
      <c r="AE97" s="3">
        <f t="shared" si="35"/>
        <v>624.01762519680346</v>
      </c>
      <c r="AF97" s="3">
        <f t="shared" si="36"/>
        <v>239.95377811268841</v>
      </c>
      <c r="AG97" s="4">
        <f t="shared" si="37"/>
        <v>5.8672627629320813E-4</v>
      </c>
      <c r="AH97" s="4">
        <f t="shared" si="38"/>
        <v>2.422243332725282E-2</v>
      </c>
      <c r="AI97" s="4">
        <f t="shared" si="50"/>
        <v>9.5334406507436006E-2</v>
      </c>
      <c r="AJ97" s="3">
        <f t="shared" si="39"/>
        <v>586.44164548021695</v>
      </c>
      <c r="AK97" s="4">
        <f t="shared" si="40"/>
        <v>8.2980065440018208E-2</v>
      </c>
      <c r="AL97" s="4">
        <f t="shared" si="41"/>
        <v>4.4034551058835438</v>
      </c>
      <c r="AM97" s="3">
        <f t="shared" si="42"/>
        <v>580.25437148617891</v>
      </c>
      <c r="AN97" s="4">
        <f t="shared" si="43"/>
        <v>9.265511774376671E-2</v>
      </c>
      <c r="AO97" s="3">
        <f t="shared" si="44"/>
        <v>633.32031055843913</v>
      </c>
      <c r="AP97" s="4">
        <f t="shared" si="45"/>
        <v>9.6758062462689951E-3</v>
      </c>
      <c r="AQ97" s="4">
        <f t="shared" si="51"/>
        <v>521.15976179804795</v>
      </c>
      <c r="AR97" s="4">
        <f t="shared" si="52"/>
        <v>0.1850614731360111</v>
      </c>
      <c r="AS97" s="4">
        <f t="shared" si="53"/>
        <v>634.12786625234048</v>
      </c>
      <c r="AT97" s="4">
        <f t="shared" si="54"/>
        <v>8.4130298468054997E-3</v>
      </c>
      <c r="AU97" s="3">
        <f t="shared" si="55"/>
        <v>28.946556908654788</v>
      </c>
      <c r="AV97" s="4"/>
      <c r="AW97" s="4"/>
      <c r="AX97" s="4"/>
      <c r="AY97" s="4"/>
      <c r="AZ97" s="3">
        <f t="shared" si="46"/>
        <v>518.78302265070397</v>
      </c>
      <c r="BA97" s="3">
        <f t="shared" si="47"/>
        <v>14574.536261863634</v>
      </c>
      <c r="BB97" s="4">
        <f t="shared" si="48"/>
        <v>3.5637127520483099E-2</v>
      </c>
      <c r="BC97" s="4">
        <f t="shared" si="49"/>
        <v>0.18877798473466947</v>
      </c>
      <c r="BD97" s="4">
        <f t="shared" si="56"/>
        <v>2.0741971434441284</v>
      </c>
      <c r="BE97" s="4"/>
    </row>
    <row r="98" spans="8:57" x14ac:dyDescent="0.2">
      <c r="H98">
        <v>663.40185886042843</v>
      </c>
      <c r="I98">
        <v>52.067059305868298</v>
      </c>
      <c r="J98">
        <v>400</v>
      </c>
      <c r="M98">
        <v>541.37456486953704</v>
      </c>
      <c r="N98">
        <v>57.177236706600922</v>
      </c>
      <c r="O98">
        <v>500</v>
      </c>
      <c r="R98">
        <v>692.70149686280934</v>
      </c>
      <c r="S98">
        <v>55.895075018332626</v>
      </c>
      <c r="T98">
        <v>600</v>
      </c>
      <c r="W98">
        <v>575.93926706052412</v>
      </c>
      <c r="X98">
        <v>60.16478260585307</v>
      </c>
      <c r="Y98">
        <v>700</v>
      </c>
      <c r="AA98">
        <v>663.40185886042843</v>
      </c>
      <c r="AB98">
        <v>52.067059305868298</v>
      </c>
      <c r="AC98">
        <v>400</v>
      </c>
      <c r="AE98" s="3">
        <f t="shared" si="35"/>
        <v>613.07572873456252</v>
      </c>
      <c r="AF98" s="3">
        <f t="shared" si="36"/>
        <v>2532.7193734455891</v>
      </c>
      <c r="AG98" s="4">
        <f t="shared" si="37"/>
        <v>5.7548459717656026E-3</v>
      </c>
      <c r="AH98" s="4">
        <f t="shared" si="38"/>
        <v>7.5860701102518177E-2</v>
      </c>
      <c r="AI98" s="4">
        <f t="shared" si="50"/>
        <v>0.53816273303657014</v>
      </c>
      <c r="AJ98" s="3">
        <f t="shared" si="39"/>
        <v>575.2357053511904</v>
      </c>
      <c r="AK98" s="4">
        <f t="shared" si="40"/>
        <v>0.13290007004304627</v>
      </c>
      <c r="AL98" s="4">
        <f t="shared" si="41"/>
        <v>11.717287976803703</v>
      </c>
      <c r="AM98" s="3">
        <f t="shared" si="42"/>
        <v>569.05968554192293</v>
      </c>
      <c r="AN98" s="4">
        <f t="shared" si="43"/>
        <v>0.14220969094142066</v>
      </c>
      <c r="AO98" s="3">
        <f t="shared" si="44"/>
        <v>634.96142427652444</v>
      </c>
      <c r="AP98" s="4">
        <f t="shared" si="45"/>
        <v>4.2870598271699312E-2</v>
      </c>
      <c r="AQ98" s="4">
        <f t="shared" si="51"/>
        <v>510.7206396690936</v>
      </c>
      <c r="AR98" s="4">
        <f t="shared" si="52"/>
        <v>0.23014891675704074</v>
      </c>
      <c r="AS98" s="4">
        <f t="shared" si="53"/>
        <v>621.7495177519362</v>
      </c>
      <c r="AT98" s="4">
        <f t="shared" si="54"/>
        <v>6.2785987938052151E-2</v>
      </c>
      <c r="AU98" s="3">
        <f t="shared" si="55"/>
        <v>1734.9175198181924</v>
      </c>
      <c r="AV98" s="4"/>
      <c r="AW98" s="4"/>
      <c r="AX98" s="4"/>
      <c r="AY98" s="4"/>
      <c r="AZ98" s="3">
        <f t="shared" si="46"/>
        <v>508.98021935190218</v>
      </c>
      <c r="BA98" s="3">
        <f t="shared" si="47"/>
        <v>23846.042748501237</v>
      </c>
      <c r="BB98" s="4">
        <f t="shared" si="48"/>
        <v>5.4182987855883304E-2</v>
      </c>
      <c r="BC98" s="4">
        <f t="shared" si="49"/>
        <v>0.23277239496100757</v>
      </c>
      <c r="BD98" s="4">
        <f t="shared" si="56"/>
        <v>2.892581168813777</v>
      </c>
      <c r="BE98" s="4"/>
    </row>
    <row r="99" spans="8:57" x14ac:dyDescent="0.2">
      <c r="H99">
        <v>594.98567683440274</v>
      </c>
      <c r="I99">
        <v>53.195413677320381</v>
      </c>
      <c r="J99">
        <v>400</v>
      </c>
      <c r="M99">
        <v>544.79254195687838</v>
      </c>
      <c r="N99">
        <v>57.531308299683118</v>
      </c>
      <c r="O99">
        <v>500</v>
      </c>
      <c r="R99">
        <v>611.45784444061962</v>
      </c>
      <c r="S99">
        <v>56.567189098035286</v>
      </c>
      <c r="T99">
        <v>600</v>
      </c>
      <c r="W99">
        <v>556.0363130123136</v>
      </c>
      <c r="X99">
        <v>60.204899110417195</v>
      </c>
      <c r="Y99">
        <v>700</v>
      </c>
      <c r="AA99">
        <v>594.98567683440274</v>
      </c>
      <c r="AB99">
        <v>53.195413677320381</v>
      </c>
      <c r="AC99">
        <v>400</v>
      </c>
      <c r="AE99" s="3">
        <f t="shared" si="35"/>
        <v>583.74211705090522</v>
      </c>
      <c r="AF99" s="3">
        <f t="shared" si="36"/>
        <v>126.41763660508273</v>
      </c>
      <c r="AG99" s="4">
        <f t="shared" si="37"/>
        <v>3.5710394241625853E-4</v>
      </c>
      <c r="AH99" s="4">
        <f t="shared" si="38"/>
        <v>1.8897194035524388E-2</v>
      </c>
      <c r="AI99" s="4">
        <f t="shared" si="50"/>
        <v>6.3364970807851362E-2</v>
      </c>
      <c r="AJ99" s="3">
        <f t="shared" si="39"/>
        <v>545.28039908945891</v>
      </c>
      <c r="AK99" s="4">
        <f t="shared" si="40"/>
        <v>8.354029295192239E-2</v>
      </c>
      <c r="AL99" s="4">
        <f t="shared" si="41"/>
        <v>4.1523934640692763</v>
      </c>
      <c r="AM99" s="3">
        <f t="shared" si="42"/>
        <v>539.14243057598082</v>
      </c>
      <c r="AN99" s="4">
        <f t="shared" si="43"/>
        <v>9.3856454756244975E-2</v>
      </c>
      <c r="AO99" s="3">
        <f t="shared" si="44"/>
        <v>639.83779105659539</v>
      </c>
      <c r="AP99" s="4">
        <f t="shared" si="45"/>
        <v>7.5383519248440597E-2</v>
      </c>
      <c r="AQ99" s="4">
        <f t="shared" si="51"/>
        <v>483.00004468087479</v>
      </c>
      <c r="AR99" s="4">
        <f t="shared" si="52"/>
        <v>0.18821567730729752</v>
      </c>
      <c r="AS99" s="4">
        <f t="shared" si="53"/>
        <v>588.78592837607721</v>
      </c>
      <c r="AT99" s="4">
        <f t="shared" si="54"/>
        <v>1.0419996143959366E-2</v>
      </c>
      <c r="AU99" s="3">
        <f t="shared" si="55"/>
        <v>38.436880946509788</v>
      </c>
      <c r="AV99" s="4"/>
      <c r="AW99" s="4"/>
      <c r="AX99" s="4"/>
      <c r="AY99" s="4"/>
      <c r="AZ99" s="3">
        <f t="shared" si="46"/>
        <v>482.7394591012349</v>
      </c>
      <c r="BA99" s="3">
        <f t="shared" si="47"/>
        <v>12599.213395401723</v>
      </c>
      <c r="BB99" s="4">
        <f t="shared" si="48"/>
        <v>3.5590198453850815E-2</v>
      </c>
      <c r="BC99" s="4">
        <f t="shared" si="49"/>
        <v>0.18865364680771696</v>
      </c>
      <c r="BD99" s="4">
        <f t="shared" si="56"/>
        <v>1.9987158789626887</v>
      </c>
      <c r="BE99" s="4"/>
    </row>
    <row r="100" spans="8:57" x14ac:dyDescent="0.2">
      <c r="H100">
        <v>590.95531543507298</v>
      </c>
      <c r="I100">
        <v>53.44387676322912</v>
      </c>
      <c r="J100">
        <v>400</v>
      </c>
      <c r="M100">
        <v>501.94588256558302</v>
      </c>
      <c r="N100">
        <v>58.059427484387832</v>
      </c>
      <c r="O100">
        <v>500</v>
      </c>
      <c r="R100">
        <v>589.73552389194333</v>
      </c>
      <c r="S100">
        <v>57.222496690538755</v>
      </c>
      <c r="T100">
        <v>600</v>
      </c>
      <c r="W100">
        <v>642.27212907347007</v>
      </c>
      <c r="X100">
        <v>60.625755407474088</v>
      </c>
      <c r="Y100">
        <v>700</v>
      </c>
      <c r="AA100">
        <v>590.95531543507298</v>
      </c>
      <c r="AB100">
        <v>53.44387676322912</v>
      </c>
      <c r="AC100">
        <v>400</v>
      </c>
      <c r="AE100" s="3">
        <f t="shared" si="35"/>
        <v>577.59772087335648</v>
      </c>
      <c r="AF100" s="3">
        <f t="shared" si="36"/>
        <v>178.4253324751981</v>
      </c>
      <c r="AG100" s="4">
        <f t="shared" si="37"/>
        <v>5.1091332320857892E-4</v>
      </c>
      <c r="AH100" s="4">
        <f t="shared" si="38"/>
        <v>2.2603391851856634E-2</v>
      </c>
      <c r="AI100" s="4">
        <f t="shared" si="50"/>
        <v>8.2610974014348831E-2</v>
      </c>
      <c r="AJ100" s="3">
        <f t="shared" si="39"/>
        <v>539.02286349614599</v>
      </c>
      <c r="AK100" s="4">
        <f t="shared" si="40"/>
        <v>8.7878813477958631E-2</v>
      </c>
      <c r="AL100" s="4">
        <f t="shared" si="41"/>
        <v>4.563762257394016</v>
      </c>
      <c r="AM100" s="3">
        <f t="shared" si="42"/>
        <v>532.89437038441224</v>
      </c>
      <c r="AN100" s="4">
        <f t="shared" si="43"/>
        <v>9.8249298270403268E-2</v>
      </c>
      <c r="AO100" s="3">
        <f t="shared" si="44"/>
        <v>640.9526165559837</v>
      </c>
      <c r="AP100" s="4">
        <f t="shared" si="45"/>
        <v>8.4604199023240401E-2</v>
      </c>
      <c r="AQ100" s="4">
        <f t="shared" si="51"/>
        <v>477.2442594390975</v>
      </c>
      <c r="AR100" s="4">
        <f t="shared" si="52"/>
        <v>0.1924190425671341</v>
      </c>
      <c r="AS100" s="4">
        <f t="shared" si="53"/>
        <v>581.92392027731182</v>
      </c>
      <c r="AT100" s="4">
        <f t="shared" si="54"/>
        <v>1.5282703991099669E-2</v>
      </c>
      <c r="AU100" s="3">
        <f t="shared" si="55"/>
        <v>81.566098495631607</v>
      </c>
      <c r="AV100" s="4"/>
      <c r="AW100" s="4"/>
      <c r="AX100" s="4"/>
      <c r="AY100" s="4"/>
      <c r="AZ100" s="3">
        <f t="shared" si="46"/>
        <v>477.25130255500596</v>
      </c>
      <c r="BA100" s="3">
        <f t="shared" si="47"/>
        <v>12928.602545030444</v>
      </c>
      <c r="BB100" s="4">
        <f t="shared" si="48"/>
        <v>3.7020501512264652E-2</v>
      </c>
      <c r="BC100" s="4">
        <f t="shared" si="49"/>
        <v>0.19240712438021793</v>
      </c>
      <c r="BD100" s="4">
        <f t="shared" si="56"/>
        <v>2.0516772603840678</v>
      </c>
      <c r="BE100" s="4"/>
    </row>
    <row r="101" spans="8:57" x14ac:dyDescent="0.2">
      <c r="H101">
        <v>626.74358921377177</v>
      </c>
      <c r="I101">
        <v>54.080513075904726</v>
      </c>
      <c r="J101">
        <v>400</v>
      </c>
      <c r="M101">
        <v>576.63253710298443</v>
      </c>
      <c r="N101">
        <v>58.346280106834023</v>
      </c>
      <c r="O101">
        <v>500</v>
      </c>
      <c r="R101">
        <v>555.64638447439074</v>
      </c>
      <c r="S101">
        <v>59.452280230666652</v>
      </c>
      <c r="T101">
        <v>600</v>
      </c>
      <c r="W101">
        <v>573.23416207829507</v>
      </c>
      <c r="X101">
        <v>60.897798625359243</v>
      </c>
      <c r="Y101">
        <v>700</v>
      </c>
      <c r="AA101">
        <v>626.74358921377177</v>
      </c>
      <c r="AB101">
        <v>54.080513075904726</v>
      </c>
      <c r="AC101">
        <v>400</v>
      </c>
      <c r="AE101" s="3">
        <f t="shared" si="35"/>
        <v>562.33750608275614</v>
      </c>
      <c r="AF101" s="3">
        <f t="shared" si="36"/>
        <v>4148.1435442792963</v>
      </c>
      <c r="AG101" s="4">
        <f t="shared" si="37"/>
        <v>1.0560244555309309E-2</v>
      </c>
      <c r="AH101" s="4">
        <f t="shared" si="38"/>
        <v>0.10276305053524495</v>
      </c>
      <c r="AI101" s="4">
        <f t="shared" si="50"/>
        <v>0.82470842648363063</v>
      </c>
      <c r="AJ101" s="3">
        <f t="shared" si="39"/>
        <v>523.50922335084056</v>
      </c>
      <c r="AK101" s="4">
        <f t="shared" si="40"/>
        <v>0.16471547158932279</v>
      </c>
      <c r="AL101" s="4">
        <f t="shared" si="41"/>
        <v>17.004297257337402</v>
      </c>
      <c r="AM101" s="3">
        <f t="shared" si="42"/>
        <v>517.40660668015448</v>
      </c>
      <c r="AN101" s="4">
        <f t="shared" si="43"/>
        <v>0.17445249447350034</v>
      </c>
      <c r="AO101" s="3">
        <f t="shared" si="44"/>
        <v>643.8709918629113</v>
      </c>
      <c r="AP101" s="4">
        <f t="shared" si="45"/>
        <v>2.7327607244655286E-2</v>
      </c>
      <c r="AQ101" s="4">
        <f t="shared" si="51"/>
        <v>463.02810923730931</v>
      </c>
      <c r="AR101" s="4">
        <f t="shared" si="52"/>
        <v>0.26121604240394047</v>
      </c>
      <c r="AS101" s="4">
        <f t="shared" si="53"/>
        <v>564.9486713675675</v>
      </c>
      <c r="AT101" s="4">
        <f t="shared" si="54"/>
        <v>9.8596808822127513E-2</v>
      </c>
      <c r="AU101" s="3">
        <f t="shared" si="55"/>
        <v>3818.6118716191349</v>
      </c>
      <c r="AV101" s="4"/>
      <c r="AW101" s="4"/>
      <c r="AX101" s="4"/>
      <c r="AY101" s="4"/>
      <c r="AZ101" s="3">
        <f t="shared" si="46"/>
        <v>463.63545825236872</v>
      </c>
      <c r="BA101" s="3">
        <f t="shared" si="47"/>
        <v>26604.262385722206</v>
      </c>
      <c r="BB101" s="4">
        <f t="shared" si="48"/>
        <v>6.7728494447666307E-2</v>
      </c>
      <c r="BC101" s="4">
        <f t="shared" si="49"/>
        <v>0.26024698739402596</v>
      </c>
      <c r="BD101" s="4">
        <f t="shared" si="56"/>
        <v>3.3237130053884947</v>
      </c>
      <c r="BE101" s="4"/>
    </row>
    <row r="102" spans="8:57" x14ac:dyDescent="0.2">
      <c r="H102">
        <v>543.56851229333165</v>
      </c>
      <c r="I102">
        <v>54.902589595744551</v>
      </c>
      <c r="J102">
        <v>400</v>
      </c>
      <c r="M102">
        <v>510.6257156994983</v>
      </c>
      <c r="N102">
        <v>59.419258506479288</v>
      </c>
      <c r="O102">
        <v>500</v>
      </c>
      <c r="R102">
        <v>531.57985948260045</v>
      </c>
      <c r="S102">
        <v>60.25963920081967</v>
      </c>
      <c r="T102">
        <v>600</v>
      </c>
      <c r="W102">
        <v>522.5477093890172</v>
      </c>
      <c r="X102">
        <v>63.093767353316849</v>
      </c>
      <c r="Y102">
        <v>700</v>
      </c>
      <c r="AA102">
        <v>543.56851229333165</v>
      </c>
      <c r="AB102">
        <v>54.902589595744551</v>
      </c>
      <c r="AC102">
        <v>400</v>
      </c>
      <c r="AE102" s="3">
        <f t="shared" si="35"/>
        <v>543.60399698499305</v>
      </c>
      <c r="AF102" s="3">
        <f t="shared" si="36"/>
        <v>1.2591633423042843E-3</v>
      </c>
      <c r="AG102" s="4">
        <f t="shared" si="37"/>
        <v>4.2616079066374241E-9</v>
      </c>
      <c r="AH102" s="4">
        <f t="shared" si="38"/>
        <v>6.5280991924429461E-5</v>
      </c>
      <c r="AI102" s="4">
        <f t="shared" si="50"/>
        <v>1.2297229059783852E-5</v>
      </c>
      <c r="AJ102" s="3">
        <f t="shared" si="39"/>
        <v>504.52143704551059</v>
      </c>
      <c r="AK102" s="4">
        <f t="shared" si="40"/>
        <v>7.1834689399281587E-2</v>
      </c>
      <c r="AL102" s="4">
        <f t="shared" si="41"/>
        <v>2.8049345223776014</v>
      </c>
      <c r="AM102" s="3">
        <f t="shared" si="42"/>
        <v>498.45530089880151</v>
      </c>
      <c r="AN102" s="4">
        <f t="shared" si="43"/>
        <v>8.2994526677412139E-2</v>
      </c>
      <c r="AO102" s="3">
        <f t="shared" si="44"/>
        <v>647.76167859643624</v>
      </c>
      <c r="AP102" s="4">
        <f t="shared" si="45"/>
        <v>0.1916835945178475</v>
      </c>
      <c r="AQ102" s="4">
        <f t="shared" si="51"/>
        <v>445.7344130247053</v>
      </c>
      <c r="AR102" s="4">
        <f t="shared" si="52"/>
        <v>0.17998485389792243</v>
      </c>
      <c r="AS102" s="4">
        <f t="shared" si="53"/>
        <v>544.24560482152106</v>
      </c>
      <c r="AT102" s="4">
        <f t="shared" si="54"/>
        <v>1.2456433970627395E-3</v>
      </c>
      <c r="AU102" s="3">
        <f t="shared" si="55"/>
        <v>0.45845429172992036</v>
      </c>
      <c r="AV102" s="4"/>
      <c r="AW102" s="4"/>
      <c r="AX102" s="4"/>
      <c r="AY102" s="4"/>
      <c r="AZ102" s="3">
        <f t="shared" si="46"/>
        <v>446.95200419318411</v>
      </c>
      <c r="BA102" s="3">
        <f t="shared" si="47"/>
        <v>9334.7496374658749</v>
      </c>
      <c r="BB102" s="4">
        <f t="shared" si="48"/>
        <v>3.159323459076057E-2</v>
      </c>
      <c r="BC102" s="4">
        <f t="shared" si="49"/>
        <v>0.17774485812748725</v>
      </c>
      <c r="BD102" s="4">
        <f t="shared" si="56"/>
        <v>1.747119917392072</v>
      </c>
      <c r="BE102" s="4"/>
    </row>
    <row r="103" spans="8:57" x14ac:dyDescent="0.2">
      <c r="H103">
        <v>543.95547465915047</v>
      </c>
      <c r="I103">
        <v>55.22589933340295</v>
      </c>
      <c r="J103">
        <v>400</v>
      </c>
      <c r="M103">
        <v>474.08806836858668</v>
      </c>
      <c r="N103">
        <v>60.27146364829968</v>
      </c>
      <c r="O103">
        <v>500</v>
      </c>
      <c r="R103">
        <v>607.93833955559433</v>
      </c>
      <c r="S103">
        <v>61.010929654613328</v>
      </c>
      <c r="T103">
        <v>600</v>
      </c>
      <c r="W103">
        <v>582.94487880642987</v>
      </c>
      <c r="X103">
        <v>64.187874617232524</v>
      </c>
      <c r="Y103">
        <v>700</v>
      </c>
      <c r="AA103">
        <v>543.95547465915047</v>
      </c>
      <c r="AB103">
        <v>55.22589933340295</v>
      </c>
      <c r="AC103">
        <v>400</v>
      </c>
      <c r="AE103" s="3">
        <f t="shared" si="35"/>
        <v>536.51921460229846</v>
      </c>
      <c r="AF103" s="3">
        <f t="shared" si="36"/>
        <v>55.297963633132611</v>
      </c>
      <c r="AG103" s="4">
        <f t="shared" si="37"/>
        <v>1.8688843806064263E-4</v>
      </c>
      <c r="AH103" s="4">
        <f t="shared" si="38"/>
        <v>1.3670714614117384E-2</v>
      </c>
      <c r="AI103" s="4">
        <f t="shared" si="50"/>
        <v>3.7279364627603527E-2</v>
      </c>
      <c r="AJ103" s="3">
        <f t="shared" si="39"/>
        <v>497.3577292007418</v>
      </c>
      <c r="AK103" s="4">
        <f t="shared" si="40"/>
        <v>8.5664631811284586E-2</v>
      </c>
      <c r="AL103" s="4">
        <f t="shared" si="41"/>
        <v>3.9917787079305369</v>
      </c>
      <c r="AM103" s="3">
        <f t="shared" si="42"/>
        <v>491.3067887077018</v>
      </c>
      <c r="AN103" s="4">
        <f t="shared" si="43"/>
        <v>9.6788594662897756E-2</v>
      </c>
      <c r="AO103" s="3">
        <f t="shared" si="44"/>
        <v>649.32674683910375</v>
      </c>
      <c r="AP103" s="4">
        <f t="shared" si="45"/>
        <v>0.19371304654297355</v>
      </c>
      <c r="AQ103" s="4">
        <f t="shared" si="51"/>
        <v>439.24077893040959</v>
      </c>
      <c r="AR103" s="4">
        <f t="shared" si="52"/>
        <v>0.19250600574312898</v>
      </c>
      <c r="AS103" s="4">
        <f t="shared" si="53"/>
        <v>536.45634080682055</v>
      </c>
      <c r="AT103" s="4">
        <f t="shared" si="54"/>
        <v>1.3786300904552847E-2</v>
      </c>
      <c r="AU103" s="3">
        <f t="shared" si="55"/>
        <v>56.237008535160577</v>
      </c>
      <c r="AV103" s="4"/>
      <c r="AW103" s="4"/>
      <c r="AX103" s="4"/>
      <c r="AY103" s="4"/>
      <c r="AZ103" s="3">
        <f t="shared" si="46"/>
        <v>440.65246951572874</v>
      </c>
      <c r="BA103" s="3">
        <f t="shared" si="47"/>
        <v>10671.510871661816</v>
      </c>
      <c r="BB103" s="4">
        <f t="shared" si="48"/>
        <v>3.6066102031957641E-2</v>
      </c>
      <c r="BC103" s="4">
        <f t="shared" si="49"/>
        <v>0.18991077387014577</v>
      </c>
      <c r="BD103" s="4">
        <f t="shared" si="56"/>
        <v>1.9302167556288821</v>
      </c>
      <c r="BE103" s="4"/>
    </row>
    <row r="104" spans="8:57" x14ac:dyDescent="0.2">
      <c r="H104">
        <v>567.46726742618443</v>
      </c>
      <c r="I104">
        <v>56.536022728338104</v>
      </c>
      <c r="J104">
        <v>400</v>
      </c>
      <c r="M104">
        <v>522.96261025229239</v>
      </c>
      <c r="N104">
        <v>60.889383842480456</v>
      </c>
      <c r="O104">
        <v>500</v>
      </c>
      <c r="R104">
        <v>506.7218113694758</v>
      </c>
      <c r="S104">
        <v>61.108439890765602</v>
      </c>
      <c r="T104">
        <v>600</v>
      </c>
      <c r="W104">
        <v>481.51576684148307</v>
      </c>
      <c r="X104">
        <v>64.545075919405221</v>
      </c>
      <c r="Y104">
        <v>700</v>
      </c>
      <c r="AA104">
        <v>567.46726742618443</v>
      </c>
      <c r="AB104">
        <v>56.536022728338104</v>
      </c>
      <c r="AC104">
        <v>400</v>
      </c>
      <c r="AE104" s="3">
        <f t="shared" si="35"/>
        <v>509.32020745541047</v>
      </c>
      <c r="AF104" s="3">
        <f t="shared" si="36"/>
        <v>3381.0805832447841</v>
      </c>
      <c r="AG104" s="4">
        <f t="shared" si="37"/>
        <v>1.0499627467573065E-2</v>
      </c>
      <c r="AH104" s="4">
        <f t="shared" si="38"/>
        <v>0.10246768987135928</v>
      </c>
      <c r="AI104" s="4">
        <f t="shared" si="50"/>
        <v>0.78135937188195159</v>
      </c>
      <c r="AJ104" s="3">
        <f t="shared" si="39"/>
        <v>469.94972340150912</v>
      </c>
      <c r="AK104" s="4">
        <f t="shared" si="40"/>
        <v>0.17184699386623264</v>
      </c>
      <c r="AL104" s="4">
        <f t="shared" si="41"/>
        <v>16.758096789858453</v>
      </c>
      <c r="AM104" s="3">
        <f t="shared" si="42"/>
        <v>463.96457152208546</v>
      </c>
      <c r="AN104" s="4">
        <f t="shared" si="43"/>
        <v>0.18239412534496979</v>
      </c>
      <c r="AO104" s="3">
        <f t="shared" si="44"/>
        <v>655.85026642117862</v>
      </c>
      <c r="AP104" s="4">
        <f t="shared" si="45"/>
        <v>0.15574995082247797</v>
      </c>
      <c r="AQ104" s="4">
        <f t="shared" si="51"/>
        <v>414.55646377965297</v>
      </c>
      <c r="AR104" s="4">
        <f t="shared" si="52"/>
        <v>0.26946189220759231</v>
      </c>
      <c r="AS104" s="4">
        <f t="shared" si="53"/>
        <v>506.76725729538691</v>
      </c>
      <c r="AT104" s="4">
        <f t="shared" si="54"/>
        <v>0.10696653994883205</v>
      </c>
      <c r="AU104" s="3">
        <f t="shared" si="55"/>
        <v>3684.4912298789218</v>
      </c>
      <c r="AV104" s="4"/>
      <c r="AW104" s="4"/>
      <c r="AX104" s="4"/>
      <c r="AY104" s="4"/>
      <c r="AZ104" s="3">
        <f t="shared" si="46"/>
        <v>416.52492186307933</v>
      </c>
      <c r="BA104" s="3">
        <f t="shared" si="47"/>
        <v>22783.591684091836</v>
      </c>
      <c r="BB104" s="4">
        <f t="shared" si="48"/>
        <v>7.0752299203316799E-2</v>
      </c>
      <c r="BC104" s="4">
        <f t="shared" si="49"/>
        <v>0.2659930435242937</v>
      </c>
      <c r="BD104" s="4">
        <f t="shared" si="56"/>
        <v>3.2679531813860536</v>
      </c>
      <c r="BE104" s="4"/>
    </row>
    <row r="105" spans="8:57" x14ac:dyDescent="0.2">
      <c r="H105">
        <v>502.33090128497213</v>
      </c>
      <c r="I105">
        <v>56.891590018678031</v>
      </c>
      <c r="J105">
        <v>400</v>
      </c>
      <c r="M105">
        <v>456.65022596468884</v>
      </c>
      <c r="N105">
        <v>60.934543705517427</v>
      </c>
      <c r="O105">
        <v>500</v>
      </c>
      <c r="R105">
        <v>573.89569754514787</v>
      </c>
      <c r="S105">
        <v>61.170085614114448</v>
      </c>
      <c r="T105">
        <v>600</v>
      </c>
      <c r="W105">
        <v>488.97277797314791</v>
      </c>
      <c r="X105">
        <v>64.890339475865275</v>
      </c>
      <c r="Y105">
        <v>700</v>
      </c>
      <c r="AA105">
        <v>502.33090128497213</v>
      </c>
      <c r="AB105">
        <v>56.891590018678031</v>
      </c>
      <c r="AC105">
        <v>400</v>
      </c>
      <c r="AE105" s="3">
        <f t="shared" si="35"/>
        <v>502.33090235924305</v>
      </c>
      <c r="AF105" s="3">
        <f t="shared" si="36"/>
        <v>1.1540580233894177E-12</v>
      </c>
      <c r="AG105" s="4">
        <f t="shared" si="37"/>
        <v>4.5734912738531381E-18</v>
      </c>
      <c r="AH105" s="4">
        <f t="shared" si="38"/>
        <v>2.1385722512585676E-9</v>
      </c>
      <c r="AI105" s="4">
        <f t="shared" si="50"/>
        <v>2.2165668742036972E-12</v>
      </c>
      <c r="AJ105" s="3">
        <f t="shared" si="39"/>
        <v>462.93203829777008</v>
      </c>
      <c r="AK105" s="4">
        <f t="shared" si="40"/>
        <v>7.8432091050777489E-2</v>
      </c>
      <c r="AL105" s="4">
        <f t="shared" si="41"/>
        <v>3.0901352091093384</v>
      </c>
      <c r="AM105" s="3">
        <f t="shared" si="42"/>
        <v>456.96576944168447</v>
      </c>
      <c r="AN105" s="4">
        <f t="shared" si="43"/>
        <v>9.0309259747395149E-2</v>
      </c>
      <c r="AO105" s="3">
        <f t="shared" si="44"/>
        <v>657.66683571891804</v>
      </c>
      <c r="AP105" s="4">
        <f t="shared" si="45"/>
        <v>0.30923029826871806</v>
      </c>
      <c r="AQ105" s="4">
        <f t="shared" si="51"/>
        <v>408.27760661863351</v>
      </c>
      <c r="AR105" s="4">
        <f t="shared" si="52"/>
        <v>0.18723374259028955</v>
      </c>
      <c r="AS105" s="4">
        <f t="shared" si="53"/>
        <v>499.19468678583996</v>
      </c>
      <c r="AT105" s="4">
        <f t="shared" si="54"/>
        <v>6.2433238550717637E-3</v>
      </c>
      <c r="AU105" s="3">
        <f t="shared" si="55"/>
        <v>9.8358413845668213</v>
      </c>
      <c r="AV105" s="4"/>
      <c r="AW105" s="4"/>
      <c r="AX105" s="4"/>
      <c r="AY105" s="4"/>
      <c r="AZ105" s="3">
        <f t="shared" si="46"/>
        <v>410.34069832782382</v>
      </c>
      <c r="BA105" s="3">
        <f t="shared" si="47"/>
        <v>8462.1974400973377</v>
      </c>
      <c r="BB105" s="4">
        <f t="shared" si="48"/>
        <v>3.3535390219152153E-2</v>
      </c>
      <c r="BC105" s="4">
        <f t="shared" si="49"/>
        <v>0.18312670536858394</v>
      </c>
      <c r="BD105" s="4">
        <f t="shared" si="56"/>
        <v>1.7563961263072103</v>
      </c>
      <c r="BE105" s="4"/>
    </row>
    <row r="106" spans="8:57" x14ac:dyDescent="0.2">
      <c r="H106">
        <v>504.53530740074336</v>
      </c>
      <c r="I106">
        <v>57.23658754767056</v>
      </c>
      <c r="J106">
        <v>400</v>
      </c>
      <c r="M106">
        <v>419.78076405947797</v>
      </c>
      <c r="N106">
        <v>62.519895283304777</v>
      </c>
      <c r="O106">
        <v>500</v>
      </c>
      <c r="R106">
        <v>547.05672249176814</v>
      </c>
      <c r="S106">
        <v>61.26529739858767</v>
      </c>
      <c r="T106">
        <v>600</v>
      </c>
      <c r="W106">
        <v>459.1514277791872</v>
      </c>
      <c r="X106">
        <v>65.479800688875287</v>
      </c>
      <c r="Y106">
        <v>700</v>
      </c>
      <c r="AA106">
        <v>504.53530740074336</v>
      </c>
      <c r="AB106">
        <v>57.23658754767056</v>
      </c>
      <c r="AC106">
        <v>400</v>
      </c>
      <c r="AE106" s="3">
        <f t="shared" si="35"/>
        <v>495.69978796735109</v>
      </c>
      <c r="AF106" s="3">
        <f t="shared" si="36"/>
        <v>78.066403657852604</v>
      </c>
      <c r="AG106" s="4">
        <f t="shared" si="37"/>
        <v>3.0667688665297134E-4</v>
      </c>
      <c r="AH106" s="4">
        <f t="shared" si="38"/>
        <v>1.7512192514159138E-2</v>
      </c>
      <c r="AI106" s="4">
        <f t="shared" si="50"/>
        <v>5.2054294652742819E-2</v>
      </c>
      <c r="AJ106" s="3">
        <f t="shared" si="39"/>
        <v>456.28403900311736</v>
      </c>
      <c r="AK106" s="4">
        <f t="shared" si="40"/>
        <v>9.5635067932522091E-2</v>
      </c>
      <c r="AL106" s="4">
        <f t="shared" si="41"/>
        <v>4.6145133310373199</v>
      </c>
      <c r="AM106" s="3">
        <f t="shared" si="42"/>
        <v>450.33645968924117</v>
      </c>
      <c r="AN106" s="4">
        <f t="shared" si="43"/>
        <v>0.10742330004756837</v>
      </c>
      <c r="AO106" s="3">
        <f t="shared" si="44"/>
        <v>659.44662513719675</v>
      </c>
      <c r="AP106" s="4">
        <f t="shared" si="45"/>
        <v>0.30703761553284137</v>
      </c>
      <c r="AQ106" s="4">
        <f t="shared" si="51"/>
        <v>402.34531158267049</v>
      </c>
      <c r="AR106" s="4">
        <f t="shared" si="52"/>
        <v>0.20254280388132517</v>
      </c>
      <c r="AS106" s="4">
        <f t="shared" si="53"/>
        <v>492.03218448787072</v>
      </c>
      <c r="AT106" s="4">
        <f t="shared" si="54"/>
        <v>2.4781462723166042E-2</v>
      </c>
      <c r="AU106" s="3">
        <f t="shared" si="55"/>
        <v>156.32808257440084</v>
      </c>
      <c r="AV106" s="4"/>
      <c r="AW106" s="4"/>
      <c r="AX106" s="4"/>
      <c r="AY106" s="4"/>
      <c r="AZ106" s="3">
        <f t="shared" si="46"/>
        <v>404.47985484891774</v>
      </c>
      <c r="BA106" s="3">
        <f t="shared" si="47"/>
        <v>10011.093585350629</v>
      </c>
      <c r="BB106" s="4">
        <f t="shared" si="48"/>
        <v>3.9327686032556708E-2</v>
      </c>
      <c r="BC106" s="4">
        <f t="shared" si="49"/>
        <v>0.19831209250208801</v>
      </c>
      <c r="BD106" s="4">
        <f t="shared" si="56"/>
        <v>1.983670694395512</v>
      </c>
      <c r="BE106" s="4"/>
    </row>
    <row r="107" spans="8:57" x14ac:dyDescent="0.2">
      <c r="H107">
        <v>455.85036816055799</v>
      </c>
      <c r="I107">
        <v>58.827205029441764</v>
      </c>
      <c r="J107">
        <v>400</v>
      </c>
      <c r="M107">
        <v>489.30980904746542</v>
      </c>
      <c r="N107">
        <v>63.731385834642488</v>
      </c>
      <c r="O107">
        <v>500</v>
      </c>
      <c r="R107">
        <v>490.222764018254</v>
      </c>
      <c r="S107">
        <v>62.136173999666454</v>
      </c>
      <c r="T107">
        <v>600</v>
      </c>
      <c r="W107">
        <v>444.91339737745704</v>
      </c>
      <c r="X107">
        <v>66.333610240133766</v>
      </c>
      <c r="Y107">
        <v>700</v>
      </c>
      <c r="AA107">
        <v>455.85036816055799</v>
      </c>
      <c r="AB107">
        <v>58.827205029441764</v>
      </c>
      <c r="AC107">
        <v>400</v>
      </c>
      <c r="AE107" s="3">
        <f t="shared" si="35"/>
        <v>466.916308712437</v>
      </c>
      <c r="AF107" s="3">
        <f t="shared" si="36"/>
        <v>122.45504029772032</v>
      </c>
      <c r="AG107" s="4">
        <f t="shared" si="37"/>
        <v>5.8929403597710788E-4</v>
      </c>
      <c r="AH107" s="4">
        <f t="shared" si="38"/>
        <v>2.4275379213868273E-2</v>
      </c>
      <c r="AI107" s="4">
        <f t="shared" si="50"/>
        <v>8.0753283336961135E-2</v>
      </c>
      <c r="AJ107" s="3">
        <f t="shared" si="39"/>
        <v>427.54616850230167</v>
      </c>
      <c r="AK107" s="4">
        <f t="shared" si="40"/>
        <v>6.2090987822317867E-2</v>
      </c>
      <c r="AL107" s="4">
        <f t="shared" si="41"/>
        <v>1.7574357163012471</v>
      </c>
      <c r="AM107" s="3">
        <f t="shared" si="42"/>
        <v>421.68879485170777</v>
      </c>
      <c r="AN107" s="4">
        <f t="shared" si="43"/>
        <v>7.4940321857583661E-2</v>
      </c>
      <c r="AO107" s="3">
        <f t="shared" si="44"/>
        <v>667.85116336010196</v>
      </c>
      <c r="AP107" s="4">
        <f t="shared" si="45"/>
        <v>0.46506663152430272</v>
      </c>
      <c r="AQ107" s="4">
        <f t="shared" si="51"/>
        <v>376.88007236725736</v>
      </c>
      <c r="AR107" s="4">
        <f t="shared" si="52"/>
        <v>0.17323731932467365</v>
      </c>
      <c r="AS107" s="4">
        <f t="shared" si="53"/>
        <v>461.19668115854682</v>
      </c>
      <c r="AT107" s="4">
        <f t="shared" si="54"/>
        <v>1.1728219107428193E-2</v>
      </c>
      <c r="AU107" s="3">
        <f t="shared" si="55"/>
        <v>28.583062672464333</v>
      </c>
      <c r="AV107" s="4"/>
      <c r="AW107" s="4"/>
      <c r="AX107" s="4"/>
      <c r="AY107" s="4"/>
      <c r="AZ107" s="3">
        <f t="shared" si="46"/>
        <v>379.11828536597733</v>
      </c>
      <c r="BA107" s="3">
        <f t="shared" si="47"/>
        <v>5887.8125299943822</v>
      </c>
      <c r="BB107" s="4">
        <f t="shared" si="48"/>
        <v>2.8334095521436606E-2</v>
      </c>
      <c r="BC107" s="4">
        <f t="shared" si="49"/>
        <v>0.16832734632684199</v>
      </c>
      <c r="BD107" s="4">
        <f t="shared" si="56"/>
        <v>1.4744945450765254</v>
      </c>
      <c r="BE107" s="4"/>
    </row>
    <row r="108" spans="8:57" x14ac:dyDescent="0.2">
      <c r="H108">
        <v>465.16170634286186</v>
      </c>
      <c r="I108">
        <v>59.040985951885482</v>
      </c>
      <c r="J108">
        <v>400</v>
      </c>
      <c r="M108">
        <v>412.92133585000664</v>
      </c>
      <c r="N108">
        <v>64.74518482069098</v>
      </c>
      <c r="O108">
        <v>500</v>
      </c>
      <c r="R108">
        <v>460.34350093864845</v>
      </c>
      <c r="S108">
        <v>63.033704644823096</v>
      </c>
      <c r="T108">
        <v>600</v>
      </c>
      <c r="W108">
        <v>523.09457006537275</v>
      </c>
      <c r="X108">
        <v>66.711793872963597</v>
      </c>
      <c r="Y108">
        <v>700</v>
      </c>
      <c r="AA108">
        <v>465.16170634286186</v>
      </c>
      <c r="AB108">
        <v>59.040985951885482</v>
      </c>
      <c r="AC108">
        <v>400</v>
      </c>
      <c r="AE108" s="3">
        <f t="shared" si="35"/>
        <v>463.25813726168167</v>
      </c>
      <c r="AF108" s="3">
        <f t="shared" si="36"/>
        <v>3.6235752468252089</v>
      </c>
      <c r="AG108" s="4">
        <f t="shared" si="37"/>
        <v>1.6746705162959842E-5</v>
      </c>
      <c r="AH108" s="4">
        <f t="shared" si="38"/>
        <v>4.0922738377288295E-3</v>
      </c>
      <c r="AI108" s="4">
        <f t="shared" si="50"/>
        <v>5.6461057517417342E-3</v>
      </c>
      <c r="AJ108" s="3">
        <f t="shared" si="39"/>
        <v>423.90824185739552</v>
      </c>
      <c r="AK108" s="4">
        <f t="shared" si="40"/>
        <v>8.8686286774989159E-2</v>
      </c>
      <c r="AL108" s="4">
        <f t="shared" si="41"/>
        <v>3.6586165818198979</v>
      </c>
      <c r="AM108" s="3">
        <f t="shared" si="42"/>
        <v>418.06342878757403</v>
      </c>
      <c r="AN108" s="4">
        <f t="shared" si="43"/>
        <v>0.10125140765687318</v>
      </c>
      <c r="AO108" s="3">
        <f t="shared" si="44"/>
        <v>669.00340961516872</v>
      </c>
      <c r="AP108" s="4">
        <f t="shared" si="45"/>
        <v>0.43821686199177157</v>
      </c>
      <c r="AQ108" s="4">
        <f t="shared" si="51"/>
        <v>373.67730530263503</v>
      </c>
      <c r="AR108" s="4">
        <f t="shared" si="52"/>
        <v>0.19667225352552004</v>
      </c>
      <c r="AS108" s="4">
        <f t="shared" si="53"/>
        <v>457.30799646487588</v>
      </c>
      <c r="AT108" s="4">
        <f t="shared" si="54"/>
        <v>1.6883827217275615E-2</v>
      </c>
      <c r="AU108" s="3">
        <f t="shared" si="55"/>
        <v>61.680758847574516</v>
      </c>
      <c r="AV108" s="4"/>
      <c r="AW108" s="4"/>
      <c r="AX108" s="4"/>
      <c r="AY108" s="4"/>
      <c r="AZ108" s="3">
        <f t="shared" si="46"/>
        <v>375.90475580340615</v>
      </c>
      <c r="BA108" s="3">
        <f t="shared" si="47"/>
        <v>7966.8032196028444</v>
      </c>
      <c r="BB108" s="4">
        <f t="shared" si="48"/>
        <v>3.6819355338874718E-2</v>
      </c>
      <c r="BC108" s="4">
        <f t="shared" si="49"/>
        <v>0.19188370264010104</v>
      </c>
      <c r="BD108" s="4">
        <f t="shared" si="56"/>
        <v>1.812838486566464</v>
      </c>
      <c r="BE108" s="4"/>
    </row>
    <row r="109" spans="8:57" x14ac:dyDescent="0.2">
      <c r="H109">
        <v>511.23408181518681</v>
      </c>
      <c r="I109">
        <v>59.249369665130146</v>
      </c>
      <c r="J109">
        <v>400</v>
      </c>
      <c r="M109">
        <v>390.83650964354393</v>
      </c>
      <c r="N109">
        <v>65.148079630302647</v>
      </c>
      <c r="O109">
        <v>500</v>
      </c>
      <c r="R109">
        <v>497.2704091180758</v>
      </c>
      <c r="S109">
        <v>63.45963911078875</v>
      </c>
      <c r="T109">
        <v>600</v>
      </c>
      <c r="W109">
        <v>495.28593386027813</v>
      </c>
      <c r="X109">
        <v>68.971701206922233</v>
      </c>
      <c r="Y109">
        <v>700</v>
      </c>
      <c r="AA109">
        <v>511.23408181518681</v>
      </c>
      <c r="AB109">
        <v>59.249369665130146</v>
      </c>
      <c r="AC109">
        <v>400</v>
      </c>
      <c r="AE109" s="3">
        <f t="shared" si="35"/>
        <v>459.73754123427983</v>
      </c>
      <c r="AF109" s="3">
        <f t="shared" si="36"/>
        <v>2651.8936918009995</v>
      </c>
      <c r="AG109" s="4">
        <f t="shared" si="37"/>
        <v>1.0146505914241486E-2</v>
      </c>
      <c r="AH109" s="4">
        <f t="shared" si="38"/>
        <v>0.10072986604896031</v>
      </c>
      <c r="AI109" s="4">
        <f t="shared" si="50"/>
        <v>0.72284849973362308</v>
      </c>
      <c r="AJ109" s="3">
        <f t="shared" si="39"/>
        <v>420.41032614350991</v>
      </c>
      <c r="AK109" s="4">
        <f t="shared" si="40"/>
        <v>0.17765590930322611</v>
      </c>
      <c r="AL109" s="4">
        <f t="shared" si="41"/>
        <v>16.135376900185801</v>
      </c>
      <c r="AM109" s="3">
        <f t="shared" si="42"/>
        <v>414.57784276049188</v>
      </c>
      <c r="AN109" s="4">
        <f t="shared" si="43"/>
        <v>0.18906454497616329</v>
      </c>
      <c r="AO109" s="3">
        <f t="shared" si="44"/>
        <v>670.13128962163262</v>
      </c>
      <c r="AP109" s="4">
        <f t="shared" si="45"/>
        <v>0.31081106181783824</v>
      </c>
      <c r="AQ109" s="4">
        <f t="shared" si="51"/>
        <v>370.60225033109543</v>
      </c>
      <c r="AR109" s="4">
        <f t="shared" si="52"/>
        <v>0.27508305194513688</v>
      </c>
      <c r="AS109" s="4">
        <f t="shared" si="53"/>
        <v>453.57212458813598</v>
      </c>
      <c r="AT109" s="4">
        <f t="shared" si="54"/>
        <v>0.11278973620521619</v>
      </c>
      <c r="AU109" s="3">
        <f t="shared" si="55"/>
        <v>3324.9013112542398</v>
      </c>
      <c r="AV109" s="4"/>
      <c r="AW109" s="4"/>
      <c r="AX109" s="4"/>
      <c r="AY109" s="4"/>
      <c r="AZ109" s="3">
        <f t="shared" si="46"/>
        <v>372.81427570875576</v>
      </c>
      <c r="BA109" s="3">
        <f t="shared" si="47"/>
        <v>19160.042722541966</v>
      </c>
      <c r="BB109" s="4">
        <f t="shared" si="48"/>
        <v>7.3308929163507397E-2</v>
      </c>
      <c r="BC109" s="4">
        <f t="shared" si="49"/>
        <v>0.27075621722041288</v>
      </c>
      <c r="BD109" s="4">
        <f t="shared" si="56"/>
        <v>3.1854996092736827</v>
      </c>
      <c r="BE109" s="4"/>
    </row>
    <row r="110" spans="8:57" x14ac:dyDescent="0.2">
      <c r="H110">
        <v>429.68636653616352</v>
      </c>
      <c r="I110">
        <v>60.764384888407093</v>
      </c>
      <c r="J110">
        <v>400</v>
      </c>
      <c r="M110">
        <v>381.7076555129114</v>
      </c>
      <c r="N110">
        <v>66.023300685369492</v>
      </c>
      <c r="O110">
        <v>500</v>
      </c>
      <c r="R110">
        <v>468.15850345677154</v>
      </c>
      <c r="S110">
        <v>63.860698341604348</v>
      </c>
      <c r="T110">
        <v>600</v>
      </c>
      <c r="W110">
        <v>403.73450812927103</v>
      </c>
      <c r="X110">
        <v>69.897282901299562</v>
      </c>
      <c r="Y110">
        <v>700</v>
      </c>
      <c r="AA110">
        <v>429.68636653616352</v>
      </c>
      <c r="AB110">
        <v>60.764384888407093</v>
      </c>
      <c r="AC110">
        <v>400</v>
      </c>
      <c r="AE110" s="3">
        <f t="shared" si="35"/>
        <v>435.41266098332687</v>
      </c>
      <c r="AF110" s="3">
        <f t="shared" si="36"/>
        <v>32.790448095613868</v>
      </c>
      <c r="AG110" s="4">
        <f t="shared" si="37"/>
        <v>1.776005077526082E-4</v>
      </c>
      <c r="AH110" s="4">
        <f t="shared" si="38"/>
        <v>1.3326684049402845E-2</v>
      </c>
      <c r="AI110" s="4">
        <f t="shared" si="50"/>
        <v>3.1890324572778378E-2</v>
      </c>
      <c r="AJ110" s="3">
        <f t="shared" si="39"/>
        <v>396.33068962251514</v>
      </c>
      <c r="AK110" s="4">
        <f t="shared" si="40"/>
        <v>7.7627961954061867E-2</v>
      </c>
      <c r="AL110" s="4">
        <f t="shared" si="41"/>
        <v>2.589333218404676</v>
      </c>
      <c r="AM110" s="3">
        <f t="shared" si="42"/>
        <v>390.59007264643014</v>
      </c>
      <c r="AN110" s="4">
        <f t="shared" si="43"/>
        <v>9.0987978522336782E-2</v>
      </c>
      <c r="AO110" s="3">
        <f t="shared" si="44"/>
        <v>678.46007445967621</v>
      </c>
      <c r="AP110" s="4">
        <f t="shared" si="45"/>
        <v>0.5789657929548836</v>
      </c>
      <c r="AQ110" s="4">
        <f t="shared" si="51"/>
        <v>349.55219481566752</v>
      </c>
      <c r="AR110" s="4">
        <f t="shared" si="52"/>
        <v>0.186494564317883</v>
      </c>
      <c r="AS110" s="4">
        <f t="shared" si="53"/>
        <v>427.93836608007314</v>
      </c>
      <c r="AT110" s="4">
        <f t="shared" si="54"/>
        <v>4.0680845198360852E-3</v>
      </c>
      <c r="AU110" s="3">
        <f t="shared" si="55"/>
        <v>3.0555055944921792</v>
      </c>
      <c r="AV110" s="4"/>
      <c r="AW110" s="4"/>
      <c r="AX110" s="4"/>
      <c r="AY110" s="4"/>
      <c r="AZ110" s="3">
        <f t="shared" si="46"/>
        <v>351.52294605242798</v>
      </c>
      <c r="BA110" s="3">
        <f t="shared" si="47"/>
        <v>6109.520301717248</v>
      </c>
      <c r="BB110" s="4">
        <f t="shared" si="48"/>
        <v>3.3090548337306513E-2</v>
      </c>
      <c r="BC110" s="4">
        <f t="shared" si="49"/>
        <v>0.1819080766137296</v>
      </c>
      <c r="BD110" s="4">
        <f t="shared" si="56"/>
        <v>1.6082507403157833</v>
      </c>
      <c r="BE110" s="4"/>
    </row>
    <row r="111" spans="8:57" x14ac:dyDescent="0.2">
      <c r="H111">
        <v>470.32522268630908</v>
      </c>
      <c r="I111">
        <v>61.316949584318444</v>
      </c>
      <c r="J111">
        <v>400</v>
      </c>
      <c r="M111">
        <v>440.23251532641638</v>
      </c>
      <c r="N111">
        <v>66.649548364436995</v>
      </c>
      <c r="O111">
        <v>500</v>
      </c>
      <c r="R111">
        <v>465.76925581595208</v>
      </c>
      <c r="S111">
        <v>64.85690534386714</v>
      </c>
      <c r="T111">
        <v>600</v>
      </c>
      <c r="W111">
        <v>401.97989779264663</v>
      </c>
      <c r="X111">
        <v>70.145788120056352</v>
      </c>
      <c r="Y111">
        <v>700</v>
      </c>
      <c r="AA111">
        <v>470.32522268630908</v>
      </c>
      <c r="AB111">
        <v>61.316949584318444</v>
      </c>
      <c r="AC111">
        <v>400</v>
      </c>
      <c r="AE111" s="3">
        <f t="shared" si="35"/>
        <v>427.06275703525762</v>
      </c>
      <c r="AF111" s="3">
        <f t="shared" si="36"/>
        <v>1871.6409342084071</v>
      </c>
      <c r="AG111" s="4">
        <f t="shared" si="37"/>
        <v>8.4610837803031028E-3</v>
      </c>
      <c r="AH111" s="4">
        <f t="shared" si="38"/>
        <v>9.1984149614502075E-2</v>
      </c>
      <c r="AI111" s="4">
        <f t="shared" si="50"/>
        <v>0.60501846783055435</v>
      </c>
      <c r="AJ111" s="3">
        <f t="shared" si="39"/>
        <v>388.10197166628814</v>
      </c>
      <c r="AK111" s="4">
        <f t="shared" si="40"/>
        <v>0.17482211681184076</v>
      </c>
      <c r="AL111" s="4">
        <f t="shared" si="41"/>
        <v>14.374442794471404</v>
      </c>
      <c r="AM111" s="3">
        <f t="shared" si="42"/>
        <v>382.39567908837091</v>
      </c>
      <c r="AN111" s="4">
        <f t="shared" si="43"/>
        <v>0.18695476950123974</v>
      </c>
      <c r="AO111" s="3">
        <f t="shared" si="44"/>
        <v>681.548641402008</v>
      </c>
      <c r="AP111" s="4">
        <f t="shared" si="45"/>
        <v>0.44910076799469834</v>
      </c>
      <c r="AQ111" s="4">
        <f t="shared" si="51"/>
        <v>342.4062611541388</v>
      </c>
      <c r="AR111" s="4">
        <f t="shared" si="52"/>
        <v>0.27197980325517834</v>
      </c>
      <c r="AS111" s="4">
        <f t="shared" si="53"/>
        <v>419.21213291961783</v>
      </c>
      <c r="AT111" s="4">
        <f t="shared" si="54"/>
        <v>0.10867605499605948</v>
      </c>
      <c r="AU111" s="3">
        <f t="shared" si="55"/>
        <v>2612.5479454978372</v>
      </c>
      <c r="AV111" s="4"/>
      <c r="AW111" s="4"/>
      <c r="AX111" s="4"/>
      <c r="AY111" s="4"/>
      <c r="AZ111" s="3">
        <f t="shared" si="46"/>
        <v>344.24058175411409</v>
      </c>
      <c r="BA111" s="3">
        <f t="shared" si="47"/>
        <v>15897.33667900054</v>
      </c>
      <c r="BB111" s="4">
        <f t="shared" si="48"/>
        <v>7.1866721370676914E-2</v>
      </c>
      <c r="BC111" s="4">
        <f t="shared" si="49"/>
        <v>0.26807969220117533</v>
      </c>
      <c r="BD111" s="4">
        <f t="shared" si="56"/>
        <v>3.0101976278968632</v>
      </c>
      <c r="BE111" s="4"/>
    </row>
    <row r="112" spans="8:57" x14ac:dyDescent="0.2">
      <c r="H112">
        <v>410.42072678951524</v>
      </c>
      <c r="I112">
        <v>62.823468708276629</v>
      </c>
      <c r="J112">
        <v>400</v>
      </c>
      <c r="M112">
        <v>405.84863200597209</v>
      </c>
      <c r="N112">
        <v>67.899725986407759</v>
      </c>
      <c r="O112">
        <v>500</v>
      </c>
      <c r="R112">
        <v>412.29205653504772</v>
      </c>
      <c r="S112">
        <v>66.860124926594281</v>
      </c>
      <c r="T112">
        <v>600</v>
      </c>
      <c r="W112">
        <v>371.99186200108346</v>
      </c>
      <c r="X112">
        <v>71.574849630080891</v>
      </c>
      <c r="Y112">
        <v>700</v>
      </c>
      <c r="AA112">
        <v>410.42072678951524</v>
      </c>
      <c r="AB112">
        <v>62.823468708276629</v>
      </c>
      <c r="AC112">
        <v>400</v>
      </c>
      <c r="AE112" s="3">
        <f t="shared" si="35"/>
        <v>405.58346874548101</v>
      </c>
      <c r="AF112" s="3">
        <f t="shared" si="36"/>
        <v>23.399065384573856</v>
      </c>
      <c r="AG112" s="4">
        <f t="shared" si="37"/>
        <v>1.389120564919343E-4</v>
      </c>
      <c r="AH112" s="4">
        <f t="shared" si="38"/>
        <v>1.1786095896942902E-2</v>
      </c>
      <c r="AI112" s="4">
        <f t="shared" si="50"/>
        <v>2.592206517002351E-2</v>
      </c>
      <c r="AJ112" s="3">
        <f t="shared" si="39"/>
        <v>367.02610032446108</v>
      </c>
      <c r="AK112" s="4">
        <f t="shared" si="40"/>
        <v>0.1057320540424586</v>
      </c>
      <c r="AL112" s="4">
        <f t="shared" si="41"/>
        <v>4.58820299055541</v>
      </c>
      <c r="AM112" s="3">
        <f t="shared" si="42"/>
        <v>361.41503891553219</v>
      </c>
      <c r="AN112" s="4">
        <f t="shared" si="43"/>
        <v>0.11940354050178288</v>
      </c>
      <c r="AO112" s="3">
        <f t="shared" si="44"/>
        <v>690.08636237269423</v>
      </c>
      <c r="AP112" s="4">
        <f t="shared" si="45"/>
        <v>0.68141206651730779</v>
      </c>
      <c r="AQ112" s="4">
        <f t="shared" si="51"/>
        <v>324.21336105350122</v>
      </c>
      <c r="AR112" s="4">
        <f t="shared" si="52"/>
        <v>0.21004632590162917</v>
      </c>
      <c r="AS112" s="4">
        <f t="shared" si="53"/>
        <v>396.93924582073697</v>
      </c>
      <c r="AT112" s="4">
        <f t="shared" si="54"/>
        <v>3.2847953548145889E-2</v>
      </c>
      <c r="AU112" s="3">
        <f t="shared" si="55"/>
        <v>181.7503291115307</v>
      </c>
      <c r="AV112" s="4"/>
      <c r="AW112" s="4"/>
      <c r="AX112" s="4"/>
      <c r="AY112" s="4"/>
      <c r="AZ112" s="3">
        <f t="shared" si="46"/>
        <v>325.57384311538772</v>
      </c>
      <c r="BA112" s="3">
        <f t="shared" si="47"/>
        <v>7198.9936692109277</v>
      </c>
      <c r="BB112" s="4">
        <f t="shared" si="48"/>
        <v>4.2737904220815026E-2</v>
      </c>
      <c r="BC112" s="4">
        <f t="shared" si="49"/>
        <v>0.20673147854358084</v>
      </c>
      <c r="BD112" s="4">
        <f t="shared" si="56"/>
        <v>1.9042526061159775</v>
      </c>
      <c r="BE112" s="4"/>
    </row>
    <row r="113" spans="8:57" x14ac:dyDescent="0.2">
      <c r="H113">
        <v>394.383911496179</v>
      </c>
      <c r="I113">
        <v>63.389456220710692</v>
      </c>
      <c r="J113">
        <v>400</v>
      </c>
      <c r="M113">
        <v>337.5787019626614</v>
      </c>
      <c r="N113">
        <v>70.023829639456409</v>
      </c>
      <c r="O113">
        <v>500</v>
      </c>
      <c r="R113">
        <v>416.58690722158667</v>
      </c>
      <c r="S113">
        <v>67.112754870150241</v>
      </c>
      <c r="T113">
        <v>600</v>
      </c>
      <c r="W113">
        <v>444.53643563575946</v>
      </c>
      <c r="X113">
        <v>71.693833556371871</v>
      </c>
      <c r="Y113">
        <v>700</v>
      </c>
      <c r="AA113">
        <v>394.383911496179</v>
      </c>
      <c r="AB113">
        <v>63.389456220710692</v>
      </c>
      <c r="AC113">
        <v>400</v>
      </c>
      <c r="AE113" s="3">
        <f t="shared" si="35"/>
        <v>397.96750142387202</v>
      </c>
      <c r="AF113" s="3">
        <f t="shared" si="36"/>
        <v>12.84211676986291</v>
      </c>
      <c r="AG113" s="4">
        <f t="shared" si="37"/>
        <v>8.2565427613636943E-5</v>
      </c>
      <c r="AH113" s="4">
        <f t="shared" si="38"/>
        <v>9.0865520200809364E-3</v>
      </c>
      <c r="AI113" s="4">
        <f t="shared" si="50"/>
        <v>1.7201181202809793E-2</v>
      </c>
      <c r="AJ113" s="3">
        <f t="shared" si="39"/>
        <v>359.58604584884989</v>
      </c>
      <c r="AK113" s="4">
        <f t="shared" si="40"/>
        <v>8.8233481724231649E-2</v>
      </c>
      <c r="AL113" s="4">
        <f t="shared" si="41"/>
        <v>3.0703368426358808</v>
      </c>
      <c r="AM113" s="3">
        <f t="shared" si="42"/>
        <v>354.01124997147519</v>
      </c>
      <c r="AN113" s="4">
        <f t="shared" si="43"/>
        <v>0.10236893632790837</v>
      </c>
      <c r="AO113" s="3">
        <f t="shared" si="44"/>
        <v>693.33295354244171</v>
      </c>
      <c r="AP113" s="4">
        <f t="shared" si="45"/>
        <v>0.75801530775465997</v>
      </c>
      <c r="AQ113" s="4">
        <f t="shared" si="51"/>
        <v>317.82836890097462</v>
      </c>
      <c r="AR113" s="4">
        <f t="shared" si="52"/>
        <v>0.19411426369999396</v>
      </c>
      <c r="AS113" s="4">
        <f t="shared" si="53"/>
        <v>389.10281282015717</v>
      </c>
      <c r="AT113" s="4">
        <f t="shared" si="54"/>
        <v>1.3390755865235119E-2</v>
      </c>
      <c r="AU113" s="3">
        <f t="shared" si="55"/>
        <v>27.890003225879493</v>
      </c>
      <c r="AV113" s="4"/>
      <c r="AW113" s="4"/>
      <c r="AX113" s="4"/>
      <c r="AY113" s="4"/>
      <c r="AZ113" s="3">
        <f t="shared" si="46"/>
        <v>318.9792694230772</v>
      </c>
      <c r="BA113" s="3">
        <f t="shared" si="47"/>
        <v>5685.8600461725937</v>
      </c>
      <c r="BB113" s="4">
        <f t="shared" si="48"/>
        <v>3.6555925668362001E-2</v>
      </c>
      <c r="BC113" s="4">
        <f t="shared" si="49"/>
        <v>0.19119603988671419</v>
      </c>
      <c r="BD113" s="4">
        <f t="shared" si="56"/>
        <v>1.6602669937915853</v>
      </c>
      <c r="BE113" s="4"/>
    </row>
    <row r="114" spans="8:57" x14ac:dyDescent="0.2">
      <c r="H114">
        <v>430.89247614134331</v>
      </c>
      <c r="I114">
        <v>63.44685053378042</v>
      </c>
      <c r="J114">
        <v>400</v>
      </c>
      <c r="M114">
        <v>341.32439045615564</v>
      </c>
      <c r="N114">
        <v>70.081615207418409</v>
      </c>
      <c r="O114">
        <v>500</v>
      </c>
      <c r="R114">
        <v>412.88092522966201</v>
      </c>
      <c r="S114">
        <v>68.841293946182503</v>
      </c>
      <c r="T114">
        <v>600</v>
      </c>
      <c r="W114">
        <v>427.05714214547021</v>
      </c>
      <c r="X114">
        <v>71.890531937369943</v>
      </c>
      <c r="Y114">
        <v>700</v>
      </c>
      <c r="AA114">
        <v>430.89247614134331</v>
      </c>
      <c r="AB114">
        <v>63.44685053378042</v>
      </c>
      <c r="AC114">
        <v>400</v>
      </c>
      <c r="AE114" s="3">
        <f t="shared" si="35"/>
        <v>397.20828276376369</v>
      </c>
      <c r="AF114" s="3">
        <f t="shared" si="36"/>
        <v>1134.6248834981786</v>
      </c>
      <c r="AG114" s="4">
        <f t="shared" si="37"/>
        <v>6.1110309333397058E-3</v>
      </c>
      <c r="AH114" s="4">
        <f t="shared" si="38"/>
        <v>7.8173083176626121E-2</v>
      </c>
      <c r="AI114" s="4">
        <f t="shared" si="50"/>
        <v>0.45370160644964158</v>
      </c>
      <c r="AJ114" s="3">
        <f t="shared" si="39"/>
        <v>358.84533382344483</v>
      </c>
      <c r="AK114" s="4">
        <f t="shared" si="40"/>
        <v>0.16720445658063718</v>
      </c>
      <c r="AL114" s="4">
        <f t="shared" si="41"/>
        <v>12.046603279452043</v>
      </c>
      <c r="AM114" s="3">
        <f t="shared" si="42"/>
        <v>353.27422733500924</v>
      </c>
      <c r="AN114" s="4">
        <f t="shared" si="43"/>
        <v>0.1801336832367279</v>
      </c>
      <c r="AO114" s="3">
        <f t="shared" si="44"/>
        <v>693.66324681843969</v>
      </c>
      <c r="AP114" s="4">
        <f t="shared" si="45"/>
        <v>0.60982909943152763</v>
      </c>
      <c r="AQ114" s="4">
        <f t="shared" si="51"/>
        <v>317.19375165531113</v>
      </c>
      <c r="AR114" s="4">
        <f t="shared" si="52"/>
        <v>0.26386797352371549</v>
      </c>
      <c r="AS114" s="4">
        <f t="shared" si="53"/>
        <v>388.32337539221072</v>
      </c>
      <c r="AT114" s="4">
        <f t="shared" si="54"/>
        <v>9.8792861574981128E-2</v>
      </c>
      <c r="AU114" s="3">
        <f t="shared" si="55"/>
        <v>1812.1283385898007</v>
      </c>
      <c r="AV114" s="4"/>
      <c r="AW114" s="4"/>
      <c r="AX114" s="4"/>
      <c r="AY114" s="4"/>
      <c r="AZ114" s="3">
        <f t="shared" si="46"/>
        <v>318.32259100743721</v>
      </c>
      <c r="BA114" s="3">
        <f t="shared" si="47"/>
        <v>12671.979039060812</v>
      </c>
      <c r="BB114" s="4">
        <f t="shared" si="48"/>
        <v>6.8250623638343028E-2</v>
      </c>
      <c r="BC114" s="4">
        <f t="shared" si="49"/>
        <v>0.26124820312940533</v>
      </c>
      <c r="BD114" s="4">
        <f t="shared" si="56"/>
        <v>2.7718161669356332</v>
      </c>
      <c r="BE114" s="4"/>
    </row>
    <row r="115" spans="8:57" x14ac:dyDescent="0.2">
      <c r="H115">
        <v>374.73688548156065</v>
      </c>
      <c r="I115">
        <v>63.950161290538233</v>
      </c>
      <c r="J115">
        <v>400</v>
      </c>
      <c r="M115">
        <v>367.34129673399121</v>
      </c>
      <c r="N115">
        <v>71.403814119480955</v>
      </c>
      <c r="O115">
        <v>500</v>
      </c>
      <c r="R115">
        <v>376.48723778526244</v>
      </c>
      <c r="S115">
        <v>69.860562553119195</v>
      </c>
      <c r="T115">
        <v>600</v>
      </c>
      <c r="W115">
        <v>359.10310311161538</v>
      </c>
      <c r="X115">
        <v>74.28319727152369</v>
      </c>
      <c r="Y115">
        <v>700</v>
      </c>
      <c r="AA115">
        <v>374.73688548156065</v>
      </c>
      <c r="AB115">
        <v>63.950161290538233</v>
      </c>
      <c r="AC115">
        <v>400</v>
      </c>
      <c r="AE115" s="3">
        <f t="shared" si="35"/>
        <v>390.65068859365601</v>
      </c>
      <c r="AF115" s="3">
        <f t="shared" si="36"/>
        <v>253.24912949053615</v>
      </c>
      <c r="AG115" s="4">
        <f t="shared" si="37"/>
        <v>1.8034124988446402E-3</v>
      </c>
      <c r="AH115" s="4">
        <f t="shared" si="38"/>
        <v>4.2466604512777333E-2</v>
      </c>
      <c r="AI115" s="4">
        <f t="shared" si="50"/>
        <v>0.16940823898649537</v>
      </c>
      <c r="AJ115" s="3">
        <f t="shared" si="39"/>
        <v>352.45501152995786</v>
      </c>
      <c r="AK115" s="4">
        <f t="shared" si="40"/>
        <v>5.9460050010740659E-2</v>
      </c>
      <c r="AL115" s="4">
        <f t="shared" si="41"/>
        <v>1.3248813394953214</v>
      </c>
      <c r="AM115" s="3">
        <f t="shared" si="42"/>
        <v>346.91634075003691</v>
      </c>
      <c r="AN115" s="4">
        <f t="shared" si="43"/>
        <v>7.4240209089032103E-2</v>
      </c>
      <c r="AO115" s="3">
        <f t="shared" si="44"/>
        <v>696.56768252686413</v>
      </c>
      <c r="AP115" s="4">
        <f t="shared" si="45"/>
        <v>0.85881803877333962</v>
      </c>
      <c r="AQ115" s="4">
        <f t="shared" si="51"/>
        <v>311.72662341579786</v>
      </c>
      <c r="AR115" s="4">
        <f t="shared" si="52"/>
        <v>0.16814534279109089</v>
      </c>
      <c r="AS115" s="4">
        <f t="shared" si="53"/>
        <v>381.6044491674088</v>
      </c>
      <c r="AT115" s="4">
        <f t="shared" si="54"/>
        <v>1.8326361647113813E-2</v>
      </c>
      <c r="AU115" s="3">
        <f t="shared" si="55"/>
        <v>47.163430979180283</v>
      </c>
      <c r="AV115" s="4"/>
      <c r="AW115" s="4"/>
      <c r="AX115" s="4"/>
      <c r="AY115" s="4"/>
      <c r="AZ115" s="3">
        <f t="shared" si="46"/>
        <v>312.6562017084766</v>
      </c>
      <c r="BA115" s="3">
        <f t="shared" si="47"/>
        <v>3854.0112977336607</v>
      </c>
      <c r="BB115" s="4">
        <f t="shared" si="48"/>
        <v>2.7444801721543802E-2</v>
      </c>
      <c r="BC115" s="4">
        <f t="shared" si="49"/>
        <v>0.16566472684776262</v>
      </c>
      <c r="BD115" s="4">
        <f t="shared" si="56"/>
        <v>1.3052938584434368</v>
      </c>
      <c r="BE115" s="4"/>
    </row>
    <row r="116" spans="8:57" x14ac:dyDescent="0.2">
      <c r="H116">
        <v>362.64069150912661</v>
      </c>
      <c r="I116">
        <v>65.48896220135201</v>
      </c>
      <c r="J116">
        <v>400</v>
      </c>
      <c r="M116">
        <v>304.10058819629535</v>
      </c>
      <c r="N116">
        <v>74.083833059698478</v>
      </c>
      <c r="O116">
        <v>500</v>
      </c>
      <c r="R116">
        <v>373.84595795275118</v>
      </c>
      <c r="S116">
        <v>70.454562319113677</v>
      </c>
      <c r="T116">
        <v>600</v>
      </c>
      <c r="W116">
        <v>385.9335507642254</v>
      </c>
      <c r="X116">
        <v>75.217877487909817</v>
      </c>
      <c r="Y116">
        <v>700</v>
      </c>
      <c r="AA116">
        <v>362.64069150912661</v>
      </c>
      <c r="AB116">
        <v>65.48896220135201</v>
      </c>
      <c r="AC116">
        <v>400</v>
      </c>
      <c r="AE116" s="3">
        <f t="shared" si="35"/>
        <v>371.66113322114865</v>
      </c>
      <c r="AF116" s="3">
        <f t="shared" si="36"/>
        <v>81.368368679987</v>
      </c>
      <c r="AG116" s="4">
        <f t="shared" si="37"/>
        <v>6.1873194724358746E-4</v>
      </c>
      <c r="AH116" s="4">
        <f t="shared" si="38"/>
        <v>2.4874323050961357E-2</v>
      </c>
      <c r="AI116" s="4">
        <f t="shared" si="50"/>
        <v>7.4707666711500711E-2</v>
      </c>
      <c r="AJ116" s="3">
        <f t="shared" si="39"/>
        <v>334.02677290007881</v>
      </c>
      <c r="AK116" s="4">
        <f t="shared" si="40"/>
        <v>7.8904323974155199E-2</v>
      </c>
      <c r="AL116" s="4">
        <f t="shared" si="41"/>
        <v>2.257761904098416</v>
      </c>
      <c r="AM116" s="3">
        <f t="shared" si="42"/>
        <v>328.58797116903116</v>
      </c>
      <c r="AN116" s="4">
        <f t="shared" si="43"/>
        <v>9.3902094104181461E-2</v>
      </c>
      <c r="AO116" s="3">
        <f t="shared" si="44"/>
        <v>705.527383663563</v>
      </c>
      <c r="AP116" s="4">
        <f t="shared" si="45"/>
        <v>0.94552735030235002</v>
      </c>
      <c r="AQ116" s="4">
        <f t="shared" si="51"/>
        <v>296.03866791008767</v>
      </c>
      <c r="AR116" s="4">
        <f t="shared" si="52"/>
        <v>0.18365843976823204</v>
      </c>
      <c r="AS116" s="4">
        <f t="shared" si="53"/>
        <v>362.282580256985</v>
      </c>
      <c r="AT116" s="4">
        <f t="shared" si="54"/>
        <v>9.8750984245958248E-4</v>
      </c>
      <c r="AU116" s="3">
        <f t="shared" si="55"/>
        <v>0.12824366891043296</v>
      </c>
      <c r="AV116" s="4"/>
      <c r="AW116" s="4"/>
      <c r="AX116" s="4"/>
      <c r="AY116" s="4"/>
      <c r="AZ116" s="3">
        <f t="shared" si="46"/>
        <v>296.30522223555164</v>
      </c>
      <c r="BA116" s="3">
        <f t="shared" si="47"/>
        <v>4400.3944837454092</v>
      </c>
      <c r="BB116" s="4">
        <f t="shared" si="48"/>
        <v>3.3460971280814093E-2</v>
      </c>
      <c r="BC116" s="4">
        <f t="shared" si="49"/>
        <v>0.18292340276961308</v>
      </c>
      <c r="BD116" s="4">
        <f t="shared" si="56"/>
        <v>1.4898487279795964</v>
      </c>
      <c r="BE116" s="4"/>
    </row>
    <row r="117" spans="8:57" x14ac:dyDescent="0.2">
      <c r="H117">
        <v>393.90947156366667</v>
      </c>
      <c r="I117">
        <v>65.901853123562603</v>
      </c>
      <c r="J117">
        <v>400</v>
      </c>
      <c r="M117">
        <v>304.83723012445137</v>
      </c>
      <c r="N117">
        <v>74.347598892740962</v>
      </c>
      <c r="O117">
        <v>500</v>
      </c>
      <c r="R117">
        <v>338.11050565205107</v>
      </c>
      <c r="S117">
        <v>73.057585569271723</v>
      </c>
      <c r="T117">
        <v>600</v>
      </c>
      <c r="W117">
        <v>351.06750077697308</v>
      </c>
      <c r="X117">
        <v>76.428491475590661</v>
      </c>
      <c r="Y117">
        <v>700</v>
      </c>
      <c r="AA117">
        <v>393.90947156366667</v>
      </c>
      <c r="AB117">
        <v>65.901853123562603</v>
      </c>
      <c r="AC117">
        <v>400</v>
      </c>
      <c r="AE117" s="3">
        <f t="shared" si="35"/>
        <v>366.82143608411724</v>
      </c>
      <c r="AF117" s="3">
        <f t="shared" si="36"/>
        <v>733.76166614132887</v>
      </c>
      <c r="AG117" s="4">
        <f t="shared" si="37"/>
        <v>4.7289222326710265E-3</v>
      </c>
      <c r="AH117" s="4">
        <f t="shared" si="38"/>
        <v>6.8767159550697066E-2</v>
      </c>
      <c r="AI117" s="4">
        <f t="shared" si="50"/>
        <v>0.35790671021737336</v>
      </c>
      <c r="AJ117" s="3">
        <f t="shared" si="39"/>
        <v>329.34893764108068</v>
      </c>
      <c r="AK117" s="4">
        <f t="shared" si="40"/>
        <v>0.16389688134765051</v>
      </c>
      <c r="AL117" s="4">
        <f t="shared" si="41"/>
        <v>10.581270168051043</v>
      </c>
      <c r="AM117" s="3">
        <f t="shared" si="42"/>
        <v>323.93705447568504</v>
      </c>
      <c r="AN117" s="4">
        <f t="shared" si="43"/>
        <v>0.17763578217659626</v>
      </c>
      <c r="AO117" s="3">
        <f t="shared" si="44"/>
        <v>707.94937076311612</v>
      </c>
      <c r="AP117" s="4">
        <f t="shared" si="45"/>
        <v>0.79723876136522887</v>
      </c>
      <c r="AQ117" s="4">
        <f t="shared" si="51"/>
        <v>292.07448850897993</v>
      </c>
      <c r="AR117" s="4">
        <f t="shared" si="52"/>
        <v>0.25852382439660987</v>
      </c>
      <c r="AS117" s="4">
        <f t="shared" si="53"/>
        <v>357.39030332602027</v>
      </c>
      <c r="AT117" s="4">
        <f t="shared" si="54"/>
        <v>9.2709545908301133E-2</v>
      </c>
      <c r="AU117" s="3">
        <f t="shared" si="55"/>
        <v>1333.6496487695215</v>
      </c>
      <c r="AV117" s="4"/>
      <c r="AW117" s="4"/>
      <c r="AX117" s="4"/>
      <c r="AY117" s="4"/>
      <c r="AZ117" s="3">
        <f t="shared" si="46"/>
        <v>292.1522521535482</v>
      </c>
      <c r="BA117" s="3">
        <f t="shared" si="47"/>
        <v>10354.53170207899</v>
      </c>
      <c r="BB117" s="4">
        <f t="shared" si="48"/>
        <v>6.6732533783561088E-2</v>
      </c>
      <c r="BC117" s="4">
        <f t="shared" si="49"/>
        <v>0.25832640938076984</v>
      </c>
      <c r="BD117" s="4">
        <f t="shared" si="56"/>
        <v>2.605862061201047</v>
      </c>
      <c r="BE117" s="4"/>
    </row>
    <row r="118" spans="8:57" x14ac:dyDescent="0.2">
      <c r="H118">
        <v>364.81030830397441</v>
      </c>
      <c r="I118">
        <v>66.573818830987918</v>
      </c>
      <c r="J118">
        <v>400</v>
      </c>
      <c r="M118">
        <v>328.98188899677291</v>
      </c>
      <c r="N118">
        <v>74.681508126832952</v>
      </c>
      <c r="O118">
        <v>500</v>
      </c>
      <c r="R118">
        <v>342.71956627207283</v>
      </c>
      <c r="S118">
        <v>73.190460314846462</v>
      </c>
      <c r="T118">
        <v>600</v>
      </c>
      <c r="W118">
        <v>330.30826781278716</v>
      </c>
      <c r="X118">
        <v>76.540162039070495</v>
      </c>
      <c r="Y118">
        <v>700</v>
      </c>
      <c r="AA118">
        <v>364.81030830397441</v>
      </c>
      <c r="AB118">
        <v>66.573818830987918</v>
      </c>
      <c r="AC118">
        <v>400</v>
      </c>
      <c r="AE118" s="3">
        <f t="shared" si="35"/>
        <v>359.16179053232753</v>
      </c>
      <c r="AF118" s="3">
        <f t="shared" si="36"/>
        <v>31.905753016610632</v>
      </c>
      <c r="AG118" s="4">
        <f t="shared" si="37"/>
        <v>2.3973685070922095E-4</v>
      </c>
      <c r="AH118" s="4">
        <f t="shared" si="38"/>
        <v>1.5483437948634694E-2</v>
      </c>
      <c r="AI118" s="4">
        <f t="shared" si="50"/>
        <v>3.6798883974241518E-2</v>
      </c>
      <c r="AJ118" s="3">
        <f t="shared" si="39"/>
        <v>321.9615274654704</v>
      </c>
      <c r="AK118" s="4">
        <f t="shared" si="40"/>
        <v>0.11745496183402995</v>
      </c>
      <c r="AL118" s="4">
        <f t="shared" si="41"/>
        <v>5.0328019180212022</v>
      </c>
      <c r="AM118" s="3">
        <f t="shared" si="42"/>
        <v>316.59351356604714</v>
      </c>
      <c r="AN118" s="4">
        <f t="shared" si="43"/>
        <v>0.13216949642155157</v>
      </c>
      <c r="AO118" s="3">
        <f t="shared" si="44"/>
        <v>711.90500942465655</v>
      </c>
      <c r="AP118" s="4">
        <f t="shared" si="45"/>
        <v>0.95143885252131932</v>
      </c>
      <c r="AQ118" s="4">
        <f t="shared" si="51"/>
        <v>285.82861659384076</v>
      </c>
      <c r="AR118" s="4">
        <f t="shared" si="52"/>
        <v>0.21650071259588138</v>
      </c>
      <c r="AS118" s="4">
        <f t="shared" si="53"/>
        <v>349.67409105130133</v>
      </c>
      <c r="AT118" s="4">
        <f t="shared" si="54"/>
        <v>4.1490651190867617E-2</v>
      </c>
      <c r="AU118" s="3">
        <f t="shared" si="55"/>
        <v>229.10507272011813</v>
      </c>
      <c r="AV118" s="4"/>
      <c r="AW118" s="4"/>
      <c r="AX118" s="4"/>
      <c r="AY118" s="4"/>
      <c r="AZ118" s="3">
        <f t="shared" si="46"/>
        <v>285.59175053509983</v>
      </c>
      <c r="BA118" s="3">
        <f t="shared" si="47"/>
        <v>6275.5798949805185</v>
      </c>
      <c r="BB118" s="4">
        <f t="shared" si="48"/>
        <v>4.7154121691265927E-2</v>
      </c>
      <c r="BC118" s="4">
        <f t="shared" si="49"/>
        <v>0.21714999813784464</v>
      </c>
      <c r="BD118" s="4">
        <f t="shared" si="56"/>
        <v>1.9327393805787925</v>
      </c>
      <c r="BE118" s="4"/>
    </row>
    <row r="119" spans="8:57" x14ac:dyDescent="0.2">
      <c r="H119">
        <v>332.49048871581908</v>
      </c>
      <c r="I119">
        <v>67.445699739145141</v>
      </c>
      <c r="J119">
        <v>400</v>
      </c>
      <c r="M119">
        <v>280.14267622758598</v>
      </c>
      <c r="N119">
        <v>75.701534115164193</v>
      </c>
      <c r="O119">
        <v>500</v>
      </c>
      <c r="R119">
        <v>361.11901934021381</v>
      </c>
      <c r="S119">
        <v>74.927091586025639</v>
      </c>
      <c r="T119">
        <v>600</v>
      </c>
      <c r="W119">
        <v>318.20240244900685</v>
      </c>
      <c r="X119">
        <v>79.227678971478412</v>
      </c>
      <c r="Y119">
        <v>700</v>
      </c>
      <c r="AA119">
        <v>332.49048871581908</v>
      </c>
      <c r="AB119">
        <v>67.445699739145141</v>
      </c>
      <c r="AC119">
        <v>400</v>
      </c>
      <c r="AE119" s="3">
        <f t="shared" si="35"/>
        <v>349.60538593317818</v>
      </c>
      <c r="AF119" s="3">
        <f t="shared" si="36"/>
        <v>292.9197067607663</v>
      </c>
      <c r="AG119" s="4">
        <f t="shared" si="37"/>
        <v>2.6496599299512189E-3</v>
      </c>
      <c r="AH119" s="4">
        <f t="shared" si="38"/>
        <v>5.147484754665349E-2</v>
      </c>
      <c r="AI119" s="4">
        <f t="shared" si="50"/>
        <v>0.21295224197474424</v>
      </c>
      <c r="AJ119" s="3">
        <f t="shared" si="39"/>
        <v>312.77292392128982</v>
      </c>
      <c r="AK119" s="4">
        <f t="shared" si="40"/>
        <v>5.9302643124272789E-2</v>
      </c>
      <c r="AL119" s="4">
        <f t="shared" si="41"/>
        <v>1.169303708289694</v>
      </c>
      <c r="AM119" s="3">
        <f t="shared" si="42"/>
        <v>307.46188197419985</v>
      </c>
      <c r="AN119" s="4">
        <f t="shared" si="43"/>
        <v>7.5276158540015486E-2</v>
      </c>
      <c r="AO119" s="3">
        <f t="shared" si="44"/>
        <v>717.06034714504869</v>
      </c>
      <c r="AP119" s="4">
        <f t="shared" si="45"/>
        <v>1.1566341639261837</v>
      </c>
      <c r="AQ119" s="4">
        <f t="shared" si="51"/>
        <v>278.08411071427662</v>
      </c>
      <c r="AR119" s="4">
        <f t="shared" si="52"/>
        <v>0.16363288529448375</v>
      </c>
      <c r="AS119" s="4">
        <f t="shared" si="53"/>
        <v>340.09281891452844</v>
      </c>
      <c r="AT119" s="4">
        <f t="shared" si="54"/>
        <v>2.2864805029677387E-2</v>
      </c>
      <c r="AU119" s="3">
        <f t="shared" si="55"/>
        <v>57.795424450208195</v>
      </c>
      <c r="AV119" s="4"/>
      <c r="AW119" s="4"/>
      <c r="AX119" s="4"/>
      <c r="AY119" s="4"/>
      <c r="AZ119" s="3">
        <f t="shared" si="46"/>
        <v>277.42831758374086</v>
      </c>
      <c r="BA119" s="3">
        <f t="shared" si="47"/>
        <v>3031.8426897782679</v>
      </c>
      <c r="BB119" s="4">
        <f t="shared" si="48"/>
        <v>2.7425099450826673E-2</v>
      </c>
      <c r="BC119" s="4">
        <f t="shared" si="49"/>
        <v>0.16560525188177661</v>
      </c>
      <c r="BD119" s="4">
        <f t="shared" si="56"/>
        <v>1.2288553695515514</v>
      </c>
      <c r="BE119" s="4"/>
    </row>
    <row r="120" spans="8:57" x14ac:dyDescent="0.2">
      <c r="H120">
        <v>321.35607225821417</v>
      </c>
      <c r="I120">
        <v>69.595481809897677</v>
      </c>
      <c r="J120">
        <v>400</v>
      </c>
      <c r="M120">
        <v>277.62415601534707</v>
      </c>
      <c r="N120">
        <v>76.27663321366984</v>
      </c>
      <c r="O120">
        <v>500</v>
      </c>
      <c r="R120">
        <v>340.6339986497988</v>
      </c>
      <c r="S120">
        <v>75.685953943690905</v>
      </c>
      <c r="T120">
        <v>600</v>
      </c>
      <c r="W120">
        <v>304.63989024411387</v>
      </c>
      <c r="X120">
        <v>80.019796840809221</v>
      </c>
      <c r="Y120">
        <v>700</v>
      </c>
      <c r="AA120">
        <v>321.35607225821417</v>
      </c>
      <c r="AB120">
        <v>69.595481809897677</v>
      </c>
      <c r="AC120">
        <v>400</v>
      </c>
      <c r="AE120" s="3">
        <f t="shared" si="35"/>
        <v>327.73463396504326</v>
      </c>
      <c r="AF120" s="3">
        <f t="shared" si="36"/>
        <v>40.68604944782642</v>
      </c>
      <c r="AG120" s="4">
        <f t="shared" si="37"/>
        <v>3.9397848089556709E-4</v>
      </c>
      <c r="AH120" s="4">
        <f t="shared" si="38"/>
        <v>1.9848891175467891E-2</v>
      </c>
      <c r="AI120" s="4">
        <f t="shared" si="50"/>
        <v>5.0129991537553251E-2</v>
      </c>
      <c r="AJ120" s="3">
        <f t="shared" si="39"/>
        <v>291.86569563931198</v>
      </c>
      <c r="AK120" s="4">
        <f t="shared" si="40"/>
        <v>9.176853703640693E-2</v>
      </c>
      <c r="AL120" s="4">
        <f t="shared" si="41"/>
        <v>2.7062887189693146</v>
      </c>
      <c r="AM120" s="3">
        <f t="shared" si="42"/>
        <v>286.69490798794931</v>
      </c>
      <c r="AN120" s="4">
        <f t="shared" si="43"/>
        <v>0.10785906121734685</v>
      </c>
      <c r="AO120" s="3">
        <f t="shared" si="44"/>
        <v>729.85837570746014</v>
      </c>
      <c r="AP120" s="4">
        <f t="shared" si="45"/>
        <v>1.2711827742312227</v>
      </c>
      <c r="AQ120" s="4">
        <f t="shared" si="51"/>
        <v>260.55784476482677</v>
      </c>
      <c r="AR120" s="4">
        <f t="shared" si="52"/>
        <v>0.18919271406994034</v>
      </c>
      <c r="AS120" s="4">
        <f t="shared" si="53"/>
        <v>318.35477316852462</v>
      </c>
      <c r="AT120" s="4">
        <f t="shared" si="54"/>
        <v>9.3394814935314693E-3</v>
      </c>
      <c r="AU120" s="3">
        <f t="shared" si="55"/>
        <v>9.0077962257713402</v>
      </c>
      <c r="AV120" s="4"/>
      <c r="AW120" s="4"/>
      <c r="AX120" s="4"/>
      <c r="AY120" s="4"/>
      <c r="AZ120" s="3">
        <f t="shared" si="46"/>
        <v>258.84000537155418</v>
      </c>
      <c r="BA120" s="3">
        <f t="shared" si="47"/>
        <v>3908.2586189773451</v>
      </c>
      <c r="BB120" s="4">
        <f t="shared" si="48"/>
        <v>3.7845153671806318E-2</v>
      </c>
      <c r="BC120" s="4">
        <f t="shared" si="49"/>
        <v>0.19453830900829358</v>
      </c>
      <c r="BD120" s="4">
        <f t="shared" si="56"/>
        <v>1.5381580407365725</v>
      </c>
      <c r="BE120" s="4"/>
    </row>
    <row r="121" spans="8:57" x14ac:dyDescent="0.2">
      <c r="H121">
        <v>307.60615217178861</v>
      </c>
      <c r="I121">
        <v>69.957425436442662</v>
      </c>
      <c r="J121">
        <v>400</v>
      </c>
      <c r="M121">
        <v>250.87910515335372</v>
      </c>
      <c r="N121">
        <v>80.261277363121891</v>
      </c>
      <c r="O121">
        <v>500</v>
      </c>
      <c r="R121">
        <v>305.13023405333962</v>
      </c>
      <c r="S121">
        <v>77.447258213010912</v>
      </c>
      <c r="T121">
        <v>600</v>
      </c>
      <c r="W121">
        <v>313.89055027129137</v>
      </c>
      <c r="X121">
        <v>80.86263832739607</v>
      </c>
      <c r="Y121">
        <v>700</v>
      </c>
      <c r="AA121">
        <v>307.60615217178861</v>
      </c>
      <c r="AB121">
        <v>69.957425436442662</v>
      </c>
      <c r="AC121">
        <v>400</v>
      </c>
      <c r="AE121" s="3">
        <f t="shared" si="35"/>
        <v>324.27154167532029</v>
      </c>
      <c r="AF121" s="3">
        <f t="shared" si="36"/>
        <v>277.73520730442408</v>
      </c>
      <c r="AG121" s="4">
        <f t="shared" si="37"/>
        <v>2.9352216530935042E-3</v>
      </c>
      <c r="AH121" s="4">
        <f t="shared" si="38"/>
        <v>5.4177685933357325E-2</v>
      </c>
      <c r="AI121" s="4">
        <f t="shared" si="50"/>
        <v>0.22117100200524348</v>
      </c>
      <c r="AJ121" s="3">
        <f t="shared" si="39"/>
        <v>288.57119887129346</v>
      </c>
      <c r="AK121" s="4">
        <f t="shared" si="40"/>
        <v>6.188092522240813E-2</v>
      </c>
      <c r="AL121" s="4">
        <f t="shared" si="41"/>
        <v>1.177900521799971</v>
      </c>
      <c r="AM121" s="3">
        <f t="shared" si="42"/>
        <v>283.42394277786963</v>
      </c>
      <c r="AN121" s="4">
        <f t="shared" si="43"/>
        <v>7.8614192932051491E-2</v>
      </c>
      <c r="AO121" s="3">
        <f t="shared" si="44"/>
        <v>732.02244056990082</v>
      </c>
      <c r="AP121" s="4">
        <f t="shared" si="45"/>
        <v>1.3797392717980774</v>
      </c>
      <c r="AQ121" s="4">
        <f t="shared" si="51"/>
        <v>257.80749900077024</v>
      </c>
      <c r="AR121" s="4">
        <f t="shared" si="52"/>
        <v>0.16189095315365262</v>
      </c>
      <c r="AS121" s="4">
        <f t="shared" si="53"/>
        <v>314.93666494245304</v>
      </c>
      <c r="AT121" s="4">
        <f t="shared" si="54"/>
        <v>2.3830839269334769E-2</v>
      </c>
      <c r="AU121" s="3">
        <f t="shared" si="55"/>
        <v>53.736417480874252</v>
      </c>
      <c r="AV121" s="4"/>
      <c r="AW121" s="4"/>
      <c r="AX121" s="4"/>
      <c r="AY121" s="4"/>
      <c r="AZ121" s="3">
        <f t="shared" si="46"/>
        <v>255.90919424654865</v>
      </c>
      <c r="BA121" s="3">
        <f t="shared" si="47"/>
        <v>2672.5754587240303</v>
      </c>
      <c r="BB121" s="4">
        <f t="shared" si="48"/>
        <v>2.824489351605558E-2</v>
      </c>
      <c r="BC121" s="4">
        <f t="shared" si="49"/>
        <v>0.16806217157961389</v>
      </c>
      <c r="BD121" s="4">
        <f t="shared" si="56"/>
        <v>1.2083770403737444</v>
      </c>
      <c r="BE121" s="4"/>
    </row>
    <row r="122" spans="8:57" x14ac:dyDescent="0.2">
      <c r="H122">
        <v>323.16769917700469</v>
      </c>
      <c r="I122">
        <v>70.847032547809377</v>
      </c>
      <c r="J122">
        <v>400</v>
      </c>
      <c r="M122">
        <v>293.13811927174413</v>
      </c>
      <c r="N122">
        <v>80.555368016707334</v>
      </c>
      <c r="O122">
        <v>500</v>
      </c>
      <c r="R122">
        <v>303.95512270966424</v>
      </c>
      <c r="S122">
        <v>77.563975154745037</v>
      </c>
      <c r="T122">
        <v>600</v>
      </c>
      <c r="W122">
        <v>278.46192212324428</v>
      </c>
      <c r="X122">
        <v>86.627571224585864</v>
      </c>
      <c r="Y122">
        <v>700</v>
      </c>
      <c r="AA122">
        <v>323.16769917700469</v>
      </c>
      <c r="AB122">
        <v>70.847032547809377</v>
      </c>
      <c r="AC122">
        <v>400</v>
      </c>
      <c r="AE122" s="3">
        <f t="shared" si="35"/>
        <v>316.00829346065831</v>
      </c>
      <c r="AF122" s="3">
        <f t="shared" si="36"/>
        <v>51.257090211253285</v>
      </c>
      <c r="AG122" s="4">
        <f t="shared" si="37"/>
        <v>4.9079265630677996E-4</v>
      </c>
      <c r="AH122" s="4">
        <f t="shared" si="38"/>
        <v>2.2153840667179583E-2</v>
      </c>
      <c r="AI122" s="4">
        <f t="shared" si="50"/>
        <v>5.927717730377844E-2</v>
      </c>
      <c r="AJ122" s="3">
        <f t="shared" si="39"/>
        <v>280.72846264023224</v>
      </c>
      <c r="AK122" s="4">
        <f t="shared" si="40"/>
        <v>0.13132264345988282</v>
      </c>
      <c r="AL122" s="4">
        <f t="shared" si="41"/>
        <v>5.5732327284282013</v>
      </c>
      <c r="AM122" s="3">
        <f t="shared" si="42"/>
        <v>275.63889011849307</v>
      </c>
      <c r="AN122" s="4">
        <f t="shared" si="43"/>
        <v>0.14707165715989226</v>
      </c>
      <c r="AO122" s="3">
        <f t="shared" si="44"/>
        <v>737.34977428377158</v>
      </c>
      <c r="AP122" s="4">
        <f t="shared" si="45"/>
        <v>1.2816320324139574</v>
      </c>
      <c r="AQ122" s="4">
        <f t="shared" si="51"/>
        <v>251.2717917993854</v>
      </c>
      <c r="AR122" s="4">
        <f t="shared" si="52"/>
        <v>0.22247244251425211</v>
      </c>
      <c r="AS122" s="4">
        <f t="shared" si="53"/>
        <v>306.80688546506792</v>
      </c>
      <c r="AT122" s="4">
        <f t="shared" si="54"/>
        <v>5.062638918927248E-2</v>
      </c>
      <c r="AU122" s="3">
        <f t="shared" si="55"/>
        <v>267.67622531669826</v>
      </c>
      <c r="AV122" s="4"/>
      <c r="AW122" s="4"/>
      <c r="AX122" s="4"/>
      <c r="AY122" s="4"/>
      <c r="AZ122" s="3">
        <f t="shared" si="46"/>
        <v>248.93035515216377</v>
      </c>
      <c r="BA122" s="3">
        <f t="shared" si="47"/>
        <v>5511.1832478625838</v>
      </c>
      <c r="BB122" s="4">
        <f t="shared" si="48"/>
        <v>5.2770226605997735E-2</v>
      </c>
      <c r="BC122" s="4">
        <f t="shared" si="49"/>
        <v>0.22971771069292357</v>
      </c>
      <c r="BD122" s="4">
        <f t="shared" si="56"/>
        <v>1.9792729642013183</v>
      </c>
      <c r="BE122" s="4"/>
    </row>
    <row r="123" spans="8:57" x14ac:dyDescent="0.2">
      <c r="H123">
        <v>289.72916939212138</v>
      </c>
      <c r="I123">
        <v>72.131904748147647</v>
      </c>
      <c r="J123">
        <v>400</v>
      </c>
      <c r="M123">
        <v>241.82504713223796</v>
      </c>
      <c r="N123">
        <v>83.093322588285673</v>
      </c>
      <c r="O123">
        <v>500</v>
      </c>
      <c r="R123">
        <v>283.40198176715739</v>
      </c>
      <c r="S123">
        <v>79.139358834771201</v>
      </c>
      <c r="T123">
        <v>600</v>
      </c>
      <c r="W123">
        <v>264.73662018396976</v>
      </c>
      <c r="X123">
        <v>87.074140869379903</v>
      </c>
      <c r="Y123">
        <v>700</v>
      </c>
      <c r="AA123">
        <v>289.72916939212138</v>
      </c>
      <c r="AB123">
        <v>72.131904748147647</v>
      </c>
      <c r="AC123">
        <v>400</v>
      </c>
      <c r="AE123" s="3">
        <f t="shared" si="35"/>
        <v>304.66377984915493</v>
      </c>
      <c r="AF123" s="3">
        <f t="shared" si="36"/>
        <v>223.04258950333607</v>
      </c>
      <c r="AG123" s="4">
        <f t="shared" si="37"/>
        <v>2.6570722017517554E-3</v>
      </c>
      <c r="AH123" s="4">
        <f t="shared" si="38"/>
        <v>5.1546796231693733E-2</v>
      </c>
      <c r="AI123" s="4">
        <f t="shared" si="50"/>
        <v>0.1992042627289258</v>
      </c>
      <c r="AJ123" s="3">
        <f t="shared" si="39"/>
        <v>270.00395914926366</v>
      </c>
      <c r="AK123" s="4">
        <f t="shared" si="40"/>
        <v>6.8081547619948071E-2</v>
      </c>
      <c r="AL123" s="4">
        <f t="shared" si="41"/>
        <v>1.342922840462605</v>
      </c>
      <c r="AM123" s="3">
        <f t="shared" si="42"/>
        <v>264.99723166663938</v>
      </c>
      <c r="AN123" s="4">
        <f t="shared" si="43"/>
        <v>8.5362263583511094E-2</v>
      </c>
      <c r="AO123" s="3">
        <f t="shared" si="44"/>
        <v>745.05990058888278</v>
      </c>
      <c r="AP123" s="4">
        <f t="shared" si="45"/>
        <v>1.5715736601602366</v>
      </c>
      <c r="AQ123" s="4">
        <f t="shared" si="51"/>
        <v>242.35960037003085</v>
      </c>
      <c r="AR123" s="4">
        <f t="shared" si="52"/>
        <v>0.16349603017699693</v>
      </c>
      <c r="AS123" s="4">
        <f t="shared" si="53"/>
        <v>295.7048902697008</v>
      </c>
      <c r="AT123" s="4">
        <f t="shared" si="54"/>
        <v>2.0625195903184464E-2</v>
      </c>
      <c r="AU123" s="3">
        <f t="shared" si="55"/>
        <v>35.709240006738547</v>
      </c>
      <c r="AV123" s="4"/>
      <c r="AW123" s="4"/>
      <c r="AX123" s="4"/>
      <c r="AY123" s="4"/>
      <c r="AZ123" s="3">
        <f t="shared" si="46"/>
        <v>239.3829071260061</v>
      </c>
      <c r="BA123" s="3">
        <f t="shared" si="47"/>
        <v>2534.7461241684628</v>
      </c>
      <c r="BB123" s="4">
        <f t="shared" si="48"/>
        <v>3.0196042289606262E-2</v>
      </c>
      <c r="BC123" s="4">
        <f t="shared" si="49"/>
        <v>0.17377008456465187</v>
      </c>
      <c r="BD123" s="4">
        <f t="shared" si="56"/>
        <v>1.2329873740274975</v>
      </c>
      <c r="BE123" s="4"/>
    </row>
    <row r="124" spans="8:57" x14ac:dyDescent="0.2">
      <c r="H124">
        <v>276.1489695051626</v>
      </c>
      <c r="I124">
        <v>73.782048886285565</v>
      </c>
      <c r="J124">
        <v>400</v>
      </c>
      <c r="M124">
        <v>227.41909072046283</v>
      </c>
      <c r="N124">
        <v>83.639343187991386</v>
      </c>
      <c r="O124">
        <v>500</v>
      </c>
      <c r="R124">
        <v>298.21615995720595</v>
      </c>
      <c r="S124">
        <v>81.378694089752571</v>
      </c>
      <c r="T124">
        <v>600</v>
      </c>
      <c r="W124">
        <v>274.34678999949966</v>
      </c>
      <c r="X124">
        <v>87.645581026974</v>
      </c>
      <c r="Y124">
        <v>700</v>
      </c>
      <c r="AA124">
        <v>276.1489695051626</v>
      </c>
      <c r="AB124">
        <v>73.782048886285565</v>
      </c>
      <c r="AC124">
        <v>400</v>
      </c>
      <c r="AE124" s="3">
        <f t="shared" si="35"/>
        <v>291.03706137623709</v>
      </c>
      <c r="AF124" s="3">
        <f t="shared" si="36"/>
        <v>221.65527956155441</v>
      </c>
      <c r="AG124" s="4">
        <f t="shared" si="37"/>
        <v>2.9066398691136933E-3</v>
      </c>
      <c r="AH124" s="4">
        <f t="shared" si="38"/>
        <v>5.3913262460304638E-2</v>
      </c>
      <c r="AI124" s="4">
        <f t="shared" si="50"/>
        <v>0.20802480959609751</v>
      </c>
      <c r="AJ124" s="3">
        <f t="shared" si="39"/>
        <v>257.18920500422564</v>
      </c>
      <c r="AK124" s="4">
        <f t="shared" si="40"/>
        <v>6.8657741272442091E-2</v>
      </c>
      <c r="AL124" s="4">
        <f t="shared" si="41"/>
        <v>1.3017346056917618</v>
      </c>
      <c r="AM124" s="3">
        <f t="shared" si="42"/>
        <v>252.28788083504293</v>
      </c>
      <c r="AN124" s="4">
        <f t="shared" si="43"/>
        <v>8.6406582334443899E-2</v>
      </c>
      <c r="AO124" s="3">
        <f t="shared" si="44"/>
        <v>754.97684021920588</v>
      </c>
      <c r="AP124" s="4">
        <f t="shared" si="45"/>
        <v>1.7339477006633972</v>
      </c>
      <c r="AQ124" s="4">
        <f t="shared" si="51"/>
        <v>231.74448714556905</v>
      </c>
      <c r="AR124" s="4">
        <f t="shared" si="52"/>
        <v>0.16079901525311832</v>
      </c>
      <c r="AS124" s="4">
        <f t="shared" si="53"/>
        <v>282.45825683222125</v>
      </c>
      <c r="AT124" s="4">
        <f t="shared" si="54"/>
        <v>2.2847404929174298E-2</v>
      </c>
      <c r="AU124" s="3">
        <f t="shared" si="55"/>
        <v>39.807106575382946</v>
      </c>
      <c r="AV124" s="4"/>
      <c r="AW124" s="4"/>
      <c r="AX124" s="4"/>
      <c r="AY124" s="4"/>
      <c r="AZ124" s="3">
        <f t="shared" si="46"/>
        <v>227.96812832524324</v>
      </c>
      <c r="BA124" s="3">
        <f t="shared" si="47"/>
        <v>2321.3934568046129</v>
      </c>
      <c r="BB124" s="4">
        <f t="shared" si="48"/>
        <v>3.044120937157355E-2</v>
      </c>
      <c r="BC124" s="4">
        <f t="shared" si="49"/>
        <v>0.17447409369752734</v>
      </c>
      <c r="BD124" s="4">
        <f t="shared" si="56"/>
        <v>1.2110669155981673</v>
      </c>
      <c r="BE124" s="4"/>
    </row>
    <row r="125" spans="8:57" x14ac:dyDescent="0.2">
      <c r="H125">
        <v>280.76378026407082</v>
      </c>
      <c r="I125">
        <v>74.837229252332691</v>
      </c>
      <c r="J125">
        <v>400</v>
      </c>
      <c r="M125">
        <v>271.26598207248202</v>
      </c>
      <c r="N125">
        <v>84.289782678739343</v>
      </c>
      <c r="O125">
        <v>500</v>
      </c>
      <c r="R125">
        <v>262.62884589479046</v>
      </c>
      <c r="S125">
        <v>83.245346294046897</v>
      </c>
      <c r="T125">
        <v>600</v>
      </c>
      <c r="W125">
        <v>255.03736523516994</v>
      </c>
      <c r="X125">
        <v>88.86652146005909</v>
      </c>
      <c r="Y125">
        <v>700</v>
      </c>
      <c r="AA125">
        <v>280.76378026407082</v>
      </c>
      <c r="AB125">
        <v>74.837229252332691</v>
      </c>
      <c r="AC125">
        <v>400</v>
      </c>
      <c r="AE125" s="3">
        <f t="shared" si="35"/>
        <v>282.83461615032519</v>
      </c>
      <c r="AF125" s="3">
        <f t="shared" si="36"/>
        <v>4.2883612677989298</v>
      </c>
      <c r="AG125" s="4">
        <f t="shared" si="37"/>
        <v>5.4401290539489063E-5</v>
      </c>
      <c r="AH125" s="4">
        <f t="shared" si="38"/>
        <v>7.3757230519786374E-3</v>
      </c>
      <c r="AI125" s="4">
        <f t="shared" si="50"/>
        <v>1.0613959897593566E-2</v>
      </c>
      <c r="AJ125" s="3">
        <f t="shared" si="39"/>
        <v>249.51191849063622</v>
      </c>
      <c r="AK125" s="4">
        <f t="shared" si="40"/>
        <v>0.11131016167413343</v>
      </c>
      <c r="AL125" s="4">
        <f t="shared" si="41"/>
        <v>3.4786497866186759</v>
      </c>
      <c r="AM125" s="3">
        <f t="shared" si="42"/>
        <v>244.67731751741985</v>
      </c>
      <c r="AN125" s="4">
        <f t="shared" si="43"/>
        <v>0.12852962270528642</v>
      </c>
      <c r="AO125" s="3">
        <f t="shared" si="44"/>
        <v>761.32010728820262</v>
      </c>
      <c r="AP125" s="4">
        <f t="shared" si="45"/>
        <v>1.7116037067607055</v>
      </c>
      <c r="AQ125" s="4">
        <f t="shared" si="51"/>
        <v>225.40049650027598</v>
      </c>
      <c r="AR125" s="4">
        <f t="shared" si="52"/>
        <v>0.19718812630220042</v>
      </c>
      <c r="AS125" s="4">
        <f t="shared" si="53"/>
        <v>274.53009457412475</v>
      </c>
      <c r="AT125" s="4">
        <f t="shared" si="54"/>
        <v>2.2202599224454854E-2</v>
      </c>
      <c r="AU125" s="3">
        <f t="shared" si="55"/>
        <v>38.858837281038426</v>
      </c>
      <c r="AV125" s="4"/>
      <c r="AW125" s="4"/>
      <c r="AX125" s="4"/>
      <c r="AY125" s="4"/>
      <c r="AZ125" s="3">
        <f t="shared" si="46"/>
        <v>221.12615138496355</v>
      </c>
      <c r="BA125" s="3">
        <f t="shared" si="47"/>
        <v>3556.6467783221292</v>
      </c>
      <c r="BB125" s="4">
        <f t="shared" si="48"/>
        <v>4.5118907352026755E-2</v>
      </c>
      <c r="BC125" s="4">
        <f t="shared" si="49"/>
        <v>0.21241211677309454</v>
      </c>
      <c r="BD125" s="4">
        <f t="shared" si="56"/>
        <v>1.6403611346563269</v>
      </c>
      <c r="BE125" s="4"/>
    </row>
    <row r="126" spans="8:57" x14ac:dyDescent="0.2">
      <c r="H126">
        <v>268.041712302885</v>
      </c>
      <c r="I126">
        <v>75.235260578040027</v>
      </c>
      <c r="J126">
        <v>400</v>
      </c>
      <c r="M126">
        <v>208.97798350375746</v>
      </c>
      <c r="N126">
        <v>88.435490044715124</v>
      </c>
      <c r="O126">
        <v>500</v>
      </c>
      <c r="R126">
        <v>247.23520010937148</v>
      </c>
      <c r="S126">
        <v>85.835867174637954</v>
      </c>
      <c r="T126">
        <v>600</v>
      </c>
      <c r="W126">
        <v>236.22773334539428</v>
      </c>
      <c r="X126">
        <v>91.618233119039687</v>
      </c>
      <c r="Y126">
        <v>700</v>
      </c>
      <c r="AA126">
        <v>268.041712302885</v>
      </c>
      <c r="AB126">
        <v>75.235260578040027</v>
      </c>
      <c r="AC126">
        <v>400</v>
      </c>
      <c r="AE126" s="3">
        <f t="shared" si="35"/>
        <v>279.83765630946465</v>
      </c>
      <c r="AF126" s="3">
        <f t="shared" si="36"/>
        <v>139.14429500636226</v>
      </c>
      <c r="AG126" s="4">
        <f t="shared" si="37"/>
        <v>1.9366923516842382E-3</v>
      </c>
      <c r="AH126" s="4">
        <f t="shared" si="38"/>
        <v>4.4007866929496119E-2</v>
      </c>
      <c r="AI126" s="4">
        <f t="shared" si="50"/>
        <v>0.151146004043899</v>
      </c>
      <c r="AJ126" s="3">
        <f t="shared" si="39"/>
        <v>246.71381096355137</v>
      </c>
      <c r="AK126" s="4">
        <f t="shared" si="40"/>
        <v>7.9569337011372601E-2</v>
      </c>
      <c r="AL126" s="4">
        <f t="shared" si="41"/>
        <v>1.6970469694147432</v>
      </c>
      <c r="AM126" s="3">
        <f t="shared" si="42"/>
        <v>241.90423012998471</v>
      </c>
      <c r="AN126" s="4">
        <f t="shared" si="43"/>
        <v>9.7512741387673074E-2</v>
      </c>
      <c r="AO126" s="3">
        <f t="shared" si="44"/>
        <v>763.71228677157251</v>
      </c>
      <c r="AP126" s="4">
        <f t="shared" si="45"/>
        <v>1.8492292494706335</v>
      </c>
      <c r="AQ126" s="4">
        <f t="shared" si="51"/>
        <v>223.09085603585086</v>
      </c>
      <c r="AR126" s="4">
        <f t="shared" si="52"/>
        <v>0.16770097415375421</v>
      </c>
      <c r="AS126" s="4">
        <f t="shared" si="53"/>
        <v>271.64167865721873</v>
      </c>
      <c r="AT126" s="4">
        <f t="shared" si="54"/>
        <v>1.3430619896450285E-2</v>
      </c>
      <c r="AU126" s="3">
        <f t="shared" si="55"/>
        <v>12.959757752334891</v>
      </c>
      <c r="AV126" s="4"/>
      <c r="AW126" s="4"/>
      <c r="AX126" s="4"/>
      <c r="AY126" s="4"/>
      <c r="AZ126" s="3">
        <f t="shared" si="46"/>
        <v>218.63184374378366</v>
      </c>
      <c r="BA126" s="3">
        <f t="shared" si="47"/>
        <v>2441.3351110276712</v>
      </c>
      <c r="BB126" s="4">
        <f t="shared" si="48"/>
        <v>3.3979941737527157E-2</v>
      </c>
      <c r="BC126" s="4">
        <f t="shared" si="49"/>
        <v>0.18433649052080589</v>
      </c>
      <c r="BD126" s="4">
        <f t="shared" si="56"/>
        <v>1.2957408903392444</v>
      </c>
      <c r="BE126" s="4"/>
    </row>
    <row r="127" spans="8:57" x14ac:dyDescent="0.2">
      <c r="H127">
        <v>237.50795517479722</v>
      </c>
      <c r="I127">
        <v>78.886003791941775</v>
      </c>
      <c r="J127">
        <v>400</v>
      </c>
      <c r="M127">
        <v>199.99479732948078</v>
      </c>
      <c r="N127">
        <v>88.796139323493733</v>
      </c>
      <c r="O127">
        <v>500</v>
      </c>
      <c r="R127">
        <v>263.82610052752659</v>
      </c>
      <c r="S127">
        <v>87.911538037237975</v>
      </c>
      <c r="T127">
        <v>600</v>
      </c>
      <c r="W127">
        <v>222.12488560720993</v>
      </c>
      <c r="X127">
        <v>95.188117257814568</v>
      </c>
      <c r="Y127">
        <v>700</v>
      </c>
      <c r="AA127">
        <v>237.50795517479722</v>
      </c>
      <c r="AB127">
        <v>78.886003791941775</v>
      </c>
      <c r="AC127">
        <v>400</v>
      </c>
      <c r="AE127" s="3">
        <f t="shared" si="35"/>
        <v>254.59467367480258</v>
      </c>
      <c r="AF127" s="3">
        <f t="shared" si="36"/>
        <v>291.95594909842544</v>
      </c>
      <c r="AG127" s="4">
        <f t="shared" si="37"/>
        <v>5.175603619739606E-3</v>
      </c>
      <c r="AH127" s="4">
        <f t="shared" si="38"/>
        <v>7.1941668174567694E-2</v>
      </c>
      <c r="AI127" s="4">
        <f t="shared" si="50"/>
        <v>0.29737868470705731</v>
      </c>
      <c r="AJ127" s="3">
        <f t="shared" si="39"/>
        <v>223.29864469795001</v>
      </c>
      <c r="AK127" s="4">
        <f t="shared" si="40"/>
        <v>5.9826671769329459E-2</v>
      </c>
      <c r="AL127" s="4">
        <f t="shared" si="41"/>
        <v>0.85009575396683212</v>
      </c>
      <c r="AM127" s="3">
        <f t="shared" si="42"/>
        <v>218.71437674580181</v>
      </c>
      <c r="AN127" s="4">
        <f t="shared" si="43"/>
        <v>7.9128206106460777E-2</v>
      </c>
      <c r="AO127" s="3">
        <f t="shared" si="44"/>
        <v>785.60149089085132</v>
      </c>
      <c r="AP127" s="4">
        <f t="shared" si="45"/>
        <v>2.3076849586477102</v>
      </c>
      <c r="AQ127" s="4">
        <f t="shared" si="51"/>
        <v>203.80311183977801</v>
      </c>
      <c r="AR127" s="4">
        <f t="shared" si="52"/>
        <v>0.14191037647650021</v>
      </c>
      <c r="AS127" s="4">
        <f t="shared" si="53"/>
        <v>247.48217647501372</v>
      </c>
      <c r="AT127" s="4">
        <f t="shared" si="54"/>
        <v>4.1995314611149907E-2</v>
      </c>
      <c r="AU127" s="3">
        <f t="shared" si="55"/>
        <v>99.485090545692501</v>
      </c>
      <c r="AV127" s="4"/>
      <c r="AW127" s="4"/>
      <c r="AX127" s="4"/>
      <c r="AY127" s="4"/>
      <c r="AZ127" s="3">
        <f t="shared" si="46"/>
        <v>197.74517801770622</v>
      </c>
      <c r="BA127" s="3">
        <f t="shared" si="47"/>
        <v>1581.0784472444773</v>
      </c>
      <c r="BB127" s="4">
        <f t="shared" si="48"/>
        <v>2.8028321943500089E-2</v>
      </c>
      <c r="BC127" s="4">
        <f t="shared" si="49"/>
        <v>0.16741661191022858</v>
      </c>
      <c r="BD127" s="4">
        <f t="shared" si="56"/>
        <v>1.0556912046269016</v>
      </c>
      <c r="BE127" s="4"/>
    </row>
    <row r="128" spans="8:57" x14ac:dyDescent="0.2">
      <c r="H128">
        <v>239.95307871158712</v>
      </c>
      <c r="I128">
        <v>79.796466151171714</v>
      </c>
      <c r="J128">
        <v>400</v>
      </c>
      <c r="M128">
        <v>236.51094879600095</v>
      </c>
      <c r="N128">
        <v>89.97139039781878</v>
      </c>
      <c r="O128">
        <v>500</v>
      </c>
      <c r="R128">
        <v>234.58519654656806</v>
      </c>
      <c r="S128">
        <v>88.459378850904457</v>
      </c>
      <c r="T128">
        <v>600</v>
      </c>
      <c r="W128">
        <v>235.8420784289894</v>
      </c>
      <c r="X128">
        <v>95.559441262337216</v>
      </c>
      <c r="Y128">
        <v>700</v>
      </c>
      <c r="AA128">
        <v>239.95307871158712</v>
      </c>
      <c r="AB128">
        <v>79.796466151171714</v>
      </c>
      <c r="AC128">
        <v>400</v>
      </c>
      <c r="AE128" s="3">
        <f t="shared" si="35"/>
        <v>248.87232654138813</v>
      </c>
      <c r="AF128" s="3">
        <f t="shared" si="36"/>
        <v>79.552981849410003</v>
      </c>
      <c r="AG128" s="4">
        <f t="shared" si="37"/>
        <v>1.3816683514572832E-3</v>
      </c>
      <c r="AH128" s="4">
        <f t="shared" si="38"/>
        <v>3.7170799715062403E-2</v>
      </c>
      <c r="AI128" s="4">
        <f t="shared" si="50"/>
        <v>0.11101100146039627</v>
      </c>
      <c r="AJ128" s="3">
        <f t="shared" si="39"/>
        <v>218.02981112828039</v>
      </c>
      <c r="AK128" s="4">
        <f t="shared" si="40"/>
        <v>9.1364810574727104E-2</v>
      </c>
      <c r="AL128" s="4">
        <f t="shared" si="41"/>
        <v>2.0030151899278752</v>
      </c>
      <c r="AM128" s="3">
        <f t="shared" si="42"/>
        <v>213.50048810494962</v>
      </c>
      <c r="AN128" s="4">
        <f t="shared" si="43"/>
        <v>0.11024068017244459</v>
      </c>
      <c r="AO128" s="3">
        <f t="shared" si="44"/>
        <v>791.0370437988604</v>
      </c>
      <c r="AP128" s="4">
        <f t="shared" si="45"/>
        <v>2.2966321917863435</v>
      </c>
      <c r="AQ128" s="4">
        <f t="shared" si="51"/>
        <v>199.46937272108755</v>
      </c>
      <c r="AR128" s="4">
        <f t="shared" si="52"/>
        <v>0.16871509300015766</v>
      </c>
      <c r="AS128" s="4">
        <f t="shared" si="53"/>
        <v>242.04543260850593</v>
      </c>
      <c r="AT128" s="4">
        <f t="shared" si="54"/>
        <v>8.7198460138689215E-3</v>
      </c>
      <c r="AU128" s="3">
        <f t="shared" si="55"/>
        <v>4.3779448299513248</v>
      </c>
      <c r="AV128" s="4"/>
      <c r="AW128" s="4"/>
      <c r="AX128" s="4"/>
      <c r="AY128" s="4"/>
      <c r="AZ128" s="3">
        <f t="shared" si="46"/>
        <v>193.04180638812352</v>
      </c>
      <c r="BA128" s="3">
        <f t="shared" si="47"/>
        <v>2200.6674710061625</v>
      </c>
      <c r="BB128" s="4">
        <f t="shared" si="48"/>
        <v>3.8220975833771376E-2</v>
      </c>
      <c r="BC128" s="4">
        <f t="shared" si="49"/>
        <v>0.19550185634354314</v>
      </c>
      <c r="BD128" s="4">
        <f t="shared" si="56"/>
        <v>1.3390274850825767</v>
      </c>
      <c r="BE128" s="4"/>
    </row>
    <row r="129" spans="8:57" x14ac:dyDescent="0.2">
      <c r="H129">
        <v>253.96479824914735</v>
      </c>
      <c r="I129">
        <v>80.408160697406132</v>
      </c>
      <c r="J129">
        <v>400</v>
      </c>
      <c r="M129">
        <v>187.58937832629479</v>
      </c>
      <c r="N129">
        <v>93.797535917241703</v>
      </c>
      <c r="O129">
        <v>500</v>
      </c>
      <c r="R129">
        <v>220.2587001471282</v>
      </c>
      <c r="S129">
        <v>91.442461874209386</v>
      </c>
      <c r="T129">
        <v>600</v>
      </c>
      <c r="W129">
        <v>212.06618403679866</v>
      </c>
      <c r="X129">
        <v>96.636308598888419</v>
      </c>
      <c r="Y129">
        <v>700</v>
      </c>
      <c r="AA129">
        <v>253.96479824914735</v>
      </c>
      <c r="AB129">
        <v>80.408160697406132</v>
      </c>
      <c r="AC129">
        <v>400</v>
      </c>
      <c r="AE129" s="3">
        <f t="shared" si="35"/>
        <v>245.14406888306712</v>
      </c>
      <c r="AF129" s="3">
        <f t="shared" si="36"/>
        <v>77.805266549630119</v>
      </c>
      <c r="AG129" s="4">
        <f t="shared" si="37"/>
        <v>1.2063183866111704E-3</v>
      </c>
      <c r="AH129" s="4">
        <f t="shared" si="38"/>
        <v>3.4732094474868205E-2</v>
      </c>
      <c r="AI129" s="4">
        <f t="shared" si="50"/>
        <v>0.10315332286273517</v>
      </c>
      <c r="AJ129" s="3">
        <f t="shared" si="39"/>
        <v>214.60506033415018</v>
      </c>
      <c r="AK129" s="4">
        <f t="shared" si="40"/>
        <v>0.15498107685138332</v>
      </c>
      <c r="AL129" s="4">
        <f t="shared" si="41"/>
        <v>6.1000145666544823</v>
      </c>
      <c r="AM129" s="3">
        <f t="shared" si="42"/>
        <v>210.11236007544369</v>
      </c>
      <c r="AN129" s="4">
        <f t="shared" si="43"/>
        <v>0.17267132482936889</v>
      </c>
      <c r="AO129" s="3">
        <f t="shared" si="44"/>
        <v>794.68181237443173</v>
      </c>
      <c r="AP129" s="4">
        <f t="shared" si="45"/>
        <v>2.1291022135864046</v>
      </c>
      <c r="AQ129" s="4">
        <f t="shared" si="51"/>
        <v>196.65289767456068</v>
      </c>
      <c r="AR129" s="4">
        <f t="shared" si="52"/>
        <v>0.22566867916222752</v>
      </c>
      <c r="AS129" s="4">
        <f t="shared" si="53"/>
        <v>238.51072200813701</v>
      </c>
      <c r="AT129" s="4">
        <f t="shared" si="54"/>
        <v>6.0851253195529142E-2</v>
      </c>
      <c r="AU129" s="3">
        <f t="shared" si="55"/>
        <v>238.82847246296032</v>
      </c>
      <c r="AV129" s="4"/>
      <c r="AW129" s="4"/>
      <c r="AX129" s="4"/>
      <c r="AY129" s="4"/>
      <c r="AZ129" s="3">
        <f t="shared" si="46"/>
        <v>189.98388909434627</v>
      </c>
      <c r="BA129" s="3">
        <f t="shared" si="47"/>
        <v>4093.5567362749089</v>
      </c>
      <c r="BB129" s="4">
        <f t="shared" si="48"/>
        <v>6.3467847057043628E-2</v>
      </c>
      <c r="BC129" s="4">
        <f t="shared" si="49"/>
        <v>0.25192825775812372</v>
      </c>
      <c r="BD129" s="4">
        <f t="shared" si="56"/>
        <v>2.015125444434545</v>
      </c>
      <c r="BE129" s="4"/>
    </row>
    <row r="130" spans="8:57" x14ac:dyDescent="0.2">
      <c r="H130">
        <v>213.66461315871834</v>
      </c>
      <c r="I130">
        <v>81.319070406802055</v>
      </c>
      <c r="J130">
        <v>400</v>
      </c>
      <c r="M130">
        <v>175.76314347957009</v>
      </c>
      <c r="N130">
        <v>95.39481664863122</v>
      </c>
      <c r="O130">
        <v>500</v>
      </c>
      <c r="R130">
        <v>210.73934472003441</v>
      </c>
      <c r="S130">
        <v>92.78981595796003</v>
      </c>
      <c r="T130">
        <v>600</v>
      </c>
      <c r="W130">
        <v>197.38790764412835</v>
      </c>
      <c r="X130">
        <v>99.663401052091103</v>
      </c>
      <c r="Y130">
        <v>700</v>
      </c>
      <c r="AA130">
        <v>213.66461315871834</v>
      </c>
      <c r="AB130">
        <v>81.319070406802055</v>
      </c>
      <c r="AC130">
        <v>400</v>
      </c>
      <c r="AE130" s="3">
        <f t="shared" si="35"/>
        <v>239.75772813292059</v>
      </c>
      <c r="AF130" s="3">
        <f t="shared" si="36"/>
        <v>680.85064905693775</v>
      </c>
      <c r="AG130" s="4">
        <f t="shared" si="37"/>
        <v>1.4913742973220841E-2</v>
      </c>
      <c r="AH130" s="4">
        <f t="shared" si="38"/>
        <v>0.12212183659452899</v>
      </c>
      <c r="AI130" s="4">
        <f t="shared" si="50"/>
        <v>0.62381568599703563</v>
      </c>
      <c r="AJ130" s="3">
        <f t="shared" si="39"/>
        <v>209.6685474315268</v>
      </c>
      <c r="AK130" s="4">
        <f t="shared" si="40"/>
        <v>1.8702515442850159E-2</v>
      </c>
      <c r="AL130" s="4">
        <f t="shared" si="41"/>
        <v>7.4736480973443944E-2</v>
      </c>
      <c r="AM130" s="3">
        <f t="shared" si="42"/>
        <v>205.22994340355515</v>
      </c>
      <c r="AN130" s="4">
        <f t="shared" si="43"/>
        <v>3.9476212885554363E-2</v>
      </c>
      <c r="AO130" s="3">
        <f t="shared" si="44"/>
        <v>800.09769494884483</v>
      </c>
      <c r="AP130" s="4">
        <f t="shared" si="45"/>
        <v>2.7446429856613705</v>
      </c>
      <c r="AQ130" s="4">
        <f t="shared" si="51"/>
        <v>192.59327879767403</v>
      </c>
      <c r="AR130" s="4">
        <f t="shared" si="52"/>
        <v>9.8618737326389677E-2</v>
      </c>
      <c r="AS130" s="4">
        <f t="shared" si="53"/>
        <v>233.41408327218772</v>
      </c>
      <c r="AT130" s="4">
        <f t="shared" si="54"/>
        <v>9.2432105726364316E-2</v>
      </c>
      <c r="AU130" s="3">
        <f t="shared" si="55"/>
        <v>390.04156976282047</v>
      </c>
      <c r="AV130" s="4"/>
      <c r="AW130" s="4"/>
      <c r="AX130" s="4"/>
      <c r="AY130" s="4"/>
      <c r="AZ130" s="3">
        <f t="shared" si="46"/>
        <v>185.5751206481533</v>
      </c>
      <c r="BA130" s="3">
        <f t="shared" si="47"/>
        <v>789.01958950108929</v>
      </c>
      <c r="BB130" s="4">
        <f t="shared" si="48"/>
        <v>1.7283137461871469E-2</v>
      </c>
      <c r="BC130" s="4">
        <f t="shared" si="49"/>
        <v>0.13146534700015616</v>
      </c>
      <c r="BD130" s="4">
        <f t="shared" si="56"/>
        <v>0.69676004498988375</v>
      </c>
      <c r="BE130" s="4"/>
    </row>
    <row r="131" spans="8:57" x14ac:dyDescent="0.2">
      <c r="H131">
        <v>217.1778548019482</v>
      </c>
      <c r="I131">
        <v>82.656100949889279</v>
      </c>
      <c r="J131">
        <v>400</v>
      </c>
      <c r="M131">
        <v>204.20706684372252</v>
      </c>
      <c r="N131">
        <v>96.774241325410259</v>
      </c>
      <c r="O131">
        <v>500</v>
      </c>
      <c r="R131">
        <v>230.65595356248846</v>
      </c>
      <c r="S131">
        <v>94.241966355613684</v>
      </c>
      <c r="T131">
        <v>600</v>
      </c>
      <c r="W131">
        <v>211.6621210232706</v>
      </c>
      <c r="X131">
        <v>101.78436355134238</v>
      </c>
      <c r="Y131">
        <v>700</v>
      </c>
      <c r="AA131">
        <v>217.1778548019482</v>
      </c>
      <c r="AB131">
        <v>82.656100949889279</v>
      </c>
      <c r="AC131">
        <v>400</v>
      </c>
      <c r="AE131" s="3">
        <f t="shared" si="35"/>
        <v>232.19242037661471</v>
      </c>
      <c r="AF131" s="3">
        <f t="shared" si="36"/>
        <v>225.43717939596053</v>
      </c>
      <c r="AG131" s="4">
        <f t="shared" si="37"/>
        <v>4.7796320428032937E-3</v>
      </c>
      <c r="AH131" s="4">
        <f t="shared" si="38"/>
        <v>6.9134882966584196E-2</v>
      </c>
      <c r="AI131" s="4">
        <f t="shared" si="50"/>
        <v>0.26788822058733253</v>
      </c>
      <c r="AJ131" s="3">
        <f t="shared" si="39"/>
        <v>202.75802126465391</v>
      </c>
      <c r="AK131" s="4">
        <f t="shared" si="40"/>
        <v>6.6396426792428839E-2</v>
      </c>
      <c r="AL131" s="4">
        <f t="shared" si="41"/>
        <v>0.95742542181797097</v>
      </c>
      <c r="AM131" s="3">
        <f t="shared" si="42"/>
        <v>198.39785307301995</v>
      </c>
      <c r="AN131" s="4">
        <f t="shared" si="43"/>
        <v>8.6472912931451373E-2</v>
      </c>
      <c r="AO131" s="3">
        <f t="shared" si="44"/>
        <v>808.01887708146467</v>
      </c>
      <c r="AP131" s="4">
        <f t="shared" si="45"/>
        <v>2.7205399133273707</v>
      </c>
      <c r="AQ131" s="4">
        <f t="shared" si="51"/>
        <v>186.9092502533737</v>
      </c>
      <c r="AR131" s="4">
        <f t="shared" si="52"/>
        <v>0.13937242623644783</v>
      </c>
      <c r="AS131" s="4">
        <f t="shared" si="53"/>
        <v>226.27498974229579</v>
      </c>
      <c r="AT131" s="4">
        <f t="shared" si="54"/>
        <v>4.1887949158737066E-2</v>
      </c>
      <c r="AU131" s="3">
        <f t="shared" si="55"/>
        <v>82.757864122892897</v>
      </c>
      <c r="AV131" s="4"/>
      <c r="AW131" s="4"/>
      <c r="AX131" s="4"/>
      <c r="AY131" s="4"/>
      <c r="AZ131" s="3">
        <f t="shared" si="46"/>
        <v>179.40129629926338</v>
      </c>
      <c r="BA131" s="3">
        <f t="shared" si="47"/>
        <v>1427.0683723067689</v>
      </c>
      <c r="BB131" s="4">
        <f t="shared" si="48"/>
        <v>3.0256152679981559E-2</v>
      </c>
      <c r="BC131" s="4">
        <f t="shared" si="49"/>
        <v>0.17394295812128055</v>
      </c>
      <c r="BD131" s="4">
        <f t="shared" si="56"/>
        <v>1.0690993039851291</v>
      </c>
      <c r="BE131" s="4"/>
    </row>
    <row r="132" spans="8:57" x14ac:dyDescent="0.2">
      <c r="H132">
        <v>216.17476120708866</v>
      </c>
      <c r="I132">
        <v>85.856090842597098</v>
      </c>
      <c r="J132">
        <v>400</v>
      </c>
      <c r="M132">
        <v>167.43159860814001</v>
      </c>
      <c r="N132">
        <v>98.439154185995477</v>
      </c>
      <c r="O132">
        <v>500</v>
      </c>
      <c r="R132">
        <v>199.74122873205374</v>
      </c>
      <c r="S132">
        <v>96.260762990198131</v>
      </c>
      <c r="T132">
        <v>600</v>
      </c>
      <c r="W132">
        <v>189.91009998318555</v>
      </c>
      <c r="X132">
        <v>102.38618293542469</v>
      </c>
      <c r="Y132">
        <v>700</v>
      </c>
      <c r="AA132">
        <v>216.17476120708866</v>
      </c>
      <c r="AB132">
        <v>85.856090842597098</v>
      </c>
      <c r="AC132">
        <v>400</v>
      </c>
      <c r="AE132" s="3">
        <f t="shared" si="35"/>
        <v>215.58122889552635</v>
      </c>
      <c r="AF132" s="3">
        <f t="shared" si="36"/>
        <v>0.3522806048685031</v>
      </c>
      <c r="AG132" s="4">
        <f t="shared" si="37"/>
        <v>7.5383926996808252E-6</v>
      </c>
      <c r="AH132" s="4">
        <f t="shared" si="38"/>
        <v>2.7456133558243093E-3</v>
      </c>
      <c r="AI132" s="4">
        <f t="shared" si="50"/>
        <v>2.1152493102483284E-3</v>
      </c>
      <c r="AJ132" s="3">
        <f t="shared" si="39"/>
        <v>187.68136511113562</v>
      </c>
      <c r="AK132" s="4">
        <f t="shared" si="40"/>
        <v>0.13180722826684316</v>
      </c>
      <c r="AL132" s="4">
        <f t="shared" si="41"/>
        <v>3.7556355633168605</v>
      </c>
      <c r="AM132" s="3">
        <f t="shared" si="42"/>
        <v>183.50419766599293</v>
      </c>
      <c r="AN132" s="4">
        <f t="shared" si="43"/>
        <v>0.15113033250814303</v>
      </c>
      <c r="AO132" s="3">
        <f t="shared" si="44"/>
        <v>826.81779511376646</v>
      </c>
      <c r="AP132" s="4">
        <f t="shared" si="45"/>
        <v>2.8247656224849527</v>
      </c>
      <c r="AQ132" s="4">
        <f t="shared" si="51"/>
        <v>174.49402480462001</v>
      </c>
      <c r="AR132" s="4">
        <f t="shared" si="52"/>
        <v>0.19281037328191986</v>
      </c>
      <c r="AS132" s="4">
        <f t="shared" si="53"/>
        <v>210.67235352746215</v>
      </c>
      <c r="AT132" s="4">
        <f t="shared" si="54"/>
        <v>2.5453515706005014E-2</v>
      </c>
      <c r="AU132" s="3">
        <f t="shared" si="55"/>
        <v>30.276490272812847</v>
      </c>
      <c r="AV132" s="4"/>
      <c r="AW132" s="4"/>
      <c r="AX132" s="4"/>
      <c r="AY132" s="4"/>
      <c r="AZ132" s="3">
        <f t="shared" si="46"/>
        <v>165.92296111525565</v>
      </c>
      <c r="BA132" s="3">
        <f t="shared" si="47"/>
        <v>2525.2434124695492</v>
      </c>
      <c r="BB132" s="4">
        <f t="shared" si="48"/>
        <v>5.4037253945851696E-2</v>
      </c>
      <c r="BC132" s="4">
        <f t="shared" si="49"/>
        <v>0.23245914468106368</v>
      </c>
      <c r="BD132" s="4">
        <f t="shared" si="56"/>
        <v>1.6478681023669806</v>
      </c>
      <c r="BE132" s="4"/>
    </row>
    <row r="133" spans="8:57" x14ac:dyDescent="0.2">
      <c r="H133">
        <v>186.58718174809414</v>
      </c>
      <c r="I133">
        <v>87.354203988651889</v>
      </c>
      <c r="J133">
        <v>400</v>
      </c>
      <c r="M133">
        <v>156.39395569797639</v>
      </c>
      <c r="N133">
        <v>100.55433454067786</v>
      </c>
      <c r="O133">
        <v>500</v>
      </c>
      <c r="R133">
        <v>184.81422843697413</v>
      </c>
      <c r="S133">
        <v>98.241045681539802</v>
      </c>
      <c r="T133">
        <v>600</v>
      </c>
      <c r="W133">
        <v>177.06626959935545</v>
      </c>
      <c r="X133">
        <v>106.24356254600626</v>
      </c>
      <c r="Y133">
        <v>700</v>
      </c>
      <c r="AA133">
        <v>186.58718174809414</v>
      </c>
      <c r="AB133">
        <v>87.354203988651889</v>
      </c>
      <c r="AC133">
        <v>400</v>
      </c>
      <c r="AE133" s="3">
        <f t="shared" si="35"/>
        <v>208.45738383109864</v>
      </c>
      <c r="AF133" s="3">
        <f t="shared" si="36"/>
        <v>478.30573915145436</v>
      </c>
      <c r="AG133" s="4">
        <f t="shared" si="37"/>
        <v>1.3738584265380969E-2</v>
      </c>
      <c r="AH133" s="4">
        <f t="shared" si="38"/>
        <v>0.11721170703210908</v>
      </c>
      <c r="AI133" s="4">
        <f t="shared" si="50"/>
        <v>0.54814743839433189</v>
      </c>
      <c r="AJ133" s="3">
        <f t="shared" si="39"/>
        <v>181.25761745237241</v>
      </c>
      <c r="AK133" s="4">
        <f t="shared" si="40"/>
        <v>2.8563399938785785E-2</v>
      </c>
      <c r="AL133" s="4">
        <f t="shared" si="41"/>
        <v>0.15223047647817278</v>
      </c>
      <c r="AM133" s="3">
        <f t="shared" si="42"/>
        <v>177.16382724708086</v>
      </c>
      <c r="AN133" s="4">
        <f t="shared" si="43"/>
        <v>5.0503761366284379E-2</v>
      </c>
      <c r="AO133" s="3">
        <f t="shared" si="44"/>
        <v>835.53058364859521</v>
      </c>
      <c r="AP133" s="4">
        <f t="shared" si="45"/>
        <v>3.4779634689837398</v>
      </c>
      <c r="AQ133" s="4">
        <f t="shared" si="51"/>
        <v>169.19316737460991</v>
      </c>
      <c r="AR133" s="4">
        <f t="shared" si="52"/>
        <v>9.322191487391332E-2</v>
      </c>
      <c r="AS133" s="4">
        <f t="shared" si="53"/>
        <v>204.00840737290955</v>
      </c>
      <c r="AT133" s="4">
        <f t="shared" si="54"/>
        <v>9.3367751533625129E-2</v>
      </c>
      <c r="AU133" s="3">
        <f t="shared" si="55"/>
        <v>303.49910227072496</v>
      </c>
      <c r="AV133" s="4"/>
      <c r="AW133" s="4"/>
      <c r="AX133" s="4"/>
      <c r="AY133" s="4"/>
      <c r="AZ133" s="3">
        <f t="shared" si="46"/>
        <v>160.17619562333121</v>
      </c>
      <c r="BA133" s="3">
        <f t="shared" si="47"/>
        <v>697.54018808241995</v>
      </c>
      <c r="BB133" s="4">
        <f t="shared" si="48"/>
        <v>2.0035750918358755E-2</v>
      </c>
      <c r="BC133" s="4">
        <f t="shared" si="49"/>
        <v>0.14154769838594605</v>
      </c>
      <c r="BD133" s="4">
        <f t="shared" si="56"/>
        <v>0.72743655359349324</v>
      </c>
      <c r="BE133" s="4"/>
    </row>
    <row r="134" spans="8:57" x14ac:dyDescent="0.2">
      <c r="H134">
        <v>196.07053356230574</v>
      </c>
      <c r="I134">
        <v>87.636072701991324</v>
      </c>
      <c r="J134">
        <v>400</v>
      </c>
      <c r="M134">
        <v>182.06442503077849</v>
      </c>
      <c r="N134">
        <v>101.91792311140493</v>
      </c>
      <c r="O134">
        <v>500</v>
      </c>
      <c r="R134">
        <v>203.37544494105754</v>
      </c>
      <c r="S134">
        <v>100.12078763113595</v>
      </c>
      <c r="T134">
        <v>600</v>
      </c>
      <c r="W134">
        <v>171.17668429556394</v>
      </c>
      <c r="X134">
        <v>108.19120128915493</v>
      </c>
      <c r="Y134">
        <v>700</v>
      </c>
      <c r="AA134">
        <v>196.07053356230574</v>
      </c>
      <c r="AB134">
        <v>87.636072701991324</v>
      </c>
      <c r="AC134">
        <v>400</v>
      </c>
      <c r="AE134" s="3">
        <f t="shared" si="35"/>
        <v>207.15976679493861</v>
      </c>
      <c r="AF134" s="3">
        <f t="shared" si="36"/>
        <v>122.97109368772912</v>
      </c>
      <c r="AG134" s="4">
        <f t="shared" si="37"/>
        <v>3.1987358243155553E-3</v>
      </c>
      <c r="AH134" s="4">
        <f t="shared" si="38"/>
        <v>5.6557367551147174E-2</v>
      </c>
      <c r="AI134" s="4">
        <f t="shared" si="50"/>
        <v>0.18833886376797904</v>
      </c>
      <c r="AJ134" s="3">
        <f t="shared" si="39"/>
        <v>180.09030523077047</v>
      </c>
      <c r="AK134" s="4">
        <f t="shared" si="40"/>
        <v>8.1502447314232465E-2</v>
      </c>
      <c r="AL134" s="4">
        <f t="shared" si="41"/>
        <v>1.3024277176603585</v>
      </c>
      <c r="AM134" s="3">
        <f t="shared" si="42"/>
        <v>176.01203929184339</v>
      </c>
      <c r="AN134" s="4">
        <f t="shared" si="43"/>
        <v>0.10230244140223303</v>
      </c>
      <c r="AO134" s="3">
        <f t="shared" si="44"/>
        <v>837.16302613234052</v>
      </c>
      <c r="AP134" s="4">
        <f t="shared" si="45"/>
        <v>3.269703411942384</v>
      </c>
      <c r="AQ134" s="4">
        <f t="shared" si="51"/>
        <v>168.22890458315413</v>
      </c>
      <c r="AR134" s="4">
        <f t="shared" si="52"/>
        <v>0.14199802730839367</v>
      </c>
      <c r="AS134" s="4">
        <f t="shared" si="53"/>
        <v>202.79614478799874</v>
      </c>
      <c r="AT134" s="4">
        <f t="shared" si="54"/>
        <v>3.4301998895493339E-2</v>
      </c>
      <c r="AU134" s="3">
        <f t="shared" si="55"/>
        <v>45.233846359167714</v>
      </c>
      <c r="AV134" s="4"/>
      <c r="AW134" s="4"/>
      <c r="AX134" s="4"/>
      <c r="AY134" s="4"/>
      <c r="AZ134" s="3">
        <f t="shared" si="46"/>
        <v>159.13162707897848</v>
      </c>
      <c r="BA134" s="3">
        <f t="shared" si="47"/>
        <v>1364.4828121839967</v>
      </c>
      <c r="BB134" s="4">
        <f t="shared" si="48"/>
        <v>3.5493057125109681E-2</v>
      </c>
      <c r="BC134" s="4">
        <f t="shared" si="49"/>
        <v>0.18839601143630849</v>
      </c>
      <c r="BD134" s="4">
        <f t="shared" si="56"/>
        <v>1.1450217106901601</v>
      </c>
      <c r="BE134" s="4"/>
    </row>
    <row r="135" spans="8:57" x14ac:dyDescent="0.2">
      <c r="H135">
        <v>190.3639220311432</v>
      </c>
      <c r="I135">
        <v>90.775087096426589</v>
      </c>
      <c r="J135">
        <v>400</v>
      </c>
      <c r="M135">
        <v>146.18910259285317</v>
      </c>
      <c r="N135">
        <v>106.77148253078641</v>
      </c>
      <c r="O135">
        <v>500</v>
      </c>
      <c r="R135">
        <v>175.89868409220892</v>
      </c>
      <c r="S135">
        <v>102.45069376712212</v>
      </c>
      <c r="T135">
        <v>600</v>
      </c>
      <c r="W135">
        <v>184.27609334116883</v>
      </c>
      <c r="X135">
        <v>109.97199356013031</v>
      </c>
      <c r="Y135">
        <v>700</v>
      </c>
      <c r="AA135">
        <v>190.3639220311432</v>
      </c>
      <c r="AB135">
        <v>90.775087096426589</v>
      </c>
      <c r="AC135">
        <v>400</v>
      </c>
      <c r="AE135" s="3">
        <f t="shared" si="35"/>
        <v>193.55273796040743</v>
      </c>
      <c r="AF135" s="3">
        <f t="shared" si="36"/>
        <v>10.168547030729249</v>
      </c>
      <c r="AG135" s="4">
        <f t="shared" si="37"/>
        <v>2.8060125805531529E-4</v>
      </c>
      <c r="AH135" s="4">
        <f t="shared" si="38"/>
        <v>1.675115691692115E-2</v>
      </c>
      <c r="AI135" s="4">
        <f t="shared" si="50"/>
        <v>2.9912969786672308E-2</v>
      </c>
      <c r="AJ135" s="3">
        <f t="shared" si="39"/>
        <v>167.90245377895573</v>
      </c>
      <c r="AK135" s="4">
        <f t="shared" si="40"/>
        <v>0.11799225406016176</v>
      </c>
      <c r="AL135" s="4">
        <f t="shared" si="41"/>
        <v>2.6502792685763619</v>
      </c>
      <c r="AM135" s="3">
        <f t="shared" si="42"/>
        <v>163.99361664308086</v>
      </c>
      <c r="AN135" s="4">
        <f t="shared" si="43"/>
        <v>0.1385257516587004</v>
      </c>
      <c r="AO135" s="3">
        <f t="shared" si="44"/>
        <v>855.18507445168439</v>
      </c>
      <c r="AP135" s="4">
        <f t="shared" si="45"/>
        <v>3.4923694853890312</v>
      </c>
      <c r="AQ135" s="4">
        <f t="shared" si="51"/>
        <v>158.1373984067499</v>
      </c>
      <c r="AR135" s="4">
        <f t="shared" si="52"/>
        <v>0.16928902956265582</v>
      </c>
      <c r="AS135" s="4">
        <f t="shared" si="53"/>
        <v>190.11011946497655</v>
      </c>
      <c r="AT135" s="4">
        <f t="shared" si="54"/>
        <v>1.3332493019613955E-3</v>
      </c>
      <c r="AU135" s="3">
        <f t="shared" si="55"/>
        <v>6.4415742592779393E-2</v>
      </c>
      <c r="AV135" s="4"/>
      <c r="AW135" s="4"/>
      <c r="AX135" s="4"/>
      <c r="AY135" s="4"/>
      <c r="AZ135" s="3">
        <f t="shared" si="46"/>
        <v>148.21988150687733</v>
      </c>
      <c r="BA135" s="3">
        <f t="shared" si="47"/>
        <v>1776.1201517109644</v>
      </c>
      <c r="BB135" s="4">
        <f t="shared" si="48"/>
        <v>4.9012070999070949E-2</v>
      </c>
      <c r="BC135" s="4">
        <f t="shared" si="49"/>
        <v>0.22138670014043516</v>
      </c>
      <c r="BD135" s="4">
        <f t="shared" si="56"/>
        <v>1.4372079551557737</v>
      </c>
      <c r="BE135" s="4"/>
    </row>
    <row r="136" spans="8:57" x14ac:dyDescent="0.2">
      <c r="H136">
        <v>176.09824490983894</v>
      </c>
      <c r="I136">
        <v>92.18383473168997</v>
      </c>
      <c r="J136">
        <v>400</v>
      </c>
      <c r="M136">
        <v>166.19294367359177</v>
      </c>
      <c r="N136">
        <v>107.64400080087535</v>
      </c>
      <c r="O136">
        <v>500</v>
      </c>
      <c r="R136">
        <v>155.45659989974504</v>
      </c>
      <c r="S136">
        <v>106.52903850708418</v>
      </c>
      <c r="T136">
        <v>600</v>
      </c>
      <c r="W136">
        <v>151.03564775241372</v>
      </c>
      <c r="X136">
        <v>117.1651823729548</v>
      </c>
      <c r="Y136">
        <v>700</v>
      </c>
      <c r="AA136">
        <v>176.09824490983894</v>
      </c>
      <c r="AB136">
        <v>92.18383473168997</v>
      </c>
      <c r="AC136">
        <v>400</v>
      </c>
      <c r="AE136" s="3">
        <f t="shared" si="35"/>
        <v>187.91199572745057</v>
      </c>
      <c r="AF136" s="3">
        <f t="shared" si="36"/>
        <v>139.56470838061955</v>
      </c>
      <c r="AG136" s="4">
        <f t="shared" si="37"/>
        <v>4.5005496512040485E-3</v>
      </c>
      <c r="AH136" s="4">
        <f t="shared" si="38"/>
        <v>6.7086136058086165E-2</v>
      </c>
      <c r="AI136" s="4">
        <f t="shared" si="50"/>
        <v>0.23058267957852679</v>
      </c>
      <c r="AJ136" s="3">
        <f t="shared" si="39"/>
        <v>162.87889229574603</v>
      </c>
      <c r="AK136" s="4">
        <f t="shared" si="40"/>
        <v>7.5068054317413146E-2</v>
      </c>
      <c r="AL136" s="4">
        <f t="shared" si="41"/>
        <v>0.99235108007576422</v>
      </c>
      <c r="AM136" s="3">
        <f t="shared" si="42"/>
        <v>159.04405769374486</v>
      </c>
      <c r="AN136" s="4">
        <f t="shared" si="43"/>
        <v>9.6844731330659781E-2</v>
      </c>
      <c r="AO136" s="3">
        <f t="shared" si="44"/>
        <v>863.17345246757588</v>
      </c>
      <c r="AP136" s="4">
        <f t="shared" si="45"/>
        <v>3.9016584629194604</v>
      </c>
      <c r="AQ136" s="4">
        <f t="shared" si="51"/>
        <v>153.96243206561596</v>
      </c>
      <c r="AR136" s="4">
        <f t="shared" si="52"/>
        <v>0.12570149609132314</v>
      </c>
      <c r="AS136" s="4">
        <f t="shared" si="53"/>
        <v>184.86321196959901</v>
      </c>
      <c r="AT136" s="4">
        <f t="shared" si="54"/>
        <v>4.977316533874411E-2</v>
      </c>
      <c r="AU136" s="3">
        <f t="shared" si="55"/>
        <v>76.824647558679047</v>
      </c>
      <c r="AV136" s="4"/>
      <c r="AW136" s="4"/>
      <c r="AX136" s="4"/>
      <c r="AY136" s="4"/>
      <c r="AZ136" s="3">
        <f t="shared" si="46"/>
        <v>143.71918178266742</v>
      </c>
      <c r="BA136" s="3">
        <f t="shared" si="47"/>
        <v>1048.4037289933583</v>
      </c>
      <c r="BB136" s="4">
        <f t="shared" si="48"/>
        <v>3.3807923876959821E-2</v>
      </c>
      <c r="BC136" s="4">
        <f t="shared" si="49"/>
        <v>0.18386931194998207</v>
      </c>
      <c r="BD136" s="4">
        <f t="shared" si="56"/>
        <v>1.0462642598362473</v>
      </c>
      <c r="BE136" s="4"/>
    </row>
    <row r="137" spans="8:57" x14ac:dyDescent="0.2">
      <c r="H137">
        <v>170.54829605750962</v>
      </c>
      <c r="I137">
        <v>93.540372681171107</v>
      </c>
      <c r="J137">
        <v>400</v>
      </c>
      <c r="M137">
        <v>135.33937320452046</v>
      </c>
      <c r="N137">
        <v>110.7693983030165</v>
      </c>
      <c r="O137">
        <v>500</v>
      </c>
      <c r="R137">
        <v>156.96625160065113</v>
      </c>
      <c r="S137">
        <v>110.39431531838601</v>
      </c>
      <c r="T137">
        <v>600</v>
      </c>
      <c r="W137">
        <v>151.27165432880716</v>
      </c>
      <c r="X137">
        <v>118.64952788840111</v>
      </c>
      <c r="Y137">
        <v>700</v>
      </c>
      <c r="AA137">
        <v>170.54829605750962</v>
      </c>
      <c r="AB137">
        <v>93.540372681171107</v>
      </c>
      <c r="AC137">
        <v>400</v>
      </c>
      <c r="AE137" s="3">
        <f t="shared" si="35"/>
        <v>182.72866674006758</v>
      </c>
      <c r="AF137" s="3">
        <f t="shared" si="36"/>
        <v>148.36142996451755</v>
      </c>
      <c r="AG137" s="4">
        <f t="shared" si="37"/>
        <v>5.1006584239906613E-3</v>
      </c>
      <c r="AH137" s="4">
        <f t="shared" si="38"/>
        <v>7.1418894026655591E-2</v>
      </c>
      <c r="AI137" s="4">
        <f t="shared" si="50"/>
        <v>0.24925470974350356</v>
      </c>
      <c r="AJ137" s="3">
        <f t="shared" si="39"/>
        <v>158.27800831721703</v>
      </c>
      <c r="AK137" s="4">
        <f t="shared" si="40"/>
        <v>7.1946117457280218E-2</v>
      </c>
      <c r="AL137" s="4">
        <f t="shared" si="41"/>
        <v>0.882799562997716</v>
      </c>
      <c r="AM137" s="3">
        <f t="shared" si="42"/>
        <v>154.51326563008161</v>
      </c>
      <c r="AN137" s="4">
        <f t="shared" si="43"/>
        <v>9.4020466918185636E-2</v>
      </c>
      <c r="AO137" s="3">
        <f t="shared" si="44"/>
        <v>870.80371432419906</v>
      </c>
      <c r="AP137" s="4">
        <f t="shared" si="45"/>
        <v>4.1059068572022577</v>
      </c>
      <c r="AQ137" s="4">
        <f t="shared" si="51"/>
        <v>150.12889290137127</v>
      </c>
      <c r="AR137" s="4">
        <f t="shared" si="52"/>
        <v>0.11972798103625049</v>
      </c>
      <c r="AS137" s="4">
        <f t="shared" si="53"/>
        <v>180.04676120763665</v>
      </c>
      <c r="AT137" s="4">
        <f t="shared" si="54"/>
        <v>5.5693697150302278E-2</v>
      </c>
      <c r="AU137" s="3">
        <f t="shared" si="55"/>
        <v>90.220840208177748</v>
      </c>
      <c r="AV137" s="4"/>
      <c r="AW137" s="4"/>
      <c r="AX137" s="4"/>
      <c r="AY137" s="4"/>
      <c r="AZ137" s="3">
        <f t="shared" si="46"/>
        <v>139.59540849841943</v>
      </c>
      <c r="BA137" s="3">
        <f t="shared" si="47"/>
        <v>958.08124824568006</v>
      </c>
      <c r="BB137" s="4">
        <f t="shared" si="48"/>
        <v>3.2938784634932175E-2</v>
      </c>
      <c r="BC137" s="4">
        <f t="shared" si="49"/>
        <v>0.18149045328868452</v>
      </c>
      <c r="BD137" s="4">
        <f t="shared" si="56"/>
        <v>1.0097279322362751</v>
      </c>
      <c r="BE137" s="4"/>
    </row>
    <row r="138" spans="8:57" x14ac:dyDescent="0.2">
      <c r="H138">
        <v>173.98115319884226</v>
      </c>
      <c r="I138">
        <v>96.417642969977976</v>
      </c>
      <c r="J138">
        <v>400</v>
      </c>
      <c r="M138">
        <v>149.58256390489086</v>
      </c>
      <c r="N138">
        <v>115.34823230971865</v>
      </c>
      <c r="O138">
        <v>500</v>
      </c>
      <c r="R138">
        <v>173.49599314307235</v>
      </c>
      <c r="S138">
        <v>113.2874544139223</v>
      </c>
      <c r="T138">
        <v>600</v>
      </c>
      <c r="W138">
        <v>162.07502256115342</v>
      </c>
      <c r="X138">
        <v>120.28077059347412</v>
      </c>
      <c r="Y138">
        <v>700</v>
      </c>
      <c r="AA138">
        <v>173.98115319884226</v>
      </c>
      <c r="AB138">
        <v>96.417642969977976</v>
      </c>
      <c r="AC138">
        <v>400</v>
      </c>
      <c r="AE138" s="3">
        <f t="shared" ref="AE138:AE201" si="57">(((8.314*$AC138)/$AB138)*(1+AE$6/($AB138-AE$5))-AE$4/($AB138^2))</f>
        <v>172.47465582696569</v>
      </c>
      <c r="AF138" s="3">
        <f t="shared" ref="AF138:AF201" si="58">(AE138-AA138)^2</f>
        <v>2.2695343314710339</v>
      </c>
      <c r="AG138" s="4">
        <f t="shared" ref="AG138:AG201" si="59">(ABS(AE138-AA138)/AA138)^2</f>
        <v>7.4977740135867888E-5</v>
      </c>
      <c r="AH138" s="4">
        <f t="shared" ref="AH138:AH201" si="60">(ABS(AE138-AA138)/AA138)</f>
        <v>8.6589687686160349E-3</v>
      </c>
      <c r="AI138" s="4">
        <f t="shared" si="50"/>
        <v>1.0627971041733693E-2</v>
      </c>
      <c r="AJ138" s="3">
        <f t="shared" ref="AJ138:AJ201" si="61">(((8.314*$AC138)/$AB138)*(1+AJ$3/($AB138-AJ$2))-AJ$1/($AB138^2)) +$AJ$4*AB138 + $AJ$5*AB138^2 +$AJ$6*AB138^-1 + $AJ$7*AB138^-2</f>
        <v>149.22046967847788</v>
      </c>
      <c r="AK138" s="4">
        <f t="shared" ref="AK138:AK201" si="62">(ABS(AJ138-AA138)/AA138)</f>
        <v>0.1423181940406241</v>
      </c>
      <c r="AL138" s="4">
        <f t="shared" ref="AL138:AL201" si="63">(ABS(AJ138-AA138)^2)/AA138</f>
        <v>3.5238957618297011</v>
      </c>
      <c r="AM138" s="3">
        <f t="shared" ref="AM138:AM201" si="64">(((8.314*$AC138)/$AB138)*(1+AM$3/($AB138-AM$2))-AM$1/($AB138^2)) +$AM$4*$AB138 + $AM$5*$AB138^-1 + (8.314*$AC138)*($AM$6*$AB138 + $AM$7*$AB138^-1)</f>
        <v>145.60068722669681</v>
      </c>
      <c r="AN138" s="4">
        <f t="shared" ref="AN138:AN201" si="65">(ABS(AM138-AA138)/AA138)</f>
        <v>0.16312379502226632</v>
      </c>
      <c r="AO138" s="3">
        <f t="shared" ref="AO138:AO201" si="66">(8.314*$AC138)/($AB138-AO$3)  -$AO$2/($AB138^2) +$AO$4*AB138 + $AO$5*AB138^2 +$AO$6*AB138^-1 + $AO$7*AB138^-2</f>
        <v>886.7762114929792</v>
      </c>
      <c r="AP138" s="4">
        <f t="shared" ref="AP138:AP201" si="67">(ABS(AO138-AA138)/AA138)</f>
        <v>4.0969670863112784</v>
      </c>
      <c r="AQ138" s="4">
        <f t="shared" si="51"/>
        <v>142.54924122579715</v>
      </c>
      <c r="AR138" s="4">
        <f t="shared" si="52"/>
        <v>0.18066274073446179</v>
      </c>
      <c r="AS138" s="4">
        <f t="shared" si="53"/>
        <v>170.52922409400125</v>
      </c>
      <c r="AT138" s="4">
        <f t="shared" si="54"/>
        <v>1.9840822073962344E-2</v>
      </c>
      <c r="AU138" s="3">
        <f t="shared" si="55"/>
        <v>11.915814544848484</v>
      </c>
      <c r="AV138" s="4"/>
      <c r="AW138" s="4"/>
      <c r="AX138" s="4"/>
      <c r="AY138" s="4"/>
      <c r="AZ138" s="3">
        <f t="shared" ref="AZ138:AZ201" si="68">(((8.314*$AC138)/$AB138)*(1+AZ$6/($AB138-AZ$5))-AZ$4/($AB138^2))</f>
        <v>131.47174622616834</v>
      </c>
      <c r="BA138" s="3">
        <f t="shared" ref="BA138:BA201" si="69">(AZ138-AA138)^2</f>
        <v>1807.0496811684188</v>
      </c>
      <c r="BB138" s="4">
        <f t="shared" ref="BB138:BB201" si="70">(ABS(AZ138-AA138)/AA138)^2</f>
        <v>5.9698811129871611E-2</v>
      </c>
      <c r="BC138" s="4">
        <f t="shared" ref="BC138:BC201" si="71">(ABS(AZ138-AA138)/AA138)</f>
        <v>0.24433340158453901</v>
      </c>
      <c r="BD138" s="4">
        <f t="shared" si="56"/>
        <v>1.593035171647039</v>
      </c>
      <c r="BE138" s="4"/>
    </row>
    <row r="139" spans="8:57" x14ac:dyDescent="0.2">
      <c r="H139">
        <v>150.77784257687256</v>
      </c>
      <c r="I139">
        <v>97.449604396629624</v>
      </c>
      <c r="J139">
        <v>400</v>
      </c>
      <c r="M139">
        <v>123.81650450555432</v>
      </c>
      <c r="N139">
        <v>117.44980266420566</v>
      </c>
      <c r="O139">
        <v>500</v>
      </c>
      <c r="R139">
        <v>160.9658139392356</v>
      </c>
      <c r="S139">
        <v>115.45053280872467</v>
      </c>
      <c r="T139">
        <v>600</v>
      </c>
      <c r="W139">
        <v>131.1094805262579</v>
      </c>
      <c r="X139">
        <v>127.28963660179079</v>
      </c>
      <c r="Y139">
        <v>700</v>
      </c>
      <c r="AA139">
        <v>150.77784257687256</v>
      </c>
      <c r="AB139">
        <v>97.449604396629624</v>
      </c>
      <c r="AC139">
        <v>400</v>
      </c>
      <c r="AE139" s="3">
        <f t="shared" si="57"/>
        <v>169.02337465604671</v>
      </c>
      <c r="AF139" s="3">
        <f t="shared" si="58"/>
        <v>332.89944085217314</v>
      </c>
      <c r="AG139" s="4">
        <f t="shared" si="59"/>
        <v>1.4643268171917695E-2</v>
      </c>
      <c r="AH139" s="4">
        <f t="shared" si="60"/>
        <v>0.12100937224825892</v>
      </c>
      <c r="AI139" s="4">
        <f t="shared" ref="AI139:AI202" si="72">(ABS(AE139-AA139)^1.5)/AA139</f>
        <v>0.5168889814792671</v>
      </c>
      <c r="AJ139" s="3">
        <f t="shared" si="61"/>
        <v>146.18541044501421</v>
      </c>
      <c r="AK139" s="4">
        <f t="shared" si="62"/>
        <v>3.0458269287922328E-2</v>
      </c>
      <c r="AL139" s="4">
        <f t="shared" si="63"/>
        <v>0.13987753455864871</v>
      </c>
      <c r="AM139" s="3">
        <f t="shared" si="64"/>
        <v>142.61642016331223</v>
      </c>
      <c r="AN139" s="4">
        <f t="shared" si="65"/>
        <v>5.4128791565639441E-2</v>
      </c>
      <c r="AO139" s="3">
        <f t="shared" si="66"/>
        <v>892.43201366781796</v>
      </c>
      <c r="AP139" s="4">
        <f t="shared" si="67"/>
        <v>4.918853847592497</v>
      </c>
      <c r="AQ139" s="4">
        <f t="shared" ref="AQ139:AQ202" si="73">(8.314*$AC139/$AB139)*(AQ$4+AQ$5/AB139+AQ$6/(AB139^2)+AQ$7/(AB139^3))</f>
        <v>139.99816877870171</v>
      </c>
      <c r="AR139" s="4">
        <f t="shared" ref="AR139:AR202" si="74">(ABS(AQ139-$AA139)/$AA139)</f>
        <v>7.1493752755315748E-2</v>
      </c>
      <c r="AS139" s="4">
        <f t="shared" ref="AS139:AS202" si="75">(8.314*$AC139/$AB139)*(1+(AS$2+$AS$3/$AC139+$AS$4/($AC139^2))/AB139+(AS$5+$AS$6/$AC139+$AS$7/($AC139^2))/(AB139^2) + (AT$2+$AT$3/$AC139+$AT$4/($AC139^2))/(AB139^3)  )</f>
        <v>167.32804778710656</v>
      </c>
      <c r="AT139" s="4">
        <f t="shared" ref="AT139:AT202" si="76">(ABS(AS139-$AA139)/$AA139)</f>
        <v>0.10976549954145977</v>
      </c>
      <c r="AU139" s="3">
        <f t="shared" ref="AU139:AU202" si="77">(AS139-AA139)^2</f>
        <v>273.90929250085657</v>
      </c>
      <c r="AV139" s="4"/>
      <c r="AW139" s="4"/>
      <c r="AX139" s="4"/>
      <c r="AY139" s="4"/>
      <c r="AZ139" s="3">
        <f t="shared" si="68"/>
        <v>128.74786947205624</v>
      </c>
      <c r="BA139" s="3">
        <f t="shared" si="69"/>
        <v>485.31971499893046</v>
      </c>
      <c r="BB139" s="4">
        <f t="shared" si="70"/>
        <v>2.1347788141836448E-2</v>
      </c>
      <c r="BC139" s="4">
        <f t="shared" si="71"/>
        <v>0.14610882294316263</v>
      </c>
      <c r="BD139" s="4">
        <f t="shared" ref="BD139:BD202" si="78">(ABS(AZ139-AA139)^1.5)/AA139</f>
        <v>0.68577780556968559</v>
      </c>
      <c r="BE139" s="4"/>
    </row>
    <row r="140" spans="8:57" x14ac:dyDescent="0.2">
      <c r="H140">
        <v>157.28222763142614</v>
      </c>
      <c r="I140">
        <v>98.069252557486251</v>
      </c>
      <c r="J140">
        <v>400</v>
      </c>
      <c r="M140">
        <v>121.44096856686571</v>
      </c>
      <c r="N140">
        <v>118.58456672568502</v>
      </c>
      <c r="O140">
        <v>500</v>
      </c>
      <c r="R140">
        <v>133.66172822437525</v>
      </c>
      <c r="S140">
        <v>116.09361824673118</v>
      </c>
      <c r="T140">
        <v>600</v>
      </c>
      <c r="W140">
        <v>146.07829450108704</v>
      </c>
      <c r="X140">
        <v>127.91700051185683</v>
      </c>
      <c r="Y140">
        <v>700</v>
      </c>
      <c r="AA140">
        <v>157.28222763142614</v>
      </c>
      <c r="AB140">
        <v>98.069252557486251</v>
      </c>
      <c r="AC140">
        <v>400</v>
      </c>
      <c r="AE140" s="3">
        <f t="shared" si="57"/>
        <v>167.00473018021887</v>
      </c>
      <c r="AF140" s="3">
        <f t="shared" si="58"/>
        <v>94.527055811281187</v>
      </c>
      <c r="AG140" s="4">
        <f t="shared" si="59"/>
        <v>3.821174124540918E-3</v>
      </c>
      <c r="AH140" s="4">
        <f t="shared" si="60"/>
        <v>6.1815646276172816E-2</v>
      </c>
      <c r="AI140" s="4">
        <f t="shared" si="72"/>
        <v>0.19274691998895835</v>
      </c>
      <c r="AJ140" s="3">
        <f t="shared" si="61"/>
        <v>144.4134284801288</v>
      </c>
      <c r="AK140" s="4">
        <f t="shared" si="62"/>
        <v>8.1819792007613065E-2</v>
      </c>
      <c r="AL140" s="4">
        <f t="shared" si="63"/>
        <v>1.0529224699468958</v>
      </c>
      <c r="AM140" s="3">
        <f t="shared" si="64"/>
        <v>140.87463898522736</v>
      </c>
      <c r="AN140" s="4">
        <f t="shared" si="65"/>
        <v>0.10431940654253818</v>
      </c>
      <c r="AO140" s="3">
        <f t="shared" si="66"/>
        <v>895.8090204018938</v>
      </c>
      <c r="AP140" s="4">
        <f t="shared" si="67"/>
        <v>4.6955514548097907</v>
      </c>
      <c r="AQ140" s="4">
        <f t="shared" si="73"/>
        <v>138.50583300279251</v>
      </c>
      <c r="AR140" s="4">
        <f t="shared" si="74"/>
        <v>0.11938026890510524</v>
      </c>
      <c r="AS140" s="4">
        <f t="shared" si="75"/>
        <v>165.45600663740404</v>
      </c>
      <c r="AT140" s="4">
        <f t="shared" si="76"/>
        <v>5.1968865961971693E-2</v>
      </c>
      <c r="AU140" s="3">
        <f t="shared" si="77"/>
        <v>66.810663238565169</v>
      </c>
      <c r="AV140" s="4"/>
      <c r="AW140" s="4"/>
      <c r="AX140" s="4"/>
      <c r="AY140" s="4"/>
      <c r="AZ140" s="3">
        <f t="shared" si="68"/>
        <v>127.15712936730384</v>
      </c>
      <c r="BA140" s="3">
        <f t="shared" si="69"/>
        <v>907.52154542302446</v>
      </c>
      <c r="BB140" s="4">
        <f t="shared" si="70"/>
        <v>3.6685770196388447E-2</v>
      </c>
      <c r="BC140" s="4">
        <f t="shared" si="71"/>
        <v>0.19153529752081846</v>
      </c>
      <c r="BD140" s="4">
        <f t="shared" si="78"/>
        <v>1.0512670602949625</v>
      </c>
      <c r="BE140" s="4"/>
    </row>
    <row r="141" spans="8:57" x14ac:dyDescent="0.2">
      <c r="H141">
        <v>154.47535093730914</v>
      </c>
      <c r="I141">
        <v>99.07585977355329</v>
      </c>
      <c r="J141">
        <v>400</v>
      </c>
      <c r="M141">
        <v>107.37744313733909</v>
      </c>
      <c r="N141">
        <v>125.56431334127825</v>
      </c>
      <c r="O141">
        <v>500</v>
      </c>
      <c r="R141">
        <v>136.2200017096971</v>
      </c>
      <c r="S141">
        <v>119.44757103745704</v>
      </c>
      <c r="T141">
        <v>600</v>
      </c>
      <c r="W141">
        <v>132.1822610355828</v>
      </c>
      <c r="X141">
        <v>128.73833995623676</v>
      </c>
      <c r="Y141">
        <v>700</v>
      </c>
      <c r="AA141">
        <v>154.47535093730914</v>
      </c>
      <c r="AB141">
        <v>99.07585977355329</v>
      </c>
      <c r="AC141">
        <v>400</v>
      </c>
      <c r="AE141" s="3">
        <f t="shared" si="57"/>
        <v>163.80812865189324</v>
      </c>
      <c r="AF141" s="3">
        <f t="shared" si="58"/>
        <v>87.100739869837554</v>
      </c>
      <c r="AG141" s="4">
        <f t="shared" si="59"/>
        <v>3.65008907640019E-3</v>
      </c>
      <c r="AH141" s="4">
        <f t="shared" si="60"/>
        <v>6.0415967065008486E-2</v>
      </c>
      <c r="AI141" s="4">
        <f t="shared" si="72"/>
        <v>0.1845683341975935</v>
      </c>
      <c r="AJ141" s="3">
        <f t="shared" si="61"/>
        <v>141.61233448984689</v>
      </c>
      <c r="AK141" s="4">
        <f t="shared" si="62"/>
        <v>8.3269054702989259E-2</v>
      </c>
      <c r="AL141" s="4">
        <f t="shared" si="63"/>
        <v>1.0710912202091851</v>
      </c>
      <c r="AM141" s="3">
        <f t="shared" si="64"/>
        <v>138.1221357336189</v>
      </c>
      <c r="AN141" s="4">
        <f t="shared" si="65"/>
        <v>0.1058629425630946</v>
      </c>
      <c r="AO141" s="3">
        <f t="shared" si="66"/>
        <v>901.26393161486021</v>
      </c>
      <c r="AP141" s="4">
        <f t="shared" si="67"/>
        <v>4.8343543234973509</v>
      </c>
      <c r="AQ141" s="4">
        <f t="shared" si="73"/>
        <v>136.14211788094232</v>
      </c>
      <c r="AR141" s="4">
        <f t="shared" si="74"/>
        <v>0.11868063704096722</v>
      </c>
      <c r="AS141" s="4">
        <f t="shared" si="75"/>
        <v>162.49185910747559</v>
      </c>
      <c r="AT141" s="4">
        <f t="shared" si="76"/>
        <v>5.1895063655947232E-2</v>
      </c>
      <c r="AU141" s="3">
        <f t="shared" si="77"/>
        <v>64.264403242345381</v>
      </c>
      <c r="AV141" s="4"/>
      <c r="AW141" s="4"/>
      <c r="AX141" s="4"/>
      <c r="AY141" s="4"/>
      <c r="AZ141" s="3">
        <f t="shared" si="68"/>
        <v>124.64184727498893</v>
      </c>
      <c r="BA141" s="3">
        <f t="shared" si="69"/>
        <v>890.03794076967347</v>
      </c>
      <c r="BB141" s="4">
        <f t="shared" si="70"/>
        <v>3.7298394595039662E-2</v>
      </c>
      <c r="BC141" s="4">
        <f t="shared" si="71"/>
        <v>0.1931279228776607</v>
      </c>
      <c r="BD141" s="4">
        <f t="shared" si="78"/>
        <v>1.0548657695412149</v>
      </c>
      <c r="BE141" s="4"/>
    </row>
    <row r="142" spans="8:57" x14ac:dyDescent="0.2">
      <c r="H142">
        <v>137.720607733626</v>
      </c>
      <c r="I142">
        <v>105.42429195062013</v>
      </c>
      <c r="J142">
        <v>400</v>
      </c>
      <c r="M142">
        <v>105.67426213082854</v>
      </c>
      <c r="N142">
        <v>126.18717003863584</v>
      </c>
      <c r="O142">
        <v>500</v>
      </c>
      <c r="R142">
        <v>122.42763665891748</v>
      </c>
      <c r="S142">
        <v>122.288079516564</v>
      </c>
      <c r="T142">
        <v>600</v>
      </c>
      <c r="W142">
        <v>126.32026931331245</v>
      </c>
      <c r="X142">
        <v>137.01714953396768</v>
      </c>
      <c r="Y142">
        <v>700</v>
      </c>
      <c r="AA142">
        <v>137.720607733626</v>
      </c>
      <c r="AB142">
        <v>105.42429195062013</v>
      </c>
      <c r="AC142">
        <v>400</v>
      </c>
      <c r="AE142" s="3">
        <f t="shared" si="57"/>
        <v>145.75903862109624</v>
      </c>
      <c r="AF142" s="3">
        <f t="shared" si="58"/>
        <v>64.616371132635607</v>
      </c>
      <c r="AG142" s="4">
        <f t="shared" si="59"/>
        <v>3.4067848190724968E-3</v>
      </c>
      <c r="AH142" s="4">
        <f t="shared" si="60"/>
        <v>5.8367669296216521E-2</v>
      </c>
      <c r="AI142" s="4">
        <f t="shared" si="72"/>
        <v>0.16548475554140041</v>
      </c>
      <c r="AJ142" s="3">
        <f t="shared" si="61"/>
        <v>125.91287462932016</v>
      </c>
      <c r="AK142" s="4">
        <f t="shared" si="62"/>
        <v>8.5736864646603295E-2</v>
      </c>
      <c r="AL142" s="4">
        <f t="shared" si="63"/>
        <v>1.0123580149470865</v>
      </c>
      <c r="AM142" s="3">
        <f t="shared" si="64"/>
        <v>122.71627615352567</v>
      </c>
      <c r="AN142" s="4">
        <f t="shared" si="65"/>
        <v>0.10894761377412115</v>
      </c>
      <c r="AO142" s="3">
        <f t="shared" si="66"/>
        <v>934.7458937562684</v>
      </c>
      <c r="AP142" s="4">
        <f t="shared" si="67"/>
        <v>5.7872623359622306</v>
      </c>
      <c r="AQ142" s="4">
        <f t="shared" si="73"/>
        <v>122.76914527991087</v>
      </c>
      <c r="AR142" s="4">
        <f t="shared" si="74"/>
        <v>0.10856372695242297</v>
      </c>
      <c r="AS142" s="4">
        <f t="shared" si="75"/>
        <v>145.75027399583746</v>
      </c>
      <c r="AT142" s="4">
        <f t="shared" si="76"/>
        <v>5.8304028673342348E-2</v>
      </c>
      <c r="AU142" s="3">
        <f t="shared" si="77"/>
        <v>64.475540282497022</v>
      </c>
      <c r="AV142" s="4"/>
      <c r="AW142" s="4"/>
      <c r="AX142" s="4"/>
      <c r="AY142" s="4"/>
      <c r="AZ142" s="3">
        <f t="shared" si="68"/>
        <v>110.52642610358572</v>
      </c>
      <c r="BA142" s="3">
        <f t="shared" si="69"/>
        <v>739.52351452762002</v>
      </c>
      <c r="BB142" s="4">
        <f t="shared" si="70"/>
        <v>3.8990080044395581E-2</v>
      </c>
      <c r="BC142" s="4">
        <f t="shared" si="71"/>
        <v>0.19745905916010939</v>
      </c>
      <c r="BD142" s="4">
        <f t="shared" si="78"/>
        <v>1.029710308046444</v>
      </c>
      <c r="BE142" s="4"/>
    </row>
    <row r="143" spans="8:57" x14ac:dyDescent="0.2">
      <c r="H143">
        <v>130.35416301960279</v>
      </c>
      <c r="I143">
        <v>106.45069725782639</v>
      </c>
      <c r="J143">
        <v>400</v>
      </c>
      <c r="M143">
        <v>130.43711984299549</v>
      </c>
      <c r="N143">
        <v>128.94778316091188</v>
      </c>
      <c r="O143">
        <v>500</v>
      </c>
      <c r="R143">
        <v>133.21187752177394</v>
      </c>
      <c r="S143">
        <v>126.60552870254513</v>
      </c>
      <c r="T143">
        <v>600</v>
      </c>
      <c r="W143">
        <v>114.87189814111034</v>
      </c>
      <c r="X143">
        <v>138.67295348948687</v>
      </c>
      <c r="Y143">
        <v>700</v>
      </c>
      <c r="AA143">
        <v>130.35416301960279</v>
      </c>
      <c r="AB143">
        <v>106.45069725782639</v>
      </c>
      <c r="AC143">
        <v>400</v>
      </c>
      <c r="AE143" s="3">
        <f t="shared" si="57"/>
        <v>143.1458565888604</v>
      </c>
      <c r="AF143" s="3">
        <f t="shared" si="58"/>
        <v>163.62742436978633</v>
      </c>
      <c r="AG143" s="4">
        <f t="shared" si="59"/>
        <v>9.6295564494274875E-3</v>
      </c>
      <c r="AH143" s="4">
        <f t="shared" si="60"/>
        <v>9.8130303420643147E-2</v>
      </c>
      <c r="AI143" s="4">
        <f t="shared" si="72"/>
        <v>0.35096771263029991</v>
      </c>
      <c r="AJ143" s="3">
        <f t="shared" si="61"/>
        <v>123.65683808591895</v>
      </c>
      <c r="AK143" s="4">
        <f t="shared" si="62"/>
        <v>5.1377913666452633E-2</v>
      </c>
      <c r="AL143" s="4">
        <f t="shared" si="63"/>
        <v>0.3440945822389892</v>
      </c>
      <c r="AM143" s="3">
        <f t="shared" si="64"/>
        <v>120.50572030651009</v>
      </c>
      <c r="AN143" s="4">
        <f t="shared" si="65"/>
        <v>7.5551424557201832E-2</v>
      </c>
      <c r="AO143" s="3">
        <f t="shared" si="66"/>
        <v>940.00426453987666</v>
      </c>
      <c r="AP143" s="4">
        <f t="shared" si="67"/>
        <v>6.2111564584133605</v>
      </c>
      <c r="AQ143" s="4">
        <f t="shared" si="73"/>
        <v>120.82701424550334</v>
      </c>
      <c r="AR143" s="4">
        <f t="shared" si="74"/>
        <v>7.308664758690335E-2</v>
      </c>
      <c r="AS143" s="4">
        <f t="shared" si="75"/>
        <v>143.32381415988903</v>
      </c>
      <c r="AT143" s="4">
        <f t="shared" si="76"/>
        <v>9.9495488596983608E-2</v>
      </c>
      <c r="AU143" s="3">
        <f t="shared" si="77"/>
        <v>168.21185070072795</v>
      </c>
      <c r="AV143" s="4"/>
      <c r="AW143" s="4"/>
      <c r="AX143" s="4"/>
      <c r="AY143" s="4"/>
      <c r="AZ143" s="3">
        <f t="shared" si="68"/>
        <v>108.49514365449707</v>
      </c>
      <c r="BA143" s="3">
        <f t="shared" si="69"/>
        <v>477.81672760406701</v>
      </c>
      <c r="BB143" s="4">
        <f t="shared" si="70"/>
        <v>2.8119755405706198E-2</v>
      </c>
      <c r="BC143" s="4">
        <f t="shared" si="71"/>
        <v>0.16768946122433037</v>
      </c>
      <c r="BD143" s="4">
        <f t="shared" si="78"/>
        <v>0.78400910578600314</v>
      </c>
      <c r="BE143" s="4"/>
    </row>
    <row r="144" spans="8:57" x14ac:dyDescent="0.2">
      <c r="H144">
        <v>126.40493793845273</v>
      </c>
      <c r="I144">
        <v>107.58532419259809</v>
      </c>
      <c r="J144">
        <v>400</v>
      </c>
      <c r="M144">
        <v>94.440977098826991</v>
      </c>
      <c r="N144">
        <v>138.74477960902496</v>
      </c>
      <c r="O144">
        <v>500</v>
      </c>
      <c r="R144">
        <v>116.12697928070791</v>
      </c>
      <c r="S144">
        <v>129.73170011298777</v>
      </c>
      <c r="T144">
        <v>600</v>
      </c>
      <c r="W144">
        <v>114.76932204299119</v>
      </c>
      <c r="X144">
        <v>141.14355590759624</v>
      </c>
      <c r="Y144">
        <v>700</v>
      </c>
      <c r="AA144">
        <v>126.40493793845273</v>
      </c>
      <c r="AB144">
        <v>107.58532419259809</v>
      </c>
      <c r="AC144">
        <v>400</v>
      </c>
      <c r="AE144" s="3">
        <f t="shared" si="57"/>
        <v>140.34511146156001</v>
      </c>
      <c r="AF144" s="3">
        <f t="shared" si="58"/>
        <v>194.32843785434113</v>
      </c>
      <c r="AG144" s="4">
        <f t="shared" si="59"/>
        <v>1.2162091880223049E-2</v>
      </c>
      <c r="AH144" s="4">
        <f t="shared" si="60"/>
        <v>0.11028187466770344</v>
      </c>
      <c r="AI144" s="4">
        <f t="shared" si="72"/>
        <v>0.41175438214338828</v>
      </c>
      <c r="AJ144" s="3">
        <f t="shared" si="61"/>
        <v>121.24380751138351</v>
      </c>
      <c r="AK144" s="4">
        <f t="shared" si="62"/>
        <v>4.0830132993556055E-2</v>
      </c>
      <c r="AL144" s="4">
        <f t="shared" si="63"/>
        <v>0.21072964173432518</v>
      </c>
      <c r="AM144" s="3">
        <f t="shared" si="64"/>
        <v>118.14235288582178</v>
      </c>
      <c r="AN144" s="4">
        <f t="shared" si="65"/>
        <v>6.5365999045496559E-2</v>
      </c>
      <c r="AO144" s="3">
        <f t="shared" si="66"/>
        <v>945.76522813426891</v>
      </c>
      <c r="AP144" s="4">
        <f t="shared" si="67"/>
        <v>6.4820275501797822</v>
      </c>
      <c r="AQ144" s="4">
        <f t="shared" si="73"/>
        <v>118.74314388780319</v>
      </c>
      <c r="AR144" s="4">
        <f t="shared" si="74"/>
        <v>6.0613091352334017E-2</v>
      </c>
      <c r="AS144" s="4">
        <f t="shared" si="75"/>
        <v>140.72190438563965</v>
      </c>
      <c r="AT144" s="4">
        <f t="shared" si="76"/>
        <v>0.1132627148961374</v>
      </c>
      <c r="AU144" s="3">
        <f t="shared" si="77"/>
        <v>204.97552824987588</v>
      </c>
      <c r="AV144" s="4"/>
      <c r="AW144" s="4"/>
      <c r="AX144" s="4"/>
      <c r="AY144" s="4"/>
      <c r="AZ144" s="3">
        <f t="shared" si="68"/>
        <v>106.32158179327899</v>
      </c>
      <c r="BA144" s="3">
        <f t="shared" si="69"/>
        <v>403.34119405388776</v>
      </c>
      <c r="BB144" s="4">
        <f t="shared" si="70"/>
        <v>2.524320534516495E-2</v>
      </c>
      <c r="BC144" s="4">
        <f t="shared" si="71"/>
        <v>0.15888110443084461</v>
      </c>
      <c r="BD144" s="4">
        <f t="shared" si="78"/>
        <v>0.71201705259965564</v>
      </c>
      <c r="BE144" s="4"/>
    </row>
    <row r="145" spans="8:57" x14ac:dyDescent="0.2">
      <c r="H145">
        <v>121.14267933326624</v>
      </c>
      <c r="I145">
        <v>113.63129696914848</v>
      </c>
      <c r="J145">
        <v>400</v>
      </c>
      <c r="M145">
        <v>109.23239060735325</v>
      </c>
      <c r="N145">
        <v>139.15550556560274</v>
      </c>
      <c r="O145">
        <v>500</v>
      </c>
      <c r="R145">
        <v>115.94213058131984</v>
      </c>
      <c r="S145">
        <v>138.60410830908799</v>
      </c>
      <c r="T145">
        <v>600</v>
      </c>
      <c r="W145">
        <v>102.18902021387196</v>
      </c>
      <c r="X145">
        <v>152.75625812180272</v>
      </c>
      <c r="Y145">
        <v>700</v>
      </c>
      <c r="AA145">
        <v>121.14267933326624</v>
      </c>
      <c r="AB145">
        <v>113.63129696914848</v>
      </c>
      <c r="AC145">
        <v>400</v>
      </c>
      <c r="AE145" s="3">
        <f t="shared" si="57"/>
        <v>126.82466522688135</v>
      </c>
      <c r="AF145" s="3">
        <f t="shared" si="58"/>
        <v>32.284963695241061</v>
      </c>
      <c r="AG145" s="4">
        <f t="shared" si="59"/>
        <v>2.1999152625858651E-3</v>
      </c>
      <c r="AH145" s="4">
        <f t="shared" si="60"/>
        <v>4.6903254285666204E-2</v>
      </c>
      <c r="AI145" s="4">
        <f t="shared" si="72"/>
        <v>0.1118028957100909</v>
      </c>
      <c r="AJ145" s="3">
        <f t="shared" si="61"/>
        <v>109.66919320504938</v>
      </c>
      <c r="AK145" s="4">
        <f t="shared" si="62"/>
        <v>9.4710519788430994E-2</v>
      </c>
      <c r="AL145" s="4">
        <f t="shared" si="63"/>
        <v>1.0866598349887715</v>
      </c>
      <c r="AM145" s="3">
        <f t="shared" si="64"/>
        <v>106.82203810799403</v>
      </c>
      <c r="AN145" s="4">
        <f t="shared" si="65"/>
        <v>0.11821301381221563</v>
      </c>
      <c r="AO145" s="3">
        <f t="shared" si="66"/>
        <v>975.52179454788268</v>
      </c>
      <c r="AP145" s="4">
        <f t="shared" si="67"/>
        <v>7.0526681423662438</v>
      </c>
      <c r="AQ145" s="4">
        <f t="shared" si="73"/>
        <v>108.64047370018055</v>
      </c>
      <c r="AR145" s="4">
        <f t="shared" si="74"/>
        <v>0.10320232061808575</v>
      </c>
      <c r="AS145" s="4">
        <f t="shared" si="75"/>
        <v>128.13509029442008</v>
      </c>
      <c r="AT145" s="4">
        <f t="shared" si="76"/>
        <v>5.7720458220323463E-2</v>
      </c>
      <c r="AU145" s="3">
        <f t="shared" si="77"/>
        <v>48.893811049664329</v>
      </c>
      <c r="AV145" s="4"/>
      <c r="AW145" s="4"/>
      <c r="AX145" s="4"/>
      <c r="AY145" s="4"/>
      <c r="AZ145" s="3">
        <f t="shared" si="68"/>
        <v>95.880429006376374</v>
      </c>
      <c r="BA145" s="3">
        <f t="shared" si="69"/>
        <v>638.18129157844737</v>
      </c>
      <c r="BB145" s="4">
        <f t="shared" si="70"/>
        <v>4.3486025782557523E-2</v>
      </c>
      <c r="BC145" s="4">
        <f t="shared" si="71"/>
        <v>0.20853303283306826</v>
      </c>
      <c r="BD145" s="4">
        <f t="shared" si="78"/>
        <v>1.0481196825938128</v>
      </c>
      <c r="BE145" s="4"/>
    </row>
    <row r="146" spans="8:57" x14ac:dyDescent="0.2">
      <c r="H146">
        <v>109.93940366689407</v>
      </c>
      <c r="I146">
        <v>116.79808036587387</v>
      </c>
      <c r="J146">
        <v>400</v>
      </c>
      <c r="M146">
        <v>86.975376298641223</v>
      </c>
      <c r="N146">
        <v>142.07203593825363</v>
      </c>
      <c r="O146">
        <v>500</v>
      </c>
      <c r="R146">
        <v>102.14438440329855</v>
      </c>
      <c r="S146">
        <v>138.68563734917686</v>
      </c>
      <c r="T146">
        <v>600</v>
      </c>
      <c r="W146">
        <v>102.1793441430292</v>
      </c>
      <c r="X146">
        <v>154.10490130708578</v>
      </c>
      <c r="Y146">
        <v>700</v>
      </c>
      <c r="AA146">
        <v>109.93940366689407</v>
      </c>
      <c r="AB146">
        <v>116.79808036587387</v>
      </c>
      <c r="AC146">
        <v>400</v>
      </c>
      <c r="AE146" s="3">
        <f t="shared" si="57"/>
        <v>120.57229138573157</v>
      </c>
      <c r="AF146" s="3">
        <f t="shared" si="58"/>
        <v>113.05830124140552</v>
      </c>
      <c r="AG146" s="4">
        <f t="shared" si="59"/>
        <v>9.3539641651809811E-3</v>
      </c>
      <c r="AH146" s="4">
        <f t="shared" si="60"/>
        <v>9.6715894067009381E-2</v>
      </c>
      <c r="AI146" s="4">
        <f t="shared" si="72"/>
        <v>0.3153722414772725</v>
      </c>
      <c r="AJ146" s="3">
        <f t="shared" si="61"/>
        <v>104.35996071368879</v>
      </c>
      <c r="AK146" s="4">
        <f t="shared" si="62"/>
        <v>5.0750165701375409E-2</v>
      </c>
      <c r="AL146" s="4">
        <f t="shared" si="63"/>
        <v>0.28315765439653895</v>
      </c>
      <c r="AM146" s="3">
        <f t="shared" si="64"/>
        <v>101.63948067815612</v>
      </c>
      <c r="AN146" s="4">
        <f t="shared" si="65"/>
        <v>7.5495433956381322E-2</v>
      </c>
      <c r="AO146" s="3">
        <f t="shared" si="66"/>
        <v>990.45779140333354</v>
      </c>
      <c r="AP146" s="4">
        <f t="shared" si="67"/>
        <v>8.0091246483774512</v>
      </c>
      <c r="AQ146" s="4">
        <f t="shared" si="73"/>
        <v>103.93815852222039</v>
      </c>
      <c r="AR146" s="4">
        <f t="shared" si="74"/>
        <v>5.4586844611754275E-2</v>
      </c>
      <c r="AS146" s="4">
        <f t="shared" si="75"/>
        <v>122.2943298240947</v>
      </c>
      <c r="AT146" s="4">
        <f t="shared" si="76"/>
        <v>0.11237941761658894</v>
      </c>
      <c r="AU146" s="3">
        <f t="shared" si="77"/>
        <v>152.64420034988049</v>
      </c>
      <c r="AV146" s="4"/>
      <c r="AW146" s="4"/>
      <c r="AX146" s="4"/>
      <c r="AY146" s="4"/>
      <c r="AZ146" s="3">
        <f t="shared" si="68"/>
        <v>91.081169964197755</v>
      </c>
      <c r="BA146" s="3">
        <f t="shared" si="69"/>
        <v>355.63297838551097</v>
      </c>
      <c r="BB146" s="4">
        <f t="shared" si="70"/>
        <v>2.9423563765314686E-2</v>
      </c>
      <c r="BC146" s="4">
        <f t="shared" si="71"/>
        <v>0.17153298156714553</v>
      </c>
      <c r="BD146" s="4">
        <f t="shared" si="78"/>
        <v>0.74490028987273982</v>
      </c>
      <c r="BE146" s="4"/>
    </row>
    <row r="147" spans="8:57" x14ac:dyDescent="0.2">
      <c r="H147">
        <v>106.65059769206943</v>
      </c>
      <c r="I147">
        <v>118.52114977406801</v>
      </c>
      <c r="J147">
        <v>400</v>
      </c>
      <c r="M147">
        <v>83.643172609881006</v>
      </c>
      <c r="N147">
        <v>149.06575390366018</v>
      </c>
      <c r="O147">
        <v>500</v>
      </c>
      <c r="R147">
        <v>103.5187578522581</v>
      </c>
      <c r="S147">
        <v>142.54005818509543</v>
      </c>
      <c r="T147">
        <v>600</v>
      </c>
      <c r="W147">
        <v>95.668068198080888</v>
      </c>
      <c r="X147">
        <v>154.43581324869481</v>
      </c>
      <c r="Y147">
        <v>700</v>
      </c>
      <c r="AA147">
        <v>106.65059769206943</v>
      </c>
      <c r="AB147">
        <v>118.52114977406801</v>
      </c>
      <c r="AC147">
        <v>400</v>
      </c>
      <c r="AE147" s="3">
        <f t="shared" si="57"/>
        <v>117.37972599207917</v>
      </c>
      <c r="AF147" s="3">
        <f t="shared" si="58"/>
        <v>115.11419407807006</v>
      </c>
      <c r="AG147" s="4">
        <f t="shared" si="59"/>
        <v>1.0120507475042584E-2</v>
      </c>
      <c r="AH147" s="4">
        <f t="shared" si="60"/>
        <v>0.10060073297467859</v>
      </c>
      <c r="AI147" s="4">
        <f t="shared" si="72"/>
        <v>0.32952120290041975</v>
      </c>
      <c r="AJ147" s="3">
        <f t="shared" si="61"/>
        <v>101.66004359362606</v>
      </c>
      <c r="AK147" s="4">
        <f t="shared" si="62"/>
        <v>4.6793493955397378E-2</v>
      </c>
      <c r="AL147" s="4">
        <f t="shared" si="63"/>
        <v>0.2335254630395934</v>
      </c>
      <c r="AM147" s="3">
        <f t="shared" si="64"/>
        <v>99.006728036640112</v>
      </c>
      <c r="AN147" s="4">
        <f t="shared" si="65"/>
        <v>7.1672075176731187E-2</v>
      </c>
      <c r="AO147" s="3">
        <f t="shared" si="66"/>
        <v>998.39221577675346</v>
      </c>
      <c r="AP147" s="4">
        <f t="shared" si="67"/>
        <v>8.3613372768842371</v>
      </c>
      <c r="AQ147" s="4">
        <f t="shared" si="73"/>
        <v>101.52791088868518</v>
      </c>
      <c r="AR147" s="4">
        <f t="shared" si="74"/>
        <v>4.8032424704968768E-2</v>
      </c>
      <c r="AS147" s="4">
        <f t="shared" si="75"/>
        <v>119.30555779505906</v>
      </c>
      <c r="AT147" s="4">
        <f t="shared" si="76"/>
        <v>0.11865812641320679</v>
      </c>
      <c r="AU147" s="3">
        <f t="shared" si="77"/>
        <v>160.14801520825941</v>
      </c>
      <c r="AV147" s="4"/>
      <c r="AW147" s="4"/>
      <c r="AX147" s="4"/>
      <c r="AY147" s="4"/>
      <c r="AZ147" s="3">
        <f t="shared" si="68"/>
        <v>88.637733657308857</v>
      </c>
      <c r="BA147" s="3">
        <f t="shared" si="69"/>
        <v>324.46327073477079</v>
      </c>
      <c r="BB147" s="4">
        <f t="shared" si="70"/>
        <v>2.8525873660905761E-2</v>
      </c>
      <c r="BC147" s="4">
        <f t="shared" si="71"/>
        <v>0.16889604394687804</v>
      </c>
      <c r="BD147" s="4">
        <f t="shared" si="78"/>
        <v>0.71682123554387867</v>
      </c>
      <c r="BE147" s="4"/>
    </row>
    <row r="148" spans="8:57" x14ac:dyDescent="0.2">
      <c r="H148">
        <v>107.380247526145</v>
      </c>
      <c r="I148">
        <v>122.03135022162016</v>
      </c>
      <c r="J148">
        <v>400</v>
      </c>
      <c r="M148">
        <v>81.913309989714833</v>
      </c>
      <c r="N148">
        <v>151.77096459750558</v>
      </c>
      <c r="O148">
        <v>500</v>
      </c>
      <c r="R148">
        <v>105.75913343542942</v>
      </c>
      <c r="S148">
        <v>149.46053936174874</v>
      </c>
      <c r="T148">
        <v>600</v>
      </c>
      <c r="W148">
        <v>97.392167471453973</v>
      </c>
      <c r="X148">
        <v>160.77728809876442</v>
      </c>
      <c r="Y148">
        <v>700</v>
      </c>
      <c r="AA148">
        <v>107.380247526145</v>
      </c>
      <c r="AB148">
        <v>122.03135022162016</v>
      </c>
      <c r="AC148">
        <v>400</v>
      </c>
      <c r="AE148" s="3">
        <f t="shared" si="57"/>
        <v>111.28970874019234</v>
      </c>
      <c r="AF148" s="3">
        <f t="shared" si="58"/>
        <v>15.283886984140503</v>
      </c>
      <c r="AG148" s="4">
        <f t="shared" si="59"/>
        <v>1.325516127635359E-3</v>
      </c>
      <c r="AH148" s="4">
        <f t="shared" si="60"/>
        <v>3.6407638314443838E-2</v>
      </c>
      <c r="AI148" s="4">
        <f t="shared" si="72"/>
        <v>7.198648407572536E-2</v>
      </c>
      <c r="AJ148" s="3">
        <f t="shared" si="61"/>
        <v>96.53127324219642</v>
      </c>
      <c r="AK148" s="4">
        <f t="shared" si="62"/>
        <v>0.10103323966828318</v>
      </c>
      <c r="AL148" s="4">
        <f t="shared" si="63"/>
        <v>1.0961070189852176</v>
      </c>
      <c r="AM148" s="3">
        <f t="shared" si="64"/>
        <v>94.011140461162995</v>
      </c>
      <c r="AN148" s="4">
        <f t="shared" si="65"/>
        <v>0.12450247948745775</v>
      </c>
      <c r="AO148" s="3">
        <f t="shared" si="66"/>
        <v>1014.1300590213175</v>
      </c>
      <c r="AP148" s="4">
        <f t="shared" si="67"/>
        <v>8.444288706583551</v>
      </c>
      <c r="AQ148" s="4">
        <f t="shared" si="73"/>
        <v>96.910582536764124</v>
      </c>
      <c r="AR148" s="4">
        <f t="shared" si="74"/>
        <v>9.7500846110749689E-2</v>
      </c>
      <c r="AS148" s="4">
        <f t="shared" si="75"/>
        <v>113.59025818442669</v>
      </c>
      <c r="AT148" s="4">
        <f t="shared" si="76"/>
        <v>5.7831964456681595E-2</v>
      </c>
      <c r="AU148" s="3">
        <f t="shared" si="77"/>
        <v>38.564232375972182</v>
      </c>
      <c r="AV148" s="4"/>
      <c r="AW148" s="4"/>
      <c r="AX148" s="4"/>
      <c r="AY148" s="4"/>
      <c r="AZ148" s="3">
        <f t="shared" si="68"/>
        <v>83.990142369740127</v>
      </c>
      <c r="BA148" s="3">
        <f t="shared" si="69"/>
        <v>547.09701922767772</v>
      </c>
      <c r="BB148" s="4">
        <f t="shared" si="70"/>
        <v>4.7447741737426899E-2</v>
      </c>
      <c r="BC148" s="4">
        <f t="shared" si="71"/>
        <v>0.21782502550769253</v>
      </c>
      <c r="BD148" s="4">
        <f t="shared" si="78"/>
        <v>1.053474094922298</v>
      </c>
      <c r="BE148" s="4"/>
    </row>
    <row r="149" spans="8:57" x14ac:dyDescent="0.2">
      <c r="H149">
        <v>97.968645976708771</v>
      </c>
      <c r="I149">
        <v>124.08152582925416</v>
      </c>
      <c r="J149">
        <v>400</v>
      </c>
      <c r="M149">
        <v>93.728219505578181</v>
      </c>
      <c r="N149">
        <v>153.05678487150425</v>
      </c>
      <c r="O149">
        <v>500</v>
      </c>
      <c r="R149">
        <v>92.310272355938991</v>
      </c>
      <c r="S149">
        <v>152.50904852931149</v>
      </c>
      <c r="T149">
        <v>600</v>
      </c>
      <c r="W149">
        <v>84.02546752900642</v>
      </c>
      <c r="X149">
        <v>169.60401675035445</v>
      </c>
      <c r="Y149">
        <v>700</v>
      </c>
      <c r="AA149">
        <v>97.968645976708771</v>
      </c>
      <c r="AB149">
        <v>124.08152582925416</v>
      </c>
      <c r="AC149">
        <v>400</v>
      </c>
      <c r="AE149" s="3">
        <f t="shared" si="57"/>
        <v>107.96907606816565</v>
      </c>
      <c r="AF149" s="3">
        <f t="shared" si="58"/>
        <v>100.00860201411621</v>
      </c>
      <c r="AG149" s="4">
        <f t="shared" si="59"/>
        <v>1.0419890258749523E-2</v>
      </c>
      <c r="AH149" s="4">
        <f t="shared" si="60"/>
        <v>0.10207786370584723</v>
      </c>
      <c r="AI149" s="4">
        <f t="shared" si="72"/>
        <v>0.32280548956496569</v>
      </c>
      <c r="AJ149" s="3">
        <f t="shared" si="61"/>
        <v>93.747023477025522</v>
      </c>
      <c r="AK149" s="4">
        <f t="shared" si="62"/>
        <v>4.309156728252532E-2</v>
      </c>
      <c r="AL149" s="4">
        <f t="shared" si="63"/>
        <v>0.18191632998652346</v>
      </c>
      <c r="AM149" s="3">
        <f t="shared" si="64"/>
        <v>91.302516691609299</v>
      </c>
      <c r="AN149" s="4">
        <f t="shared" si="65"/>
        <v>6.8043497168311276E-2</v>
      </c>
      <c r="AO149" s="3">
        <f t="shared" si="66"/>
        <v>1023.0543968177404</v>
      </c>
      <c r="AP149" s="4">
        <f t="shared" si="67"/>
        <v>9.4426715978187872</v>
      </c>
      <c r="AQ149" s="4">
        <f t="shared" si="73"/>
        <v>94.380920820286264</v>
      </c>
      <c r="AR149" s="4">
        <f t="shared" si="74"/>
        <v>3.6621156908460892E-2</v>
      </c>
      <c r="AS149" s="4">
        <f t="shared" si="75"/>
        <v>110.46519791643345</v>
      </c>
      <c r="AT149" s="4">
        <f t="shared" si="76"/>
        <v>0.12755664646723436</v>
      </c>
      <c r="AU149" s="3">
        <f t="shared" si="77"/>
        <v>156.16381038223673</v>
      </c>
      <c r="AV149" s="4"/>
      <c r="AW149" s="4"/>
      <c r="AX149" s="4"/>
      <c r="AY149" s="4"/>
      <c r="AZ149" s="3">
        <f t="shared" si="68"/>
        <v>81.463419105425203</v>
      </c>
      <c r="BA149" s="3">
        <f t="shared" si="69"/>
        <v>272.42251407254116</v>
      </c>
      <c r="BB149" s="4">
        <f t="shared" si="70"/>
        <v>2.8383685437857204E-2</v>
      </c>
      <c r="BC149" s="4">
        <f t="shared" si="71"/>
        <v>0.16847458395217127</v>
      </c>
      <c r="BD149" s="4">
        <f t="shared" si="78"/>
        <v>0.68445538028054187</v>
      </c>
      <c r="BE149" s="4"/>
    </row>
    <row r="150" spans="8:57" x14ac:dyDescent="0.2">
      <c r="H150">
        <v>92.311886273726046</v>
      </c>
      <c r="I150">
        <v>127.30419261460221</v>
      </c>
      <c r="J150">
        <v>400</v>
      </c>
      <c r="M150">
        <v>81.34554914582742</v>
      </c>
      <c r="N150">
        <v>165.86618908887252</v>
      </c>
      <c r="O150">
        <v>500</v>
      </c>
      <c r="R150">
        <v>92.675691288990635</v>
      </c>
      <c r="S150">
        <v>153.50754140043531</v>
      </c>
      <c r="T150">
        <v>600</v>
      </c>
      <c r="W150">
        <v>82.360663826618449</v>
      </c>
      <c r="X150">
        <v>171.59316172216586</v>
      </c>
      <c r="Y150">
        <v>700</v>
      </c>
      <c r="AA150">
        <v>92.311886273726046</v>
      </c>
      <c r="AB150">
        <v>127.30419261460221</v>
      </c>
      <c r="AC150">
        <v>400</v>
      </c>
      <c r="AE150" s="3">
        <f t="shared" si="57"/>
        <v>103.06874554803096</v>
      </c>
      <c r="AF150" s="3">
        <f t="shared" si="58"/>
        <v>115.71002144719967</v>
      </c>
      <c r="AG150" s="4">
        <f t="shared" si="59"/>
        <v>1.3578622776244735E-2</v>
      </c>
      <c r="AH150" s="4">
        <f t="shared" si="60"/>
        <v>0.11652734776113603</v>
      </c>
      <c r="AI150" s="4">
        <f t="shared" si="72"/>
        <v>0.38218233128041929</v>
      </c>
      <c r="AJ150" s="3">
        <f t="shared" si="61"/>
        <v>89.654662512584693</v>
      </c>
      <c r="AK150" s="4">
        <f t="shared" si="62"/>
        <v>2.8785282896961622E-2</v>
      </c>
      <c r="AL150" s="4">
        <f t="shared" si="63"/>
        <v>7.6488937684982217E-2</v>
      </c>
      <c r="AM150" s="3">
        <f t="shared" si="64"/>
        <v>87.325981497095682</v>
      </c>
      <c r="AN150" s="4">
        <f t="shared" si="65"/>
        <v>5.4011514420212417E-2</v>
      </c>
      <c r="AO150" s="3">
        <f t="shared" si="66"/>
        <v>1036.6786106178727</v>
      </c>
      <c r="AP150" s="4">
        <f t="shared" si="67"/>
        <v>10.230174709504704</v>
      </c>
      <c r="AQ150" s="4">
        <f t="shared" si="73"/>
        <v>90.630508151033951</v>
      </c>
      <c r="AR150" s="4">
        <f t="shared" si="74"/>
        <v>1.8214102111470468E-2</v>
      </c>
      <c r="AS150" s="4">
        <f t="shared" si="75"/>
        <v>105.84066029565975</v>
      </c>
      <c r="AT150" s="4">
        <f t="shared" si="76"/>
        <v>0.14655505989572959</v>
      </c>
      <c r="AU150" s="3">
        <f t="shared" si="77"/>
        <v>183.02772653654813</v>
      </c>
      <c r="AV150" s="4"/>
      <c r="AW150" s="4"/>
      <c r="AX150" s="4"/>
      <c r="AY150" s="4"/>
      <c r="AZ150" s="3">
        <f t="shared" si="68"/>
        <v>77.744217532247959</v>
      </c>
      <c r="BA150" s="3">
        <f t="shared" si="69"/>
        <v>212.21697256143776</v>
      </c>
      <c r="BB150" s="4">
        <f t="shared" si="70"/>
        <v>2.4903756658997505E-2</v>
      </c>
      <c r="BC150" s="4">
        <f t="shared" si="71"/>
        <v>0.15780924136120009</v>
      </c>
      <c r="BD150" s="4">
        <f t="shared" si="78"/>
        <v>0.60232024490851621</v>
      </c>
      <c r="BE150" s="4"/>
    </row>
    <row r="151" spans="8:57" x14ac:dyDescent="0.2">
      <c r="H151">
        <v>95.647100928820336</v>
      </c>
      <c r="I151">
        <v>133.3876153474063</v>
      </c>
      <c r="J151">
        <v>400</v>
      </c>
      <c r="M151">
        <v>68.549342247808525</v>
      </c>
      <c r="N151">
        <v>167.17084408799334</v>
      </c>
      <c r="O151">
        <v>500</v>
      </c>
      <c r="R151">
        <v>77.500033820462718</v>
      </c>
      <c r="S151">
        <v>170.1905056086097</v>
      </c>
      <c r="T151">
        <v>600</v>
      </c>
      <c r="W151">
        <v>74.467633852093797</v>
      </c>
      <c r="X151">
        <v>189.00051869652319</v>
      </c>
      <c r="Y151">
        <v>700</v>
      </c>
      <c r="AA151">
        <v>95.647100928820336</v>
      </c>
      <c r="AB151">
        <v>133.3876153474063</v>
      </c>
      <c r="AC151">
        <v>400</v>
      </c>
      <c r="AE151" s="3">
        <f t="shared" si="57"/>
        <v>94.76092377229827</v>
      </c>
      <c r="AF151" s="3">
        <f t="shared" si="58"/>
        <v>0.78530995274153503</v>
      </c>
      <c r="AG151" s="4">
        <f t="shared" si="59"/>
        <v>8.5841535883195207E-5</v>
      </c>
      <c r="AH151" s="4">
        <f t="shared" si="60"/>
        <v>9.2650707435612822E-3</v>
      </c>
      <c r="AI151" s="4">
        <f t="shared" si="72"/>
        <v>8.7218580692680885E-3</v>
      </c>
      <c r="AJ151" s="3">
        <f t="shared" si="61"/>
        <v>82.763654412681831</v>
      </c>
      <c r="AK151" s="4">
        <f t="shared" si="62"/>
        <v>0.13469772100804439</v>
      </c>
      <c r="AL151" s="4">
        <f t="shared" si="63"/>
        <v>1.7353708844528859</v>
      </c>
      <c r="AM151" s="3">
        <f t="shared" si="64"/>
        <v>80.64413700378843</v>
      </c>
      <c r="AN151" s="4">
        <f t="shared" si="65"/>
        <v>0.15685748736071958</v>
      </c>
      <c r="AO151" s="3">
        <f t="shared" si="66"/>
        <v>1061.032184479443</v>
      </c>
      <c r="AP151" s="4">
        <f t="shared" si="67"/>
        <v>10.093197537362403</v>
      </c>
      <c r="AQ151" s="4">
        <f t="shared" si="73"/>
        <v>84.218701935985067</v>
      </c>
      <c r="AR151" s="4">
        <f t="shared" si="74"/>
        <v>0.1194850537220169</v>
      </c>
      <c r="AS151" s="4">
        <f t="shared" si="75"/>
        <v>97.96021451241937</v>
      </c>
      <c r="AT151" s="4">
        <f t="shared" si="76"/>
        <v>2.4183833708879797E-2</v>
      </c>
      <c r="AU151" s="3">
        <f t="shared" si="77"/>
        <v>5.3504944506303627</v>
      </c>
      <c r="AV151" s="4"/>
      <c r="AW151" s="4"/>
      <c r="AX151" s="4"/>
      <c r="AY151" s="4"/>
      <c r="AZ151" s="3">
        <f t="shared" si="68"/>
        <v>71.464670034087732</v>
      </c>
      <c r="BA151" s="3">
        <f t="shared" si="69"/>
        <v>584.7899639785179</v>
      </c>
      <c r="BB151" s="4">
        <f t="shared" si="70"/>
        <v>6.3922873384894191E-2</v>
      </c>
      <c r="BC151" s="4">
        <f t="shared" si="71"/>
        <v>0.25282973200336661</v>
      </c>
      <c r="BD151" s="4">
        <f t="shared" si="78"/>
        <v>1.2433062648530917</v>
      </c>
      <c r="BE151" s="4"/>
    </row>
    <row r="152" spans="8:57" x14ac:dyDescent="0.2">
      <c r="H152">
        <v>83.535253933805436</v>
      </c>
      <c r="I152">
        <v>136.00734082072043</v>
      </c>
      <c r="J152">
        <v>400</v>
      </c>
      <c r="M152">
        <v>68.220111125014881</v>
      </c>
      <c r="N152">
        <v>172.02586129692995</v>
      </c>
      <c r="O152">
        <v>500</v>
      </c>
      <c r="R152">
        <v>85.139879238358816</v>
      </c>
      <c r="S152">
        <v>172.26334871837707</v>
      </c>
      <c r="T152">
        <v>600</v>
      </c>
      <c r="W152">
        <v>72.217185761485197</v>
      </c>
      <c r="X152">
        <v>192.38882260565819</v>
      </c>
      <c r="Y152">
        <v>700</v>
      </c>
      <c r="AA152">
        <v>83.535253933805436</v>
      </c>
      <c r="AB152">
        <v>136.00734082072043</v>
      </c>
      <c r="AC152">
        <v>400</v>
      </c>
      <c r="AE152" s="3">
        <f t="shared" si="57"/>
        <v>91.518256906995362</v>
      </c>
      <c r="AF152" s="3">
        <f t="shared" si="58"/>
        <v>63.728336469959196</v>
      </c>
      <c r="AG152" s="4">
        <f t="shared" si="59"/>
        <v>9.1325695387149478E-3</v>
      </c>
      <c r="AH152" s="4">
        <f t="shared" si="60"/>
        <v>9.5564478435844286E-2</v>
      </c>
      <c r="AI152" s="4">
        <f t="shared" si="72"/>
        <v>0.27000986978335662</v>
      </c>
      <c r="AJ152" s="3">
        <f t="shared" si="61"/>
        <v>80.090950055773973</v>
      </c>
      <c r="AK152" s="4">
        <f t="shared" si="62"/>
        <v>4.1231740083782824E-2</v>
      </c>
      <c r="AL152" s="4">
        <f t="shared" si="63"/>
        <v>0.14201464226855845</v>
      </c>
      <c r="AM152" s="3">
        <f t="shared" si="64"/>
        <v>78.057956171748756</v>
      </c>
      <c r="AN152" s="4">
        <f t="shared" si="65"/>
        <v>6.5568697096401604E-2</v>
      </c>
      <c r="AO152" s="3">
        <f t="shared" si="66"/>
        <v>1070.9629320733145</v>
      </c>
      <c r="AP152" s="4">
        <f t="shared" si="67"/>
        <v>11.820490531123079</v>
      </c>
      <c r="AQ152" s="4">
        <f t="shared" si="73"/>
        <v>81.695504365554001</v>
      </c>
      <c r="AR152" s="4">
        <f t="shared" si="74"/>
        <v>2.2023630522620775E-2</v>
      </c>
      <c r="AS152" s="4">
        <f t="shared" si="75"/>
        <v>94.868707625490941</v>
      </c>
      <c r="AT152" s="4">
        <f t="shared" si="76"/>
        <v>0.13567270293649075</v>
      </c>
      <c r="AU152" s="3">
        <f t="shared" si="77"/>
        <v>128.44717258157982</v>
      </c>
      <c r="AV152" s="4"/>
      <c r="AW152" s="4"/>
      <c r="AX152" s="4"/>
      <c r="AY152" s="4"/>
      <c r="AZ152" s="3">
        <f t="shared" si="68"/>
        <v>69.022405405707758</v>
      </c>
      <c r="BA152" s="3">
        <f t="shared" si="69"/>
        <v>210.62277239950691</v>
      </c>
      <c r="BB152" s="4">
        <f t="shared" si="70"/>
        <v>3.0183231226852389E-2</v>
      </c>
      <c r="BC152" s="4">
        <f t="shared" si="71"/>
        <v>0.17373321854743953</v>
      </c>
      <c r="BD152" s="4">
        <f t="shared" si="78"/>
        <v>0.66184942614151787</v>
      </c>
      <c r="BE152" s="4"/>
    </row>
    <row r="153" spans="8:57" x14ac:dyDescent="0.2">
      <c r="H153">
        <v>78.884798918860767</v>
      </c>
      <c r="I153">
        <v>139.97057274288269</v>
      </c>
      <c r="J153">
        <v>400</v>
      </c>
      <c r="M153">
        <v>69.908441765079573</v>
      </c>
      <c r="N153">
        <v>186.79056044453779</v>
      </c>
      <c r="O153">
        <v>500</v>
      </c>
      <c r="R153">
        <v>74.312841925795823</v>
      </c>
      <c r="S153">
        <v>172.80155468225374</v>
      </c>
      <c r="T153">
        <v>600</v>
      </c>
      <c r="W153">
        <v>70.097827243301538</v>
      </c>
      <c r="X153">
        <v>194.13919902688477</v>
      </c>
      <c r="Y153">
        <v>700</v>
      </c>
      <c r="AA153">
        <v>78.884798918860767</v>
      </c>
      <c r="AB153">
        <v>139.97057274288269</v>
      </c>
      <c r="AC153">
        <v>400</v>
      </c>
      <c r="AE153" s="3">
        <f t="shared" si="57"/>
        <v>86.949515997950328</v>
      </c>
      <c r="AF153" s="3">
        <f t="shared" si="58"/>
        <v>65.039661565758863</v>
      </c>
      <c r="AG153" s="4">
        <f t="shared" si="59"/>
        <v>1.045181290817759E-2</v>
      </c>
      <c r="AH153" s="4">
        <f t="shared" si="60"/>
        <v>0.10223410834050244</v>
      </c>
      <c r="AI153" s="4">
        <f t="shared" si="72"/>
        <v>0.2903289755915322</v>
      </c>
      <c r="AJ153" s="3">
        <f t="shared" si="61"/>
        <v>76.342430547228815</v>
      </c>
      <c r="AK153" s="4">
        <f t="shared" si="62"/>
        <v>3.2228875606908472E-2</v>
      </c>
      <c r="AL153" s="4">
        <f t="shared" si="63"/>
        <v>8.1937673996264615E-2</v>
      </c>
      <c r="AM153" s="3">
        <f t="shared" si="64"/>
        <v>74.436572159353219</v>
      </c>
      <c r="AN153" s="4">
        <f t="shared" si="65"/>
        <v>5.6388896472727275E-2</v>
      </c>
      <c r="AO153" s="3">
        <f t="shared" si="66"/>
        <v>1085.3421499170372</v>
      </c>
      <c r="AP153" s="4">
        <f t="shared" si="67"/>
        <v>12.758571547268533</v>
      </c>
      <c r="AQ153" s="4">
        <f t="shared" si="73"/>
        <v>78.118505038761029</v>
      </c>
      <c r="AR153" s="4">
        <f t="shared" si="74"/>
        <v>9.7140880195173192E-3</v>
      </c>
      <c r="AS153" s="4">
        <f t="shared" si="75"/>
        <v>90.496073386096072</v>
      </c>
      <c r="AT153" s="4">
        <f t="shared" si="76"/>
        <v>0.14719280046816643</v>
      </c>
      <c r="AU153" s="3">
        <f t="shared" si="77"/>
        <v>134.8216947534705</v>
      </c>
      <c r="AV153" s="4"/>
      <c r="AW153" s="4"/>
      <c r="AX153" s="4"/>
      <c r="AY153" s="4"/>
      <c r="AZ153" s="3">
        <f t="shared" si="68"/>
        <v>65.589596554700563</v>
      </c>
      <c r="BA153" s="3">
        <f t="shared" si="69"/>
        <v>176.76240590397109</v>
      </c>
      <c r="BB153" s="4">
        <f t="shared" si="70"/>
        <v>2.8405553645750977E-2</v>
      </c>
      <c r="BC153" s="4">
        <f t="shared" si="71"/>
        <v>0.16853947207034611</v>
      </c>
      <c r="BD153" s="4">
        <f t="shared" si="78"/>
        <v>0.61453851302116758</v>
      </c>
      <c r="BE153" s="4"/>
    </row>
    <row r="154" spans="8:57" x14ac:dyDescent="0.2">
      <c r="H154">
        <v>84.953668584426168</v>
      </c>
      <c r="I154">
        <v>143.49906751505051</v>
      </c>
      <c r="J154">
        <v>400</v>
      </c>
      <c r="M154">
        <v>59.176136053418269</v>
      </c>
      <c r="N154">
        <v>188.54877516626257</v>
      </c>
      <c r="O154">
        <v>500</v>
      </c>
      <c r="R154">
        <v>79.604110603690671</v>
      </c>
      <c r="S154">
        <v>181.07881405156232</v>
      </c>
      <c r="T154">
        <v>600</v>
      </c>
      <c r="W154">
        <v>59.774326297249864</v>
      </c>
      <c r="X154">
        <v>217.26292543968063</v>
      </c>
      <c r="Y154">
        <v>700</v>
      </c>
      <c r="AA154">
        <v>84.953668584426168</v>
      </c>
      <c r="AB154">
        <v>143.49906751505051</v>
      </c>
      <c r="AC154">
        <v>400</v>
      </c>
      <c r="AE154" s="3">
        <f t="shared" si="57"/>
        <v>83.191152967231602</v>
      </c>
      <c r="AF154" s="3">
        <f t="shared" si="58"/>
        <v>3.1064613008547424</v>
      </c>
      <c r="AG154" s="4">
        <f t="shared" si="59"/>
        <v>4.3042914650214426E-4</v>
      </c>
      <c r="AH154" s="4">
        <f t="shared" si="60"/>
        <v>2.0746786413855623E-2</v>
      </c>
      <c r="AI154" s="4">
        <f t="shared" si="72"/>
        <v>2.7543385645300712E-2</v>
      </c>
      <c r="AJ154" s="3">
        <f t="shared" si="61"/>
        <v>73.274629751079445</v>
      </c>
      <c r="AK154" s="4">
        <f t="shared" si="62"/>
        <v>0.13747539132745284</v>
      </c>
      <c r="AL154" s="4">
        <f t="shared" si="63"/>
        <v>1.6055804339428588</v>
      </c>
      <c r="AM154" s="3">
        <f t="shared" si="64"/>
        <v>71.478373342866306</v>
      </c>
      <c r="AN154" s="4">
        <f t="shared" si="65"/>
        <v>0.15861934470985486</v>
      </c>
      <c r="AO154" s="3">
        <f t="shared" si="66"/>
        <v>1097.4859582208385</v>
      </c>
      <c r="AP154" s="4">
        <f t="shared" si="67"/>
        <v>11.918641142968029</v>
      </c>
      <c r="AQ154" s="4">
        <f t="shared" si="73"/>
        <v>75.155119045086209</v>
      </c>
      <c r="AR154" s="4">
        <f t="shared" si="74"/>
        <v>0.11533992236724011</v>
      </c>
      <c r="AS154" s="4">
        <f t="shared" si="75"/>
        <v>86.882907997403109</v>
      </c>
      <c r="AT154" s="4">
        <f t="shared" si="76"/>
        <v>2.2709312559700472E-2</v>
      </c>
      <c r="AU154" s="3">
        <f t="shared" si="77"/>
        <v>3.7219647125836102</v>
      </c>
      <c r="AV154" s="4"/>
      <c r="AW154" s="4"/>
      <c r="AX154" s="4"/>
      <c r="AY154" s="4"/>
      <c r="AZ154" s="3">
        <f t="shared" si="68"/>
        <v>62.772777427066529</v>
      </c>
      <c r="BA154" s="3">
        <f t="shared" si="69"/>
        <v>491.991932534635</v>
      </c>
      <c r="BB154" s="4">
        <f t="shared" si="70"/>
        <v>6.8170064616145595E-2</v>
      </c>
      <c r="BC154" s="4">
        <f t="shared" si="71"/>
        <v>0.26109397659874423</v>
      </c>
      <c r="BD154" s="4">
        <f t="shared" si="78"/>
        <v>1.229663687127867</v>
      </c>
      <c r="BE154" s="4"/>
    </row>
    <row r="155" spans="8:57" x14ac:dyDescent="0.2">
      <c r="H155">
        <v>68.701770314313023</v>
      </c>
      <c r="I155">
        <v>156.57177380585392</v>
      </c>
      <c r="J155">
        <v>400</v>
      </c>
      <c r="M155">
        <v>55.774208854053974</v>
      </c>
      <c r="N155">
        <v>199.0370506272404</v>
      </c>
      <c r="O155">
        <v>500</v>
      </c>
      <c r="R155">
        <v>67.647278178780297</v>
      </c>
      <c r="S155">
        <v>192.59504948506546</v>
      </c>
      <c r="T155">
        <v>600</v>
      </c>
      <c r="W155">
        <v>65.037243310552611</v>
      </c>
      <c r="X155">
        <v>222.7966051305595</v>
      </c>
      <c r="Y155">
        <v>700</v>
      </c>
      <c r="AA155">
        <v>68.701770314313023</v>
      </c>
      <c r="AB155">
        <v>156.57177380585392</v>
      </c>
      <c r="AC155">
        <v>400</v>
      </c>
      <c r="AE155" s="3">
        <f t="shared" si="57"/>
        <v>71.368400042039212</v>
      </c>
      <c r="AF155" s="3">
        <f t="shared" si="58"/>
        <v>7.1109141047930491</v>
      </c>
      <c r="AG155" s="4">
        <f t="shared" si="59"/>
        <v>1.5065709061350464E-3</v>
      </c>
      <c r="AH155" s="4">
        <f t="shared" si="60"/>
        <v>3.8814570796738772E-2</v>
      </c>
      <c r="AI155" s="4">
        <f t="shared" si="72"/>
        <v>6.338348968956424E-2</v>
      </c>
      <c r="AJ155" s="3">
        <f t="shared" si="61"/>
        <v>63.727363951086808</v>
      </c>
      <c r="AK155" s="4">
        <f t="shared" si="62"/>
        <v>7.2405795956467067E-2</v>
      </c>
      <c r="AL155" s="4">
        <f t="shared" si="63"/>
        <v>0.36017585214030878</v>
      </c>
      <c r="AM155" s="3">
        <f t="shared" si="64"/>
        <v>62.311013182700748</v>
      </c>
      <c r="AN155" s="4">
        <f t="shared" si="65"/>
        <v>9.3021724220123239E-2</v>
      </c>
      <c r="AO155" s="3">
        <f t="shared" si="66"/>
        <v>1137.0034573643422</v>
      </c>
      <c r="AP155" s="4">
        <f t="shared" si="67"/>
        <v>15.549842197115318</v>
      </c>
      <c r="AQ155" s="4">
        <f t="shared" si="73"/>
        <v>65.692146008444084</v>
      </c>
      <c r="AR155" s="4">
        <f t="shared" si="74"/>
        <v>4.3807085204643229E-2</v>
      </c>
      <c r="AS155" s="4">
        <f t="shared" si="75"/>
        <v>75.40697119857083</v>
      </c>
      <c r="AT155" s="4">
        <f t="shared" si="76"/>
        <v>9.7598662357334831E-2</v>
      </c>
      <c r="AU155" s="3">
        <f t="shared" si="77"/>
        <v>44.959718898251666</v>
      </c>
      <c r="AV155" s="4"/>
      <c r="AW155" s="4"/>
      <c r="AX155" s="4"/>
      <c r="AY155" s="4"/>
      <c r="AZ155" s="3">
        <f t="shared" si="68"/>
        <v>53.952124852365522</v>
      </c>
      <c r="BA155" s="3">
        <f t="shared" si="69"/>
        <v>217.55204125314853</v>
      </c>
      <c r="BB155" s="4">
        <f t="shared" si="70"/>
        <v>4.6092186052614927E-2</v>
      </c>
      <c r="BC155" s="4">
        <f t="shared" si="71"/>
        <v>0.21469090817408856</v>
      </c>
      <c r="BD155" s="4">
        <f t="shared" si="78"/>
        <v>0.82452616868246942</v>
      </c>
      <c r="BE155" s="4"/>
    </row>
    <row r="156" spans="8:57" x14ac:dyDescent="0.2">
      <c r="H156">
        <v>67.824517373735233</v>
      </c>
      <c r="I156">
        <v>157.3560372378559</v>
      </c>
      <c r="J156">
        <v>400</v>
      </c>
      <c r="M156">
        <v>58.537893333993871</v>
      </c>
      <c r="N156">
        <v>216.36591238635353</v>
      </c>
      <c r="O156">
        <v>500</v>
      </c>
      <c r="R156">
        <v>58.2840064658347</v>
      </c>
      <c r="S156">
        <v>199.90884202268708</v>
      </c>
      <c r="T156">
        <v>600</v>
      </c>
      <c r="W156">
        <v>55.682091032300761</v>
      </c>
      <c r="X156">
        <v>227.12606470658611</v>
      </c>
      <c r="Y156">
        <v>700</v>
      </c>
      <c r="AA156">
        <v>67.824517373735233</v>
      </c>
      <c r="AB156">
        <v>157.3560372378559</v>
      </c>
      <c r="AC156">
        <v>400</v>
      </c>
      <c r="AE156" s="3">
        <f t="shared" si="57"/>
        <v>70.749016763417302</v>
      </c>
      <c r="AF156" s="3">
        <f t="shared" si="58"/>
        <v>8.5526966802507935</v>
      </c>
      <c r="AG156" s="4">
        <f t="shared" si="59"/>
        <v>1.8592151343247456E-3</v>
      </c>
      <c r="AH156" s="4">
        <f t="shared" si="60"/>
        <v>4.3118617027042339E-2</v>
      </c>
      <c r="AI156" s="4">
        <f t="shared" si="72"/>
        <v>7.3737870362659538E-2</v>
      </c>
      <c r="AJ156" s="3">
        <f t="shared" si="61"/>
        <v>63.23193009471516</v>
      </c>
      <c r="AK156" s="4">
        <f t="shared" si="62"/>
        <v>6.7712789664442691E-2</v>
      </c>
      <c r="AL156" s="4">
        <f t="shared" si="63"/>
        <v>0.31097689643988136</v>
      </c>
      <c r="AM156" s="3">
        <f t="shared" si="64"/>
        <v>61.837185447369187</v>
      </c>
      <c r="AN156" s="4">
        <f t="shared" si="65"/>
        <v>8.8276808419791519E-2</v>
      </c>
      <c r="AO156" s="3">
        <f t="shared" si="66"/>
        <v>1139.0975692426598</v>
      </c>
      <c r="AP156" s="4">
        <f t="shared" si="67"/>
        <v>15.794775891524008</v>
      </c>
      <c r="AQ156" s="4">
        <f t="shared" si="73"/>
        <v>65.189817233738879</v>
      </c>
      <c r="AR156" s="4">
        <f t="shared" si="74"/>
        <v>3.8845836904054867E-2</v>
      </c>
      <c r="AS156" s="4">
        <f t="shared" si="75"/>
        <v>74.800607345502101</v>
      </c>
      <c r="AT156" s="4">
        <f t="shared" si="76"/>
        <v>0.10285498875467605</v>
      </c>
      <c r="AU156" s="3">
        <f t="shared" si="77"/>
        <v>48.665831294186262</v>
      </c>
      <c r="AV156" s="4"/>
      <c r="AW156" s="4"/>
      <c r="AX156" s="4"/>
      <c r="AY156" s="4"/>
      <c r="AZ156" s="3">
        <f t="shared" si="68"/>
        <v>53.491635304270993</v>
      </c>
      <c r="BA156" s="3">
        <f t="shared" si="69"/>
        <v>205.43150841716951</v>
      </c>
      <c r="BB156" s="4">
        <f t="shared" si="70"/>
        <v>4.46574202027194E-2</v>
      </c>
      <c r="BC156" s="4">
        <f t="shared" si="71"/>
        <v>0.21132302336167585</v>
      </c>
      <c r="BD156" s="4">
        <f t="shared" si="78"/>
        <v>0.80004345962709222</v>
      </c>
      <c r="BE156" s="4"/>
    </row>
    <row r="157" spans="8:57" x14ac:dyDescent="0.2">
      <c r="H157">
        <v>74.124572640952181</v>
      </c>
      <c r="I157">
        <v>158.24176231023571</v>
      </c>
      <c r="J157">
        <v>400</v>
      </c>
      <c r="M157">
        <v>49.715958288561175</v>
      </c>
      <c r="N157">
        <v>218.60793486940341</v>
      </c>
      <c r="O157">
        <v>500</v>
      </c>
      <c r="R157">
        <v>64.618751745663673</v>
      </c>
      <c r="S157">
        <v>215.49656654600523</v>
      </c>
      <c r="T157">
        <v>600</v>
      </c>
      <c r="W157">
        <v>52.364968216063382</v>
      </c>
      <c r="X157">
        <v>255.9531725943873</v>
      </c>
      <c r="Y157">
        <v>700</v>
      </c>
      <c r="AA157">
        <v>74.124572640952181</v>
      </c>
      <c r="AB157">
        <v>158.24176231023571</v>
      </c>
      <c r="AC157">
        <v>400</v>
      </c>
      <c r="AE157" s="3">
        <f t="shared" si="57"/>
        <v>70.060224745339269</v>
      </c>
      <c r="AF157" s="3">
        <f t="shared" si="58"/>
        <v>16.518923816573103</v>
      </c>
      <c r="AG157" s="4">
        <f t="shared" si="59"/>
        <v>3.0064732583375171E-3</v>
      </c>
      <c r="AH157" s="4">
        <f t="shared" si="60"/>
        <v>5.4831316401646943E-2</v>
      </c>
      <c r="AI157" s="4">
        <f t="shared" si="72"/>
        <v>0.11054118355047853</v>
      </c>
      <c r="AJ157" s="3">
        <f t="shared" si="61"/>
        <v>62.68158006535684</v>
      </c>
      <c r="AK157" s="4">
        <f t="shared" si="62"/>
        <v>0.15437515749363445</v>
      </c>
      <c r="AL157" s="4">
        <f t="shared" si="63"/>
        <v>1.7665137810560203</v>
      </c>
      <c r="AM157" s="3">
        <f t="shared" si="64"/>
        <v>61.311088466874011</v>
      </c>
      <c r="AN157" s="4">
        <f t="shared" si="65"/>
        <v>0.17286418953326962</v>
      </c>
      <c r="AO157" s="3">
        <f t="shared" si="66"/>
        <v>1141.4246962706761</v>
      </c>
      <c r="AP157" s="4">
        <f t="shared" si="67"/>
        <v>14.39873560957388</v>
      </c>
      <c r="AQ157" s="4">
        <f t="shared" si="73"/>
        <v>64.630359495208012</v>
      </c>
      <c r="AR157" s="4">
        <f t="shared" si="74"/>
        <v>0.12808455829799723</v>
      </c>
      <c r="AS157" s="4">
        <f t="shared" si="75"/>
        <v>74.125635526632024</v>
      </c>
      <c r="AT157" s="4">
        <f t="shared" si="76"/>
        <v>1.4339181218511889E-5</v>
      </c>
      <c r="AU157" s="3">
        <f t="shared" si="77"/>
        <v>1.1297259684160852E-6</v>
      </c>
      <c r="AV157" s="4"/>
      <c r="AW157" s="4"/>
      <c r="AX157" s="4"/>
      <c r="AY157" s="4"/>
      <c r="AZ157" s="3">
        <f t="shared" si="68"/>
        <v>52.979723683619163</v>
      </c>
      <c r="BA157" s="3">
        <f t="shared" si="69"/>
        <v>447.10463742842722</v>
      </c>
      <c r="BB157" s="4">
        <f t="shared" si="70"/>
        <v>8.1373832280686523E-2</v>
      </c>
      <c r="BC157" s="4">
        <f t="shared" si="71"/>
        <v>0.28526098976321057</v>
      </c>
      <c r="BD157" s="4">
        <f t="shared" si="78"/>
        <v>1.3117306860230369</v>
      </c>
      <c r="BE157" s="4"/>
    </row>
    <row r="158" spans="8:57" x14ac:dyDescent="0.2">
      <c r="H158">
        <v>61.347800237059474</v>
      </c>
      <c r="I158">
        <v>168.81350768383916</v>
      </c>
      <c r="J158">
        <v>400</v>
      </c>
      <c r="M158">
        <v>43.922432260413615</v>
      </c>
      <c r="N158">
        <v>227.24741641263748</v>
      </c>
      <c r="O158">
        <v>500</v>
      </c>
      <c r="R158">
        <v>55.56776060299832</v>
      </c>
      <c r="S158">
        <v>219.77187151549813</v>
      </c>
      <c r="T158">
        <v>600</v>
      </c>
      <c r="W158">
        <v>49.600710418103958</v>
      </c>
      <c r="X158">
        <v>260.1294303922183</v>
      </c>
      <c r="Y158">
        <v>700</v>
      </c>
      <c r="AA158">
        <v>61.347800237059474</v>
      </c>
      <c r="AB158">
        <v>168.81350768383916</v>
      </c>
      <c r="AC158">
        <v>400</v>
      </c>
      <c r="AE158" s="3">
        <f t="shared" si="57"/>
        <v>62.633429707982202</v>
      </c>
      <c r="AF158" s="3">
        <f t="shared" si="58"/>
        <v>1.6528431365050549</v>
      </c>
      <c r="AG158" s="4">
        <f t="shared" si="59"/>
        <v>4.3917099475971493E-4</v>
      </c>
      <c r="AH158" s="4">
        <f t="shared" si="60"/>
        <v>2.0956407009783785E-2</v>
      </c>
      <c r="AI158" s="4">
        <f t="shared" si="72"/>
        <v>2.3761548216341896E-2</v>
      </c>
      <c r="AJ158" s="3">
        <f t="shared" si="61"/>
        <v>56.790627170711943</v>
      </c>
      <c r="AK158" s="4">
        <f t="shared" si="62"/>
        <v>7.4284213105241817E-2</v>
      </c>
      <c r="AL158" s="4">
        <f t="shared" si="63"/>
        <v>0.33852601521802828</v>
      </c>
      <c r="AM158" s="3">
        <f t="shared" si="64"/>
        <v>55.698244998924885</v>
      </c>
      <c r="AN158" s="4">
        <f t="shared" si="65"/>
        <v>9.2090591941416666E-2</v>
      </c>
      <c r="AO158" s="3">
        <f t="shared" si="66"/>
        <v>1166.0825760067708</v>
      </c>
      <c r="AP158" s="4">
        <f t="shared" si="67"/>
        <v>18.007732494087932</v>
      </c>
      <c r="AQ158" s="4">
        <f t="shared" si="73"/>
        <v>58.538680733074685</v>
      </c>
      <c r="AR158" s="4">
        <f t="shared" si="74"/>
        <v>4.5790060819292967E-2</v>
      </c>
      <c r="AS158" s="4">
        <f t="shared" si="75"/>
        <v>66.801102106569871</v>
      </c>
      <c r="AT158" s="4">
        <f t="shared" si="76"/>
        <v>8.8891563323180461E-2</v>
      </c>
      <c r="AU158" s="3">
        <f t="shared" si="77"/>
        <v>29.738501280005597</v>
      </c>
      <c r="AV158" s="4"/>
      <c r="AW158" s="4"/>
      <c r="AX158" s="4"/>
      <c r="AY158" s="4"/>
      <c r="AZ158" s="3">
        <f t="shared" si="68"/>
        <v>47.471735113190284</v>
      </c>
      <c r="BA158" s="3">
        <f t="shared" si="69"/>
        <v>192.54518332185887</v>
      </c>
      <c r="BB158" s="4">
        <f t="shared" si="70"/>
        <v>5.1160486937953185E-2</v>
      </c>
      <c r="BC158" s="4">
        <f t="shared" si="71"/>
        <v>0.22618684077097231</v>
      </c>
      <c r="BD158" s="4">
        <f t="shared" si="78"/>
        <v>0.84255934421255863</v>
      </c>
      <c r="BE158" s="4"/>
    </row>
    <row r="159" spans="8:57" x14ac:dyDescent="0.2">
      <c r="H159">
        <v>53.316909683407964</v>
      </c>
      <c r="I159">
        <v>173.36220250541916</v>
      </c>
      <c r="J159">
        <v>400</v>
      </c>
      <c r="M159">
        <v>47.075016140862111</v>
      </c>
      <c r="N159">
        <v>252.87460277359884</v>
      </c>
      <c r="O159">
        <v>500</v>
      </c>
      <c r="R159">
        <v>49.689715494334784</v>
      </c>
      <c r="S159">
        <v>229.3336211598409</v>
      </c>
      <c r="T159">
        <v>600</v>
      </c>
      <c r="W159">
        <v>49.468031526944856</v>
      </c>
      <c r="X159">
        <v>269.79545688463281</v>
      </c>
      <c r="Y159">
        <v>700</v>
      </c>
      <c r="AA159">
        <v>53.316909683407964</v>
      </c>
      <c r="AB159">
        <v>173.36220250541916</v>
      </c>
      <c r="AC159">
        <v>400</v>
      </c>
      <c r="AE159" s="3">
        <f t="shared" si="57"/>
        <v>59.834450813131383</v>
      </c>
      <c r="AF159" s="3">
        <f t="shared" si="58"/>
        <v>42.478342377636423</v>
      </c>
      <c r="AG159" s="4">
        <f t="shared" si="59"/>
        <v>1.4942994018953892E-2</v>
      </c>
      <c r="AH159" s="4">
        <f t="shared" si="60"/>
        <v>0.12224153966207188</v>
      </c>
      <c r="AI159" s="4">
        <f t="shared" si="72"/>
        <v>0.31207623767237253</v>
      </c>
      <c r="AJ159" s="3">
        <f t="shared" si="61"/>
        <v>54.592896231532308</v>
      </c>
      <c r="AK159" s="4">
        <f t="shared" si="62"/>
        <v>2.3932117515832435E-2</v>
      </c>
      <c r="AL159" s="4">
        <f t="shared" si="63"/>
        <v>3.0537060018333173E-2</v>
      </c>
      <c r="AM159" s="3">
        <f t="shared" si="64"/>
        <v>53.614250242097739</v>
      </c>
      <c r="AN159" s="4">
        <f t="shared" si="65"/>
        <v>5.5768528306565906E-3</v>
      </c>
      <c r="AO159" s="3">
        <f t="shared" si="66"/>
        <v>1174.9123303243236</v>
      </c>
      <c r="AP159" s="4">
        <f t="shared" si="67"/>
        <v>21.03639215590082</v>
      </c>
      <c r="AQ159" s="4">
        <f t="shared" si="73"/>
        <v>56.212528893802563</v>
      </c>
      <c r="AR159" s="4">
        <f t="shared" si="74"/>
        <v>5.430958447495516E-2</v>
      </c>
      <c r="AS159" s="4">
        <f t="shared" si="75"/>
        <v>64.016759812572857</v>
      </c>
      <c r="AT159" s="4">
        <f t="shared" si="76"/>
        <v>0.20068398923905842</v>
      </c>
      <c r="AU159" s="3">
        <f t="shared" si="77"/>
        <v>114.48679278658999</v>
      </c>
      <c r="AV159" s="4"/>
      <c r="AW159" s="4"/>
      <c r="AX159" s="4"/>
      <c r="AY159" s="4"/>
      <c r="AZ159" s="3">
        <f t="shared" si="68"/>
        <v>45.401092601987735</v>
      </c>
      <c r="BA159" s="3">
        <f t="shared" si="69"/>
        <v>62.660160066504275</v>
      </c>
      <c r="BB159" s="4">
        <f t="shared" si="70"/>
        <v>2.2042536141744951E-2</v>
      </c>
      <c r="BC159" s="4">
        <f t="shared" si="71"/>
        <v>0.14846728980400009</v>
      </c>
      <c r="BD159" s="4">
        <f t="shared" si="78"/>
        <v>0.41771363888272478</v>
      </c>
      <c r="BE159" s="4"/>
    </row>
    <row r="160" spans="8:57" x14ac:dyDescent="0.2">
      <c r="H160">
        <v>64.326226174531499</v>
      </c>
      <c r="I160">
        <v>175.78229099505927</v>
      </c>
      <c r="J160">
        <v>400</v>
      </c>
      <c r="M160">
        <v>39.37317779970207</v>
      </c>
      <c r="N160">
        <v>256.83606889312136</v>
      </c>
      <c r="O160">
        <v>500</v>
      </c>
      <c r="R160">
        <v>52.526386182097362</v>
      </c>
      <c r="S160">
        <v>250.70013435278841</v>
      </c>
      <c r="T160">
        <v>600</v>
      </c>
      <c r="W160">
        <v>45.924998503559799</v>
      </c>
      <c r="X160">
        <v>297.09565593264955</v>
      </c>
      <c r="Y160">
        <v>700</v>
      </c>
      <c r="AA160">
        <v>64.326226174531499</v>
      </c>
      <c r="AB160">
        <v>175.78229099505927</v>
      </c>
      <c r="AC160">
        <v>400</v>
      </c>
      <c r="AE160" s="3">
        <f t="shared" si="57"/>
        <v>58.429780568018572</v>
      </c>
      <c r="AF160" s="3">
        <f t="shared" si="58"/>
        <v>34.768070790565602</v>
      </c>
      <c r="AG160" s="4">
        <f t="shared" si="59"/>
        <v>8.4024211650462546E-3</v>
      </c>
      <c r="AH160" s="4">
        <f t="shared" si="60"/>
        <v>9.166472148567438E-2</v>
      </c>
      <c r="AI160" s="4">
        <f t="shared" si="72"/>
        <v>0.22258575732222446</v>
      </c>
      <c r="AJ160" s="3">
        <f t="shared" si="61"/>
        <v>53.495102278412276</v>
      </c>
      <c r="AK160" s="4">
        <f t="shared" si="62"/>
        <v>0.16837804019051189</v>
      </c>
      <c r="AL160" s="4">
        <f t="shared" si="63"/>
        <v>1.8237234146891763</v>
      </c>
      <c r="AM160" s="3">
        <f t="shared" si="64"/>
        <v>52.575644946918203</v>
      </c>
      <c r="AN160" s="4">
        <f t="shared" si="65"/>
        <v>0.18267170214107276</v>
      </c>
      <c r="AO160" s="3">
        <f t="shared" si="66"/>
        <v>1179.1715079914281</v>
      </c>
      <c r="AP160" s="4">
        <f t="shared" si="67"/>
        <v>17.331115908961781</v>
      </c>
      <c r="AQ160" s="4">
        <f t="shared" si="73"/>
        <v>55.038387265920917</v>
      </c>
      <c r="AR160" s="4">
        <f t="shared" si="74"/>
        <v>0.14438650393403443</v>
      </c>
      <c r="AS160" s="4">
        <f t="shared" si="75"/>
        <v>62.614108451691308</v>
      </c>
      <c r="AT160" s="4">
        <f t="shared" si="76"/>
        <v>2.6616169246347993E-2</v>
      </c>
      <c r="AU160" s="3">
        <f t="shared" si="77"/>
        <v>2.9313470968634792</v>
      </c>
      <c r="AV160" s="4"/>
      <c r="AW160" s="4"/>
      <c r="AX160" s="4"/>
      <c r="AY160" s="4"/>
      <c r="AZ160" s="3">
        <f t="shared" si="68"/>
        <v>44.362921388373898</v>
      </c>
      <c r="BA160" s="3">
        <f t="shared" si="69"/>
        <v>398.53353798502297</v>
      </c>
      <c r="BB160" s="4">
        <f t="shared" si="70"/>
        <v>9.6313846538036416E-2</v>
      </c>
      <c r="BC160" s="4">
        <f t="shared" si="71"/>
        <v>0.31034472210436642</v>
      </c>
      <c r="BD160" s="4">
        <f t="shared" si="78"/>
        <v>1.3866299699508984</v>
      </c>
      <c r="BE160" s="4"/>
    </row>
    <row r="161" spans="8:57" x14ac:dyDescent="0.2">
      <c r="H161">
        <v>49.706292439880741</v>
      </c>
      <c r="I161">
        <v>185.59348192967076</v>
      </c>
      <c r="J161">
        <v>400</v>
      </c>
      <c r="M161">
        <v>37.244032881441072</v>
      </c>
      <c r="N161">
        <v>279.98857732682796</v>
      </c>
      <c r="O161">
        <v>500</v>
      </c>
      <c r="R161">
        <v>44.736798533374454</v>
      </c>
      <c r="S161">
        <v>264.01637287844335</v>
      </c>
      <c r="T161">
        <v>600</v>
      </c>
      <c r="W161">
        <v>38.521155486975118</v>
      </c>
      <c r="X161">
        <v>306.87817965728885</v>
      </c>
      <c r="Y161">
        <v>700</v>
      </c>
      <c r="AA161">
        <v>49.706292439880741</v>
      </c>
      <c r="AB161">
        <v>185.59348192967076</v>
      </c>
      <c r="AC161">
        <v>400</v>
      </c>
      <c r="AE161" s="3">
        <f t="shared" si="57"/>
        <v>53.265574833295915</v>
      </c>
      <c r="AF161" s="3">
        <f t="shared" si="58"/>
        <v>12.668491156075248</v>
      </c>
      <c r="AG161" s="4">
        <f t="shared" si="59"/>
        <v>5.1274584687899891E-3</v>
      </c>
      <c r="AH161" s="4">
        <f t="shared" si="60"/>
        <v>7.1606273948516472E-2</v>
      </c>
      <c r="AI161" s="4">
        <f t="shared" si="72"/>
        <v>0.13509282975395748</v>
      </c>
      <c r="AJ161" s="3">
        <f t="shared" si="61"/>
        <v>49.491705990304588</v>
      </c>
      <c r="AK161" s="4">
        <f t="shared" si="62"/>
        <v>4.3170882204842187E-3</v>
      </c>
      <c r="AL161" s="4">
        <f t="shared" si="63"/>
        <v>9.2638863374074054E-4</v>
      </c>
      <c r="AM161" s="3">
        <f t="shared" si="64"/>
        <v>48.803554075708959</v>
      </c>
      <c r="AN161" s="4">
        <f t="shared" si="65"/>
        <v>1.8161450389075684E-2</v>
      </c>
      <c r="AO161" s="3">
        <f t="shared" si="66"/>
        <v>1193.3051955101048</v>
      </c>
      <c r="AP161" s="4">
        <f t="shared" si="67"/>
        <v>23.007125394705213</v>
      </c>
      <c r="AQ161" s="4">
        <f t="shared" si="73"/>
        <v>50.680345775788773</v>
      </c>
      <c r="AR161" s="4">
        <f t="shared" si="74"/>
        <v>1.9596177628539473E-2</v>
      </c>
      <c r="AS161" s="4">
        <f t="shared" si="75"/>
        <v>57.424753053075598</v>
      </c>
      <c r="AT161" s="4">
        <f t="shared" si="76"/>
        <v>0.15528135844229898</v>
      </c>
      <c r="AU161" s="3">
        <f t="shared" si="77"/>
        <v>59.574634237440328</v>
      </c>
      <c r="AV161" s="4"/>
      <c r="AW161" s="4"/>
      <c r="AX161" s="4"/>
      <c r="AY161" s="4"/>
      <c r="AZ161" s="3">
        <f t="shared" si="68"/>
        <v>40.551270001417492</v>
      </c>
      <c r="BA161" s="3">
        <f t="shared" si="69"/>
        <v>83.814435848765569</v>
      </c>
      <c r="BB161" s="4">
        <f t="shared" si="70"/>
        <v>3.3923143143492408E-2</v>
      </c>
      <c r="BC161" s="4">
        <f t="shared" si="71"/>
        <v>0.18418236382317502</v>
      </c>
      <c r="BD161" s="4">
        <f t="shared" si="78"/>
        <v>0.5572855073136872</v>
      </c>
      <c r="BE161" s="4"/>
    </row>
    <row r="162" spans="8:57" x14ac:dyDescent="0.2">
      <c r="H162">
        <v>54.173008042259518</v>
      </c>
      <c r="I162">
        <v>194.19882038740454</v>
      </c>
      <c r="J162">
        <v>400</v>
      </c>
      <c r="M162">
        <v>43.560543497872494</v>
      </c>
      <c r="N162">
        <v>293.82957616121092</v>
      </c>
      <c r="O162">
        <v>500</v>
      </c>
      <c r="R162">
        <v>40.942453451091431</v>
      </c>
      <c r="S162">
        <v>278.8564217289192</v>
      </c>
      <c r="T162">
        <v>600</v>
      </c>
      <c r="W162">
        <v>35.686704816952833</v>
      </c>
      <c r="X162">
        <v>338.58956083089532</v>
      </c>
      <c r="Y162">
        <v>700</v>
      </c>
      <c r="AA162">
        <v>54.173008042259518</v>
      </c>
      <c r="AB162">
        <v>194.19882038740454</v>
      </c>
      <c r="AC162">
        <v>400</v>
      </c>
      <c r="AE162" s="3">
        <f t="shared" si="57"/>
        <v>49.339177995214719</v>
      </c>
      <c r="AF162" s="3">
        <f t="shared" si="58"/>
        <v>23.365912923713125</v>
      </c>
      <c r="AG162" s="4">
        <f t="shared" si="59"/>
        <v>7.9619024379992964E-3</v>
      </c>
      <c r="AH162" s="4">
        <f t="shared" si="60"/>
        <v>8.9229493095048434E-2</v>
      </c>
      <c r="AI162" s="4">
        <f t="shared" si="72"/>
        <v>0.19617972177684478</v>
      </c>
      <c r="AJ162" s="3">
        <f t="shared" si="61"/>
        <v>46.486703921446384</v>
      </c>
      <c r="AK162" s="4">
        <f t="shared" si="62"/>
        <v>0.14188438852827165</v>
      </c>
      <c r="AL162" s="4">
        <f t="shared" si="63"/>
        <v>1.0905665602239059</v>
      </c>
      <c r="AM162" s="3">
        <f t="shared" si="64"/>
        <v>45.991121818710148</v>
      </c>
      <c r="AN162" s="4">
        <f t="shared" si="65"/>
        <v>0.15103252559220651</v>
      </c>
      <c r="AO162" s="3">
        <f t="shared" si="66"/>
        <v>1201.5465795091231</v>
      </c>
      <c r="AP162" s="4">
        <f t="shared" si="67"/>
        <v>21.179801767179246</v>
      </c>
      <c r="AQ162" s="4">
        <f t="shared" si="73"/>
        <v>47.320156312112829</v>
      </c>
      <c r="AR162" s="4">
        <f t="shared" si="74"/>
        <v>0.12649937630933999</v>
      </c>
      <c r="AS162" s="4">
        <f t="shared" si="75"/>
        <v>53.442496554060973</v>
      </c>
      <c r="AT162" s="4">
        <f t="shared" si="76"/>
        <v>1.3484787251036235E-2</v>
      </c>
      <c r="AU162" s="3">
        <f t="shared" si="77"/>
        <v>0.53364703439005234</v>
      </c>
      <c r="AV162" s="4"/>
      <c r="AW162" s="4"/>
      <c r="AX162" s="4"/>
      <c r="AY162" s="4"/>
      <c r="AZ162" s="3">
        <f t="shared" si="68"/>
        <v>37.657911582899239</v>
      </c>
      <c r="BA162" s="3">
        <f t="shared" si="69"/>
        <v>272.74841106197442</v>
      </c>
      <c r="BB162" s="4">
        <f t="shared" si="70"/>
        <v>9.2938642974694258E-2</v>
      </c>
      <c r="BC162" s="4">
        <f t="shared" si="71"/>
        <v>0.30485839823546645</v>
      </c>
      <c r="BD162" s="4">
        <f t="shared" si="78"/>
        <v>1.2389070399061919</v>
      </c>
      <c r="BE162" s="4"/>
    </row>
    <row r="163" spans="8:57" x14ac:dyDescent="0.2">
      <c r="H163">
        <v>45.770829432081491</v>
      </c>
      <c r="I163">
        <v>200.37070905395646</v>
      </c>
      <c r="J163">
        <v>400</v>
      </c>
      <c r="M163">
        <v>32.726973184522301</v>
      </c>
      <c r="N163">
        <v>302.72646470762413</v>
      </c>
      <c r="O163">
        <v>500</v>
      </c>
      <c r="R163">
        <v>42.831111129439449</v>
      </c>
      <c r="S163">
        <v>308.181131737317</v>
      </c>
      <c r="T163">
        <v>600</v>
      </c>
      <c r="W163">
        <v>37.793889153471511</v>
      </c>
      <c r="X163">
        <v>371.67663841602916</v>
      </c>
      <c r="Y163">
        <v>700</v>
      </c>
      <c r="AA163">
        <v>45.770829432081491</v>
      </c>
      <c r="AB163">
        <v>200.37070905395646</v>
      </c>
      <c r="AC163">
        <v>400</v>
      </c>
      <c r="AE163" s="3">
        <f t="shared" si="57"/>
        <v>46.815049392677459</v>
      </c>
      <c r="AF163" s="3">
        <f t="shared" si="58"/>
        <v>1.0903953261070434</v>
      </c>
      <c r="AG163" s="4">
        <f t="shared" si="59"/>
        <v>5.2048284065409089E-4</v>
      </c>
      <c r="AH163" s="4">
        <f t="shared" si="60"/>
        <v>2.2814093027207785E-2</v>
      </c>
      <c r="AI163" s="4">
        <f t="shared" si="72"/>
        <v>2.331305581339975E-2</v>
      </c>
      <c r="AJ163" s="3">
        <f t="shared" si="61"/>
        <v>44.575496014168628</v>
      </c>
      <c r="AK163" s="4">
        <f t="shared" si="62"/>
        <v>2.6115616272294057E-2</v>
      </c>
      <c r="AL163" s="4">
        <f t="shared" si="63"/>
        <v>3.1216868859662045E-2</v>
      </c>
      <c r="AM163" s="3">
        <f t="shared" si="64"/>
        <v>44.212763392140772</v>
      </c>
      <c r="AN163" s="4">
        <f t="shared" si="65"/>
        <v>3.4040590028037519E-2</v>
      </c>
      <c r="AO163" s="3">
        <f t="shared" si="66"/>
        <v>1205.0562484296913</v>
      </c>
      <c r="AP163" s="4">
        <f t="shared" si="67"/>
        <v>25.328040443703401</v>
      </c>
      <c r="AQ163" s="4">
        <f t="shared" si="73"/>
        <v>45.13696369248003</v>
      </c>
      <c r="AR163" s="4">
        <f t="shared" si="74"/>
        <v>1.3848683702401396E-2</v>
      </c>
      <c r="AS163" s="4">
        <f t="shared" si="75"/>
        <v>50.864380296547608</v>
      </c>
      <c r="AT163" s="4">
        <f t="shared" si="76"/>
        <v>0.11128377894100314</v>
      </c>
      <c r="AU163" s="3">
        <f t="shared" si="77"/>
        <v>25.944260408903528</v>
      </c>
      <c r="AV163" s="4"/>
      <c r="AW163" s="4"/>
      <c r="AX163" s="4"/>
      <c r="AY163" s="4"/>
      <c r="AZ163" s="3">
        <f t="shared" si="68"/>
        <v>35.799571412051101</v>
      </c>
      <c r="BA163" s="3">
        <f t="shared" si="69"/>
        <v>99.425986502020379</v>
      </c>
      <c r="BB163" s="4">
        <f t="shared" si="70"/>
        <v>4.7459410958926522E-2</v>
      </c>
      <c r="BC163" s="4">
        <f t="shared" si="71"/>
        <v>0.21785180962968043</v>
      </c>
      <c r="BD163" s="4">
        <f t="shared" si="78"/>
        <v>0.68791716954159132</v>
      </c>
      <c r="BE163" s="4"/>
    </row>
    <row r="164" spans="8:57" x14ac:dyDescent="0.2">
      <c r="H164">
        <v>46.702794502792337</v>
      </c>
      <c r="I164">
        <v>215.14343077979291</v>
      </c>
      <c r="J164">
        <v>400</v>
      </c>
      <c r="M164">
        <v>25.832608000405216</v>
      </c>
      <c r="N164">
        <v>347.88207907358975</v>
      </c>
      <c r="O164">
        <v>500</v>
      </c>
      <c r="R164">
        <v>36.475940396918318</v>
      </c>
      <c r="S164">
        <v>311.5524691325374</v>
      </c>
      <c r="T164">
        <v>600</v>
      </c>
      <c r="W164">
        <v>32.337576360461568</v>
      </c>
      <c r="X164">
        <v>378.03679233345269</v>
      </c>
      <c r="Y164">
        <v>700</v>
      </c>
      <c r="AA164">
        <v>46.702794502792337</v>
      </c>
      <c r="AB164">
        <v>215.14343077979291</v>
      </c>
      <c r="AC164">
        <v>400</v>
      </c>
      <c r="AE164" s="3">
        <f t="shared" si="57"/>
        <v>41.589414042703794</v>
      </c>
      <c r="AF164" s="3">
        <f t="shared" si="58"/>
        <v>26.146659729615315</v>
      </c>
      <c r="AG164" s="4">
        <f t="shared" si="59"/>
        <v>1.1987551323752279E-2</v>
      </c>
      <c r="AH164" s="4">
        <f t="shared" si="60"/>
        <v>0.10948767658395295</v>
      </c>
      <c r="AI164" s="4">
        <f t="shared" si="72"/>
        <v>0.2475821292080336</v>
      </c>
      <c r="AJ164" s="3">
        <f t="shared" si="61"/>
        <v>40.679962948952863</v>
      </c>
      <c r="AK164" s="4">
        <f t="shared" si="62"/>
        <v>0.12896083880974984</v>
      </c>
      <c r="AL164" s="4">
        <f t="shared" si="63"/>
        <v>0.7767094091929676</v>
      </c>
      <c r="AM164" s="3">
        <f t="shared" si="64"/>
        <v>40.619621062445937</v>
      </c>
      <c r="AN164" s="4">
        <f t="shared" si="65"/>
        <v>0.1302528789788519</v>
      </c>
      <c r="AO164" s="3">
        <f t="shared" si="66"/>
        <v>1205.2786246097135</v>
      </c>
      <c r="AP164" s="4">
        <f t="shared" si="67"/>
        <v>24.807419822333124</v>
      </c>
      <c r="AQ164" s="4">
        <f t="shared" si="73"/>
        <v>40.555007831680584</v>
      </c>
      <c r="AR164" s="4">
        <f t="shared" si="74"/>
        <v>0.13163637714964102</v>
      </c>
      <c r="AS164" s="4">
        <f t="shared" si="75"/>
        <v>45.478466218481834</v>
      </c>
      <c r="AT164" s="4">
        <f t="shared" si="76"/>
        <v>2.6215311039627407E-2</v>
      </c>
      <c r="AU164" s="3">
        <f t="shared" si="77"/>
        <v>1.4989797477626976</v>
      </c>
      <c r="AV164" s="4"/>
      <c r="AW164" s="4"/>
      <c r="AX164" s="4"/>
      <c r="AY164" s="4"/>
      <c r="AZ164" s="3">
        <f t="shared" si="68"/>
        <v>31.955053084057468</v>
      </c>
      <c r="BA164" s="3">
        <f t="shared" si="69"/>
        <v>217.49587695386796</v>
      </c>
      <c r="BB164" s="4">
        <f t="shared" si="70"/>
        <v>9.9716101966779283E-2</v>
      </c>
      <c r="BC164" s="4">
        <f t="shared" si="71"/>
        <v>0.31577856476774874</v>
      </c>
      <c r="BD164" s="4">
        <f t="shared" si="78"/>
        <v>1.2126777342271366</v>
      </c>
      <c r="BE164" s="4"/>
    </row>
    <row r="165" spans="8:57" x14ac:dyDescent="0.2">
      <c r="H165">
        <v>45.909461582433664</v>
      </c>
      <c r="I165">
        <v>226.53762622867364</v>
      </c>
      <c r="J165">
        <v>400</v>
      </c>
      <c r="M165">
        <v>32.25831873466624</v>
      </c>
      <c r="N165">
        <v>377.83395222623062</v>
      </c>
      <c r="O165">
        <v>500</v>
      </c>
      <c r="R165">
        <v>32.273576230004998</v>
      </c>
      <c r="S165">
        <v>345.62809874333834</v>
      </c>
      <c r="T165">
        <v>600</v>
      </c>
      <c r="W165">
        <v>29.301677177137545</v>
      </c>
      <c r="X165">
        <v>451.31936336463264</v>
      </c>
      <c r="Y165">
        <v>700</v>
      </c>
      <c r="AA165">
        <v>45.909461582433664</v>
      </c>
      <c r="AB165">
        <v>226.53762622867364</v>
      </c>
      <c r="AC165">
        <v>400</v>
      </c>
      <c r="AE165" s="3">
        <f t="shared" si="57"/>
        <v>38.201784569174961</v>
      </c>
      <c r="AF165" s="3">
        <f t="shared" si="58"/>
        <v>59.408284940716598</v>
      </c>
      <c r="AG165" s="4">
        <f t="shared" si="59"/>
        <v>2.8186595039162904E-2</v>
      </c>
      <c r="AH165" s="4">
        <f t="shared" si="60"/>
        <v>0.16788863880311528</v>
      </c>
      <c r="AI165" s="4">
        <f t="shared" si="72"/>
        <v>0.46610424870986511</v>
      </c>
      <c r="AJ165" s="3">
        <f t="shared" si="61"/>
        <v>38.208114909710268</v>
      </c>
      <c r="AK165" s="4">
        <f t="shared" si="62"/>
        <v>0.16775075131070938</v>
      </c>
      <c r="AL165" s="4">
        <f t="shared" si="63"/>
        <v>1.2919066904535816</v>
      </c>
      <c r="AM165" s="3">
        <f t="shared" si="64"/>
        <v>38.367981657116331</v>
      </c>
      <c r="AN165" s="4">
        <f t="shared" si="65"/>
        <v>0.16426853344328762</v>
      </c>
      <c r="AO165" s="3">
        <f t="shared" si="66"/>
        <v>1197.5424896877696</v>
      </c>
      <c r="AP165" s="4">
        <f t="shared" si="67"/>
        <v>25.084873322626493</v>
      </c>
      <c r="AQ165" s="4">
        <f t="shared" si="73"/>
        <v>37.536264478916024</v>
      </c>
      <c r="AR165" s="4">
        <f t="shared" si="74"/>
        <v>0.18238499897200877</v>
      </c>
      <c r="AS165" s="4">
        <f t="shared" si="75"/>
        <v>41.949392999825598</v>
      </c>
      <c r="AT165" s="4">
        <f t="shared" si="76"/>
        <v>8.6258223165991285E-2</v>
      </c>
      <c r="AU165" s="3">
        <f t="shared" si="77"/>
        <v>15.682143178959461</v>
      </c>
      <c r="AV165" s="4"/>
      <c r="AW165" s="4"/>
      <c r="AX165" s="4"/>
      <c r="AY165" s="4"/>
      <c r="AZ165" s="3">
        <f t="shared" si="68"/>
        <v>29.463476978873246</v>
      </c>
      <c r="BA165" s="3">
        <f t="shared" si="69"/>
        <v>270.47040958054635</v>
      </c>
      <c r="BB165" s="4">
        <f t="shared" si="70"/>
        <v>0.12832620757409513</v>
      </c>
      <c r="BC165" s="4">
        <f t="shared" si="71"/>
        <v>0.35822647525566159</v>
      </c>
      <c r="BD165" s="4">
        <f t="shared" si="78"/>
        <v>1.4527390798064406</v>
      </c>
      <c r="BE165" s="4"/>
    </row>
    <row r="166" spans="8:57" x14ac:dyDescent="0.2">
      <c r="H166">
        <v>37.671678128084899</v>
      </c>
      <c r="I166">
        <v>236.97339654797406</v>
      </c>
      <c r="J166">
        <v>400</v>
      </c>
      <c r="M166">
        <v>24.930331060668966</v>
      </c>
      <c r="N166">
        <v>387.88028707191603</v>
      </c>
      <c r="O166">
        <v>500</v>
      </c>
      <c r="R166">
        <v>37.121525947391227</v>
      </c>
      <c r="S166">
        <v>375.26314182287058</v>
      </c>
      <c r="T166">
        <v>600</v>
      </c>
      <c r="W166">
        <v>22.606543999145902</v>
      </c>
      <c r="X166">
        <v>508.90768709116401</v>
      </c>
      <c r="Y166">
        <v>700</v>
      </c>
      <c r="AA166">
        <v>37.671678128084899</v>
      </c>
      <c r="AB166">
        <v>236.97339654797406</v>
      </c>
      <c r="AC166">
        <v>400</v>
      </c>
      <c r="AE166" s="3">
        <f t="shared" si="57"/>
        <v>35.493579021236854</v>
      </c>
      <c r="AF166" s="3">
        <f t="shared" si="58"/>
        <v>4.7441157192522496</v>
      </c>
      <c r="AG166" s="4">
        <f t="shared" si="59"/>
        <v>3.3429150488200644E-3</v>
      </c>
      <c r="AH166" s="4">
        <f t="shared" si="60"/>
        <v>5.7817947462877516E-2</v>
      </c>
      <c r="AI166" s="4">
        <f t="shared" si="72"/>
        <v>8.5329949502527369E-2</v>
      </c>
      <c r="AJ166" s="3">
        <f t="shared" si="61"/>
        <v>36.269745610371224</v>
      </c>
      <c r="AK166" s="4">
        <f t="shared" si="62"/>
        <v>3.7214496071745463E-2</v>
      </c>
      <c r="AL166" s="4">
        <f t="shared" si="63"/>
        <v>5.2172212173307787E-2</v>
      </c>
      <c r="AM166" s="3">
        <f t="shared" si="64"/>
        <v>36.622786772788501</v>
      </c>
      <c r="AN166" s="4">
        <f t="shared" si="65"/>
        <v>2.7842968707954396E-2</v>
      </c>
      <c r="AO166" s="3">
        <f t="shared" si="66"/>
        <v>1184.3962882352059</v>
      </c>
      <c r="AP166" s="4">
        <f t="shared" si="67"/>
        <v>30.439966231613599</v>
      </c>
      <c r="AQ166" s="4">
        <f t="shared" si="73"/>
        <v>35.093320184693319</v>
      </c>
      <c r="AR166" s="4">
        <f t="shared" si="74"/>
        <v>6.8442874634495485E-2</v>
      </c>
      <c r="AS166" s="4">
        <f t="shared" si="75"/>
        <v>39.105309654974988</v>
      </c>
      <c r="AT166" s="4">
        <f t="shared" si="76"/>
        <v>3.8055950733484618E-2</v>
      </c>
      <c r="AU166" s="3">
        <f t="shared" si="77"/>
        <v>2.0552993548932079</v>
      </c>
      <c r="AV166" s="4"/>
      <c r="AW166" s="4"/>
      <c r="AX166" s="4"/>
      <c r="AY166" s="4"/>
      <c r="AZ166" s="3">
        <f t="shared" si="68"/>
        <v>27.471092424053708</v>
      </c>
      <c r="BA166" s="3">
        <f t="shared" si="69"/>
        <v>104.05194870528551</v>
      </c>
      <c r="BB166" s="4">
        <f t="shared" si="70"/>
        <v>7.3319633366948536E-2</v>
      </c>
      <c r="BC166" s="4">
        <f t="shared" si="71"/>
        <v>0.27077598373369183</v>
      </c>
      <c r="BD166" s="4">
        <f t="shared" si="78"/>
        <v>0.86481397071723043</v>
      </c>
      <c r="BE166" s="4"/>
    </row>
    <row r="167" spans="8:57" x14ac:dyDescent="0.2">
      <c r="H167">
        <v>37.308974851918713</v>
      </c>
      <c r="I167">
        <v>248.47713661350483</v>
      </c>
      <c r="J167">
        <v>400</v>
      </c>
      <c r="M167">
        <v>20.337267170474245</v>
      </c>
      <c r="N167">
        <v>462.53494365605724</v>
      </c>
      <c r="O167">
        <v>500</v>
      </c>
      <c r="R167">
        <v>28.2307471098825</v>
      </c>
      <c r="S167">
        <v>380.73684597742874</v>
      </c>
      <c r="T167">
        <v>600</v>
      </c>
      <c r="W167">
        <v>25.293729412421587</v>
      </c>
      <c r="X167">
        <v>519.13655219845305</v>
      </c>
      <c r="Y167">
        <v>700</v>
      </c>
      <c r="AA167">
        <v>37.308974851918713</v>
      </c>
      <c r="AB167">
        <v>248.47713661350483</v>
      </c>
      <c r="AC167">
        <v>400</v>
      </c>
      <c r="AE167" s="3">
        <f t="shared" si="57"/>
        <v>32.870589981868733</v>
      </c>
      <c r="AF167" s="3">
        <f t="shared" si="58"/>
        <v>19.699260254688575</v>
      </c>
      <c r="AG167" s="4">
        <f t="shared" si="59"/>
        <v>1.4152178117086276E-2</v>
      </c>
      <c r="AH167" s="4">
        <f t="shared" si="60"/>
        <v>0.11896292749040045</v>
      </c>
      <c r="AI167" s="4">
        <f t="shared" si="72"/>
        <v>0.25062484560220305</v>
      </c>
      <c r="AJ167" s="3">
        <f t="shared" si="61"/>
        <v>34.431161192456536</v>
      </c>
      <c r="AK167" s="4">
        <f t="shared" si="62"/>
        <v>7.7134621652950028E-2</v>
      </c>
      <c r="AL167" s="4">
        <f t="shared" si="63"/>
        <v>0.2219790678103066</v>
      </c>
      <c r="AM167" s="3">
        <f t="shared" si="64"/>
        <v>34.988908866016089</v>
      </c>
      <c r="AN167" s="4">
        <f t="shared" si="65"/>
        <v>6.2185197934574381E-2</v>
      </c>
      <c r="AO167" s="3">
        <f t="shared" si="66"/>
        <v>1163.1753675480766</v>
      </c>
      <c r="AP167" s="4">
        <f t="shared" si="67"/>
        <v>30.176824669259364</v>
      </c>
      <c r="AQ167" s="4">
        <f t="shared" si="73"/>
        <v>32.700532026392501</v>
      </c>
      <c r="AR167" s="4">
        <f t="shared" si="74"/>
        <v>0.12352102527119449</v>
      </c>
      <c r="AS167" s="4">
        <f t="shared" si="75"/>
        <v>36.330345438993945</v>
      </c>
      <c r="AT167" s="4">
        <f t="shared" si="76"/>
        <v>2.6230402116622063E-2</v>
      </c>
      <c r="AU167" s="3">
        <f t="shared" si="77"/>
        <v>0.95771552784147584</v>
      </c>
      <c r="AV167" s="4"/>
      <c r="AW167" s="4"/>
      <c r="AX167" s="4"/>
      <c r="AY167" s="4"/>
      <c r="AZ167" s="3">
        <f t="shared" si="68"/>
        <v>25.540187449281103</v>
      </c>
      <c r="BA167" s="3">
        <f t="shared" si="69"/>
        <v>138.50435692848171</v>
      </c>
      <c r="BB167" s="4">
        <f t="shared" si="70"/>
        <v>9.9503143970994412E-2</v>
      </c>
      <c r="BC167" s="4">
        <f t="shared" si="71"/>
        <v>0.31544118940143884</v>
      </c>
      <c r="BD167" s="4">
        <f t="shared" si="78"/>
        <v>1.0821420180774222</v>
      </c>
      <c r="BE167" s="4"/>
    </row>
    <row r="168" spans="8:57" x14ac:dyDescent="0.2">
      <c r="H168">
        <v>36.421142456046034</v>
      </c>
      <c r="I168">
        <v>262.55334326283469</v>
      </c>
      <c r="J168">
        <v>400</v>
      </c>
      <c r="M168">
        <v>24.001546380080278</v>
      </c>
      <c r="N168">
        <v>505.013893864213</v>
      </c>
      <c r="O168">
        <v>500</v>
      </c>
      <c r="R168">
        <v>22.825147783225024</v>
      </c>
      <c r="S168">
        <v>462.4327811301651</v>
      </c>
      <c r="T168">
        <v>600</v>
      </c>
      <c r="W168">
        <v>16.609555963033664</v>
      </c>
      <c r="X168">
        <v>691.41202907726131</v>
      </c>
      <c r="Y168">
        <v>700</v>
      </c>
      <c r="AA168">
        <v>36.421142456046034</v>
      </c>
      <c r="AB168">
        <v>262.55334326283469</v>
      </c>
      <c r="AC168">
        <v>400</v>
      </c>
      <c r="AE168" s="3">
        <f t="shared" si="57"/>
        <v>30.088119383136011</v>
      </c>
      <c r="AF168" s="3">
        <f t="shared" si="58"/>
        <v>40.107181242010718</v>
      </c>
      <c r="AG168" s="4">
        <f t="shared" si="59"/>
        <v>3.023535077109157E-2</v>
      </c>
      <c r="AH168" s="4">
        <f t="shared" si="60"/>
        <v>0.17388315263731438</v>
      </c>
      <c r="AI168" s="4">
        <f t="shared" si="72"/>
        <v>0.43758561910882166</v>
      </c>
      <c r="AJ168" s="3">
        <f t="shared" si="61"/>
        <v>32.531878758042282</v>
      </c>
      <c r="AK168" s="4">
        <f t="shared" si="62"/>
        <v>0.10678587863347272</v>
      </c>
      <c r="AL168" s="4">
        <f t="shared" si="63"/>
        <v>0.41531844122859995</v>
      </c>
      <c r="AM168" s="3">
        <f t="shared" si="64"/>
        <v>33.329885841932111</v>
      </c>
      <c r="AN168" s="4">
        <f t="shared" si="65"/>
        <v>8.4875333546841125E-2</v>
      </c>
      <c r="AO168" s="3">
        <f t="shared" si="66"/>
        <v>1127.5902385082534</v>
      </c>
      <c r="AP168" s="4">
        <f t="shared" si="67"/>
        <v>29.959771233674456</v>
      </c>
      <c r="AQ168" s="4">
        <f t="shared" si="73"/>
        <v>30.131801595517189</v>
      </c>
      <c r="AR168" s="4">
        <f t="shared" si="74"/>
        <v>0.17268378849232924</v>
      </c>
      <c r="AS168" s="4">
        <f t="shared" si="75"/>
        <v>33.363670839486012</v>
      </c>
      <c r="AT168" s="4">
        <f t="shared" si="76"/>
        <v>8.394771306940349E-2</v>
      </c>
      <c r="AU168" s="3">
        <f t="shared" si="77"/>
        <v>9.348132686070155</v>
      </c>
      <c r="AV168" s="4"/>
      <c r="AW168" s="4"/>
      <c r="AX168" s="4"/>
      <c r="AY168" s="4"/>
      <c r="AZ168" s="3">
        <f t="shared" si="68"/>
        <v>23.489611661515802</v>
      </c>
      <c r="BA168" s="3">
        <f t="shared" si="69"/>
        <v>167.22448868988371</v>
      </c>
      <c r="BB168" s="4">
        <f t="shared" si="70"/>
        <v>0.12606448312949525</v>
      </c>
      <c r="BC168" s="4">
        <f t="shared" si="71"/>
        <v>0.35505560568662375</v>
      </c>
      <c r="BD168" s="4">
        <f t="shared" si="78"/>
        <v>1.2767954987724557</v>
      </c>
      <c r="BE168" s="4"/>
    </row>
    <row r="169" spans="8:57" x14ac:dyDescent="0.2">
      <c r="H169">
        <v>33.038420663784336</v>
      </c>
      <c r="I169">
        <v>285.72058239855238</v>
      </c>
      <c r="J169">
        <v>400</v>
      </c>
      <c r="M169">
        <v>18.57314028526217</v>
      </c>
      <c r="N169">
        <v>510.94054232259799</v>
      </c>
      <c r="O169">
        <v>500</v>
      </c>
      <c r="R169">
        <v>25.230464161453682</v>
      </c>
      <c r="S169">
        <v>505.17140061349613</v>
      </c>
      <c r="T169">
        <v>600</v>
      </c>
      <c r="W169">
        <v>16.453901514854635</v>
      </c>
      <c r="X169">
        <v>753.35227469989502</v>
      </c>
      <c r="Y169">
        <v>700</v>
      </c>
      <c r="AA169">
        <v>33.038420663784336</v>
      </c>
      <c r="AB169">
        <v>285.72058239855238</v>
      </c>
      <c r="AC169">
        <v>400</v>
      </c>
      <c r="AE169" s="3">
        <f t="shared" si="57"/>
        <v>26.312959995364842</v>
      </c>
      <c r="AF169" s="3">
        <f t="shared" si="58"/>
        <v>45.231821202457589</v>
      </c>
      <c r="AG169" s="4">
        <f t="shared" si="59"/>
        <v>4.143864226220291E-2</v>
      </c>
      <c r="AH169" s="4">
        <f t="shared" si="60"/>
        <v>0.20356483552471166</v>
      </c>
      <c r="AI169" s="4">
        <f t="shared" si="72"/>
        <v>0.52791472671933615</v>
      </c>
      <c r="AJ169" s="3">
        <f t="shared" si="61"/>
        <v>30.064144360918863</v>
      </c>
      <c r="AK169" s="4">
        <f t="shared" si="62"/>
        <v>9.002477246516144E-2</v>
      </c>
      <c r="AL169" s="4">
        <f t="shared" si="63"/>
        <v>0.2677585474139858</v>
      </c>
      <c r="AM169" s="3">
        <f t="shared" si="64"/>
        <v>31.237068228067269</v>
      </c>
      <c r="AN169" s="4">
        <f t="shared" si="65"/>
        <v>5.4522958407986266E-2</v>
      </c>
      <c r="AO169" s="3">
        <f t="shared" si="66"/>
        <v>1045.927388017853</v>
      </c>
      <c r="AP169" s="4">
        <f t="shared" si="67"/>
        <v>30.657911213787688</v>
      </c>
      <c r="AQ169" s="4">
        <f t="shared" si="73"/>
        <v>26.593062337060886</v>
      </c>
      <c r="AR169" s="4">
        <f t="shared" si="74"/>
        <v>0.1950867564861733</v>
      </c>
      <c r="AS169" s="4">
        <f t="shared" si="75"/>
        <v>29.29877254084737</v>
      </c>
      <c r="AT169" s="4">
        <f t="shared" si="76"/>
        <v>0.11319088648314989</v>
      </c>
      <c r="AU169" s="3">
        <f t="shared" si="77"/>
        <v>13.984968083385976</v>
      </c>
      <c r="AV169" s="4"/>
      <c r="AW169" s="4"/>
      <c r="AX169" s="4"/>
      <c r="AY169" s="4"/>
      <c r="AZ169" s="3">
        <f t="shared" si="68"/>
        <v>20.701427952188649</v>
      </c>
      <c r="BA169" s="3">
        <f t="shared" si="69"/>
        <v>152.20138916596511</v>
      </c>
      <c r="BB169" s="4">
        <f t="shared" si="70"/>
        <v>0.13943765140980163</v>
      </c>
      <c r="BC169" s="4">
        <f t="shared" si="71"/>
        <v>0.37341351262347433</v>
      </c>
      <c r="BD169" s="4">
        <f t="shared" si="78"/>
        <v>1.3115796922660639</v>
      </c>
      <c r="BE169" s="4"/>
    </row>
    <row r="170" spans="8:57" x14ac:dyDescent="0.2">
      <c r="H170">
        <v>31.957917163701861</v>
      </c>
      <c r="I170">
        <v>298.07597199818593</v>
      </c>
      <c r="J170">
        <v>400</v>
      </c>
      <c r="M170">
        <v>13.596314952926718</v>
      </c>
      <c r="N170">
        <v>689.6463300647265</v>
      </c>
      <c r="O170">
        <v>500</v>
      </c>
      <c r="R170">
        <v>20.877964298796211</v>
      </c>
      <c r="S170">
        <v>523.48680046298421</v>
      </c>
      <c r="T170">
        <v>600</v>
      </c>
      <c r="W170">
        <v>18.293116004343567</v>
      </c>
      <c r="X170">
        <v>780.06110474943443</v>
      </c>
      <c r="Y170">
        <v>700</v>
      </c>
      <c r="AA170">
        <v>31.957917163701861</v>
      </c>
      <c r="AB170">
        <v>298.07597199818593</v>
      </c>
      <c r="AC170">
        <v>400</v>
      </c>
      <c r="AE170" s="3">
        <f t="shared" si="57"/>
        <v>24.623321247520884</v>
      </c>
      <c r="AF170" s="3">
        <f t="shared" si="58"/>
        <v>53.796297253658658</v>
      </c>
      <c r="AG170" s="4">
        <f t="shared" si="59"/>
        <v>5.267389712634922E-2</v>
      </c>
      <c r="AH170" s="4">
        <f t="shared" si="60"/>
        <v>0.22950794567149352</v>
      </c>
      <c r="AI170" s="4">
        <f t="shared" si="72"/>
        <v>0.62156395548025278</v>
      </c>
      <c r="AJ170" s="3">
        <f t="shared" si="61"/>
        <v>29.01235765817464</v>
      </c>
      <c r="AK170" s="4">
        <f t="shared" si="62"/>
        <v>9.216994619639414E-2</v>
      </c>
      <c r="AL170" s="4">
        <f t="shared" si="63"/>
        <v>0.27149206114272129</v>
      </c>
      <c r="AM170" s="3">
        <f t="shared" si="64"/>
        <v>30.376457053374239</v>
      </c>
      <c r="AN170" s="4">
        <f t="shared" si="65"/>
        <v>4.9485706537967418E-2</v>
      </c>
      <c r="AO170" s="3">
        <f t="shared" si="66"/>
        <v>990.60914909694691</v>
      </c>
      <c r="AP170" s="4">
        <f t="shared" si="67"/>
        <v>29.997300106343953</v>
      </c>
      <c r="AQ170" s="4">
        <f t="shared" si="73"/>
        <v>24.988032168900446</v>
      </c>
      <c r="AR170" s="4">
        <f t="shared" si="74"/>
        <v>0.21809572129180821</v>
      </c>
      <c r="AS170" s="4">
        <f t="shared" si="75"/>
        <v>27.463975655630975</v>
      </c>
      <c r="AT170" s="4">
        <f t="shared" si="76"/>
        <v>0.14062060068092147</v>
      </c>
      <c r="AU170" s="3">
        <f t="shared" si="77"/>
        <v>20.19551027796243</v>
      </c>
      <c r="AV170" s="4"/>
      <c r="AW170" s="4"/>
      <c r="AX170" s="4"/>
      <c r="AY170" s="4"/>
      <c r="AZ170" s="3">
        <f t="shared" si="68"/>
        <v>19.450298996287803</v>
      </c>
      <c r="BA170" s="3">
        <f t="shared" si="69"/>
        <v>156.44051222182622</v>
      </c>
      <c r="BB170" s="4">
        <f t="shared" si="70"/>
        <v>0.15317655429538751</v>
      </c>
      <c r="BC170" s="4">
        <f t="shared" si="71"/>
        <v>0.39137776418108822</v>
      </c>
      <c r="BD170" s="4">
        <f t="shared" si="78"/>
        <v>1.3841509503399094</v>
      </c>
      <c r="BE170" s="4"/>
    </row>
    <row r="171" spans="8:57" x14ac:dyDescent="0.2">
      <c r="H171">
        <v>28.250599754129777</v>
      </c>
      <c r="I171">
        <v>319.26728312061323</v>
      </c>
      <c r="J171">
        <v>400</v>
      </c>
      <c r="M171">
        <v>17.049977832733166</v>
      </c>
      <c r="N171">
        <v>736.98355087291873</v>
      </c>
      <c r="O171">
        <v>500</v>
      </c>
      <c r="R171">
        <v>16.634701638611052</v>
      </c>
      <c r="S171">
        <v>688.85406717379954</v>
      </c>
      <c r="T171">
        <v>600</v>
      </c>
      <c r="W171">
        <v>8.1675571867523971</v>
      </c>
      <c r="X171">
        <v>1406.0351799979917</v>
      </c>
      <c r="Y171">
        <v>700</v>
      </c>
      <c r="AA171">
        <v>28.250599754129777</v>
      </c>
      <c r="AB171">
        <v>319.26728312061323</v>
      </c>
      <c r="AC171">
        <v>400</v>
      </c>
      <c r="AE171" s="3">
        <f t="shared" si="57"/>
        <v>22.133357929495631</v>
      </c>
      <c r="AF171" s="3">
        <f t="shared" si="58"/>
        <v>37.420647541053292</v>
      </c>
      <c r="AG171" s="4">
        <f t="shared" si="59"/>
        <v>4.6887378737119415E-2</v>
      </c>
      <c r="AH171" s="4">
        <f t="shared" si="60"/>
        <v>0.21653493652784858</v>
      </c>
      <c r="AI171" s="4">
        <f t="shared" si="72"/>
        <v>0.53555712511194231</v>
      </c>
      <c r="AJ171" s="3">
        <f t="shared" si="61"/>
        <v>27.540915617490064</v>
      </c>
      <c r="AK171" s="4">
        <f t="shared" si="62"/>
        <v>2.5121029033586019E-2</v>
      </c>
      <c r="AL171" s="4">
        <f t="shared" si="63"/>
        <v>1.7827995801201639E-2</v>
      </c>
      <c r="AM171" s="3">
        <f t="shared" si="64"/>
        <v>29.221126600927491</v>
      </c>
      <c r="AN171" s="4">
        <f t="shared" si="65"/>
        <v>3.4354203282209575E-2</v>
      </c>
      <c r="AO171" s="3">
        <f t="shared" si="66"/>
        <v>876.6457057716508</v>
      </c>
      <c r="AP171" s="4">
        <f t="shared" si="67"/>
        <v>30.031047602573445</v>
      </c>
      <c r="AQ171" s="4">
        <f t="shared" si="73"/>
        <v>22.597459328163541</v>
      </c>
      <c r="AR171" s="4">
        <f t="shared" si="74"/>
        <v>0.20010691720411489</v>
      </c>
      <c r="AS171" s="4">
        <f t="shared" si="75"/>
        <v>24.742049023093536</v>
      </c>
      <c r="AT171" s="4">
        <f t="shared" si="76"/>
        <v>0.12419384938981155</v>
      </c>
      <c r="AU171" s="3">
        <f t="shared" si="77"/>
        <v>12.30992823225494</v>
      </c>
      <c r="AV171" s="4"/>
      <c r="AW171" s="4"/>
      <c r="AX171" s="4"/>
      <c r="AY171" s="4"/>
      <c r="AZ171" s="3">
        <f t="shared" si="68"/>
        <v>17.601544445083583</v>
      </c>
      <c r="BA171" s="3">
        <f t="shared" si="69"/>
        <v>113.40237897512492</v>
      </c>
      <c r="BB171" s="4">
        <f t="shared" si="70"/>
        <v>0.14209108185163613</v>
      </c>
      <c r="BC171" s="4">
        <f t="shared" si="71"/>
        <v>0.37694970732398259</v>
      </c>
      <c r="BD171" s="4">
        <f t="shared" si="78"/>
        <v>1.2300958456804425</v>
      </c>
      <c r="BE171" s="4"/>
    </row>
    <row r="172" spans="8:57" x14ac:dyDescent="0.2">
      <c r="H172">
        <v>25.693526431035068</v>
      </c>
      <c r="I172">
        <v>349.94866474794719</v>
      </c>
      <c r="J172">
        <v>400</v>
      </c>
      <c r="M172">
        <v>13.281396340168378</v>
      </c>
      <c r="N172">
        <v>764.56401291766088</v>
      </c>
      <c r="O172">
        <v>500</v>
      </c>
      <c r="R172">
        <v>13.833710674696976</v>
      </c>
      <c r="S172">
        <v>757.7908584455231</v>
      </c>
      <c r="T172">
        <v>600</v>
      </c>
      <c r="W172">
        <v>9.2429862756428793</v>
      </c>
      <c r="X172">
        <v>1529.7672375063298</v>
      </c>
      <c r="Y172">
        <v>700</v>
      </c>
      <c r="AA172">
        <v>25.693526431035068</v>
      </c>
      <c r="AB172">
        <v>349.94866474794719</v>
      </c>
      <c r="AC172">
        <v>400</v>
      </c>
      <c r="AE172" s="3">
        <f t="shared" si="57"/>
        <v>19.234296488217737</v>
      </c>
      <c r="AF172" s="3">
        <f t="shared" si="58"/>
        <v>41.721651454187977</v>
      </c>
      <c r="AG172" s="4">
        <f t="shared" si="59"/>
        <v>6.3199560809175284E-2</v>
      </c>
      <c r="AH172" s="4">
        <f t="shared" si="60"/>
        <v>0.25139522829436378</v>
      </c>
      <c r="AI172" s="4">
        <f t="shared" si="72"/>
        <v>0.63892135318169596</v>
      </c>
      <c r="AJ172" s="3">
        <f t="shared" si="61"/>
        <v>25.985220927069168</v>
      </c>
      <c r="AK172" s="4">
        <f t="shared" si="62"/>
        <v>1.1352840055531046E-2</v>
      </c>
      <c r="AL172" s="4">
        <f t="shared" si="63"/>
        <v>3.3115609585538794E-3</v>
      </c>
      <c r="AM172" s="3">
        <f t="shared" si="64"/>
        <v>28.10140589812876</v>
      </c>
      <c r="AN172" s="4">
        <f t="shared" si="65"/>
        <v>9.371541401904368E-2</v>
      </c>
      <c r="AO172" s="3">
        <f t="shared" si="66"/>
        <v>668.87238174248762</v>
      </c>
      <c r="AP172" s="4">
        <f t="shared" si="67"/>
        <v>25.032720091492013</v>
      </c>
      <c r="AQ172" s="4">
        <f t="shared" si="73"/>
        <v>19.774232505817515</v>
      </c>
      <c r="AR172" s="4">
        <f t="shared" si="74"/>
        <v>0.23038075139688377</v>
      </c>
      <c r="AS172" s="4">
        <f t="shared" si="75"/>
        <v>21.545240537166436</v>
      </c>
      <c r="AT172" s="4">
        <f t="shared" si="76"/>
        <v>0.16145257074785735</v>
      </c>
      <c r="AU172" s="3">
        <f t="shared" si="77"/>
        <v>17.208275857269474</v>
      </c>
      <c r="AV172" s="4"/>
      <c r="AW172" s="4"/>
      <c r="AX172" s="4"/>
      <c r="AY172" s="4"/>
      <c r="AZ172" s="3">
        <f t="shared" si="68"/>
        <v>15.439104204586254</v>
      </c>
      <c r="BA172" s="3">
        <f t="shared" si="69"/>
        <v>105.15317519828744</v>
      </c>
      <c r="BB172" s="4">
        <f t="shared" si="70"/>
        <v>0.15928502968103261</v>
      </c>
      <c r="BC172" s="4">
        <f t="shared" si="71"/>
        <v>0.39910528646089444</v>
      </c>
      <c r="BD172" s="4">
        <f t="shared" si="78"/>
        <v>1.2780359731641906</v>
      </c>
      <c r="BE172" s="4"/>
    </row>
    <row r="173" spans="8:57" x14ac:dyDescent="0.2">
      <c r="H173">
        <v>23.755288369145479</v>
      </c>
      <c r="I173">
        <v>379.66474019654061</v>
      </c>
      <c r="J173">
        <v>400</v>
      </c>
      <c r="M173">
        <v>6.578996714218408</v>
      </c>
      <c r="N173">
        <v>1383.2769352845535</v>
      </c>
      <c r="O173">
        <v>500</v>
      </c>
      <c r="R173">
        <v>15.543922119810444</v>
      </c>
      <c r="S173">
        <v>758.07613000356298</v>
      </c>
      <c r="T173">
        <v>600</v>
      </c>
      <c r="W173">
        <v>7.883658566934586</v>
      </c>
      <c r="X173">
        <v>1560.6721996085309</v>
      </c>
      <c r="Y173">
        <v>700</v>
      </c>
      <c r="AA173">
        <v>23.755288369145479</v>
      </c>
      <c r="AB173">
        <v>379.66474019654061</v>
      </c>
      <c r="AC173">
        <v>400</v>
      </c>
      <c r="AE173" s="3">
        <f t="shared" si="57"/>
        <v>17.012258008386024</v>
      </c>
      <c r="AF173" s="3">
        <f t="shared" si="58"/>
        <v>45.46845844612379</v>
      </c>
      <c r="AG173" s="4">
        <f t="shared" si="59"/>
        <v>8.0573015312955382E-2</v>
      </c>
      <c r="AH173" s="4">
        <f t="shared" si="60"/>
        <v>0.28385386260002765</v>
      </c>
      <c r="AI173" s="4">
        <f t="shared" si="72"/>
        <v>0.73709313421927525</v>
      </c>
      <c r="AJ173" s="3">
        <f t="shared" si="61"/>
        <v>24.95504483756422</v>
      </c>
      <c r="AK173" s="4">
        <f t="shared" si="62"/>
        <v>5.0504816012970098E-2</v>
      </c>
      <c r="AL173" s="4">
        <f t="shared" si="63"/>
        <v>6.059347969785929E-2</v>
      </c>
      <c r="AM173" s="3">
        <f t="shared" si="64"/>
        <v>27.474114223974851</v>
      </c>
      <c r="AN173" s="4">
        <f t="shared" si="65"/>
        <v>0.15654728315820252</v>
      </c>
      <c r="AO173" s="3">
        <f t="shared" si="66"/>
        <v>419.34879895726004</v>
      </c>
      <c r="AP173" s="4">
        <f t="shared" si="67"/>
        <v>16.652860804751612</v>
      </c>
      <c r="AQ173" s="4">
        <f t="shared" si="73"/>
        <v>17.579784146346821</v>
      </c>
      <c r="AR173" s="4">
        <f t="shared" si="74"/>
        <v>0.25996334487017647</v>
      </c>
      <c r="AS173" s="4">
        <f t="shared" si="75"/>
        <v>19.074658041177521</v>
      </c>
      <c r="AT173" s="4">
        <f t="shared" si="76"/>
        <v>0.19703529821373952</v>
      </c>
      <c r="AU173" s="3">
        <f t="shared" si="77"/>
        <v>21.908300267093431</v>
      </c>
      <c r="AV173" s="4"/>
      <c r="AW173" s="4"/>
      <c r="AX173" s="4"/>
      <c r="AY173" s="4"/>
      <c r="AZ173" s="3">
        <f t="shared" si="68"/>
        <v>13.771955601123331</v>
      </c>
      <c r="BA173" s="3">
        <f t="shared" si="69"/>
        <v>99.666933157064761</v>
      </c>
      <c r="BB173" s="4">
        <f t="shared" si="70"/>
        <v>0.17661617758549894</v>
      </c>
      <c r="BC173" s="4">
        <f t="shared" si="71"/>
        <v>0.42025727547003744</v>
      </c>
      <c r="BD173" s="4">
        <f t="shared" si="78"/>
        <v>1.3278622191523222</v>
      </c>
      <c r="BE173" s="4"/>
    </row>
    <row r="174" spans="8:57" x14ac:dyDescent="0.2">
      <c r="H174">
        <v>22.508662488028644</v>
      </c>
      <c r="I174">
        <v>391.38754759130887</v>
      </c>
      <c r="J174">
        <v>400</v>
      </c>
      <c r="M174">
        <v>7.0929708272268037</v>
      </c>
      <c r="N174">
        <v>1521.0657807470729</v>
      </c>
      <c r="O174">
        <v>500</v>
      </c>
      <c r="R174">
        <v>8.1038441239491465</v>
      </c>
      <c r="S174">
        <v>1375.3746395415574</v>
      </c>
      <c r="T174">
        <v>600</v>
      </c>
      <c r="AA174">
        <v>22.508662488028644</v>
      </c>
      <c r="AB174">
        <v>391.38754759130887</v>
      </c>
      <c r="AC174">
        <v>400</v>
      </c>
      <c r="AE174" s="3">
        <f t="shared" si="57"/>
        <v>16.258135129614089</v>
      </c>
      <c r="AF174" s="3">
        <f t="shared" si="58"/>
        <v>39.069092258288833</v>
      </c>
      <c r="AG174" s="4">
        <f t="shared" si="59"/>
        <v>7.7114126346490688E-2</v>
      </c>
      <c r="AH174" s="4">
        <f t="shared" si="60"/>
        <v>0.27769430377033427</v>
      </c>
      <c r="AI174" s="4">
        <f t="shared" si="72"/>
        <v>0.69426504769358555</v>
      </c>
      <c r="AJ174" s="3">
        <f t="shared" si="61"/>
        <v>24.648273366435387</v>
      </c>
      <c r="AK174" s="4">
        <f t="shared" si="62"/>
        <v>9.5057219839015578E-2</v>
      </c>
      <c r="AL174" s="4">
        <f t="shared" si="63"/>
        <v>0.20338546163865895</v>
      </c>
      <c r="AM174" s="3">
        <f t="shared" si="64"/>
        <v>27.321973378758106</v>
      </c>
      <c r="AN174" s="4">
        <f t="shared" si="65"/>
        <v>0.21384259918995396</v>
      </c>
      <c r="AO174" s="3">
        <f t="shared" si="66"/>
        <v>307.83459676534665</v>
      </c>
      <c r="AP174" s="4">
        <f t="shared" si="67"/>
        <v>12.67627227646557</v>
      </c>
      <c r="AQ174" s="4">
        <f t="shared" si="73"/>
        <v>16.828788460405129</v>
      </c>
      <c r="AR174" s="4">
        <f t="shared" si="74"/>
        <v>0.25234169425412939</v>
      </c>
      <c r="AS174" s="4">
        <f t="shared" si="75"/>
        <v>18.232207046919019</v>
      </c>
      <c r="AT174" s="4">
        <f t="shared" si="76"/>
        <v>0.18999153962986837</v>
      </c>
      <c r="AU174" s="3">
        <f t="shared" si="77"/>
        <v>18.288071139796124</v>
      </c>
      <c r="AV174" s="4"/>
      <c r="AW174" s="4"/>
      <c r="AX174" s="4"/>
      <c r="AY174" s="4"/>
      <c r="AZ174" s="3">
        <f t="shared" si="68"/>
        <v>13.203755254916167</v>
      </c>
      <c r="BA174" s="3">
        <f t="shared" si="69"/>
        <v>86.581298616828889</v>
      </c>
      <c r="BB174" s="4">
        <f t="shared" si="70"/>
        <v>0.1708931744981835</v>
      </c>
      <c r="BC174" s="4">
        <f t="shared" si="71"/>
        <v>0.41339227677616752</v>
      </c>
      <c r="BD174" s="4">
        <f t="shared" si="78"/>
        <v>1.2610095699389832</v>
      </c>
      <c r="BE174" s="4"/>
    </row>
    <row r="175" spans="8:57" x14ac:dyDescent="0.2">
      <c r="H175">
        <v>18.808814934391563</v>
      </c>
      <c r="I175">
        <v>477.45013088330825</v>
      </c>
      <c r="J175">
        <v>400</v>
      </c>
      <c r="M175">
        <v>6.1897784533349958</v>
      </c>
      <c r="N175">
        <v>1537.3477256393328</v>
      </c>
      <c r="O175">
        <v>500</v>
      </c>
      <c r="R175">
        <v>7.8258379003645926</v>
      </c>
      <c r="S175">
        <v>1487.5698598117046</v>
      </c>
      <c r="T175">
        <v>600</v>
      </c>
      <c r="AA175">
        <v>18.808814934391563</v>
      </c>
      <c r="AB175">
        <v>477.45013088330825</v>
      </c>
      <c r="AC175">
        <v>400</v>
      </c>
      <c r="AE175" s="3">
        <f t="shared" si="57"/>
        <v>12.162235061167209</v>
      </c>
      <c r="AF175" s="3">
        <f t="shared" si="58"/>
        <v>44.177024011151069</v>
      </c>
      <c r="AG175" s="4">
        <f t="shared" si="59"/>
        <v>0.12487445034165354</v>
      </c>
      <c r="AH175" s="4">
        <f t="shared" si="60"/>
        <v>0.35337579195758945</v>
      </c>
      <c r="AI175" s="4">
        <f t="shared" si="72"/>
        <v>0.91103677660168514</v>
      </c>
      <c r="AJ175" s="3">
        <f t="shared" si="61"/>
        <v>23.569426886230897</v>
      </c>
      <c r="AK175" s="4">
        <f t="shared" si="62"/>
        <v>0.25310536407770401</v>
      </c>
      <c r="AL175" s="4">
        <f t="shared" si="63"/>
        <v>1.2049364213029639</v>
      </c>
      <c r="AM175" s="3">
        <f t="shared" si="64"/>
        <v>27.323234336081178</v>
      </c>
      <c r="AN175" s="4">
        <f t="shared" si="65"/>
        <v>0.45268239553578465</v>
      </c>
      <c r="AO175" s="3">
        <f t="shared" si="66"/>
        <v>-737.60022820440884</v>
      </c>
      <c r="AP175" s="4">
        <f t="shared" si="67"/>
        <v>40.215667269697079</v>
      </c>
      <c r="AQ175" s="4">
        <f t="shared" si="73"/>
        <v>12.692860073978519</v>
      </c>
      <c r="AR175" s="4">
        <f t="shared" si="74"/>
        <v>0.32516428503053302</v>
      </c>
      <c r="AS175" s="4">
        <f t="shared" si="75"/>
        <v>13.62311723086496</v>
      </c>
      <c r="AT175" s="4">
        <f t="shared" si="76"/>
        <v>0.27570571147705075</v>
      </c>
      <c r="AU175" s="3">
        <f t="shared" si="77"/>
        <v>26.891460672361088</v>
      </c>
      <c r="AV175" s="4"/>
      <c r="AW175" s="4"/>
      <c r="AX175" s="4"/>
      <c r="AY175" s="4"/>
      <c r="AZ175" s="3">
        <f t="shared" si="68"/>
        <v>10.089171844421784</v>
      </c>
      <c r="BA175" s="3">
        <f t="shared" si="69"/>
        <v>76.032175616457707</v>
      </c>
      <c r="BB175" s="4">
        <f t="shared" si="70"/>
        <v>0.2149188713116722</v>
      </c>
      <c r="BC175" s="4">
        <f t="shared" si="71"/>
        <v>0.46359343320594198</v>
      </c>
      <c r="BD175" s="4">
        <f t="shared" si="78"/>
        <v>1.3689469862404917</v>
      </c>
      <c r="BE175" s="4"/>
    </row>
    <row r="176" spans="8:57" x14ac:dyDescent="0.2">
      <c r="H176">
        <v>20.501717028850269</v>
      </c>
      <c r="I176">
        <v>502.37005779776348</v>
      </c>
      <c r="J176">
        <v>400</v>
      </c>
      <c r="R176">
        <v>7.0699211459687472</v>
      </c>
      <c r="S176">
        <v>1528.3965195957378</v>
      </c>
      <c r="T176">
        <v>600</v>
      </c>
      <c r="AA176">
        <v>20.501717028850269</v>
      </c>
      <c r="AB176">
        <v>502.37005779776348</v>
      </c>
      <c r="AC176">
        <v>400</v>
      </c>
      <c r="AE176" s="3">
        <f t="shared" si="57"/>
        <v>11.310222822502586</v>
      </c>
      <c r="AF176" s="3">
        <f t="shared" si="58"/>
        <v>84.48356574532302</v>
      </c>
      <c r="AG176" s="4">
        <f t="shared" si="59"/>
        <v>0.20099801370093953</v>
      </c>
      <c r="AH176" s="4">
        <f t="shared" si="60"/>
        <v>0.44832802020500517</v>
      </c>
      <c r="AI176" s="4">
        <f t="shared" si="72"/>
        <v>1.359217450748621</v>
      </c>
      <c r="AJ176" s="3">
        <f t="shared" si="61"/>
        <v>23.529620001966133</v>
      </c>
      <c r="AK176" s="4">
        <f t="shared" si="62"/>
        <v>0.14769021389062009</v>
      </c>
      <c r="AL176" s="4">
        <f t="shared" si="63"/>
        <v>0.44719163773952647</v>
      </c>
      <c r="AM176" s="3">
        <f t="shared" si="64"/>
        <v>27.582400800506498</v>
      </c>
      <c r="AN176" s="4">
        <f t="shared" si="65"/>
        <v>0.34537028102047274</v>
      </c>
      <c r="AO176" s="3">
        <f t="shared" si="66"/>
        <v>-1114.8713886740234</v>
      </c>
      <c r="AP176" s="4">
        <f t="shared" si="67"/>
        <v>55.379415495061338</v>
      </c>
      <c r="AQ176" s="4">
        <f t="shared" si="73"/>
        <v>11.820246325592667</v>
      </c>
      <c r="AR176" s="4">
        <f t="shared" si="74"/>
        <v>0.4234509085771172</v>
      </c>
      <c r="AS176" s="4">
        <f t="shared" si="75"/>
        <v>12.657874876903659</v>
      </c>
      <c r="AT176" s="4">
        <f t="shared" si="76"/>
        <v>0.38259440128398314</v>
      </c>
      <c r="AU176" s="3">
        <f t="shared" si="77"/>
        <v>61.52585970465443</v>
      </c>
      <c r="AV176" s="4"/>
      <c r="AW176" s="4"/>
      <c r="AX176" s="4"/>
      <c r="AY176" s="4"/>
      <c r="AZ176" s="3">
        <f t="shared" si="68"/>
        <v>9.4335613244102685</v>
      </c>
      <c r="BA176" s="3">
        <f t="shared" si="69"/>
        <v>122.50407069772773</v>
      </c>
      <c r="BB176" s="4">
        <f t="shared" si="70"/>
        <v>0.29145402023808253</v>
      </c>
      <c r="BC176" s="4">
        <f t="shared" si="71"/>
        <v>0.5398648166329072</v>
      </c>
      <c r="BD176" s="4">
        <f t="shared" si="78"/>
        <v>1.7960675033751112</v>
      </c>
      <c r="BE176" s="4"/>
    </row>
    <row r="177" spans="8:57" x14ac:dyDescent="0.2">
      <c r="H177">
        <v>16.450299834004134</v>
      </c>
      <c r="I177">
        <v>525.72422481483522</v>
      </c>
      <c r="J177">
        <v>400</v>
      </c>
      <c r="AA177">
        <v>16.450299834004134</v>
      </c>
      <c r="AB177">
        <v>525.72422481483522</v>
      </c>
      <c r="AC177">
        <v>400</v>
      </c>
      <c r="AE177" s="3">
        <f t="shared" si="57"/>
        <v>10.605822078014146</v>
      </c>
      <c r="AF177" s="3">
        <f t="shared" si="58"/>
        <v>34.157920240261767</v>
      </c>
      <c r="AG177" s="4">
        <f t="shared" si="59"/>
        <v>0.12622453629248226</v>
      </c>
      <c r="AH177" s="4">
        <f t="shared" si="60"/>
        <v>0.35528092587765286</v>
      </c>
      <c r="AI177" s="4">
        <f t="shared" si="72"/>
        <v>0.85890424065873816</v>
      </c>
      <c r="AJ177" s="3">
        <f t="shared" si="61"/>
        <v>23.569333384631637</v>
      </c>
      <c r="AK177" s="4">
        <f t="shared" si="62"/>
        <v>0.43276010908396145</v>
      </c>
      <c r="AL177" s="4">
        <f t="shared" si="63"/>
        <v>3.0808337359419395</v>
      </c>
      <c r="AM177" s="3">
        <f t="shared" si="64"/>
        <v>27.89809369870925</v>
      </c>
      <c r="AN177" s="4">
        <f t="shared" si="65"/>
        <v>0.69590183645416459</v>
      </c>
      <c r="AO177" s="3">
        <f t="shared" si="66"/>
        <v>-1498.8437892045768</v>
      </c>
      <c r="AP177" s="4">
        <f t="shared" si="67"/>
        <v>92.113463239517515</v>
      </c>
      <c r="AQ177" s="4">
        <f t="shared" si="73"/>
        <v>11.095624963522459</v>
      </c>
      <c r="AR177" s="4">
        <f t="shared" si="74"/>
        <v>0.32550621718232259</v>
      </c>
      <c r="AS177" s="4">
        <f t="shared" si="75"/>
        <v>11.858440662016807</v>
      </c>
      <c r="AT177" s="4">
        <f t="shared" si="76"/>
        <v>0.27913528740038968</v>
      </c>
      <c r="AU177" s="3">
        <f t="shared" si="77"/>
        <v>21.085170655364141</v>
      </c>
      <c r="AV177" s="4"/>
      <c r="AW177" s="4"/>
      <c r="AX177" s="4"/>
      <c r="AY177" s="4"/>
      <c r="AZ177" s="3">
        <f t="shared" si="68"/>
        <v>8.8889610473397891</v>
      </c>
      <c r="BA177" s="3">
        <f t="shared" si="69"/>
        <v>57.173844246714637</v>
      </c>
      <c r="BB177" s="4">
        <f t="shared" si="70"/>
        <v>0.21127580155169468</v>
      </c>
      <c r="BC177" s="4">
        <f t="shared" si="71"/>
        <v>0.45964747530220884</v>
      </c>
      <c r="BD177" s="4">
        <f t="shared" si="78"/>
        <v>1.2639335081231247</v>
      </c>
      <c r="BE177" s="4"/>
    </row>
    <row r="178" spans="8:57" x14ac:dyDescent="0.2">
      <c r="H178">
        <v>11.83297172489068</v>
      </c>
      <c r="I178">
        <v>704.78815948187253</v>
      </c>
      <c r="J178">
        <v>400</v>
      </c>
      <c r="AA178">
        <v>11.83297172489068</v>
      </c>
      <c r="AB178">
        <v>704.78815948187253</v>
      </c>
      <c r="AC178">
        <v>400</v>
      </c>
      <c r="AE178" s="3">
        <f t="shared" si="57"/>
        <v>7.0915099627034692</v>
      </c>
      <c r="AF178" s="3">
        <f t="shared" si="58"/>
        <v>22.481459642283447</v>
      </c>
      <c r="AG178" s="4">
        <f t="shared" si="59"/>
        <v>0.16055981220036716</v>
      </c>
      <c r="AH178" s="4">
        <f t="shared" si="60"/>
        <v>0.4006991542296629</v>
      </c>
      <c r="AI178" s="4">
        <f t="shared" si="72"/>
        <v>0.87251831504673882</v>
      </c>
      <c r="AJ178" s="3">
        <f t="shared" si="61"/>
        <v>25.426017416043923</v>
      </c>
      <c r="AK178" s="4">
        <f t="shared" si="62"/>
        <v>1.1487431903990986</v>
      </c>
      <c r="AL178" s="4">
        <f t="shared" si="63"/>
        <v>15.614918674496096</v>
      </c>
      <c r="AM178" s="3">
        <f t="shared" si="64"/>
        <v>31.778535530130746</v>
      </c>
      <c r="AN178" s="4">
        <f t="shared" si="65"/>
        <v>1.6855921123587689</v>
      </c>
      <c r="AO178" s="3">
        <f t="shared" si="66"/>
        <v>-5420.7907687051447</v>
      </c>
      <c r="AP178" s="4">
        <f t="shared" si="67"/>
        <v>459.10899364379452</v>
      </c>
      <c r="AQ178" s="4">
        <f t="shared" si="73"/>
        <v>7.4390916265117051</v>
      </c>
      <c r="AR178" s="4">
        <f t="shared" si="74"/>
        <v>0.37132515825559181</v>
      </c>
      <c r="AS178" s="4">
        <f t="shared" si="75"/>
        <v>7.8572732453516494</v>
      </c>
      <c r="AT178" s="4">
        <f t="shared" si="76"/>
        <v>0.33598478657530639</v>
      </c>
      <c r="AU178" s="3">
        <f t="shared" si="77"/>
        <v>15.806178400208957</v>
      </c>
      <c r="AV178" s="4"/>
      <c r="AW178" s="4"/>
      <c r="AX178" s="4"/>
      <c r="AY178" s="4"/>
      <c r="AZ178" s="3">
        <f t="shared" si="68"/>
        <v>6.1264678498575043</v>
      </c>
      <c r="BA178" s="3">
        <f t="shared" si="69"/>
        <v>32.564186475768643</v>
      </c>
      <c r="BB178" s="4">
        <f t="shared" si="70"/>
        <v>0.23256940377542543</v>
      </c>
      <c r="BC178" s="4">
        <f t="shared" si="71"/>
        <v>0.48225450104216283</v>
      </c>
      <c r="BD178" s="4">
        <f t="shared" si="78"/>
        <v>1.1520235257400866</v>
      </c>
      <c r="BE178" s="4"/>
    </row>
    <row r="179" spans="8:57" x14ac:dyDescent="0.2">
      <c r="H179">
        <v>12.269489576085888</v>
      </c>
      <c r="I179">
        <v>768.18535005367528</v>
      </c>
      <c r="J179">
        <v>400</v>
      </c>
      <c r="AA179">
        <v>12.269489576085888</v>
      </c>
      <c r="AB179">
        <v>768.18535005367528</v>
      </c>
      <c r="AC179">
        <v>400</v>
      </c>
      <c r="AE179" s="3">
        <f t="shared" si="57"/>
        <v>6.3248680430409632</v>
      </c>
      <c r="AF179" s="3">
        <f t="shared" si="58"/>
        <v>35.338525171141399</v>
      </c>
      <c r="AG179" s="4">
        <f t="shared" si="59"/>
        <v>0.23474450158934421</v>
      </c>
      <c r="AH179" s="4">
        <f t="shared" si="60"/>
        <v>0.48450438758523562</v>
      </c>
      <c r="AI179" s="4">
        <f t="shared" si="72"/>
        <v>1.181298954080598</v>
      </c>
      <c r="AJ179" s="3">
        <f t="shared" si="61"/>
        <v>26.479067286210299</v>
      </c>
      <c r="AK179" s="4">
        <f t="shared" si="62"/>
        <v>1.1581229701535336</v>
      </c>
      <c r="AL179" s="4">
        <f t="shared" si="63"/>
        <v>16.45643834227673</v>
      </c>
      <c r="AM179" s="3">
        <f t="shared" si="64"/>
        <v>33.522337636038962</v>
      </c>
      <c r="AN179" s="4">
        <f t="shared" si="65"/>
        <v>1.7321705135457626</v>
      </c>
      <c r="AO179" s="3">
        <f t="shared" si="66"/>
        <v>-7224.1749249662898</v>
      </c>
      <c r="AP179" s="4">
        <f t="shared" si="67"/>
        <v>589.79180589930354</v>
      </c>
      <c r="AQ179" s="4">
        <f t="shared" si="73"/>
        <v>6.6331396335595887</v>
      </c>
      <c r="AR179" s="4">
        <f t="shared" si="74"/>
        <v>0.45937933339231557</v>
      </c>
      <c r="AS179" s="4">
        <f t="shared" si="75"/>
        <v>6.9838606007555759</v>
      </c>
      <c r="AT179" s="4">
        <f t="shared" si="76"/>
        <v>0.4307945283748707</v>
      </c>
      <c r="AU179" s="3">
        <f t="shared" si="77"/>
        <v>27.93787366485137</v>
      </c>
      <c r="AV179" s="4"/>
      <c r="AW179" s="4"/>
      <c r="AX179" s="4"/>
      <c r="AY179" s="4"/>
      <c r="AZ179" s="3">
        <f t="shared" si="68"/>
        <v>5.5105644752594909</v>
      </c>
      <c r="BA179" s="3">
        <f t="shared" si="69"/>
        <v>45.68306851858113</v>
      </c>
      <c r="BB179" s="4">
        <f t="shared" si="70"/>
        <v>0.30346057450138397</v>
      </c>
      <c r="BC179" s="4">
        <f t="shared" si="71"/>
        <v>0.55087255740450891</v>
      </c>
      <c r="BD179" s="4">
        <f t="shared" si="78"/>
        <v>1.4321547730984261</v>
      </c>
      <c r="BE179" s="4"/>
    </row>
    <row r="180" spans="8:57" x14ac:dyDescent="0.2">
      <c r="H180">
        <v>9.9817760092730321</v>
      </c>
      <c r="I180">
        <v>799.22274089970676</v>
      </c>
      <c r="J180">
        <v>400</v>
      </c>
      <c r="AA180">
        <v>9.9817760092730321</v>
      </c>
      <c r="AB180">
        <v>799.22274089970676</v>
      </c>
      <c r="AC180">
        <v>400</v>
      </c>
      <c r="AE180" s="3">
        <f t="shared" si="57"/>
        <v>6.0040708685965765</v>
      </c>
      <c r="AF180" s="3">
        <f t="shared" si="58"/>
        <v>15.822138186163901</v>
      </c>
      <c r="AG180" s="4">
        <f t="shared" si="59"/>
        <v>0.1587996471253679</v>
      </c>
      <c r="AH180" s="4">
        <f t="shared" si="60"/>
        <v>0.39849673414642672</v>
      </c>
      <c r="AI180" s="4">
        <f t="shared" si="72"/>
        <v>0.79476925752584493</v>
      </c>
      <c r="AJ180" s="3">
        <f t="shared" si="61"/>
        <v>27.040185051013204</v>
      </c>
      <c r="AK180" s="4">
        <f t="shared" si="62"/>
        <v>1.7089553027329978</v>
      </c>
      <c r="AL180" s="4">
        <f t="shared" si="63"/>
        <v>29.152058588070378</v>
      </c>
      <c r="AM180" s="3">
        <f t="shared" si="64"/>
        <v>34.418377701193975</v>
      </c>
      <c r="AN180" s="4">
        <f t="shared" si="65"/>
        <v>2.4481216237690999</v>
      </c>
      <c r="AO180" s="3">
        <f t="shared" si="66"/>
        <v>-8186.170996654635</v>
      </c>
      <c r="AP180" s="4">
        <f t="shared" si="67"/>
        <v>821.11167041313229</v>
      </c>
      <c r="AQ180" s="4">
        <f t="shared" si="73"/>
        <v>6.2951665685700116</v>
      </c>
      <c r="AR180" s="4">
        <f t="shared" si="74"/>
        <v>0.36933401804229771</v>
      </c>
      <c r="AS180" s="4">
        <f t="shared" si="75"/>
        <v>6.6186628887473429</v>
      </c>
      <c r="AT180" s="4">
        <f t="shared" si="76"/>
        <v>0.33692532445141726</v>
      </c>
      <c r="AU180" s="3">
        <f t="shared" si="77"/>
        <v>11.310529861452039</v>
      </c>
      <c r="AV180" s="4"/>
      <c r="AW180" s="4"/>
      <c r="AX180" s="4"/>
      <c r="AY180" s="4"/>
      <c r="AZ180" s="3">
        <f t="shared" si="68"/>
        <v>5.2509989498222653</v>
      </c>
      <c r="BA180" s="3">
        <f t="shared" si="69"/>
        <v>22.380251586225643</v>
      </c>
      <c r="BB180" s="4">
        <f t="shared" si="70"/>
        <v>0.22462046612495512</v>
      </c>
      <c r="BC180" s="4">
        <f t="shared" si="71"/>
        <v>0.47394141634273229</v>
      </c>
      <c r="BD180" s="4">
        <f t="shared" si="78"/>
        <v>1.0308391476011551</v>
      </c>
      <c r="BE180" s="4"/>
    </row>
    <row r="181" spans="8:57" x14ac:dyDescent="0.2">
      <c r="H181">
        <v>5.1095162324989474</v>
      </c>
      <c r="I181">
        <v>1401.9123420325939</v>
      </c>
      <c r="J181">
        <v>400</v>
      </c>
      <c r="AA181">
        <v>5.1095162324989474</v>
      </c>
      <c r="AB181">
        <v>1401.9123420325939</v>
      </c>
      <c r="AC181">
        <v>400</v>
      </c>
      <c r="AE181" s="3">
        <f t="shared" si="57"/>
        <v>2.9688672227533628</v>
      </c>
      <c r="AF181" s="3">
        <f t="shared" si="58"/>
        <v>4.5823781829247521</v>
      </c>
      <c r="AG181" s="4">
        <f t="shared" si="59"/>
        <v>0.17552192050627888</v>
      </c>
      <c r="AH181" s="4">
        <f t="shared" si="60"/>
        <v>0.41895336316382387</v>
      </c>
      <c r="AI181" s="4">
        <f t="shared" si="72"/>
        <v>0.61296886162382591</v>
      </c>
      <c r="AJ181" s="3">
        <f t="shared" si="61"/>
        <v>40.641368233605611</v>
      </c>
      <c r="AK181" s="4">
        <f t="shared" si="62"/>
        <v>6.9540540404015605</v>
      </c>
      <c r="AL181" s="4">
        <f t="shared" si="63"/>
        <v>247.09041897124609</v>
      </c>
      <c r="AM181" s="3">
        <f t="shared" si="64"/>
        <v>54.30893890400538</v>
      </c>
      <c r="AN181" s="4">
        <f t="shared" si="65"/>
        <v>9.6289786415736902</v>
      </c>
      <c r="AO181" s="3">
        <f t="shared" si="66"/>
        <v>-37177.195069872156</v>
      </c>
      <c r="AP181" s="4">
        <f t="shared" si="67"/>
        <v>7277.0694708057799</v>
      </c>
      <c r="AQ181" s="4">
        <f t="shared" si="73"/>
        <v>3.0857945879857938</v>
      </c>
      <c r="AR181" s="4">
        <f t="shared" si="74"/>
        <v>0.39606912913620351</v>
      </c>
      <c r="AS181" s="4">
        <f t="shared" si="75"/>
        <v>3.1891467699709297</v>
      </c>
      <c r="AT181" s="4">
        <f t="shared" si="76"/>
        <v>0.37584173826742279</v>
      </c>
      <c r="AU181" s="3">
        <f t="shared" si="77"/>
        <v>3.6878188726101473</v>
      </c>
      <c r="AV181" s="4"/>
      <c r="AW181" s="4"/>
      <c r="AX181" s="4"/>
      <c r="AY181" s="4"/>
      <c r="AZ181" s="3">
        <f t="shared" si="68"/>
        <v>2.7214123737606206</v>
      </c>
      <c r="BA181" s="3">
        <f t="shared" si="69"/>
        <v>5.7030400401208858</v>
      </c>
      <c r="BB181" s="4">
        <f t="shared" si="70"/>
        <v>0.21844738705684905</v>
      </c>
      <c r="BC181" s="4">
        <f t="shared" si="71"/>
        <v>0.46738355454257163</v>
      </c>
      <c r="BD181" s="4">
        <f t="shared" si="78"/>
        <v>0.72227075806913699</v>
      </c>
      <c r="BE181" s="4"/>
    </row>
    <row r="182" spans="8:57" x14ac:dyDescent="0.2">
      <c r="H182">
        <v>6.6282582123781673</v>
      </c>
      <c r="I182">
        <v>1496.3072121933599</v>
      </c>
      <c r="J182">
        <v>400</v>
      </c>
      <c r="AA182">
        <v>6.6282582123781673</v>
      </c>
      <c r="AB182">
        <v>1496.3072121933599</v>
      </c>
      <c r="AC182">
        <v>400</v>
      </c>
      <c r="AE182" s="3">
        <f t="shared" si="57"/>
        <v>2.7461409781292607</v>
      </c>
      <c r="AF182" s="3">
        <f t="shared" si="58"/>
        <v>15.07083422045238</v>
      </c>
      <c r="AG182" s="4">
        <f t="shared" si="59"/>
        <v>0.34303501730407798</v>
      </c>
      <c r="AH182" s="4">
        <f t="shared" si="60"/>
        <v>0.58569191329920034</v>
      </c>
      <c r="AI182" s="4">
        <f t="shared" si="72"/>
        <v>1.1539940002560818</v>
      </c>
      <c r="AJ182" s="3">
        <f t="shared" si="61"/>
        <v>42.988997409951153</v>
      </c>
      <c r="AK182" s="4">
        <f t="shared" si="62"/>
        <v>5.4857155579228758</v>
      </c>
      <c r="AL182" s="4">
        <f t="shared" si="63"/>
        <v>199.46467271370227</v>
      </c>
      <c r="AM182" s="3">
        <f t="shared" si="64"/>
        <v>57.622579355661394</v>
      </c>
      <c r="AN182" s="4">
        <f t="shared" si="65"/>
        <v>7.6934723285300111</v>
      </c>
      <c r="AO182" s="3">
        <f t="shared" si="66"/>
        <v>-43494.341525200914</v>
      </c>
      <c r="AP182" s="4">
        <f t="shared" si="67"/>
        <v>6562.9564192559546</v>
      </c>
      <c r="AQ182" s="4">
        <f t="shared" si="73"/>
        <v>2.8504580882275672</v>
      </c>
      <c r="AR182" s="4">
        <f t="shared" si="74"/>
        <v>0.56995367457103863</v>
      </c>
      <c r="AS182" s="4">
        <f t="shared" si="75"/>
        <v>2.9410495841497815</v>
      </c>
      <c r="AT182" s="4">
        <f t="shared" si="76"/>
        <v>0.55628620824435926</v>
      </c>
      <c r="AU182" s="3">
        <f t="shared" si="77"/>
        <v>13.595507468081854</v>
      </c>
      <c r="AV182" s="4"/>
      <c r="AW182" s="4"/>
      <c r="AX182" s="4"/>
      <c r="AY182" s="4"/>
      <c r="AZ182" s="3">
        <f t="shared" si="68"/>
        <v>2.5287258735060516</v>
      </c>
      <c r="BA182" s="3">
        <f t="shared" si="69"/>
        <v>16.806165397458283</v>
      </c>
      <c r="BB182" s="4">
        <f t="shared" si="70"/>
        <v>0.38253378370445967</v>
      </c>
      <c r="BC182" s="4">
        <f t="shared" si="71"/>
        <v>0.61849315574584951</v>
      </c>
      <c r="BD182" s="4">
        <f t="shared" si="78"/>
        <v>1.252281764223828</v>
      </c>
      <c r="BE182" s="4"/>
    </row>
    <row r="183" spans="8:57" x14ac:dyDescent="0.2">
      <c r="H183">
        <v>5.0607090545701787</v>
      </c>
      <c r="I183">
        <v>1575.4637926546006</v>
      </c>
      <c r="J183">
        <v>400</v>
      </c>
      <c r="AA183">
        <v>5.0607090545701787</v>
      </c>
      <c r="AB183">
        <v>1575.4637926546006</v>
      </c>
      <c r="AC183">
        <v>400</v>
      </c>
      <c r="AE183" s="3">
        <f t="shared" si="57"/>
        <v>2.5830673052174671</v>
      </c>
      <c r="AF183" s="3">
        <f t="shared" si="58"/>
        <v>6.1387086381355651</v>
      </c>
      <c r="AG183" s="4">
        <f t="shared" si="59"/>
        <v>0.23969240938950975</v>
      </c>
      <c r="AH183" s="4">
        <f t="shared" si="60"/>
        <v>0.48958391455348055</v>
      </c>
      <c r="AI183" s="4">
        <f t="shared" si="72"/>
        <v>0.77063085878155135</v>
      </c>
      <c r="AJ183" s="3">
        <f t="shared" si="61"/>
        <v>44.978443939050173</v>
      </c>
      <c r="AK183" s="4">
        <f t="shared" si="62"/>
        <v>7.8877751030621797</v>
      </c>
      <c r="AL183" s="4">
        <f t="shared" si="63"/>
        <v>314.86211539243794</v>
      </c>
      <c r="AM183" s="3">
        <f t="shared" si="64"/>
        <v>60.420064914713826</v>
      </c>
      <c r="AN183" s="4">
        <f t="shared" si="65"/>
        <v>10.939051279810332</v>
      </c>
      <c r="AO183" s="3">
        <f t="shared" si="66"/>
        <v>-49162.607131709403</v>
      </c>
      <c r="AP183" s="4">
        <f t="shared" si="67"/>
        <v>9715.5689668352079</v>
      </c>
      <c r="AQ183" s="4">
        <f t="shared" si="73"/>
        <v>2.6782976406641668</v>
      </c>
      <c r="AR183" s="4">
        <f t="shared" si="74"/>
        <v>0.47076632705342458</v>
      </c>
      <c r="AS183" s="4">
        <f t="shared" si="75"/>
        <v>2.7599256555710299</v>
      </c>
      <c r="AT183" s="4">
        <f t="shared" si="76"/>
        <v>0.45463656854989093</v>
      </c>
      <c r="AU183" s="3">
        <f t="shared" si="77"/>
        <v>5.2936042491100768</v>
      </c>
      <c r="AV183" s="4"/>
      <c r="AW183" s="4"/>
      <c r="AX183" s="4"/>
      <c r="AY183" s="4"/>
      <c r="AZ183" s="3">
        <f t="shared" si="68"/>
        <v>2.3868182543524461</v>
      </c>
      <c r="BA183" s="3">
        <f t="shared" si="69"/>
        <v>7.1496920114890266</v>
      </c>
      <c r="BB183" s="4">
        <f t="shared" si="70"/>
        <v>0.27916733072824645</v>
      </c>
      <c r="BC183" s="4">
        <f t="shared" si="71"/>
        <v>0.5283628778862558</v>
      </c>
      <c r="BD183" s="4">
        <f t="shared" si="78"/>
        <v>0.86398087788769917</v>
      </c>
      <c r="BE183" s="4"/>
    </row>
    <row r="184" spans="8:57" x14ac:dyDescent="0.2">
      <c r="AA184">
        <v>3778.7709992123528</v>
      </c>
      <c r="AB184">
        <v>30.491181701826537</v>
      </c>
      <c r="AC184">
        <v>500</v>
      </c>
      <c r="AE184" s="3">
        <f t="shared" si="57"/>
        <v>4685.757788564928</v>
      </c>
      <c r="AF184" s="3">
        <f t="shared" si="58"/>
        <v>822625.03606009262</v>
      </c>
      <c r="AG184" s="4">
        <f t="shared" si="59"/>
        <v>5.7610384738461889E-2</v>
      </c>
      <c r="AH184" s="4">
        <f t="shared" si="60"/>
        <v>0.2400216338967425</v>
      </c>
      <c r="AI184" s="4">
        <f t="shared" si="72"/>
        <v>7.2285446590101516</v>
      </c>
      <c r="AJ184" s="3">
        <f t="shared" si="61"/>
        <v>3849.9522853776893</v>
      </c>
      <c r="AK184" s="4">
        <f t="shared" si="62"/>
        <v>1.8837152656293175E-2</v>
      </c>
      <c r="AL184" s="4">
        <f t="shared" si="63"/>
        <v>1.3408527537677348</v>
      </c>
      <c r="AM184" s="3">
        <f t="shared" si="64"/>
        <v>3859.2215880023432</v>
      </c>
      <c r="AN184" s="4">
        <f t="shared" si="65"/>
        <v>2.129014666587617E-2</v>
      </c>
      <c r="AO184" s="3">
        <f t="shared" si="66"/>
        <v>1049.5750757084973</v>
      </c>
      <c r="AP184" s="4">
        <f t="shared" si="67"/>
        <v>0.72224432866472443</v>
      </c>
      <c r="AQ184" s="4">
        <f t="shared" si="73"/>
        <v>3624.672226853244</v>
      </c>
      <c r="AR184" s="4">
        <f t="shared" si="74"/>
        <v>4.0780129939398065E-2</v>
      </c>
      <c r="AS184" s="4">
        <f t="shared" si="75"/>
        <v>3816.5964138851273</v>
      </c>
      <c r="AT184" s="4">
        <f t="shared" si="76"/>
        <v>1.0009978027421838E-2</v>
      </c>
      <c r="AU184" s="3">
        <f t="shared" si="77"/>
        <v>1430.7619951673455</v>
      </c>
      <c r="AV184" s="4"/>
      <c r="AW184" s="4"/>
      <c r="AX184" s="4"/>
      <c r="AY184" s="4"/>
      <c r="AZ184" s="3">
        <f t="shared" si="68"/>
        <v>3165.9838475926726</v>
      </c>
      <c r="BA184" s="3">
        <f t="shared" si="69"/>
        <v>375508.09319016081</v>
      </c>
      <c r="BB184" s="4">
        <f t="shared" si="70"/>
        <v>2.6297723473992434E-2</v>
      </c>
      <c r="BC184" s="4">
        <f t="shared" si="71"/>
        <v>0.16216572842000998</v>
      </c>
      <c r="BD184" s="4">
        <f t="shared" si="78"/>
        <v>4.0143376865567566</v>
      </c>
      <c r="BE184" s="4"/>
    </row>
    <row r="185" spans="8:57" x14ac:dyDescent="0.2">
      <c r="AA185">
        <v>3903.5432346718967</v>
      </c>
      <c r="AB185">
        <v>30.576934083161387</v>
      </c>
      <c r="AC185">
        <v>500</v>
      </c>
      <c r="AE185" s="3">
        <f t="shared" si="57"/>
        <v>4580.2954124550815</v>
      </c>
      <c r="AF185" s="3">
        <f t="shared" si="58"/>
        <v>457993.5101342834</v>
      </c>
      <c r="AG185" s="4">
        <f t="shared" si="59"/>
        <v>3.0056702746020229E-2</v>
      </c>
      <c r="AH185" s="4">
        <f t="shared" si="60"/>
        <v>0.17336869021256471</v>
      </c>
      <c r="AI185" s="4">
        <f t="shared" si="72"/>
        <v>4.5100930190353079</v>
      </c>
      <c r="AJ185" s="3">
        <f t="shared" si="61"/>
        <v>3804.161269126661</v>
      </c>
      <c r="AK185" s="4">
        <f t="shared" si="62"/>
        <v>2.5459424827810075E-2</v>
      </c>
      <c r="AL185" s="4">
        <f t="shared" si="63"/>
        <v>2.5302076810389407</v>
      </c>
      <c r="AM185" s="3">
        <f t="shared" si="64"/>
        <v>3813.0139438482456</v>
      </c>
      <c r="AN185" s="4">
        <f t="shared" si="65"/>
        <v>2.3191568629125307E-2</v>
      </c>
      <c r="AO185" s="3">
        <f t="shared" si="66"/>
        <v>1039.3094179226546</v>
      </c>
      <c r="AP185" s="4">
        <f t="shared" si="67"/>
        <v>0.73375229747903348</v>
      </c>
      <c r="AQ185" s="4">
        <f t="shared" si="73"/>
        <v>3586.4363392622813</v>
      </c>
      <c r="AR185" s="4">
        <f t="shared" si="74"/>
        <v>8.1235656004273529E-2</v>
      </c>
      <c r="AS185" s="4">
        <f t="shared" si="75"/>
        <v>3777.020904568918</v>
      </c>
      <c r="AT185" s="4">
        <f t="shared" si="76"/>
        <v>3.2412175937795967E-2</v>
      </c>
      <c r="AU185" s="3">
        <f t="shared" si="77"/>
        <v>16007.900014687106</v>
      </c>
      <c r="AV185" s="4"/>
      <c r="AW185" s="4"/>
      <c r="AX185" s="4"/>
      <c r="AY185" s="4"/>
      <c r="AZ185" s="3">
        <f t="shared" si="68"/>
        <v>3133.5952974834308</v>
      </c>
      <c r="BA185" s="3">
        <f t="shared" si="69"/>
        <v>592819.82598077378</v>
      </c>
      <c r="BB185" s="4">
        <f t="shared" si="70"/>
        <v>3.890493838270169E-2</v>
      </c>
      <c r="BC185" s="4">
        <f t="shared" si="71"/>
        <v>0.19724334813296415</v>
      </c>
      <c r="BD185" s="4">
        <f t="shared" si="78"/>
        <v>5.473095746851647</v>
      </c>
      <c r="BE185" s="4"/>
    </row>
    <row r="186" spans="8:57" x14ac:dyDescent="0.2">
      <c r="AA186">
        <v>3559.2012420660685</v>
      </c>
      <c r="AB186">
        <v>31.070991409967476</v>
      </c>
      <c r="AC186">
        <v>500</v>
      </c>
      <c r="AE186" s="3">
        <f t="shared" si="57"/>
        <v>4059.178404829976</v>
      </c>
      <c r="AF186" s="3">
        <f t="shared" si="58"/>
        <v>249977.16328544682</v>
      </c>
      <c r="AG186" s="4">
        <f t="shared" si="59"/>
        <v>1.9733096823721034E-2</v>
      </c>
      <c r="AH186" s="4">
        <f t="shared" si="60"/>
        <v>0.14047454155013653</v>
      </c>
      <c r="AI186" s="4">
        <f t="shared" si="72"/>
        <v>3.1410345051383199</v>
      </c>
      <c r="AJ186" s="3">
        <f t="shared" si="61"/>
        <v>3557.274436938706</v>
      </c>
      <c r="AK186" s="4">
        <f t="shared" si="62"/>
        <v>5.4135886012560185E-4</v>
      </c>
      <c r="AL186" s="4">
        <f t="shared" si="63"/>
        <v>1.0430930274331353E-3</v>
      </c>
      <c r="AM186" s="3">
        <f t="shared" si="64"/>
        <v>3563.944350454869</v>
      </c>
      <c r="AN186" s="4">
        <f t="shared" si="65"/>
        <v>1.3326328201793824E-3</v>
      </c>
      <c r="AO186" s="3">
        <f t="shared" si="66"/>
        <v>986.17231687898152</v>
      </c>
      <c r="AP186" s="4">
        <f t="shared" si="67"/>
        <v>0.72292313645448114</v>
      </c>
      <c r="AQ186" s="4">
        <f t="shared" si="73"/>
        <v>3376.5702328561624</v>
      </c>
      <c r="AR186" s="4">
        <f t="shared" si="74"/>
        <v>5.1312358248080191E-2</v>
      </c>
      <c r="AS186" s="4">
        <f t="shared" si="75"/>
        <v>3559.6646581466048</v>
      </c>
      <c r="AT186" s="4">
        <f t="shared" si="76"/>
        <v>1.3020226984053753E-4</v>
      </c>
      <c r="AU186" s="3">
        <f t="shared" si="77"/>
        <v>0.21475446369959184</v>
      </c>
      <c r="AV186" s="4"/>
      <c r="AW186" s="4"/>
      <c r="AX186" s="4"/>
      <c r="AY186" s="4"/>
      <c r="AZ186" s="3">
        <f t="shared" si="68"/>
        <v>2956.9662920094015</v>
      </c>
      <c r="BA186" s="3">
        <f t="shared" si="69"/>
        <v>362686.93506975617</v>
      </c>
      <c r="BB186" s="4">
        <f t="shared" si="70"/>
        <v>2.8630360919239962E-2</v>
      </c>
      <c r="BC186" s="4">
        <f t="shared" si="71"/>
        <v>0.1692050853823252</v>
      </c>
      <c r="BD186" s="4">
        <f t="shared" si="78"/>
        <v>4.1523732946717118</v>
      </c>
      <c r="BE186" s="4"/>
    </row>
    <row r="187" spans="8:57" x14ac:dyDescent="0.2">
      <c r="AA187">
        <v>3911.7538240120875</v>
      </c>
      <c r="AB187">
        <v>31.542781223315476</v>
      </c>
      <c r="AC187">
        <v>500</v>
      </c>
      <c r="AE187" s="3">
        <f t="shared" si="57"/>
        <v>3666.5604909208369</v>
      </c>
      <c r="AF187" s="3">
        <f t="shared" si="58"/>
        <v>60119.770592397006</v>
      </c>
      <c r="AG187" s="4">
        <f t="shared" si="59"/>
        <v>3.9289299266439858E-3</v>
      </c>
      <c r="AH187" s="4">
        <f t="shared" si="60"/>
        <v>6.2681176812851763E-2</v>
      </c>
      <c r="AI187" s="4">
        <f t="shared" si="72"/>
        <v>0.98150263585779629</v>
      </c>
      <c r="AJ187" s="3">
        <f t="shared" si="61"/>
        <v>3345.5876864842785</v>
      </c>
      <c r="AK187" s="4">
        <f t="shared" si="62"/>
        <v>0.14473460319829665</v>
      </c>
      <c r="AL187" s="4">
        <f t="shared" si="63"/>
        <v>81.943831259399701</v>
      </c>
      <c r="AM187" s="3">
        <f t="shared" si="64"/>
        <v>3350.4735626121192</v>
      </c>
      <c r="AN187" s="4">
        <f t="shared" si="65"/>
        <v>0.14348557875870924</v>
      </c>
      <c r="AO187" s="3">
        <f t="shared" si="66"/>
        <v>943.474060654249</v>
      </c>
      <c r="AP187" s="4">
        <f t="shared" si="67"/>
        <v>0.75881047144051217</v>
      </c>
      <c r="AQ187" s="4">
        <f t="shared" si="73"/>
        <v>3191.6223279787087</v>
      </c>
      <c r="AR187" s="4">
        <f t="shared" si="74"/>
        <v>0.1840942780225307</v>
      </c>
      <c r="AS187" s="4">
        <f t="shared" si="75"/>
        <v>3367.9119022304703</v>
      </c>
      <c r="AT187" s="4">
        <f t="shared" si="76"/>
        <v>0.13902764495129352</v>
      </c>
      <c r="AU187" s="3">
        <f t="shared" si="77"/>
        <v>295764.03588712262</v>
      </c>
      <c r="AV187" s="4"/>
      <c r="AW187" s="4"/>
      <c r="AX187" s="4"/>
      <c r="AY187" s="4"/>
      <c r="AZ187" s="3">
        <f t="shared" si="68"/>
        <v>2802.7829620946222</v>
      </c>
      <c r="BA187" s="3">
        <f t="shared" si="69"/>
        <v>1229816.372581966</v>
      </c>
      <c r="BB187" s="4">
        <f t="shared" si="70"/>
        <v>8.0370605258515276E-2</v>
      </c>
      <c r="BC187" s="4">
        <f t="shared" si="71"/>
        <v>0.28349709920652677</v>
      </c>
      <c r="BD187" s="4">
        <f t="shared" si="78"/>
        <v>9.4407976032941257</v>
      </c>
      <c r="BE187" s="4"/>
    </row>
    <row r="188" spans="8:57" x14ac:dyDescent="0.2">
      <c r="AA188">
        <v>3660.4633266597439</v>
      </c>
      <c r="AB188">
        <v>31.735354827536039</v>
      </c>
      <c r="AC188">
        <v>500</v>
      </c>
      <c r="AE188" s="3">
        <f t="shared" si="57"/>
        <v>3528.4300368389222</v>
      </c>
      <c r="AF188" s="3">
        <f t="shared" si="58"/>
        <v>17432.78962090909</v>
      </c>
      <c r="AG188" s="4">
        <f t="shared" si="59"/>
        <v>1.3010523422648755E-3</v>
      </c>
      <c r="AH188" s="4">
        <f t="shared" si="60"/>
        <v>3.6070103164045367E-2</v>
      </c>
      <c r="AI188" s="4">
        <f t="shared" si="72"/>
        <v>0.41446618797957108</v>
      </c>
      <c r="AJ188" s="3">
        <f t="shared" si="61"/>
        <v>3265.1624706043935</v>
      </c>
      <c r="AK188" s="4">
        <f t="shared" si="62"/>
        <v>0.10799202745081764</v>
      </c>
      <c r="AL188" s="4">
        <f t="shared" si="63"/>
        <v>42.689340898461111</v>
      </c>
      <c r="AM188" s="3">
        <f t="shared" si="64"/>
        <v>3269.3923536886423</v>
      </c>
      <c r="AN188" s="4">
        <f t="shared" si="65"/>
        <v>0.10683646797466012</v>
      </c>
      <c r="AO188" s="3">
        <f t="shared" si="66"/>
        <v>927.92114862048993</v>
      </c>
      <c r="AP188" s="4">
        <f t="shared" si="67"/>
        <v>0.74650172237424406</v>
      </c>
      <c r="AQ188" s="4">
        <f t="shared" si="73"/>
        <v>3120.1468618142749</v>
      </c>
      <c r="AR188" s="4">
        <f t="shared" si="74"/>
        <v>0.1476087633251936</v>
      </c>
      <c r="AS188" s="4">
        <f t="shared" si="75"/>
        <v>3293.7520204991565</v>
      </c>
      <c r="AT188" s="4">
        <f t="shared" si="76"/>
        <v>0.10018166374998756</v>
      </c>
      <c r="AU188" s="3">
        <f t="shared" si="77"/>
        <v>134477.18206600402</v>
      </c>
      <c r="AV188" s="4"/>
      <c r="AW188" s="4"/>
      <c r="AX188" s="4"/>
      <c r="AY188" s="4"/>
      <c r="AZ188" s="3">
        <f t="shared" si="68"/>
        <v>2743.5302029145191</v>
      </c>
      <c r="BA188" s="3">
        <f t="shared" si="69"/>
        <v>840766.35342117562</v>
      </c>
      <c r="BB188" s="4">
        <f t="shared" si="70"/>
        <v>6.2748478998685644E-2</v>
      </c>
      <c r="BC188" s="4">
        <f t="shared" si="71"/>
        <v>0.25049646504229484</v>
      </c>
      <c r="BD188" s="4">
        <f t="shared" si="78"/>
        <v>7.5852593138617452</v>
      </c>
      <c r="BE188" s="4"/>
    </row>
    <row r="189" spans="8:57" x14ac:dyDescent="0.2">
      <c r="AA189">
        <v>3788.5352430047978</v>
      </c>
      <c r="AB189">
        <v>31.757259602231034</v>
      </c>
      <c r="AC189">
        <v>500</v>
      </c>
      <c r="AE189" s="3">
        <f t="shared" si="57"/>
        <v>3513.4113082321769</v>
      </c>
      <c r="AF189" s="3">
        <f t="shared" si="58"/>
        <v>75693.179484769382</v>
      </c>
      <c r="AG189" s="4">
        <f t="shared" si="59"/>
        <v>5.2736837763760081E-3</v>
      </c>
      <c r="AH189" s="4">
        <f t="shared" si="60"/>
        <v>7.2620133409241325E-2</v>
      </c>
      <c r="AI189" s="4">
        <f t="shared" si="72"/>
        <v>1.2045400081786839</v>
      </c>
      <c r="AJ189" s="3">
        <f t="shared" si="61"/>
        <v>3256.2189315865444</v>
      </c>
      <c r="AK189" s="4">
        <f t="shared" si="62"/>
        <v>0.14050715574076536</v>
      </c>
      <c r="AL189" s="4">
        <f t="shared" si="63"/>
        <v>74.79425087179429</v>
      </c>
      <c r="AM189" s="3">
        <f t="shared" si="64"/>
        <v>3260.3766214391171</v>
      </c>
      <c r="AN189" s="4">
        <f t="shared" si="65"/>
        <v>0.13940971581058401</v>
      </c>
      <c r="AO189" s="3">
        <f t="shared" si="66"/>
        <v>926.21401521485973</v>
      </c>
      <c r="AP189" s="4">
        <f t="shared" si="67"/>
        <v>0.75552186905875207</v>
      </c>
      <c r="AQ189" s="4">
        <f t="shared" si="73"/>
        <v>3112.1575861882966</v>
      </c>
      <c r="AR189" s="4">
        <f t="shared" si="74"/>
        <v>0.17853276093059289</v>
      </c>
      <c r="AS189" s="4">
        <f t="shared" si="75"/>
        <v>3285.4607270664865</v>
      </c>
      <c r="AT189" s="4">
        <f t="shared" si="76"/>
        <v>0.13278865938153667</v>
      </c>
      <c r="AU189" s="3">
        <f t="shared" si="77"/>
        <v>253083.96858656631</v>
      </c>
      <c r="AV189" s="4"/>
      <c r="AW189" s="4"/>
      <c r="AX189" s="4"/>
      <c r="AY189" s="4"/>
      <c r="AZ189" s="3">
        <f t="shared" si="68"/>
        <v>2736.9179283597409</v>
      </c>
      <c r="BA189" s="3">
        <f t="shared" si="69"/>
        <v>1105898.9764612806</v>
      </c>
      <c r="BB189" s="4">
        <f t="shared" si="70"/>
        <v>7.7050026570071747E-2</v>
      </c>
      <c r="BC189" s="4">
        <f t="shared" si="71"/>
        <v>0.27757886549604555</v>
      </c>
      <c r="BD189" s="4">
        <f t="shared" si="78"/>
        <v>9.0015077645330752</v>
      </c>
      <c r="BE189" s="4"/>
    </row>
    <row r="190" spans="8:57" x14ac:dyDescent="0.2">
      <c r="AA190">
        <v>3349.1281721026762</v>
      </c>
      <c r="AB190">
        <v>31.779007986258208</v>
      </c>
      <c r="AC190">
        <v>500</v>
      </c>
      <c r="AE190" s="3">
        <f t="shared" si="57"/>
        <v>3498.6328676141861</v>
      </c>
      <c r="AF190" s="3">
        <f t="shared" si="58"/>
        <v>22351.653979989293</v>
      </c>
      <c r="AG190" s="4">
        <f t="shared" si="59"/>
        <v>1.9927193077173794E-3</v>
      </c>
      <c r="AH190" s="4">
        <f t="shared" si="60"/>
        <v>4.4639884718907813E-2</v>
      </c>
      <c r="AI190" s="4">
        <f t="shared" si="72"/>
        <v>0.54582130165484866</v>
      </c>
      <c r="AJ190" s="3">
        <f t="shared" si="61"/>
        <v>3247.3796276921084</v>
      </c>
      <c r="AK190" s="4">
        <f t="shared" si="62"/>
        <v>3.0380606289751876E-2</v>
      </c>
      <c r="AL190" s="4">
        <f t="shared" si="63"/>
        <v>3.0911824682927933</v>
      </c>
      <c r="AM190" s="3">
        <f t="shared" si="64"/>
        <v>3251.4661151559753</v>
      </c>
      <c r="AN190" s="4">
        <f t="shared" si="65"/>
        <v>2.9160441741286337E-2</v>
      </c>
      <c r="AO190" s="3">
        <f t="shared" si="66"/>
        <v>924.53116261584455</v>
      </c>
      <c r="AP190" s="4">
        <f t="shared" si="67"/>
        <v>0.72394870691514979</v>
      </c>
      <c r="AQ190" s="4">
        <f t="shared" si="73"/>
        <v>3104.2533801727827</v>
      </c>
      <c r="AR190" s="4">
        <f t="shared" si="74"/>
        <v>7.3115981039374278E-2</v>
      </c>
      <c r="AS190" s="4">
        <f t="shared" si="75"/>
        <v>3277.2573256705878</v>
      </c>
      <c r="AT190" s="4">
        <f t="shared" si="76"/>
        <v>2.1459568800845843E-2</v>
      </c>
      <c r="AU190" s="3">
        <f t="shared" si="77"/>
        <v>5165.4185668648415</v>
      </c>
      <c r="AV190" s="4"/>
      <c r="AW190" s="4"/>
      <c r="AX190" s="4"/>
      <c r="AY190" s="4"/>
      <c r="AZ190" s="3">
        <f t="shared" si="68"/>
        <v>2730.3781451212772</v>
      </c>
      <c r="BA190" s="3">
        <f t="shared" si="69"/>
        <v>382851.59588948207</v>
      </c>
      <c r="BB190" s="4">
        <f t="shared" si="70"/>
        <v>3.4132407731543989E-2</v>
      </c>
      <c r="BC190" s="4">
        <f t="shared" si="71"/>
        <v>0.18474958114037496</v>
      </c>
      <c r="BD190" s="4">
        <f t="shared" si="78"/>
        <v>4.595587906332872</v>
      </c>
      <c r="BE190" s="4"/>
    </row>
    <row r="191" spans="8:57" x14ac:dyDescent="0.2">
      <c r="AA191">
        <v>3208.8289870594449</v>
      </c>
      <c r="AB191">
        <v>31.79074774680463</v>
      </c>
      <c r="AC191">
        <v>500</v>
      </c>
      <c r="AE191" s="3">
        <f t="shared" si="57"/>
        <v>3490.7099309690434</v>
      </c>
      <c r="AF191" s="3">
        <f t="shared" si="58"/>
        <v>79456.866539366209</v>
      </c>
      <c r="AG191" s="4">
        <f t="shared" si="59"/>
        <v>7.7168185723755353E-3</v>
      </c>
      <c r="AH191" s="4">
        <f t="shared" si="60"/>
        <v>8.7845424310976694E-2</v>
      </c>
      <c r="AI191" s="4">
        <f t="shared" si="72"/>
        <v>1.4748640965052815</v>
      </c>
      <c r="AJ191" s="3">
        <f t="shared" si="61"/>
        <v>3242.624808871652</v>
      </c>
      <c r="AK191" s="4">
        <f t="shared" si="62"/>
        <v>1.0532135538696143E-2</v>
      </c>
      <c r="AL191" s="4">
        <f t="shared" si="63"/>
        <v>0.35594217596778893</v>
      </c>
      <c r="AM191" s="3">
        <f t="shared" si="64"/>
        <v>3246.6730568455391</v>
      </c>
      <c r="AN191" s="4">
        <f t="shared" si="65"/>
        <v>1.1793732211567418E-2</v>
      </c>
      <c r="AO191" s="3">
        <f t="shared" si="66"/>
        <v>923.62772737275588</v>
      </c>
      <c r="AP191" s="4">
        <f t="shared" si="67"/>
        <v>0.71216050119917296</v>
      </c>
      <c r="AQ191" s="4">
        <f t="shared" si="73"/>
        <v>3099.9982610218271</v>
      </c>
      <c r="AR191" s="4">
        <f t="shared" si="74"/>
        <v>3.3916025589556177E-2</v>
      </c>
      <c r="AS191" s="4">
        <f t="shared" si="75"/>
        <v>3272.8409763321665</v>
      </c>
      <c r="AT191" s="4">
        <f t="shared" si="76"/>
        <v>1.9948706998992143E-2</v>
      </c>
      <c r="AU191" s="3">
        <f t="shared" si="77"/>
        <v>4097.5347706510283</v>
      </c>
      <c r="AV191" s="4"/>
      <c r="AW191" s="4"/>
      <c r="AX191" s="4"/>
      <c r="AY191" s="4"/>
      <c r="AZ191" s="3">
        <f t="shared" si="68"/>
        <v>2726.8583973434384</v>
      </c>
      <c r="BA191" s="3">
        <f t="shared" si="69"/>
        <v>232295.64935119511</v>
      </c>
      <c r="BB191" s="4">
        <f t="shared" si="70"/>
        <v>2.2560459017185355E-2</v>
      </c>
      <c r="BC191" s="4">
        <f t="shared" si="71"/>
        <v>0.15020139485765555</v>
      </c>
      <c r="BD191" s="4">
        <f t="shared" si="78"/>
        <v>3.2974956765364563</v>
      </c>
      <c r="BE191" s="4"/>
    </row>
    <row r="192" spans="8:57" x14ac:dyDescent="0.2">
      <c r="AA192">
        <v>3516.6071268908481</v>
      </c>
      <c r="AB192">
        <v>31.886645515743819</v>
      </c>
      <c r="AC192">
        <v>500</v>
      </c>
      <c r="AE192" s="3">
        <f t="shared" si="57"/>
        <v>3427.3816998761499</v>
      </c>
      <c r="AF192" s="3">
        <f t="shared" si="58"/>
        <v>7961.1768259552346</v>
      </c>
      <c r="AG192" s="4">
        <f t="shared" si="59"/>
        <v>6.4376826837277785E-4</v>
      </c>
      <c r="AH192" s="4">
        <f t="shared" si="60"/>
        <v>2.5372588917427757E-2</v>
      </c>
      <c r="AI192" s="4">
        <f t="shared" si="72"/>
        <v>0.23966747514853565</v>
      </c>
      <c r="AJ192" s="3">
        <f t="shared" si="61"/>
        <v>3204.2155403981751</v>
      </c>
      <c r="AK192" s="4">
        <f t="shared" si="62"/>
        <v>8.8833234768783811E-2</v>
      </c>
      <c r="AL192" s="4">
        <f t="shared" si="63"/>
        <v>27.750755142696455</v>
      </c>
      <c r="AM192" s="3">
        <f t="shared" si="64"/>
        <v>3207.9564747987229</v>
      </c>
      <c r="AN192" s="4">
        <f t="shared" si="65"/>
        <v>8.7769443942694217E-2</v>
      </c>
      <c r="AO192" s="3">
        <f t="shared" si="66"/>
        <v>916.37589797385169</v>
      </c>
      <c r="AP192" s="4">
        <f t="shared" si="67"/>
        <v>0.73941476403022277</v>
      </c>
      <c r="AQ192" s="4">
        <f t="shared" si="73"/>
        <v>3065.5408503243307</v>
      </c>
      <c r="AR192" s="4">
        <f t="shared" si="74"/>
        <v>0.1282674635779745</v>
      </c>
      <c r="AS192" s="4">
        <f t="shared" si="75"/>
        <v>3237.0737251496521</v>
      </c>
      <c r="AT192" s="4">
        <f t="shared" si="76"/>
        <v>7.9489516927738535E-2</v>
      </c>
      <c r="AU192" s="3">
        <f t="shared" si="77"/>
        <v>78138.922689004903</v>
      </c>
      <c r="AV192" s="4"/>
      <c r="AW192" s="4"/>
      <c r="AX192" s="4"/>
      <c r="AY192" s="4"/>
      <c r="AZ192" s="3">
        <f t="shared" si="68"/>
        <v>2698.3776368775334</v>
      </c>
      <c r="BA192" s="3">
        <f t="shared" si="69"/>
        <v>669499.49832744908</v>
      </c>
      <c r="BB192" s="4">
        <f t="shared" si="70"/>
        <v>5.4138042922189558E-2</v>
      </c>
      <c r="BC192" s="4">
        <f t="shared" si="71"/>
        <v>0.23267583226925301</v>
      </c>
      <c r="BD192" s="4">
        <f t="shared" si="78"/>
        <v>6.6556249331330344</v>
      </c>
      <c r="BE192" s="4"/>
    </row>
    <row r="193" spans="27:57" x14ac:dyDescent="0.2">
      <c r="AA193">
        <v>3616.6273402912852</v>
      </c>
      <c r="AB193">
        <v>31.902124157575578</v>
      </c>
      <c r="AC193">
        <v>500</v>
      </c>
      <c r="AE193" s="3">
        <f t="shared" si="57"/>
        <v>3417.3864836976718</v>
      </c>
      <c r="AF193" s="3">
        <f t="shared" si="58"/>
        <v>39696.918936156835</v>
      </c>
      <c r="AG193" s="4">
        <f t="shared" si="59"/>
        <v>3.034934190668265E-3</v>
      </c>
      <c r="AH193" s="4">
        <f t="shared" si="60"/>
        <v>5.5090236799892819E-2</v>
      </c>
      <c r="AI193" s="4">
        <f t="shared" si="72"/>
        <v>0.77761358517839019</v>
      </c>
      <c r="AJ193" s="3">
        <f t="shared" si="61"/>
        <v>3198.0871157334336</v>
      </c>
      <c r="AK193" s="4">
        <f t="shared" si="62"/>
        <v>0.11572666608336322</v>
      </c>
      <c r="AL193" s="4">
        <f t="shared" si="63"/>
        <v>48.436264809862358</v>
      </c>
      <c r="AM193" s="3">
        <f t="shared" si="64"/>
        <v>3201.7792780170466</v>
      </c>
      <c r="AN193" s="4">
        <f t="shared" si="65"/>
        <v>0.11470578061847712</v>
      </c>
      <c r="AO193" s="3">
        <f t="shared" si="66"/>
        <v>915.22639787753019</v>
      </c>
      <c r="AP193" s="4">
        <f t="shared" si="67"/>
        <v>0.74693925810896022</v>
      </c>
      <c r="AQ193" s="4">
        <f t="shared" si="73"/>
        <v>3060.0290398988</v>
      </c>
      <c r="AR193" s="4">
        <f t="shared" si="74"/>
        <v>0.15389982102708336</v>
      </c>
      <c r="AS193" s="4">
        <f t="shared" si="75"/>
        <v>3231.3516911684737</v>
      </c>
      <c r="AT193" s="4">
        <f t="shared" si="76"/>
        <v>0.10652898760970522</v>
      </c>
      <c r="AU193" s="3">
        <f t="shared" si="77"/>
        <v>148437.32580700377</v>
      </c>
      <c r="AV193" s="4"/>
      <c r="AW193" s="4"/>
      <c r="AX193" s="4"/>
      <c r="AY193" s="4"/>
      <c r="AZ193" s="3">
        <f t="shared" si="68"/>
        <v>2693.8253903793625</v>
      </c>
      <c r="BA193" s="3">
        <f t="shared" si="69"/>
        <v>851563.43876124674</v>
      </c>
      <c r="BB193" s="4">
        <f t="shared" si="70"/>
        <v>6.5104271693629728E-2</v>
      </c>
      <c r="BC193" s="4">
        <f t="shared" si="71"/>
        <v>0.25515538734980636</v>
      </c>
      <c r="BD193" s="4">
        <f t="shared" si="78"/>
        <v>7.7510224400705461</v>
      </c>
      <c r="BE193" s="4"/>
    </row>
    <row r="194" spans="27:57" x14ac:dyDescent="0.2">
      <c r="AA194">
        <v>3270.9456953386548</v>
      </c>
      <c r="AB194">
        <v>31.948043016999833</v>
      </c>
      <c r="AC194">
        <v>500</v>
      </c>
      <c r="AE194" s="3">
        <f t="shared" si="57"/>
        <v>3388.0931223821763</v>
      </c>
      <c r="AF194" s="3">
        <f t="shared" si="58"/>
        <v>13723.519662917186</v>
      </c>
      <c r="AG194" s="4">
        <f t="shared" si="59"/>
        <v>1.2826815294349147E-3</v>
      </c>
      <c r="AH194" s="4">
        <f t="shared" si="60"/>
        <v>3.581454354637114E-2</v>
      </c>
      <c r="AI194" s="4">
        <f t="shared" si="72"/>
        <v>0.38763751223217413</v>
      </c>
      <c r="AJ194" s="3">
        <f t="shared" si="61"/>
        <v>3180.0210957674649</v>
      </c>
      <c r="AK194" s="4">
        <f t="shared" si="62"/>
        <v>2.7797648765849076E-2</v>
      </c>
      <c r="AL194" s="4">
        <f t="shared" si="63"/>
        <v>2.5274900830554086</v>
      </c>
      <c r="AM194" s="3">
        <f t="shared" si="64"/>
        <v>3183.5699030316505</v>
      </c>
      <c r="AN194" s="4">
        <f t="shared" si="65"/>
        <v>2.6712700376383937E-2</v>
      </c>
      <c r="AO194" s="3">
        <f t="shared" si="66"/>
        <v>911.84987383477448</v>
      </c>
      <c r="AP194" s="4">
        <f t="shared" si="67"/>
        <v>0.72122744956168805</v>
      </c>
      <c r="AQ194" s="4">
        <f t="shared" si="73"/>
        <v>3043.7584722348038</v>
      </c>
      <c r="AR194" s="4">
        <f t="shared" si="74"/>
        <v>6.9456128063394629E-2</v>
      </c>
      <c r="AS194" s="4">
        <f t="shared" si="75"/>
        <v>3214.4594171199856</v>
      </c>
      <c r="AT194" s="4">
        <f t="shared" si="76"/>
        <v>1.7269096915661558E-2</v>
      </c>
      <c r="AU194" s="3">
        <f t="shared" si="77"/>
        <v>3190.699626996904</v>
      </c>
      <c r="AV194" s="4"/>
      <c r="AW194" s="4"/>
      <c r="AX194" s="4"/>
      <c r="AY194" s="4"/>
      <c r="AZ194" s="3">
        <f t="shared" si="68"/>
        <v>2680.3930002997304</v>
      </c>
      <c r="BA194" s="3">
        <f t="shared" si="69"/>
        <v>348752.48561773688</v>
      </c>
      <c r="BB194" s="4">
        <f t="shared" si="70"/>
        <v>3.2596475440273227E-2</v>
      </c>
      <c r="BC194" s="4">
        <f t="shared" si="71"/>
        <v>0.18054494022340595</v>
      </c>
      <c r="BD194" s="4">
        <f t="shared" si="78"/>
        <v>4.3874749480792952</v>
      </c>
      <c r="BE194" s="4"/>
    </row>
    <row r="195" spans="27:57" x14ac:dyDescent="0.2">
      <c r="AA195">
        <v>3385.5652834406237</v>
      </c>
      <c r="AB195">
        <v>31.999776642718164</v>
      </c>
      <c r="AC195">
        <v>500</v>
      </c>
      <c r="AE195" s="3">
        <f t="shared" si="57"/>
        <v>3355.7177922652727</v>
      </c>
      <c r="AF195" s="3">
        <f t="shared" si="58"/>
        <v>890.87272946265728</v>
      </c>
      <c r="AG195" s="4">
        <f t="shared" si="59"/>
        <v>7.7723666499172057E-5</v>
      </c>
      <c r="AH195" s="4">
        <f t="shared" si="60"/>
        <v>8.8161026819775674E-3</v>
      </c>
      <c r="AI195" s="4">
        <f t="shared" si="72"/>
        <v>4.816488814426919E-2</v>
      </c>
      <c r="AJ195" s="3">
        <f t="shared" si="61"/>
        <v>3159.8703257641346</v>
      </c>
      <c r="AK195" s="4">
        <f t="shared" si="62"/>
        <v>6.6663891782090756E-2</v>
      </c>
      <c r="AL195" s="4">
        <f t="shared" si="63"/>
        <v>15.045704234309023</v>
      </c>
      <c r="AM195" s="3">
        <f t="shared" si="64"/>
        <v>3163.2599785929901</v>
      </c>
      <c r="AN195" s="4">
        <f t="shared" si="65"/>
        <v>6.5662684437061858E-2</v>
      </c>
      <c r="AO195" s="3">
        <f t="shared" si="66"/>
        <v>908.10498242406607</v>
      </c>
      <c r="AP195" s="4">
        <f t="shared" si="67"/>
        <v>0.73177153402837558</v>
      </c>
      <c r="AQ195" s="4">
        <f t="shared" si="73"/>
        <v>3025.5711572775226</v>
      </c>
      <c r="AR195" s="4">
        <f t="shared" si="74"/>
        <v>0.10633205861481794</v>
      </c>
      <c r="AS195" s="4">
        <f t="shared" si="75"/>
        <v>3195.5751319880146</v>
      </c>
      <c r="AT195" s="4">
        <f t="shared" si="76"/>
        <v>5.6117704296497629E-2</v>
      </c>
      <c r="AU195" s="3">
        <f t="shared" si="77"/>
        <v>36096.257648985345</v>
      </c>
      <c r="AV195" s="4"/>
      <c r="AW195" s="4"/>
      <c r="AX195" s="4"/>
      <c r="AY195" s="4"/>
      <c r="AZ195" s="3">
        <f t="shared" si="68"/>
        <v>2665.3879876761566</v>
      </c>
      <c r="BA195" s="3">
        <f t="shared" si="69"/>
        <v>518655.33733462071</v>
      </c>
      <c r="BB195" s="4">
        <f t="shared" si="70"/>
        <v>4.5249779383556024E-2</v>
      </c>
      <c r="BC195" s="4">
        <f t="shared" si="71"/>
        <v>0.21271995530169713</v>
      </c>
      <c r="BD195" s="4">
        <f t="shared" si="78"/>
        <v>5.7085780848113234</v>
      </c>
      <c r="BE195" s="4"/>
    </row>
    <row r="196" spans="27:57" x14ac:dyDescent="0.2">
      <c r="AA196">
        <v>3132.1914539508548</v>
      </c>
      <c r="AB196">
        <v>32.081560848805289</v>
      </c>
      <c r="AC196">
        <v>500</v>
      </c>
      <c r="AE196" s="3">
        <f t="shared" si="57"/>
        <v>3305.8443800152154</v>
      </c>
      <c r="AF196" s="3">
        <f t="shared" si="58"/>
        <v>30155.338730714288</v>
      </c>
      <c r="AG196" s="4">
        <f t="shared" si="59"/>
        <v>3.0737434101456179E-3</v>
      </c>
      <c r="AH196" s="4">
        <f t="shared" si="60"/>
        <v>5.5441351085138771E-2</v>
      </c>
      <c r="AI196" s="4">
        <f t="shared" si="72"/>
        <v>0.73059190875811975</v>
      </c>
      <c r="AJ196" s="3">
        <f t="shared" si="61"/>
        <v>3128.445678376077</v>
      </c>
      <c r="AK196" s="4">
        <f t="shared" si="62"/>
        <v>1.1958961097518382E-3</v>
      </c>
      <c r="AL196" s="4">
        <f t="shared" si="63"/>
        <v>4.4795584378802041E-3</v>
      </c>
      <c r="AM196" s="3">
        <f t="shared" si="64"/>
        <v>3131.5887051165732</v>
      </c>
      <c r="AN196" s="4">
        <f t="shared" si="65"/>
        <v>1.9243677889525755E-4</v>
      </c>
      <c r="AO196" s="3">
        <f t="shared" si="66"/>
        <v>902.3095612260264</v>
      </c>
      <c r="AP196" s="4">
        <f t="shared" si="67"/>
        <v>0.71192387997614914</v>
      </c>
      <c r="AQ196" s="4">
        <f t="shared" si="73"/>
        <v>2997.1261715047508</v>
      </c>
      <c r="AR196" s="4">
        <f t="shared" si="74"/>
        <v>4.3121656013631153E-2</v>
      </c>
      <c r="AS196" s="4">
        <f t="shared" si="75"/>
        <v>3166.0357593806289</v>
      </c>
      <c r="AT196" s="4">
        <f t="shared" si="76"/>
        <v>1.0805311848700644E-2</v>
      </c>
      <c r="AU196" s="3">
        <f t="shared" si="77"/>
        <v>1145.4370100238343</v>
      </c>
      <c r="AV196" s="4"/>
      <c r="AW196" s="4"/>
      <c r="AX196" s="4"/>
      <c r="AY196" s="4"/>
      <c r="AZ196" s="3">
        <f t="shared" si="68"/>
        <v>2641.9404063581824</v>
      </c>
      <c r="BA196" s="3">
        <f t="shared" si="69"/>
        <v>240346.08966571276</v>
      </c>
      <c r="BB196" s="4">
        <f t="shared" si="70"/>
        <v>2.4498554496812756E-2</v>
      </c>
      <c r="BC196" s="4">
        <f t="shared" si="71"/>
        <v>0.15652014086632032</v>
      </c>
      <c r="BD196" s="4">
        <f t="shared" si="78"/>
        <v>3.4656084612328359</v>
      </c>
      <c r="BE196" s="4"/>
    </row>
    <row r="197" spans="27:57" x14ac:dyDescent="0.2">
      <c r="AA197">
        <v>2786.8266201459487</v>
      </c>
      <c r="AB197">
        <v>32.288466619956793</v>
      </c>
      <c r="AC197">
        <v>500</v>
      </c>
      <c r="AE197" s="3">
        <f t="shared" si="57"/>
        <v>3186.3579866193404</v>
      </c>
      <c r="AF197" s="3">
        <f t="shared" si="58"/>
        <v>159625.31279609562</v>
      </c>
      <c r="AG197" s="4">
        <f t="shared" si="59"/>
        <v>2.0553314165694087E-2</v>
      </c>
      <c r="AH197" s="4">
        <f t="shared" si="60"/>
        <v>0.14336427088258108</v>
      </c>
      <c r="AI197" s="4">
        <f t="shared" si="72"/>
        <v>2.8656052928092994</v>
      </c>
      <c r="AJ197" s="3">
        <f t="shared" si="61"/>
        <v>3051.2267958009525</v>
      </c>
      <c r="AK197" s="4">
        <f t="shared" si="62"/>
        <v>9.4875000024636211E-2</v>
      </c>
      <c r="AL197" s="4">
        <f t="shared" si="63"/>
        <v>25.084966671782304</v>
      </c>
      <c r="AM197" s="3">
        <f t="shared" si="64"/>
        <v>3053.7720021081582</v>
      </c>
      <c r="AN197" s="4">
        <f t="shared" si="65"/>
        <v>9.5788299147303718E-2</v>
      </c>
      <c r="AO197" s="3">
        <f t="shared" si="66"/>
        <v>888.29872880834876</v>
      </c>
      <c r="AP197" s="4">
        <f t="shared" si="67"/>
        <v>0.68125080965322926</v>
      </c>
      <c r="AQ197" s="4">
        <f t="shared" si="73"/>
        <v>2926.8049563878126</v>
      </c>
      <c r="AR197" s="4">
        <f t="shared" si="74"/>
        <v>5.0228577274941157E-2</v>
      </c>
      <c r="AS197" s="4">
        <f t="shared" si="75"/>
        <v>3092.9859697189577</v>
      </c>
      <c r="AT197" s="4">
        <f t="shared" si="76"/>
        <v>0.10985948941343725</v>
      </c>
      <c r="AU197" s="3">
        <f t="shared" si="77"/>
        <v>93733.547330967907</v>
      </c>
      <c r="AV197" s="4"/>
      <c r="AW197" s="4"/>
      <c r="AX197" s="4"/>
      <c r="AY197" s="4"/>
      <c r="AZ197" s="3">
        <f t="shared" si="68"/>
        <v>2584.0758154317905</v>
      </c>
      <c r="BA197" s="3">
        <f t="shared" si="69"/>
        <v>41107.888812238722</v>
      </c>
      <c r="BB197" s="4">
        <f t="shared" si="70"/>
        <v>5.2930411765309288E-3</v>
      </c>
      <c r="BC197" s="4">
        <f t="shared" si="71"/>
        <v>7.2753289798681467E-2</v>
      </c>
      <c r="BD197" s="4">
        <f t="shared" si="78"/>
        <v>1.0359383948511713</v>
      </c>
      <c r="BE197" s="4"/>
    </row>
    <row r="198" spans="27:57" x14ac:dyDescent="0.2">
      <c r="AA198">
        <v>2850.3613553812625</v>
      </c>
      <c r="AB198">
        <v>32.351154491413169</v>
      </c>
      <c r="AC198">
        <v>500</v>
      </c>
      <c r="AE198" s="3">
        <f t="shared" si="57"/>
        <v>3151.9231083102841</v>
      </c>
      <c r="AF198" s="3">
        <f t="shared" si="58"/>
        <v>90939.490829624279</v>
      </c>
      <c r="AG198" s="4">
        <f t="shared" si="59"/>
        <v>1.1193159068137934E-2</v>
      </c>
      <c r="AH198" s="4">
        <f t="shared" si="60"/>
        <v>0.10579772714069964</v>
      </c>
      <c r="AI198" s="4">
        <f t="shared" si="72"/>
        <v>1.8372339724164259</v>
      </c>
      <c r="AJ198" s="3">
        <f t="shared" si="61"/>
        <v>3028.4555584242257</v>
      </c>
      <c r="AK198" s="4">
        <f t="shared" si="62"/>
        <v>6.2481271964600259E-2</v>
      </c>
      <c r="AL198" s="4">
        <f t="shared" si="63"/>
        <v>11.127552335646127</v>
      </c>
      <c r="AM198" s="3">
        <f t="shared" si="64"/>
        <v>3030.8267203094119</v>
      </c>
      <c r="AN198" s="4">
        <f t="shared" si="65"/>
        <v>6.3313153115637358E-2</v>
      </c>
      <c r="AO198" s="3">
        <f t="shared" si="66"/>
        <v>884.22924232913613</v>
      </c>
      <c r="AP198" s="4">
        <f t="shared" si="67"/>
        <v>0.68978345827634124</v>
      </c>
      <c r="AQ198" s="4">
        <f t="shared" si="73"/>
        <v>2905.9532358770389</v>
      </c>
      <c r="AR198" s="4">
        <f t="shared" si="74"/>
        <v>1.9503450111973783E-2</v>
      </c>
      <c r="AS198" s="4">
        <f t="shared" si="75"/>
        <v>3071.318743197759</v>
      </c>
      <c r="AT198" s="4">
        <f t="shared" si="76"/>
        <v>7.7519079256160278E-2</v>
      </c>
      <c r="AU198" s="3">
        <f t="shared" si="77"/>
        <v>48822.167230689643</v>
      </c>
      <c r="AV198" s="4"/>
      <c r="AW198" s="4"/>
      <c r="AX198" s="4"/>
      <c r="AY198" s="4"/>
      <c r="AZ198" s="3">
        <f t="shared" si="68"/>
        <v>2566.9445421522291</v>
      </c>
      <c r="BA198" s="3">
        <f t="shared" si="69"/>
        <v>80325.090020900752</v>
      </c>
      <c r="BB198" s="4">
        <f t="shared" si="70"/>
        <v>9.8867005034247984E-3</v>
      </c>
      <c r="BC198" s="4">
        <f t="shared" si="71"/>
        <v>9.9431888765248735E-2</v>
      </c>
      <c r="BD198" s="4">
        <f t="shared" si="78"/>
        <v>1.6739346313493058</v>
      </c>
      <c r="BE198" s="4"/>
    </row>
    <row r="199" spans="27:57" x14ac:dyDescent="0.2">
      <c r="AA199">
        <v>2981.9972404891059</v>
      </c>
      <c r="AB199">
        <v>32.386113447560035</v>
      </c>
      <c r="AC199">
        <v>500</v>
      </c>
      <c r="AE199" s="3">
        <f t="shared" si="57"/>
        <v>3133.0564333446287</v>
      </c>
      <c r="AF199" s="3">
        <f t="shared" si="58"/>
        <v>22818.879746162009</v>
      </c>
      <c r="AG199" s="4">
        <f t="shared" si="59"/>
        <v>2.5661370389692237E-3</v>
      </c>
      <c r="AH199" s="4">
        <f t="shared" si="60"/>
        <v>5.0657053200607947E-2</v>
      </c>
      <c r="AI199" s="4">
        <f t="shared" si="72"/>
        <v>0.62260628800498929</v>
      </c>
      <c r="AJ199" s="3">
        <f t="shared" si="61"/>
        <v>3015.8792994739511</v>
      </c>
      <c r="AK199" s="4">
        <f t="shared" si="62"/>
        <v>1.136220333298759E-2</v>
      </c>
      <c r="AL199" s="4">
        <f t="shared" si="63"/>
        <v>0.38497484352608935</v>
      </c>
      <c r="AM199" s="3">
        <f t="shared" si="64"/>
        <v>3018.154781380435</v>
      </c>
      <c r="AN199" s="4">
        <f t="shared" si="65"/>
        <v>1.2125276442374749E-2</v>
      </c>
      <c r="AO199" s="3">
        <f t="shared" si="66"/>
        <v>881.99382446499976</v>
      </c>
      <c r="AP199" s="4">
        <f t="shared" si="67"/>
        <v>0.70422714934493513</v>
      </c>
      <c r="AQ199" s="4">
        <f t="shared" si="73"/>
        <v>2894.4148422231219</v>
      </c>
      <c r="AR199" s="4">
        <f t="shared" si="74"/>
        <v>2.9370382063673133E-2</v>
      </c>
      <c r="AS199" s="4">
        <f t="shared" si="75"/>
        <v>3059.3278020599423</v>
      </c>
      <c r="AT199" s="4">
        <f t="shared" si="76"/>
        <v>2.5932472545867499E-2</v>
      </c>
      <c r="AU199" s="3">
        <f t="shared" si="77"/>
        <v>5980.0157528609161</v>
      </c>
      <c r="AV199" s="4"/>
      <c r="AW199" s="4"/>
      <c r="AX199" s="4"/>
      <c r="AY199" s="4"/>
      <c r="AZ199" s="3">
        <f t="shared" si="68"/>
        <v>2557.4699432404691</v>
      </c>
      <c r="BA199" s="3">
        <f t="shared" si="69"/>
        <v>180223.42610923247</v>
      </c>
      <c r="BB199" s="4">
        <f t="shared" si="70"/>
        <v>2.0267340648333992E-2</v>
      </c>
      <c r="BC199" s="4">
        <f t="shared" si="71"/>
        <v>0.14236341049698828</v>
      </c>
      <c r="BD199" s="4">
        <f t="shared" si="78"/>
        <v>2.9332642819655179</v>
      </c>
      <c r="BE199" s="4"/>
    </row>
    <row r="200" spans="27:57" x14ac:dyDescent="0.2">
      <c r="AA200">
        <v>3639.5808328680846</v>
      </c>
      <c r="AB200">
        <v>32.41865178089742</v>
      </c>
      <c r="AC200">
        <v>500</v>
      </c>
      <c r="AE200" s="3">
        <f t="shared" si="57"/>
        <v>3115.7073865087923</v>
      </c>
      <c r="AF200" s="3">
        <f t="shared" si="58"/>
        <v>274443.38780036231</v>
      </c>
      <c r="AG200" s="4">
        <f t="shared" si="59"/>
        <v>2.0718105166862497E-2</v>
      </c>
      <c r="AH200" s="4">
        <f t="shared" si="60"/>
        <v>0.1439378517515893</v>
      </c>
      <c r="AI200" s="4">
        <f t="shared" si="72"/>
        <v>3.2944901207620134</v>
      </c>
      <c r="AJ200" s="3">
        <f t="shared" si="61"/>
        <v>3004.2517015949984</v>
      </c>
      <c r="AK200" s="4">
        <f t="shared" si="62"/>
        <v>0.17456107185080164</v>
      </c>
      <c r="AL200" s="4">
        <f t="shared" si="63"/>
        <v>110.9037341330686</v>
      </c>
      <c r="AM200" s="3">
        <f t="shared" si="64"/>
        <v>3006.4390020343117</v>
      </c>
      <c r="AN200" s="4">
        <f t="shared" si="65"/>
        <v>0.17396009593083847</v>
      </c>
      <c r="AO200" s="3">
        <f t="shared" si="66"/>
        <v>879.93468637217211</v>
      </c>
      <c r="AP200" s="4">
        <f t="shared" si="67"/>
        <v>0.7582318605412699</v>
      </c>
      <c r="AQ200" s="4">
        <f t="shared" si="73"/>
        <v>2883.7327591766912</v>
      </c>
      <c r="AR200" s="4">
        <f t="shared" si="74"/>
        <v>0.20767448461798976</v>
      </c>
      <c r="AS200" s="4">
        <f t="shared" si="75"/>
        <v>3048.2259361796391</v>
      </c>
      <c r="AT200" s="4">
        <f t="shared" si="76"/>
        <v>0.16247884683534899</v>
      </c>
      <c r="AU200" s="3">
        <f t="shared" si="77"/>
        <v>349700.61383740202</v>
      </c>
      <c r="AV200" s="4"/>
      <c r="AW200" s="4"/>
      <c r="AX200" s="4"/>
      <c r="AY200" s="4"/>
      <c r="AZ200" s="3">
        <f t="shared" si="68"/>
        <v>2548.7016575423195</v>
      </c>
      <c r="BA200" s="3">
        <f t="shared" si="69"/>
        <v>1190017.3751594215</v>
      </c>
      <c r="BB200" s="4">
        <f t="shared" si="70"/>
        <v>8.9836032584181671E-2</v>
      </c>
      <c r="BC200" s="4">
        <f t="shared" si="71"/>
        <v>0.29972659639108051</v>
      </c>
      <c r="BD200" s="4">
        <f t="shared" si="78"/>
        <v>9.8995079241329247</v>
      </c>
      <c r="BE200" s="4"/>
    </row>
    <row r="201" spans="27:57" x14ac:dyDescent="0.2">
      <c r="AA201">
        <v>3421.0558423213056</v>
      </c>
      <c r="AB201">
        <v>32.471359348943423</v>
      </c>
      <c r="AC201">
        <v>500</v>
      </c>
      <c r="AE201" s="3">
        <f t="shared" si="57"/>
        <v>3088.0269858931933</v>
      </c>
      <c r="AF201" s="3">
        <f t="shared" si="58"/>
        <v>110908.21921381621</v>
      </c>
      <c r="AG201" s="4">
        <f t="shared" si="59"/>
        <v>9.4764004694058747E-3</v>
      </c>
      <c r="AH201" s="4">
        <f t="shared" si="60"/>
        <v>9.7346805131991232E-2</v>
      </c>
      <c r="AI201" s="4">
        <f t="shared" si="72"/>
        <v>1.7764894627835712</v>
      </c>
      <c r="AJ201" s="3">
        <f t="shared" si="61"/>
        <v>2985.5741088933778</v>
      </c>
      <c r="AK201" s="4">
        <f t="shared" si="62"/>
        <v>0.12729454107140159</v>
      </c>
      <c r="AL201" s="4">
        <f t="shared" si="63"/>
        <v>55.434447401686512</v>
      </c>
      <c r="AM201" s="3">
        <f t="shared" si="64"/>
        <v>2987.6203292587161</v>
      </c>
      <c r="AN201" s="4">
        <f t="shared" si="65"/>
        <v>0.12669641567981199</v>
      </c>
      <c r="AO201" s="3">
        <f t="shared" si="66"/>
        <v>876.64244470483595</v>
      </c>
      <c r="AP201" s="4">
        <f t="shared" si="67"/>
        <v>0.74375091050545272</v>
      </c>
      <c r="AQ201" s="4">
        <f t="shared" si="73"/>
        <v>2866.5457390645479</v>
      </c>
      <c r="AR201" s="4">
        <f t="shared" si="74"/>
        <v>0.16208741652124078</v>
      </c>
      <c r="AS201" s="4">
        <f t="shared" si="75"/>
        <v>3030.3618367353893</v>
      </c>
      <c r="AT201" s="4">
        <f t="shared" si="76"/>
        <v>0.11420275598916177</v>
      </c>
      <c r="AU201" s="3">
        <f t="shared" si="77"/>
        <v>152641.80600076803</v>
      </c>
      <c r="AV201" s="4"/>
      <c r="AW201" s="4"/>
      <c r="AX201" s="4"/>
      <c r="AY201" s="4"/>
      <c r="AZ201" s="3">
        <f t="shared" si="68"/>
        <v>2534.6001430786159</v>
      </c>
      <c r="BA201" s="3">
        <f t="shared" si="69"/>
        <v>785803.70671984588</v>
      </c>
      <c r="BB201" s="4">
        <f t="shared" si="70"/>
        <v>6.714191849807627E-2</v>
      </c>
      <c r="BC201" s="4">
        <f t="shared" si="71"/>
        <v>0.25911757659038931</v>
      </c>
      <c r="BD201" s="4">
        <f t="shared" si="78"/>
        <v>7.7148127852014623</v>
      </c>
      <c r="BE201" s="4"/>
    </row>
    <row r="202" spans="27:57" x14ac:dyDescent="0.2">
      <c r="AA202">
        <v>2996.7708402460298</v>
      </c>
      <c r="AB202">
        <v>32.71128517367913</v>
      </c>
      <c r="AC202">
        <v>500</v>
      </c>
      <c r="AE202" s="3">
        <f t="shared" ref="AE202:AE265" si="79">(((8.314*$AC202)/$AB202)*(1+AE$6/($AB202-AE$5))-AE$4/($AB202^2))</f>
        <v>2968.251102156345</v>
      </c>
      <c r="AF202" s="3">
        <f t="shared" ref="AF202:AF265" si="80">(AE202-AA202)^2</f>
        <v>813.37546070421683</v>
      </c>
      <c r="AG202" s="4">
        <f t="shared" ref="AG202:AG265" si="81">(ABS(AE202-AA202)/AA202)^2</f>
        <v>9.0569922753964675E-5</v>
      </c>
      <c r="AH202" s="4">
        <f t="shared" ref="AH202:AH265" si="82">(ABS(AE202-AA202)/AA202)</f>
        <v>9.5168231439890002E-3</v>
      </c>
      <c r="AI202" s="4">
        <f t="shared" si="72"/>
        <v>5.0823522858476217E-2</v>
      </c>
      <c r="AJ202" s="3">
        <f t="shared" ref="AJ202:AJ265" si="83">(((8.314*$AC202)/$AB202)*(1+AJ$3/($AB202-AJ$2))-AJ$1/($AB202^2)) +$AJ$4*AB202 + $AJ$5*AB202^2 +$AJ$6*AB202^-1 + $AJ$7*AB202^-2</f>
        <v>2902.9414069021736</v>
      </c>
      <c r="AK202" s="4">
        <f t="shared" ref="AK202:AK265" si="84">(ABS(AJ202-AA202)/AA202)</f>
        <v>3.1310179638611588E-2</v>
      </c>
      <c r="AL202" s="4">
        <f t="shared" ref="AL202:AL265" si="85">(ABS(AJ202-AA202)^2)/AA202</f>
        <v>2.9378164133852689</v>
      </c>
      <c r="AM202" s="3">
        <f t="shared" ref="AM202:AM265" si="86">(((8.314*$AC202)/$AB202)*(1+AM$3/($AB202-AM$2))-AM$1/($AB202^2)) +$AM$4*$AB202 + $AM$5*$AB202^-1 + (8.314*$AC202)*($AM$6*$AB202 + $AM$7*$AB202^-1)</f>
        <v>2904.3719276897186</v>
      </c>
      <c r="AN202" s="4">
        <f t="shared" ref="AN202:AN265" si="87">(ABS(AM202-AA202)/AA202)</f>
        <v>3.0832825558568699E-2</v>
      </c>
      <c r="AO202" s="3">
        <f t="shared" ref="AO202:AO265" si="88">(8.314*$AC202)/($AB202-AO$3)  -$AO$2/($AB202^2) +$AO$4*AB202 + $AO$5*AB202^2 +$AO$6*AB202^-1 + $AO$7*AB202^-2</f>
        <v>862.30410068417098</v>
      </c>
      <c r="AP202" s="4">
        <f t="shared" ref="AP202:AP265" si="89">(ABS(AO202-AA202)/AA202)</f>
        <v>0.71225557553363772</v>
      </c>
      <c r="AQ202" s="4">
        <f t="shared" si="73"/>
        <v>2790.0926205178066</v>
      </c>
      <c r="AR202" s="4">
        <f t="shared" si="74"/>
        <v>6.8966975036120967E-2</v>
      </c>
      <c r="AS202" s="4">
        <f t="shared" si="75"/>
        <v>2950.8715367222048</v>
      </c>
      <c r="AT202" s="4">
        <f t="shared" si="76"/>
        <v>1.5316254051663399E-2</v>
      </c>
      <c r="AU202" s="3">
        <f t="shared" si="77"/>
        <v>2106.7460639722126</v>
      </c>
      <c r="AV202" s="4"/>
      <c r="AW202" s="4"/>
      <c r="AX202" s="4"/>
      <c r="AY202" s="4"/>
      <c r="AZ202" s="3">
        <f t="shared" ref="AZ202:AZ265" si="90">(((8.314*$AC202)/$AB202)*(1+AZ$6/($AB202-AZ$5))-AZ$4/($AB202^2))</f>
        <v>2471.962210712034</v>
      </c>
      <c r="BA202" s="3">
        <f t="shared" ref="BA202:BA265" si="91">(AZ202-AA202)^2</f>
        <v>275424.09763335087</v>
      </c>
      <c r="BB202" s="4">
        <f t="shared" ref="BB202:BB265" si="92">(ABS(AZ202-AA202)/AA202)^2</f>
        <v>3.0668664660273407E-2</v>
      </c>
      <c r="BC202" s="4">
        <f t="shared" ref="BC202:BC265" si="93">(ABS(AZ202-AA202)/AA202)</f>
        <v>0.17512471173501873</v>
      </c>
      <c r="BD202" s="4">
        <f t="shared" si="78"/>
        <v>4.0118798424174864</v>
      </c>
      <c r="BE202" s="4"/>
    </row>
    <row r="203" spans="27:57" x14ac:dyDescent="0.2">
      <c r="AA203">
        <v>2879.6882548347894</v>
      </c>
      <c r="AB203">
        <v>32.82910557323487</v>
      </c>
      <c r="AC203">
        <v>500</v>
      </c>
      <c r="AE203" s="3">
        <f t="shared" si="79"/>
        <v>2912.9057605933172</v>
      </c>
      <c r="AF203" s="3">
        <f t="shared" si="80"/>
        <v>1103.4026888178241</v>
      </c>
      <c r="AG203" s="4">
        <f t="shared" si="81"/>
        <v>1.3305864232782366E-4</v>
      </c>
      <c r="AH203" s="4">
        <f t="shared" si="82"/>
        <v>1.1535104781831141E-2</v>
      </c>
      <c r="AI203" s="4">
        <f t="shared" ref="AI203:AI266" si="94">(ABS(AE203-AA203)^1.5)/AA203</f>
        <v>6.6482149617369993E-2</v>
      </c>
      <c r="AJ203" s="3">
        <f t="shared" si="83"/>
        <v>2863.743426115122</v>
      </c>
      <c r="AK203" s="4">
        <f t="shared" si="84"/>
        <v>5.5369982125312222E-3</v>
      </c>
      <c r="AL203" s="4">
        <f t="shared" si="85"/>
        <v>8.828648811991481E-2</v>
      </c>
      <c r="AM203" s="3">
        <f t="shared" si="86"/>
        <v>2864.8867615092204</v>
      </c>
      <c r="AN203" s="4">
        <f t="shared" si="87"/>
        <v>5.1399637793147863E-3</v>
      </c>
      <c r="AO203" s="3">
        <f t="shared" si="88"/>
        <v>855.63178956059687</v>
      </c>
      <c r="AP203" s="4">
        <f t="shared" si="89"/>
        <v>0.70287346620799918</v>
      </c>
      <c r="AQ203" s="4">
        <f t="shared" ref="AQ203:AQ266" si="95">(8.314*$AC203/$AB203)*(AQ$4+AQ$5/AB203+AQ$6/(AB203^2)+AQ$7/(AB203^3))</f>
        <v>2753.5912224188173</v>
      </c>
      <c r="AR203" s="4">
        <f t="shared" ref="AR203:AR266" si="96">(ABS(AQ203-$AA203)/$AA203)</f>
        <v>4.3788431683278298E-2</v>
      </c>
      <c r="AS203" s="4">
        <f t="shared" ref="AS203:AS266" si="97">(8.314*$AC203/$AB203)*(1+(AS$2+$AS$3/$AC203+$AS$4/($AC203^2))/AB203+(AS$5+$AS$6/$AC203+$AS$7/($AC203^2))/(AB203^2) + (AT$2+$AT$3/$AC203+$AT$4/($AC203^2))/(AB203^3)  )</f>
        <v>2912.9051875031505</v>
      </c>
      <c r="AT203" s="4">
        <f t="shared" ref="AT203:AT266" si="98">(ABS(AS203-$AA203)/$AA203)</f>
        <v>1.1534905770648005E-2</v>
      </c>
      <c r="AU203" s="3">
        <f t="shared" ref="AU203:AU266" si="99">(AS203-AA203)^2</f>
        <v>1103.3646158944346</v>
      </c>
      <c r="AV203" s="4"/>
      <c r="AW203" s="4"/>
      <c r="AX203" s="4"/>
      <c r="AY203" s="4"/>
      <c r="AZ203" s="3">
        <f t="shared" si="90"/>
        <v>2442.1054763369289</v>
      </c>
      <c r="BA203" s="3">
        <f t="shared" si="91"/>
        <v>191478.68803790768</v>
      </c>
      <c r="BB203" s="4">
        <f t="shared" si="92"/>
        <v>2.3090295613049188E-2</v>
      </c>
      <c r="BC203" s="4">
        <f t="shared" si="93"/>
        <v>0.15195491309282891</v>
      </c>
      <c r="BD203" s="4">
        <f t="shared" ref="BD203:BD266" si="100">(ABS(AZ203-AA203)^1.5)/AA203</f>
        <v>3.1786657123225481</v>
      </c>
      <c r="BE203" s="4"/>
    </row>
    <row r="204" spans="27:57" x14ac:dyDescent="0.2">
      <c r="AA204">
        <v>3187.0449780344093</v>
      </c>
      <c r="AB204">
        <v>33.075389925325382</v>
      </c>
      <c r="AC204">
        <v>500</v>
      </c>
      <c r="AE204" s="3">
        <f t="shared" si="79"/>
        <v>2803.8669692631925</v>
      </c>
      <c r="AF204" s="3">
        <f t="shared" si="80"/>
        <v>146825.38640587471</v>
      </c>
      <c r="AG204" s="4">
        <f t="shared" si="81"/>
        <v>1.4455222045981285E-2</v>
      </c>
      <c r="AH204" s="4">
        <f t="shared" si="82"/>
        <v>0.12022987168745247</v>
      </c>
      <c r="AI204" s="4">
        <f t="shared" si="94"/>
        <v>2.3534917038147598</v>
      </c>
      <c r="AJ204" s="3">
        <f t="shared" si="83"/>
        <v>2784.5864358838503</v>
      </c>
      <c r="AK204" s="4">
        <f t="shared" si="84"/>
        <v>0.12627953007389711</v>
      </c>
      <c r="AL204" s="4">
        <f t="shared" si="85"/>
        <v>50.822275576998308</v>
      </c>
      <c r="AM204" s="3">
        <f t="shared" si="86"/>
        <v>2785.159557043211</v>
      </c>
      <c r="AN204" s="4">
        <f t="shared" si="87"/>
        <v>0.12609970168637491</v>
      </c>
      <c r="AO204" s="3">
        <f t="shared" si="88"/>
        <v>842.41091039072296</v>
      </c>
      <c r="AP204" s="4">
        <f t="shared" si="89"/>
        <v>0.73567649148451153</v>
      </c>
      <c r="AQ204" s="4">
        <f t="shared" si="95"/>
        <v>2679.4252604397193</v>
      </c>
      <c r="AR204" s="4">
        <f t="shared" si="96"/>
        <v>0.15927598169880908</v>
      </c>
      <c r="AS204" s="4">
        <f t="shared" si="97"/>
        <v>2835.732067655249</v>
      </c>
      <c r="AT204" s="4">
        <f t="shared" si="98"/>
        <v>0.11023155079406202</v>
      </c>
      <c r="AU204" s="3">
        <f t="shared" si="99"/>
        <v>123420.76099907589</v>
      </c>
      <c r="AV204" s="4"/>
      <c r="AW204" s="4"/>
      <c r="AX204" s="4"/>
      <c r="AY204" s="4"/>
      <c r="AZ204" s="3">
        <f t="shared" si="90"/>
        <v>2381.528954256326</v>
      </c>
      <c r="BA204" s="3">
        <f t="shared" si="91"/>
        <v>648856.06456325366</v>
      </c>
      <c r="BB204" s="4">
        <f t="shared" si="92"/>
        <v>6.3881040729671254E-2</v>
      </c>
      <c r="BC204" s="4">
        <f t="shared" si="93"/>
        <v>0.25274698955609987</v>
      </c>
      <c r="BD204" s="4">
        <f t="shared" si="100"/>
        <v>7.1733675441434412</v>
      </c>
      <c r="BE204" s="4"/>
    </row>
    <row r="205" spans="27:57" x14ac:dyDescent="0.2">
      <c r="AA205">
        <v>2642.4207381426095</v>
      </c>
      <c r="AB205">
        <v>33.08860001658983</v>
      </c>
      <c r="AC205">
        <v>500</v>
      </c>
      <c r="AE205" s="3">
        <f t="shared" si="79"/>
        <v>2798.256879598167</v>
      </c>
      <c r="AF205" s="3">
        <f t="shared" si="80"/>
        <v>24284.902983756521</v>
      </c>
      <c r="AG205" s="4">
        <f t="shared" si="81"/>
        <v>3.4780228796869803E-3</v>
      </c>
      <c r="AH205" s="4">
        <f t="shared" si="82"/>
        <v>5.8974764770086029E-2</v>
      </c>
      <c r="AI205" s="4">
        <f t="shared" si="94"/>
        <v>0.73620762388375571</v>
      </c>
      <c r="AJ205" s="3">
        <f t="shared" si="83"/>
        <v>2780.4433732643888</v>
      </c>
      <c r="AK205" s="4">
        <f t="shared" si="84"/>
        <v>5.2233405955933107E-2</v>
      </c>
      <c r="AL205" s="4">
        <f t="shared" si="85"/>
        <v>7.2093923314235298</v>
      </c>
      <c r="AM205" s="3">
        <f t="shared" si="86"/>
        <v>2780.987011750371</v>
      </c>
      <c r="AN205" s="4">
        <f t="shared" si="87"/>
        <v>5.2439140976906475E-2</v>
      </c>
      <c r="AO205" s="3">
        <f t="shared" si="88"/>
        <v>841.72826235947991</v>
      </c>
      <c r="AP205" s="4">
        <f t="shared" si="89"/>
        <v>0.68145562506024637</v>
      </c>
      <c r="AQ205" s="4">
        <f t="shared" si="95"/>
        <v>2675.5268386971252</v>
      </c>
      <c r="AR205" s="4">
        <f t="shared" si="96"/>
        <v>1.2528701457961762E-2</v>
      </c>
      <c r="AS205" s="4">
        <f t="shared" si="97"/>
        <v>2831.6744238105071</v>
      </c>
      <c r="AT205" s="4">
        <f t="shared" si="98"/>
        <v>7.1621329236511502E-2</v>
      </c>
      <c r="AU205" s="3">
        <f t="shared" si="99"/>
        <v>35816.957538883376</v>
      </c>
      <c r="AV205" s="4"/>
      <c r="AW205" s="4"/>
      <c r="AX205" s="4"/>
      <c r="AY205" s="4"/>
      <c r="AZ205" s="3">
        <f t="shared" si="90"/>
        <v>2378.3479114363017</v>
      </c>
      <c r="BA205" s="3">
        <f t="shared" si="91"/>
        <v>69734.457804659643</v>
      </c>
      <c r="BB205" s="4">
        <f t="shared" si="92"/>
        <v>9.9871940978886881E-3</v>
      </c>
      <c r="BC205" s="4">
        <f t="shared" si="93"/>
        <v>9.9935949977416477E-2</v>
      </c>
      <c r="BD205" s="4">
        <f t="shared" si="100"/>
        <v>1.6239909409519548</v>
      </c>
      <c r="BE205" s="4"/>
    </row>
    <row r="206" spans="27:57" x14ac:dyDescent="0.2">
      <c r="AA206">
        <v>2596.8336016776061</v>
      </c>
      <c r="AB206">
        <v>33.295365853397755</v>
      </c>
      <c r="AC206">
        <v>500</v>
      </c>
      <c r="AE206" s="3">
        <f t="shared" si="79"/>
        <v>2713.3770037727159</v>
      </c>
      <c r="AF206" s="3">
        <f t="shared" si="80"/>
        <v>13582.36457190243</v>
      </c>
      <c r="AG206" s="4">
        <f t="shared" si="81"/>
        <v>2.0141283354323126E-3</v>
      </c>
      <c r="AH206" s="4">
        <f t="shared" si="82"/>
        <v>4.4879041159903502E-2</v>
      </c>
      <c r="AI206" s="4">
        <f t="shared" si="94"/>
        <v>0.48449289826316544</v>
      </c>
      <c r="AJ206" s="3">
        <f t="shared" si="83"/>
        <v>2716.9034485341713</v>
      </c>
      <c r="AK206" s="4">
        <f t="shared" si="84"/>
        <v>4.623701987643631E-2</v>
      </c>
      <c r="AL206" s="4">
        <f t="shared" si="85"/>
        <v>5.5516718956676669</v>
      </c>
      <c r="AM206" s="3">
        <f t="shared" si="86"/>
        <v>2716.9994992074239</v>
      </c>
      <c r="AN206" s="4">
        <f t="shared" si="87"/>
        <v>4.627400748826889E-2</v>
      </c>
      <c r="AO206" s="3">
        <f t="shared" si="88"/>
        <v>831.37523364212643</v>
      </c>
      <c r="AP206" s="4">
        <f t="shared" si="89"/>
        <v>0.67985040200302338</v>
      </c>
      <c r="AQ206" s="4">
        <f t="shared" si="95"/>
        <v>2615.5346580230344</v>
      </c>
      <c r="AR206" s="4">
        <f t="shared" si="96"/>
        <v>7.2014842742896537E-3</v>
      </c>
      <c r="AS206" s="4">
        <f t="shared" si="97"/>
        <v>2769.2171045966597</v>
      </c>
      <c r="AT206" s="4">
        <f t="shared" si="98"/>
        <v>6.6382190529146901E-2</v>
      </c>
      <c r="AU206" s="3">
        <f t="shared" si="99"/>
        <v>29716.07207864337</v>
      </c>
      <c r="AV206" s="4"/>
      <c r="AW206" s="4"/>
      <c r="AX206" s="4"/>
      <c r="AY206" s="4"/>
      <c r="AZ206" s="3">
        <f t="shared" si="90"/>
        <v>2329.4308078265799</v>
      </c>
      <c r="BA206" s="3">
        <f t="shared" si="91"/>
        <v>71504.254159334421</v>
      </c>
      <c r="BB206" s="4">
        <f t="shared" si="92"/>
        <v>1.0603363180531761E-2</v>
      </c>
      <c r="BC206" s="4">
        <f t="shared" si="93"/>
        <v>0.10297263316304853</v>
      </c>
      <c r="BD206" s="4">
        <f t="shared" si="100"/>
        <v>1.683855379387226</v>
      </c>
      <c r="BE206" s="4"/>
    </row>
    <row r="207" spans="27:57" x14ac:dyDescent="0.2">
      <c r="AA207">
        <v>3241.1308831980446</v>
      </c>
      <c r="AB207">
        <v>33.396844686482083</v>
      </c>
      <c r="AC207">
        <v>500</v>
      </c>
      <c r="AE207" s="3">
        <f t="shared" si="79"/>
        <v>2673.6325380196749</v>
      </c>
      <c r="AF207" s="3">
        <f t="shared" si="80"/>
        <v>322054.37178018794</v>
      </c>
      <c r="AG207" s="4">
        <f t="shared" si="81"/>
        <v>3.0657452273620777E-2</v>
      </c>
      <c r="AH207" s="4">
        <f t="shared" si="82"/>
        <v>0.17509269623151269</v>
      </c>
      <c r="AI207" s="4">
        <f t="shared" si="94"/>
        <v>4.1710973894965164</v>
      </c>
      <c r="AJ207" s="3">
        <f t="shared" si="83"/>
        <v>2686.5930682980006</v>
      </c>
      <c r="AK207" s="4">
        <f t="shared" si="84"/>
        <v>0.17109392828742476</v>
      </c>
      <c r="AL207" s="4">
        <f t="shared" si="85"/>
        <v>94.878053135173346</v>
      </c>
      <c r="AM207" s="3">
        <f t="shared" si="86"/>
        <v>2686.4786577278405</v>
      </c>
      <c r="AN207" s="4">
        <f t="shared" si="87"/>
        <v>0.17112922787089829</v>
      </c>
      <c r="AO207" s="3">
        <f t="shared" si="88"/>
        <v>826.51361494898708</v>
      </c>
      <c r="AP207" s="4">
        <f t="shared" si="89"/>
        <v>0.74499221267687254</v>
      </c>
      <c r="AQ207" s="4">
        <f t="shared" si="95"/>
        <v>2586.7828200520726</v>
      </c>
      <c r="AR207" s="4">
        <f t="shared" si="96"/>
        <v>0.20188881187677388</v>
      </c>
      <c r="AS207" s="4">
        <f t="shared" si="97"/>
        <v>2739.2737500733419</v>
      </c>
      <c r="AT207" s="4">
        <f t="shared" si="98"/>
        <v>0.15484013179668848</v>
      </c>
      <c r="AU207" s="3">
        <f t="shared" si="99"/>
        <v>251860.58206814548</v>
      </c>
      <c r="AV207" s="4"/>
      <c r="AW207" s="4"/>
      <c r="AX207" s="4"/>
      <c r="AY207" s="4"/>
      <c r="AZ207" s="3">
        <f t="shared" si="90"/>
        <v>2306.0089233569302</v>
      </c>
      <c r="BA207" s="3">
        <f t="shared" si="91"/>
        <v>874453.07977708674</v>
      </c>
      <c r="BB207" s="4">
        <f t="shared" si="92"/>
        <v>8.324216625472286E-2</v>
      </c>
      <c r="BC207" s="4">
        <f t="shared" si="93"/>
        <v>0.28851718537155263</v>
      </c>
      <c r="BD207" s="4">
        <f t="shared" si="100"/>
        <v>8.8227874081571454</v>
      </c>
      <c r="BE207" s="4"/>
    </row>
    <row r="208" spans="27:57" x14ac:dyDescent="0.2">
      <c r="AA208">
        <v>3055.8488492672541</v>
      </c>
      <c r="AB208">
        <v>33.589014431087286</v>
      </c>
      <c r="AC208">
        <v>500</v>
      </c>
      <c r="AE208" s="3">
        <f t="shared" si="79"/>
        <v>2601.5597306986165</v>
      </c>
      <c r="AF208" s="3">
        <f t="shared" si="80"/>
        <v>206378.60324986969</v>
      </c>
      <c r="AG208" s="4">
        <f t="shared" si="81"/>
        <v>2.2100440540473203E-2</v>
      </c>
      <c r="AH208" s="4">
        <f t="shared" si="82"/>
        <v>0.14866216916375599</v>
      </c>
      <c r="AI208" s="4">
        <f t="shared" si="94"/>
        <v>3.1685942708258108</v>
      </c>
      <c r="AJ208" s="3">
        <f t="shared" si="83"/>
        <v>2630.7050215551035</v>
      </c>
      <c r="AK208" s="4">
        <f t="shared" si="84"/>
        <v>0.13912462581848367</v>
      </c>
      <c r="AL208" s="4">
        <f t="shared" si="85"/>
        <v>59.147975949490835</v>
      </c>
      <c r="AM208" s="3">
        <f t="shared" si="86"/>
        <v>2630.2077895096263</v>
      </c>
      <c r="AN208" s="4">
        <f t="shared" si="87"/>
        <v>0.13928734068757687</v>
      </c>
      <c r="AO208" s="3">
        <f t="shared" si="88"/>
        <v>817.68037319919483</v>
      </c>
      <c r="AP208" s="4">
        <f t="shared" si="89"/>
        <v>0.73242119832096331</v>
      </c>
      <c r="AQ208" s="4">
        <f t="shared" si="95"/>
        <v>2533.545268066041</v>
      </c>
      <c r="AR208" s="4">
        <f t="shared" si="96"/>
        <v>0.17091931144645897</v>
      </c>
      <c r="AS208" s="4">
        <f t="shared" si="97"/>
        <v>2683.8122933856262</v>
      </c>
      <c r="AT208" s="4">
        <f t="shared" si="98"/>
        <v>0.1217457322769209</v>
      </c>
      <c r="AU208" s="3">
        <f t="shared" si="99"/>
        <v>138411.19891226364</v>
      </c>
      <c r="AV208" s="4"/>
      <c r="AW208" s="4"/>
      <c r="AX208" s="4"/>
      <c r="AY208" s="4"/>
      <c r="AZ208" s="3">
        <f t="shared" si="90"/>
        <v>2262.6742702204137</v>
      </c>
      <c r="BA208" s="3">
        <f t="shared" si="91"/>
        <v>629125.91284613241</v>
      </c>
      <c r="BB208" s="4">
        <f t="shared" si="92"/>
        <v>6.737113058417625E-2</v>
      </c>
      <c r="BC208" s="4">
        <f t="shared" si="93"/>
        <v>0.25955949334242479</v>
      </c>
      <c r="BD208" s="4">
        <f t="shared" si="100"/>
        <v>7.3100662200156368</v>
      </c>
      <c r="BE208" s="4"/>
    </row>
    <row r="209" spans="27:57" x14ac:dyDescent="0.2">
      <c r="AA209">
        <v>2456.8641423536005</v>
      </c>
      <c r="AB209">
        <v>33.955460288336255</v>
      </c>
      <c r="AC209">
        <v>500</v>
      </c>
      <c r="AE209" s="3">
        <f t="shared" si="79"/>
        <v>2474.6069301932976</v>
      </c>
      <c r="AF209" s="3">
        <f t="shared" si="80"/>
        <v>314.80652032450081</v>
      </c>
      <c r="AG209" s="4">
        <f t="shared" si="81"/>
        <v>5.2153256957328577E-5</v>
      </c>
      <c r="AH209" s="4">
        <f t="shared" si="82"/>
        <v>7.221721190777762E-3</v>
      </c>
      <c r="AI209" s="4">
        <f t="shared" si="94"/>
        <v>3.0419470300172616E-2</v>
      </c>
      <c r="AJ209" s="3">
        <f t="shared" si="83"/>
        <v>2529.3140670453718</v>
      </c>
      <c r="AK209" s="4">
        <f t="shared" si="84"/>
        <v>2.9488779392728825E-2</v>
      </c>
      <c r="AL209" s="4">
        <f t="shared" si="85"/>
        <v>2.1364598462554585</v>
      </c>
      <c r="AM209" s="3">
        <f t="shared" si="86"/>
        <v>2528.139990008161</v>
      </c>
      <c r="AN209" s="4">
        <f t="shared" si="87"/>
        <v>2.9010903136988446E-2</v>
      </c>
      <c r="AO209" s="3">
        <f t="shared" si="88"/>
        <v>802.09091940852045</v>
      </c>
      <c r="AP209" s="4">
        <f t="shared" si="89"/>
        <v>0.67353061751304577</v>
      </c>
      <c r="AQ209" s="4">
        <f t="shared" si="95"/>
        <v>2436.2398027291783</v>
      </c>
      <c r="AR209" s="4">
        <f t="shared" si="96"/>
        <v>8.3945787920795267E-3</v>
      </c>
      <c r="AS209" s="4">
        <f t="shared" si="97"/>
        <v>2582.3808508480711</v>
      </c>
      <c r="AT209" s="4">
        <f t="shared" si="98"/>
        <v>5.1088176318218957E-2</v>
      </c>
      <c r="AU209" s="3">
        <f t="shared" si="99"/>
        <v>15754.444111285895</v>
      </c>
      <c r="AV209" s="4"/>
      <c r="AW209" s="4"/>
      <c r="AX209" s="4"/>
      <c r="AY209" s="4"/>
      <c r="AZ209" s="3">
        <f t="shared" si="90"/>
        <v>2183.5647635672012</v>
      </c>
      <c r="BA209" s="3">
        <f t="shared" si="91"/>
        <v>74692.550445031768</v>
      </c>
      <c r="BB209" s="4">
        <f t="shared" si="92"/>
        <v>1.2374139430601854E-2</v>
      </c>
      <c r="BC209" s="4">
        <f t="shared" si="93"/>
        <v>0.11123910926738785</v>
      </c>
      <c r="BD209" s="4">
        <f t="shared" si="100"/>
        <v>1.8389792329985064</v>
      </c>
      <c r="BE209" s="4"/>
    </row>
    <row r="210" spans="27:57" x14ac:dyDescent="0.2">
      <c r="AA210">
        <v>2323.8934253786279</v>
      </c>
      <c r="AB210">
        <v>34.103263418229822</v>
      </c>
      <c r="AC210">
        <v>500</v>
      </c>
      <c r="AE210" s="3">
        <f t="shared" si="79"/>
        <v>2426.9089547776694</v>
      </c>
      <c r="AF210" s="3">
        <f t="shared" si="80"/>
        <v>10612.199297364783</v>
      </c>
      <c r="AG210" s="4">
        <f t="shared" si="81"/>
        <v>1.9650471837940522E-3</v>
      </c>
      <c r="AH210" s="4">
        <f t="shared" si="82"/>
        <v>4.432885272363872E-2</v>
      </c>
      <c r="AI210" s="4">
        <f t="shared" si="94"/>
        <v>0.4499226332744769</v>
      </c>
      <c r="AJ210" s="3">
        <f t="shared" si="83"/>
        <v>2490.2317944541805</v>
      </c>
      <c r="AK210" s="4">
        <f t="shared" si="84"/>
        <v>7.1577451555658783E-2</v>
      </c>
      <c r="AL210" s="4">
        <f t="shared" si="85"/>
        <v>11.906076554352666</v>
      </c>
      <c r="AM210" s="3">
        <f t="shared" si="86"/>
        <v>2488.8030224818535</v>
      </c>
      <c r="AN210" s="4">
        <f t="shared" si="87"/>
        <v>7.0962633355855051E-2</v>
      </c>
      <c r="AO210" s="3">
        <f t="shared" si="88"/>
        <v>796.23290711445134</v>
      </c>
      <c r="AP210" s="4">
        <f t="shared" si="89"/>
        <v>0.65737116064833201</v>
      </c>
      <c r="AQ210" s="4">
        <f t="shared" si="95"/>
        <v>2398.4898100149026</v>
      </c>
      <c r="AR210" s="4">
        <f t="shared" si="96"/>
        <v>3.2099744257472071E-2</v>
      </c>
      <c r="AS210" s="4">
        <f t="shared" si="97"/>
        <v>2543.0081259571884</v>
      </c>
      <c r="AT210" s="4">
        <f t="shared" si="98"/>
        <v>9.4287757857424381E-2</v>
      </c>
      <c r="AU210" s="3">
        <f t="shared" si="99"/>
        <v>48011.252009632262</v>
      </c>
      <c r="AV210" s="4"/>
      <c r="AW210" s="4"/>
      <c r="AX210" s="4"/>
      <c r="AY210" s="4"/>
      <c r="AZ210" s="3">
        <f t="shared" si="90"/>
        <v>2152.900550854376</v>
      </c>
      <c r="BA210" s="3">
        <f t="shared" si="91"/>
        <v>29238.563138066547</v>
      </c>
      <c r="BB210" s="4">
        <f t="shared" si="92"/>
        <v>5.414066824669367E-3</v>
      </c>
      <c r="BC210" s="4">
        <f t="shared" si="93"/>
        <v>7.3580342651209274E-2</v>
      </c>
      <c r="BD210" s="4">
        <f t="shared" si="100"/>
        <v>0.96216778641596767</v>
      </c>
      <c r="BE210" s="4"/>
    </row>
    <row r="211" spans="27:57" x14ac:dyDescent="0.2">
      <c r="AA211">
        <v>2397.1689496368854</v>
      </c>
      <c r="AB211">
        <v>34.199023414281207</v>
      </c>
      <c r="AC211">
        <v>500</v>
      </c>
      <c r="AE211" s="3">
        <f t="shared" si="79"/>
        <v>2396.9918549291669</v>
      </c>
      <c r="AF211" s="3">
        <f t="shared" si="80"/>
        <v>3.136253550187424E-2</v>
      </c>
      <c r="AG211" s="4">
        <f t="shared" si="81"/>
        <v>5.4577530195188153E-9</v>
      </c>
      <c r="AH211" s="4">
        <f t="shared" si="82"/>
        <v>7.3876606713619539E-5</v>
      </c>
      <c r="AI211" s="4">
        <f t="shared" si="94"/>
        <v>3.1089213174202947E-5</v>
      </c>
      <c r="AJ211" s="3">
        <f t="shared" si="83"/>
        <v>2465.4396649843761</v>
      </c>
      <c r="AK211" s="4">
        <f t="shared" si="84"/>
        <v>2.8479726202791069E-2</v>
      </c>
      <c r="AL211" s="4">
        <f t="shared" si="85"/>
        <v>1.9443312807652229</v>
      </c>
      <c r="AM211" s="3">
        <f t="shared" si="86"/>
        <v>2463.8511458775306</v>
      </c>
      <c r="AN211" s="4">
        <f t="shared" si="87"/>
        <v>2.7817061559530884E-2</v>
      </c>
      <c r="AO211" s="3">
        <f t="shared" si="88"/>
        <v>792.56077372269579</v>
      </c>
      <c r="AP211" s="4">
        <f t="shared" si="89"/>
        <v>0.66937633918429063</v>
      </c>
      <c r="AQ211" s="4">
        <f t="shared" si="95"/>
        <v>2374.4745786019203</v>
      </c>
      <c r="AR211" s="4">
        <f t="shared" si="96"/>
        <v>9.4671554286579508E-3</v>
      </c>
      <c r="AS211" s="4">
        <f t="shared" si="97"/>
        <v>2517.9539639246027</v>
      </c>
      <c r="AT211" s="4">
        <f t="shared" si="98"/>
        <v>5.0386525449536389E-2</v>
      </c>
      <c r="AU211" s="3">
        <f t="shared" si="99"/>
        <v>14589.01967648408</v>
      </c>
      <c r="AV211" s="4"/>
      <c r="AW211" s="4"/>
      <c r="AX211" s="4"/>
      <c r="AY211" s="4"/>
      <c r="AZ211" s="3">
        <f t="shared" si="90"/>
        <v>2133.3990485032064</v>
      </c>
      <c r="BA211" s="3">
        <f t="shared" si="91"/>
        <v>69574.560744070797</v>
      </c>
      <c r="BB211" s="4">
        <f t="shared" si="92"/>
        <v>1.2107463982303193E-2</v>
      </c>
      <c r="BC211" s="4">
        <f t="shared" si="93"/>
        <v>0.11003392196183499</v>
      </c>
      <c r="BD211" s="4">
        <f t="shared" si="100"/>
        <v>1.7870603172785433</v>
      </c>
      <c r="BE211" s="4"/>
    </row>
    <row r="212" spans="27:57" x14ac:dyDescent="0.2">
      <c r="AA212">
        <v>2273.8636923389977</v>
      </c>
      <c r="AB212">
        <v>34.27614066406813</v>
      </c>
      <c r="AC212">
        <v>500</v>
      </c>
      <c r="AE212" s="3">
        <f t="shared" si="79"/>
        <v>2373.4380341511805</v>
      </c>
      <c r="AF212" s="3">
        <f t="shared" si="80"/>
        <v>9915.0495473294286</v>
      </c>
      <c r="AG212" s="4">
        <f t="shared" si="81"/>
        <v>1.9176353830643433E-3</v>
      </c>
      <c r="AH212" s="4">
        <f t="shared" si="82"/>
        <v>4.3790813911873609E-2</v>
      </c>
      <c r="AI212" s="4">
        <f t="shared" si="94"/>
        <v>0.43697514929843001</v>
      </c>
      <c r="AJ212" s="3">
        <f t="shared" si="83"/>
        <v>2445.7685883433087</v>
      </c>
      <c r="AK212" s="4">
        <f t="shared" si="84"/>
        <v>7.5600352203821844E-2</v>
      </c>
      <c r="AL212" s="4">
        <f t="shared" si="85"/>
        <v>12.996070683487279</v>
      </c>
      <c r="AM212" s="3">
        <f t="shared" si="86"/>
        <v>2444.054334101952</v>
      </c>
      <c r="AN212" s="4">
        <f t="shared" si="87"/>
        <v>7.4846457303642783E-2</v>
      </c>
      <c r="AO212" s="3">
        <f t="shared" si="88"/>
        <v>789.67154030697213</v>
      </c>
      <c r="AP212" s="4">
        <f t="shared" si="89"/>
        <v>0.65271817173232549</v>
      </c>
      <c r="AQ212" s="4">
        <f t="shared" si="95"/>
        <v>2355.3827492176979</v>
      </c>
      <c r="AR212" s="4">
        <f t="shared" si="96"/>
        <v>3.5850458914204339E-2</v>
      </c>
      <c r="AS212" s="4">
        <f t="shared" si="97"/>
        <v>2498.0324759403161</v>
      </c>
      <c r="AT212" s="4">
        <f t="shared" si="98"/>
        <v>9.8584969871579414E-2</v>
      </c>
      <c r="AU212" s="3">
        <f t="shared" si="99"/>
        <v>50251.643541294725</v>
      </c>
      <c r="AV212" s="4"/>
      <c r="AW212" s="4"/>
      <c r="AX212" s="4"/>
      <c r="AY212" s="4"/>
      <c r="AZ212" s="3">
        <f t="shared" si="90"/>
        <v>2117.8984036331026</v>
      </c>
      <c r="BA212" s="3">
        <f t="shared" si="91"/>
        <v>24325.171281113206</v>
      </c>
      <c r="BB212" s="4">
        <f t="shared" si="92"/>
        <v>4.7046471048979646E-3</v>
      </c>
      <c r="BC212" s="4">
        <f t="shared" si="93"/>
        <v>6.8590430126206123E-2</v>
      </c>
      <c r="BD212" s="4">
        <f t="shared" si="100"/>
        <v>0.85659888160956821</v>
      </c>
      <c r="BE212" s="4"/>
    </row>
    <row r="213" spans="27:57" x14ac:dyDescent="0.2">
      <c r="AA213">
        <v>2684.3909296677321</v>
      </c>
      <c r="AB213">
        <v>34.566811929577732</v>
      </c>
      <c r="AC213">
        <v>500</v>
      </c>
      <c r="AE213" s="3">
        <f t="shared" si="79"/>
        <v>2288.7188695961245</v>
      </c>
      <c r="AF213" s="3">
        <f t="shared" si="80"/>
        <v>156556.37912130984</v>
      </c>
      <c r="AG213" s="4">
        <f t="shared" si="81"/>
        <v>2.1725973370195571E-2</v>
      </c>
      <c r="AH213" s="4">
        <f t="shared" si="82"/>
        <v>0.14739733162508598</v>
      </c>
      <c r="AI213" s="4">
        <f t="shared" si="94"/>
        <v>2.9319550884087837</v>
      </c>
      <c r="AJ213" s="3">
        <f t="shared" si="83"/>
        <v>2373.8991640061122</v>
      </c>
      <c r="AK213" s="4">
        <f t="shared" si="84"/>
        <v>0.115665629111648</v>
      </c>
      <c r="AL213" s="4">
        <f t="shared" si="85"/>
        <v>35.913225409237647</v>
      </c>
      <c r="AM213" s="3">
        <f t="shared" si="86"/>
        <v>2371.7332622089507</v>
      </c>
      <c r="AN213" s="4">
        <f t="shared" si="87"/>
        <v>0.11647247947506716</v>
      </c>
      <c r="AO213" s="3">
        <f t="shared" si="88"/>
        <v>779.30038202700655</v>
      </c>
      <c r="AP213" s="4">
        <f t="shared" si="89"/>
        <v>0.70969191803838105</v>
      </c>
      <c r="AQ213" s="4">
        <f t="shared" si="95"/>
        <v>2285.3557977411924</v>
      </c>
      <c r="AR213" s="4">
        <f t="shared" si="96"/>
        <v>0.14865015654628638</v>
      </c>
      <c r="AS213" s="4">
        <f t="shared" si="97"/>
        <v>2424.9335846642325</v>
      </c>
      <c r="AT213" s="4">
        <f t="shared" si="98"/>
        <v>9.6654083477928671E-2</v>
      </c>
      <c r="AU213" s="3">
        <f t="shared" si="99"/>
        <v>67318.113876264993</v>
      </c>
      <c r="AV213" s="4"/>
      <c r="AW213" s="4"/>
      <c r="AX213" s="4"/>
      <c r="AY213" s="4"/>
      <c r="AZ213" s="3">
        <f t="shared" si="90"/>
        <v>2061.0593967147629</v>
      </c>
      <c r="BA213" s="3">
        <f t="shared" si="91"/>
        <v>388542.19997349847</v>
      </c>
      <c r="BB213" s="4">
        <f t="shared" si="92"/>
        <v>5.3919600959092526E-2</v>
      </c>
      <c r="BC213" s="4">
        <f t="shared" si="93"/>
        <v>0.23220594514157583</v>
      </c>
      <c r="BD213" s="4">
        <f t="shared" si="100"/>
        <v>5.7973948909871158</v>
      </c>
      <c r="BE213" s="4"/>
    </row>
    <row r="214" spans="27:57" x14ac:dyDescent="0.2">
      <c r="AA214">
        <v>2772.6959143527038</v>
      </c>
      <c r="AB214">
        <v>34.603656495828325</v>
      </c>
      <c r="AC214">
        <v>500</v>
      </c>
      <c r="AE214" s="3">
        <f t="shared" si="79"/>
        <v>2278.414370057611</v>
      </c>
      <c r="AF214" s="3">
        <f t="shared" si="80"/>
        <v>244314.24503074176</v>
      </c>
      <c r="AG214" s="4">
        <f t="shared" si="81"/>
        <v>3.1779298390831594E-2</v>
      </c>
      <c r="AH214" s="4">
        <f t="shared" si="82"/>
        <v>0.17826749112171741</v>
      </c>
      <c r="AI214" s="4">
        <f t="shared" si="94"/>
        <v>3.9633219255108187</v>
      </c>
      <c r="AJ214" s="3">
        <f t="shared" si="83"/>
        <v>2365.0378495299592</v>
      </c>
      <c r="AK214" s="4">
        <f t="shared" si="84"/>
        <v>0.14702588290065477</v>
      </c>
      <c r="AL214" s="4">
        <f t="shared" si="85"/>
        <v>59.936286902136381</v>
      </c>
      <c r="AM214" s="3">
        <f t="shared" si="86"/>
        <v>2362.8171114113916</v>
      </c>
      <c r="AN214" s="4">
        <f t="shared" si="87"/>
        <v>0.14782681390324764</v>
      </c>
      <c r="AO214" s="3">
        <f t="shared" si="88"/>
        <v>778.04188768960489</v>
      </c>
      <c r="AP214" s="4">
        <f t="shared" si="89"/>
        <v>0.71939155546696809</v>
      </c>
      <c r="AQ214" s="4">
        <f t="shared" si="95"/>
        <v>2276.6924509766545</v>
      </c>
      <c r="AR214" s="4">
        <f t="shared" si="96"/>
        <v>0.1788885181416813</v>
      </c>
      <c r="AS214" s="4">
        <f t="shared" si="97"/>
        <v>2415.8869846162265</v>
      </c>
      <c r="AT214" s="4">
        <f t="shared" si="98"/>
        <v>0.12868664316540301</v>
      </c>
      <c r="AU214" s="3">
        <f t="shared" si="99"/>
        <v>127312.61233969036</v>
      </c>
      <c r="AV214" s="4"/>
      <c r="AW214" s="4"/>
      <c r="AX214" s="4"/>
      <c r="AY214" s="4"/>
      <c r="AZ214" s="3">
        <f t="shared" si="90"/>
        <v>2054.0287787360544</v>
      </c>
      <c r="BA214" s="3">
        <f t="shared" si="91"/>
        <v>516482.4518154395</v>
      </c>
      <c r="BB214" s="4">
        <f t="shared" si="92"/>
        <v>6.7181714876289211E-2</v>
      </c>
      <c r="BC214" s="4">
        <f t="shared" si="93"/>
        <v>0.25919435733883023</v>
      </c>
      <c r="BD214" s="4">
        <f t="shared" si="100"/>
        <v>6.9484739760581329</v>
      </c>
      <c r="BE214" s="4"/>
    </row>
    <row r="215" spans="27:57" x14ac:dyDescent="0.2">
      <c r="AA215">
        <v>2157.1784886014243</v>
      </c>
      <c r="AB215">
        <v>35.026756052320295</v>
      </c>
      <c r="AC215">
        <v>500</v>
      </c>
      <c r="AE215" s="3">
        <f t="shared" si="79"/>
        <v>2166.441501159773</v>
      </c>
      <c r="AF215" s="3">
        <f t="shared" si="80"/>
        <v>85.803401656125573</v>
      </c>
      <c r="AG215" s="4">
        <f t="shared" si="81"/>
        <v>1.8438786851538121E-5</v>
      </c>
      <c r="AH215" s="4">
        <f t="shared" si="82"/>
        <v>4.2940408535012938E-3</v>
      </c>
      <c r="AI215" s="4">
        <f t="shared" si="94"/>
        <v>1.3068998208222092E-2</v>
      </c>
      <c r="AJ215" s="3">
        <f t="shared" si="83"/>
        <v>2267.0602296965126</v>
      </c>
      <c r="AK215" s="4">
        <f t="shared" si="84"/>
        <v>5.0937714090746621E-2</v>
      </c>
      <c r="AL215" s="4">
        <f t="shared" si="85"/>
        <v>5.5971247116950504</v>
      </c>
      <c r="AM215" s="3">
        <f t="shared" si="86"/>
        <v>2264.2458950642772</v>
      </c>
      <c r="AN215" s="4">
        <f t="shared" si="87"/>
        <v>4.9633077201816762E-2</v>
      </c>
      <c r="AO215" s="3">
        <f t="shared" si="88"/>
        <v>764.42760474078716</v>
      </c>
      <c r="AP215" s="4">
        <f t="shared" si="89"/>
        <v>0.64563544056273581</v>
      </c>
      <c r="AQ215" s="4">
        <f t="shared" si="95"/>
        <v>2180.4925670699081</v>
      </c>
      <c r="AR215" s="4">
        <f t="shared" si="96"/>
        <v>1.0807672425659656E-2</v>
      </c>
      <c r="AS215" s="4">
        <f t="shared" si="97"/>
        <v>2315.3821939302343</v>
      </c>
      <c r="AT215" s="4">
        <f t="shared" si="98"/>
        <v>7.3338254652900364E-2</v>
      </c>
      <c r="AU215" s="3">
        <f t="shared" si="99"/>
        <v>25028.412379764937</v>
      </c>
      <c r="AV215" s="4"/>
      <c r="AW215" s="4"/>
      <c r="AX215" s="4"/>
      <c r="AY215" s="4"/>
      <c r="AZ215" s="3">
        <f t="shared" si="90"/>
        <v>1975.9617543068482</v>
      </c>
      <c r="BA215" s="3">
        <f t="shared" si="91"/>
        <v>32839.504788390994</v>
      </c>
      <c r="BB215" s="4">
        <f t="shared" si="92"/>
        <v>7.0570702025305829E-3</v>
      </c>
      <c r="BC215" s="4">
        <f t="shared" si="93"/>
        <v>8.4006370011628181E-2</v>
      </c>
      <c r="BD215" s="4">
        <f t="shared" si="100"/>
        <v>1.1308665773601034</v>
      </c>
      <c r="BE215" s="4"/>
    </row>
    <row r="216" spans="27:57" x14ac:dyDescent="0.2">
      <c r="AA216">
        <v>2837.5727724568187</v>
      </c>
      <c r="AB216">
        <v>35.11717920810861</v>
      </c>
      <c r="AC216">
        <v>500</v>
      </c>
      <c r="AE216" s="3">
        <f t="shared" si="79"/>
        <v>2143.9269486245294</v>
      </c>
      <c r="AF216" s="3">
        <f t="shared" si="80"/>
        <v>481144.52891997539</v>
      </c>
      <c r="AG216" s="4">
        <f t="shared" si="81"/>
        <v>5.9756002294511508E-2</v>
      </c>
      <c r="AH216" s="4">
        <f t="shared" si="82"/>
        <v>0.24445040866096238</v>
      </c>
      <c r="AI216" s="4">
        <f t="shared" si="94"/>
        <v>6.4381287219580026</v>
      </c>
      <c r="AJ216" s="3">
        <f t="shared" si="83"/>
        <v>2246.9851848364578</v>
      </c>
      <c r="AK216" s="4">
        <f t="shared" si="84"/>
        <v>0.20813125688016104</v>
      </c>
      <c r="AL216" s="4">
        <f t="shared" si="85"/>
        <v>122.91973690924793</v>
      </c>
      <c r="AM216" s="3">
        <f t="shared" si="86"/>
        <v>2244.0521506610658</v>
      </c>
      <c r="AN216" s="4">
        <f t="shared" si="87"/>
        <v>0.20916489880253281</v>
      </c>
      <c r="AO216" s="3">
        <f t="shared" si="88"/>
        <v>761.7069943439476</v>
      </c>
      <c r="AP216" s="4">
        <f t="shared" si="89"/>
        <v>0.7315638908938189</v>
      </c>
      <c r="AQ216" s="4">
        <f t="shared" si="95"/>
        <v>2160.6915056472935</v>
      </c>
      <c r="AR216" s="4">
        <f t="shared" si="96"/>
        <v>0.23854234625442572</v>
      </c>
      <c r="AS216" s="4">
        <f t="shared" si="97"/>
        <v>2294.6835621119808</v>
      </c>
      <c r="AT216" s="4">
        <f t="shared" si="98"/>
        <v>0.1913216871878832</v>
      </c>
      <c r="AU216" s="3">
        <f t="shared" si="99"/>
        <v>294728.69470884168</v>
      </c>
      <c r="AV216" s="4"/>
      <c r="AW216" s="4"/>
      <c r="AX216" s="4"/>
      <c r="AY216" s="4"/>
      <c r="AZ216" s="3">
        <f t="shared" si="90"/>
        <v>1959.8910865456307</v>
      </c>
      <c r="BA216" s="3">
        <f t="shared" si="91"/>
        <v>770325.14178390522</v>
      </c>
      <c r="BB216" s="4">
        <f t="shared" si="92"/>
        <v>9.5670943288674426E-2</v>
      </c>
      <c r="BC216" s="4">
        <f t="shared" si="93"/>
        <v>0.309307198895652</v>
      </c>
      <c r="BD216" s="4">
        <f t="shared" si="100"/>
        <v>9.1634401181170855</v>
      </c>
      <c r="BE216" s="4"/>
    </row>
    <row r="217" spans="27:57" x14ac:dyDescent="0.2">
      <c r="AA217">
        <v>1986.198546112581</v>
      </c>
      <c r="AB217">
        <v>35.207274720263712</v>
      </c>
      <c r="AC217">
        <v>500</v>
      </c>
      <c r="AE217" s="3">
        <f t="shared" si="79"/>
        <v>2121.9540882166434</v>
      </c>
      <c r="AF217" s="3">
        <f t="shared" si="80"/>
        <v>18429.567211967871</v>
      </c>
      <c r="AG217" s="4">
        <f t="shared" si="81"/>
        <v>4.6716448298110749E-3</v>
      </c>
      <c r="AH217" s="4">
        <f t="shared" si="82"/>
        <v>6.8349431817763304E-2</v>
      </c>
      <c r="AI217" s="4">
        <f t="shared" si="94"/>
        <v>0.79636780220488801</v>
      </c>
      <c r="AJ217" s="3">
        <f t="shared" si="83"/>
        <v>2227.271850917607</v>
      </c>
      <c r="AK217" s="4">
        <f t="shared" si="84"/>
        <v>0.12137422277186664</v>
      </c>
      <c r="AL217" s="4">
        <f t="shared" si="85"/>
        <v>29.260085001755343</v>
      </c>
      <c r="AM217" s="3">
        <f t="shared" si="86"/>
        <v>2224.2232411760233</v>
      </c>
      <c r="AN217" s="4">
        <f t="shared" si="87"/>
        <v>0.11983932599754843</v>
      </c>
      <c r="AO217" s="3">
        <f t="shared" si="88"/>
        <v>759.05852469204558</v>
      </c>
      <c r="AP217" s="4">
        <f t="shared" si="89"/>
        <v>0.61783351106681317</v>
      </c>
      <c r="AQ217" s="4">
        <f t="shared" si="95"/>
        <v>2141.218418106901</v>
      </c>
      <c r="AR217" s="4">
        <f t="shared" si="96"/>
        <v>7.8048527574308912E-2</v>
      </c>
      <c r="AS217" s="4">
        <f t="shared" si="97"/>
        <v>2274.3238414383763</v>
      </c>
      <c r="AT217" s="4">
        <f t="shared" si="98"/>
        <v>0.14506369259494159</v>
      </c>
      <c r="AU217" s="3">
        <f t="shared" si="99"/>
        <v>83016.185806576803</v>
      </c>
      <c r="AV217" s="4"/>
      <c r="AW217" s="4"/>
      <c r="AX217" s="4"/>
      <c r="AY217" s="4"/>
      <c r="AZ217" s="3">
        <f t="shared" si="90"/>
        <v>1944.085007313086</v>
      </c>
      <c r="BA217" s="3">
        <f t="shared" si="91"/>
        <v>1773.5501502165723</v>
      </c>
      <c r="BB217" s="4">
        <f t="shared" si="92"/>
        <v>4.4957086047519863E-4</v>
      </c>
      <c r="BC217" s="4">
        <f t="shared" si="93"/>
        <v>2.1203086107338211E-2</v>
      </c>
      <c r="BD217" s="4">
        <f t="shared" si="100"/>
        <v>0.13759731056871949</v>
      </c>
      <c r="BE217" s="4"/>
    </row>
    <row r="218" spans="27:57" x14ac:dyDescent="0.2">
      <c r="AA218">
        <v>2534.859432224559</v>
      </c>
      <c r="AB218">
        <v>35.227742494845195</v>
      </c>
      <c r="AC218">
        <v>500</v>
      </c>
      <c r="AE218" s="3">
        <f t="shared" si="79"/>
        <v>2117.0248125147955</v>
      </c>
      <c r="AF218" s="3">
        <f t="shared" si="80"/>
        <v>174585.76942800268</v>
      </c>
      <c r="AG218" s="4">
        <f t="shared" si="81"/>
        <v>2.7170715759155712E-2</v>
      </c>
      <c r="AH218" s="4">
        <f t="shared" si="82"/>
        <v>0.1648354202201569</v>
      </c>
      <c r="AI218" s="4">
        <f t="shared" si="94"/>
        <v>3.3694013839952222</v>
      </c>
      <c r="AJ218" s="3">
        <f t="shared" si="83"/>
        <v>2222.833001835435</v>
      </c>
      <c r="AK218" s="4">
        <f t="shared" si="84"/>
        <v>0.12309417493627793</v>
      </c>
      <c r="AL218" s="4">
        <f t="shared" si="85"/>
        <v>38.408636007061183</v>
      </c>
      <c r="AM218" s="3">
        <f t="shared" si="86"/>
        <v>2219.758503410636</v>
      </c>
      <c r="AN218" s="4">
        <f t="shared" si="87"/>
        <v>0.12430706208327877</v>
      </c>
      <c r="AO218" s="3">
        <f t="shared" si="88"/>
        <v>758.46534495604158</v>
      </c>
      <c r="AP218" s="4">
        <f t="shared" si="89"/>
        <v>0.7007860336103835</v>
      </c>
      <c r="AQ218" s="4">
        <f t="shared" si="95"/>
        <v>2136.8297786000289</v>
      </c>
      <c r="AR218" s="4">
        <f t="shared" si="96"/>
        <v>0.1570223770851169</v>
      </c>
      <c r="AS218" s="4">
        <f t="shared" si="97"/>
        <v>2269.7348389238914</v>
      </c>
      <c r="AT218" s="4">
        <f t="shared" si="98"/>
        <v>0.10459143806171443</v>
      </c>
      <c r="AU218" s="3">
        <f t="shared" si="99"/>
        <v>70291.049972844397</v>
      </c>
      <c r="AV218" s="4"/>
      <c r="AW218" s="4"/>
      <c r="AX218" s="4"/>
      <c r="AY218" s="4"/>
      <c r="AZ218" s="3">
        <f t="shared" si="90"/>
        <v>1940.522537368593</v>
      </c>
      <c r="BA218" s="3">
        <f t="shared" si="91"/>
        <v>353236.34458703152</v>
      </c>
      <c r="BB218" s="4">
        <f t="shared" si="92"/>
        <v>5.4974035661797718E-2</v>
      </c>
      <c r="BC218" s="4">
        <f t="shared" si="93"/>
        <v>0.23446542530146683</v>
      </c>
      <c r="BD218" s="4">
        <f t="shared" si="100"/>
        <v>5.7160386329112631</v>
      </c>
      <c r="BE218" s="4"/>
    </row>
    <row r="219" spans="27:57" x14ac:dyDescent="0.2">
      <c r="AA219">
        <v>2084.1523297229896</v>
      </c>
      <c r="AB219">
        <v>35.267573016342688</v>
      </c>
      <c r="AC219">
        <v>500</v>
      </c>
      <c r="AE219" s="3">
        <f t="shared" si="79"/>
        <v>2107.4975242269888</v>
      </c>
      <c r="AF219" s="3">
        <f t="shared" si="80"/>
        <v>544.99810642955492</v>
      </c>
      <c r="AG219" s="4">
        <f t="shared" si="81"/>
        <v>1.2546889610115468E-4</v>
      </c>
      <c r="AH219" s="4">
        <f t="shared" si="82"/>
        <v>1.120128993023369E-2</v>
      </c>
      <c r="AI219" s="4">
        <f t="shared" si="94"/>
        <v>5.4121121419308423E-2</v>
      </c>
      <c r="AJ219" s="3">
        <f t="shared" si="83"/>
        <v>2214.2365029110852</v>
      </c>
      <c r="AK219" s="4">
        <f t="shared" si="84"/>
        <v>6.2415866313085357E-2</v>
      </c>
      <c r="AL219" s="4">
        <f t="shared" si="85"/>
        <v>8.1193163631564129</v>
      </c>
      <c r="AM219" s="3">
        <f t="shared" si="86"/>
        <v>2211.1120093577924</v>
      </c>
      <c r="AN219" s="4">
        <f t="shared" si="87"/>
        <v>6.0916698757656235E-2</v>
      </c>
      <c r="AO219" s="3">
        <f t="shared" si="88"/>
        <v>757.31989526243672</v>
      </c>
      <c r="AP219" s="4">
        <f t="shared" si="89"/>
        <v>0.63662929793471768</v>
      </c>
      <c r="AQ219" s="4">
        <f t="shared" si="95"/>
        <v>2128.3264949139375</v>
      </c>
      <c r="AR219" s="4">
        <f t="shared" si="96"/>
        <v>2.1195267045004896E-2</v>
      </c>
      <c r="AS219" s="4">
        <f t="shared" si="97"/>
        <v>2260.8427662217309</v>
      </c>
      <c r="AT219" s="4">
        <f t="shared" si="98"/>
        <v>8.4778081706832681E-2</v>
      </c>
      <c r="AU219" s="3">
        <f t="shared" si="99"/>
        <v>31219.510350115728</v>
      </c>
      <c r="AV219" s="4"/>
      <c r="AW219" s="4"/>
      <c r="AX219" s="4"/>
      <c r="AY219" s="4"/>
      <c r="AZ219" s="3">
        <f t="shared" si="90"/>
        <v>1933.6197040454335</v>
      </c>
      <c r="BA219" s="3">
        <f t="shared" si="91"/>
        <v>22660.071393379221</v>
      </c>
      <c r="BB219" s="4">
        <f t="shared" si="92"/>
        <v>5.2167780213528891E-3</v>
      </c>
      <c r="BC219" s="4">
        <f t="shared" si="93"/>
        <v>7.2227266467400589E-2</v>
      </c>
      <c r="BD219" s="4">
        <f t="shared" si="100"/>
        <v>0.88616888521952508</v>
      </c>
      <c r="BE219" s="4"/>
    </row>
    <row r="220" spans="27:57" x14ac:dyDescent="0.2">
      <c r="AA220">
        <v>2398.7418532243728</v>
      </c>
      <c r="AB220">
        <v>35.555460920547191</v>
      </c>
      <c r="AC220">
        <v>500</v>
      </c>
      <c r="AE220" s="3">
        <f t="shared" si="79"/>
        <v>2041.0928990107818</v>
      </c>
      <c r="AF220" s="3">
        <f t="shared" si="80"/>
        <v>127912.77445007529</v>
      </c>
      <c r="AG220" s="4">
        <f t="shared" si="81"/>
        <v>2.2230380356149798E-2</v>
      </c>
      <c r="AH220" s="4">
        <f t="shared" si="82"/>
        <v>0.14909855920212575</v>
      </c>
      <c r="AI220" s="4">
        <f t="shared" si="94"/>
        <v>2.8196936511166122</v>
      </c>
      <c r="AJ220" s="3">
        <f t="shared" si="83"/>
        <v>2153.6929938100516</v>
      </c>
      <c r="AK220" s="4">
        <f t="shared" si="84"/>
        <v>0.10215724509285072</v>
      </c>
      <c r="AL220" s="4">
        <f t="shared" si="85"/>
        <v>25.033516390912332</v>
      </c>
      <c r="AM220" s="3">
        <f t="shared" si="86"/>
        <v>2150.2217594480271</v>
      </c>
      <c r="AN220" s="4">
        <f t="shared" si="87"/>
        <v>0.10360435135706104</v>
      </c>
      <c r="AO220" s="3">
        <f t="shared" si="88"/>
        <v>749.37829968749736</v>
      </c>
      <c r="AP220" s="4">
        <f t="shared" si="89"/>
        <v>0.68759527054560365</v>
      </c>
      <c r="AQ220" s="4">
        <f t="shared" si="95"/>
        <v>2068.2926230270946</v>
      </c>
      <c r="AR220" s="4">
        <f t="shared" si="96"/>
        <v>0.13775939655744554</v>
      </c>
      <c r="AS220" s="4">
        <f t="shared" si="97"/>
        <v>2198.042200634387</v>
      </c>
      <c r="AT220" s="4">
        <f t="shared" si="98"/>
        <v>8.3668716715059058E-2</v>
      </c>
      <c r="AU220" s="3">
        <f t="shared" si="99"/>
        <v>40280.350549741001</v>
      </c>
      <c r="AV220" s="4"/>
      <c r="AW220" s="4"/>
      <c r="AX220" s="4"/>
      <c r="AY220" s="4"/>
      <c r="AZ220" s="3">
        <f t="shared" si="90"/>
        <v>1884.8705971973718</v>
      </c>
      <c r="BA220" s="3">
        <f t="shared" si="91"/>
        <v>264063.66777076758</v>
      </c>
      <c r="BB220" s="4">
        <f t="shared" si="92"/>
        <v>4.5892490394501669E-2</v>
      </c>
      <c r="BC220" s="4">
        <f t="shared" si="93"/>
        <v>0.2142253262210182</v>
      </c>
      <c r="BD220" s="4">
        <f t="shared" si="100"/>
        <v>4.8562157778696058</v>
      </c>
      <c r="BE220" s="4"/>
    </row>
    <row r="221" spans="27:57" x14ac:dyDescent="0.2">
      <c r="AA221">
        <v>2253.8926489115188</v>
      </c>
      <c r="AB221">
        <v>36.044778596435108</v>
      </c>
      <c r="AC221">
        <v>500</v>
      </c>
      <c r="AE221" s="3">
        <f t="shared" si="79"/>
        <v>1937.2553948372868</v>
      </c>
      <c r="AF221" s="3">
        <f t="shared" si="80"/>
        <v>100259.15066766978</v>
      </c>
      <c r="AG221" s="4">
        <f t="shared" si="81"/>
        <v>1.9735928677329418E-2</v>
      </c>
      <c r="AH221" s="4">
        <f t="shared" si="82"/>
        <v>0.14048462078579782</v>
      </c>
      <c r="AI221" s="4">
        <f t="shared" si="94"/>
        <v>2.4998260465469331</v>
      </c>
      <c r="AJ221" s="3">
        <f t="shared" si="83"/>
        <v>2056.8267816887001</v>
      </c>
      <c r="AK221" s="4">
        <f t="shared" si="84"/>
        <v>8.7433564024439456E-2</v>
      </c>
      <c r="AL221" s="4">
        <f t="shared" si="85"/>
        <v>17.230171118858006</v>
      </c>
      <c r="AM221" s="3">
        <f t="shared" si="86"/>
        <v>2052.8207882880411</v>
      </c>
      <c r="AN221" s="4">
        <f t="shared" si="87"/>
        <v>8.9210930574081318E-2</v>
      </c>
      <c r="AO221" s="3">
        <f t="shared" si="88"/>
        <v>737.13990150232416</v>
      </c>
      <c r="AP221" s="4">
        <f t="shared" si="89"/>
        <v>0.67294808745291657</v>
      </c>
      <c r="AQ221" s="4">
        <f t="shared" si="95"/>
        <v>1971.736947439585</v>
      </c>
      <c r="AR221" s="4">
        <f t="shared" si="96"/>
        <v>0.12518595400193364</v>
      </c>
      <c r="AS221" s="4">
        <f t="shared" si="97"/>
        <v>2096.9536460865106</v>
      </c>
      <c r="AT221" s="4">
        <f t="shared" si="98"/>
        <v>6.9630203062598983E-2</v>
      </c>
      <c r="AU221" s="3">
        <f t="shared" si="99"/>
        <v>24629.850607707922</v>
      </c>
      <c r="AV221" s="4"/>
      <c r="AW221" s="4"/>
      <c r="AX221" s="4"/>
      <c r="AY221" s="4"/>
      <c r="AZ221" s="3">
        <f t="shared" si="90"/>
        <v>1806.3856100638184</v>
      </c>
      <c r="BA221" s="3">
        <f t="shared" si="91"/>
        <v>200262.54981823725</v>
      </c>
      <c r="BB221" s="4">
        <f t="shared" si="92"/>
        <v>3.9421512885679827E-2</v>
      </c>
      <c r="BC221" s="4">
        <f t="shared" si="93"/>
        <v>0.19854851519384331</v>
      </c>
      <c r="BD221" s="4">
        <f t="shared" si="100"/>
        <v>4.2001671988585212</v>
      </c>
      <c r="BE221" s="4"/>
    </row>
    <row r="222" spans="27:57" x14ac:dyDescent="0.2">
      <c r="AA222">
        <v>1968.9934112733001</v>
      </c>
      <c r="AB222">
        <v>36.239508767788017</v>
      </c>
      <c r="AC222">
        <v>500</v>
      </c>
      <c r="AE222" s="3">
        <f t="shared" si="79"/>
        <v>1898.7701275754896</v>
      </c>
      <c r="AF222" s="3">
        <f t="shared" si="80"/>
        <v>4931.3095733031823</v>
      </c>
      <c r="AG222" s="4">
        <f t="shared" si="81"/>
        <v>1.2719608415096384E-3</v>
      </c>
      <c r="AH222" s="4">
        <f t="shared" si="82"/>
        <v>3.5664560021254128E-2</v>
      </c>
      <c r="AI222" s="4">
        <f t="shared" si="94"/>
        <v>0.2988666375255648</v>
      </c>
      <c r="AJ222" s="3">
        <f t="shared" si="83"/>
        <v>2020.2482673003294</v>
      </c>
      <c r="AK222" s="4">
        <f t="shared" si="84"/>
        <v>2.6030994178839847E-2</v>
      </c>
      <c r="AL222" s="4">
        <f t="shared" si="85"/>
        <v>1.3342148588768741</v>
      </c>
      <c r="AM222" s="3">
        <f t="shared" si="86"/>
        <v>2016.0469281194771</v>
      </c>
      <c r="AN222" s="4">
        <f t="shared" si="87"/>
        <v>2.3897244438085056E-2</v>
      </c>
      <c r="AO222" s="3">
        <f t="shared" si="88"/>
        <v>732.67251906832234</v>
      </c>
      <c r="AP222" s="4">
        <f t="shared" si="89"/>
        <v>0.6278948853391435</v>
      </c>
      <c r="AQ222" s="4">
        <f t="shared" si="95"/>
        <v>1935.1262425790585</v>
      </c>
      <c r="AR222" s="4">
        <f t="shared" si="96"/>
        <v>1.7200244805461565E-2</v>
      </c>
      <c r="AS222" s="4">
        <f t="shared" si="97"/>
        <v>2058.5962825404695</v>
      </c>
      <c r="AT222" s="4">
        <f t="shared" si="98"/>
        <v>4.5506943169111649E-2</v>
      </c>
      <c r="AU222" s="3">
        <f t="shared" si="99"/>
        <v>8028.6745393209221</v>
      </c>
      <c r="AV222" s="4"/>
      <c r="AW222" s="4"/>
      <c r="AX222" s="4"/>
      <c r="AY222" s="4"/>
      <c r="AZ222" s="3">
        <f t="shared" si="90"/>
        <v>1776.5909082377348</v>
      </c>
      <c r="BA222" s="3">
        <f t="shared" si="91"/>
        <v>37018.723174350736</v>
      </c>
      <c r="BB222" s="4">
        <f t="shared" si="92"/>
        <v>9.5484506864814897E-3</v>
      </c>
      <c r="BC222" s="4">
        <f t="shared" si="93"/>
        <v>9.771617412937067E-2</v>
      </c>
      <c r="BD222" s="4">
        <f t="shared" si="100"/>
        <v>1.3554135207347981</v>
      </c>
      <c r="BE222" s="4"/>
    </row>
    <row r="223" spans="27:57" x14ac:dyDescent="0.2">
      <c r="AA223">
        <v>1720.9324555277401</v>
      </c>
      <c r="AB223">
        <v>36.590180807251379</v>
      </c>
      <c r="AC223">
        <v>500</v>
      </c>
      <c r="AE223" s="3">
        <f t="shared" si="79"/>
        <v>1833.1130647265295</v>
      </c>
      <c r="AF223" s="3">
        <f t="shared" si="80"/>
        <v>12584.489080211513</v>
      </c>
      <c r="AG223" s="4">
        <f t="shared" si="81"/>
        <v>4.249207486454556E-3</v>
      </c>
      <c r="AH223" s="4">
        <f t="shared" si="82"/>
        <v>6.518594546721368E-2</v>
      </c>
      <c r="AI223" s="4">
        <f t="shared" si="94"/>
        <v>0.69041920920736866</v>
      </c>
      <c r="AJ223" s="3">
        <f t="shared" si="83"/>
        <v>1957.0056153883754</v>
      </c>
      <c r="AK223" s="4">
        <f t="shared" si="84"/>
        <v>0.13717746975039835</v>
      </c>
      <c r="AL223" s="4">
        <f t="shared" si="85"/>
        <v>32.383918745663252</v>
      </c>
      <c r="AM223" s="3">
        <f t="shared" si="86"/>
        <v>1952.4753169525923</v>
      </c>
      <c r="AN223" s="4">
        <f t="shared" si="87"/>
        <v>0.13454500243813891</v>
      </c>
      <c r="AO223" s="3">
        <f t="shared" si="88"/>
        <v>725.15450865564992</v>
      </c>
      <c r="AP223" s="4">
        <f t="shared" si="89"/>
        <v>0.57862697845786493</v>
      </c>
      <c r="AQ223" s="4">
        <f t="shared" si="95"/>
        <v>1871.6522048229524</v>
      </c>
      <c r="AR223" s="4">
        <f t="shared" si="96"/>
        <v>8.7580281731041362E-2</v>
      </c>
      <c r="AS223" s="4">
        <f t="shared" si="97"/>
        <v>1992.0559029343788</v>
      </c>
      <c r="AT223" s="4">
        <f t="shared" si="98"/>
        <v>0.15754450242121565</v>
      </c>
      <c r="AU223" s="3">
        <f t="shared" si="99"/>
        <v>73507.923733660355</v>
      </c>
      <c r="AV223" s="4"/>
      <c r="AW223" s="4"/>
      <c r="AX223" s="4"/>
      <c r="AY223" s="4"/>
      <c r="AZ223" s="3">
        <f t="shared" si="90"/>
        <v>1724.872885254591</v>
      </c>
      <c r="BA223" s="3">
        <f t="shared" si="91"/>
        <v>15.5269864322501</v>
      </c>
      <c r="BB223" s="4">
        <f t="shared" si="92"/>
        <v>5.2427545186352955E-6</v>
      </c>
      <c r="BC223" s="4">
        <f t="shared" si="93"/>
        <v>2.2897062079304618E-3</v>
      </c>
      <c r="BD223" s="4">
        <f t="shared" si="100"/>
        <v>4.5451848978685441E-3</v>
      </c>
      <c r="BE223" s="4"/>
    </row>
    <row r="224" spans="27:57" x14ac:dyDescent="0.2">
      <c r="AA224">
        <v>1816.4435330844879</v>
      </c>
      <c r="AB224">
        <v>36.611700499593354</v>
      </c>
      <c r="AC224">
        <v>500</v>
      </c>
      <c r="AE224" s="3">
        <f t="shared" si="79"/>
        <v>1829.2279073812647</v>
      </c>
      <c r="AF224" s="3">
        <f t="shared" si="80"/>
        <v>163.44022616008812</v>
      </c>
      <c r="AG224" s="4">
        <f t="shared" si="81"/>
        <v>4.9535340334199278E-5</v>
      </c>
      <c r="AH224" s="4">
        <f t="shared" si="82"/>
        <v>7.0381347198103048E-3</v>
      </c>
      <c r="AI224" s="4">
        <f t="shared" si="94"/>
        <v>2.5165021989869803E-2</v>
      </c>
      <c r="AJ224" s="3">
        <f t="shared" si="83"/>
        <v>1953.2303829922598</v>
      </c>
      <c r="AK224" s="4">
        <f t="shared" si="84"/>
        <v>7.5304763080355899E-2</v>
      </c>
      <c r="AL224" s="4">
        <f t="shared" si="85"/>
        <v>10.30070132481297</v>
      </c>
      <c r="AM224" s="3">
        <f t="shared" si="86"/>
        <v>1948.6808055396164</v>
      </c>
      <c r="AN224" s="4">
        <f t="shared" si="87"/>
        <v>7.2800100882066773E-2</v>
      </c>
      <c r="AO224" s="3">
        <f t="shared" si="88"/>
        <v>724.71413489277961</v>
      </c>
      <c r="AP224" s="4">
        <f t="shared" si="89"/>
        <v>0.60102578379513483</v>
      </c>
      <c r="AQ224" s="4">
        <f t="shared" si="95"/>
        <v>1867.8565162162552</v>
      </c>
      <c r="AR224" s="4">
        <f t="shared" si="96"/>
        <v>2.8304201146546703E-2</v>
      </c>
      <c r="AS224" s="4">
        <f t="shared" si="97"/>
        <v>1988.0752830026697</v>
      </c>
      <c r="AT224" s="4">
        <f t="shared" si="98"/>
        <v>9.4487798157279021E-2</v>
      </c>
      <c r="AU224" s="3">
        <f t="shared" si="99"/>
        <v>29457.457579977323</v>
      </c>
      <c r="AV224" s="4"/>
      <c r="AW224" s="4"/>
      <c r="AX224" s="4"/>
      <c r="AY224" s="4"/>
      <c r="AZ224" s="3">
        <f t="shared" si="90"/>
        <v>1721.7774039079879</v>
      </c>
      <c r="BA224" s="3">
        <f t="shared" si="91"/>
        <v>8961.6760132617674</v>
      </c>
      <c r="BB224" s="4">
        <f t="shared" si="92"/>
        <v>2.7160979993195605E-3</v>
      </c>
      <c r="BC224" s="4">
        <f t="shared" si="93"/>
        <v>5.2116197091878841E-2</v>
      </c>
      <c r="BD224" s="4">
        <f t="shared" si="100"/>
        <v>0.50707246430822728</v>
      </c>
      <c r="BE224" s="4"/>
    </row>
    <row r="225" spans="27:57" x14ac:dyDescent="0.2">
      <c r="AA225">
        <v>1854.1153718276319</v>
      </c>
      <c r="AB225">
        <v>36.657186044228567</v>
      </c>
      <c r="AC225">
        <v>500</v>
      </c>
      <c r="AE225" s="3">
        <f t="shared" si="79"/>
        <v>1821.0684728604851</v>
      </c>
      <c r="AF225" s="3">
        <f t="shared" si="80"/>
        <v>1092.0975313448027</v>
      </c>
      <c r="AG225" s="4">
        <f t="shared" si="81"/>
        <v>3.1767856799496357E-4</v>
      </c>
      <c r="AH225" s="4">
        <f t="shared" si="82"/>
        <v>1.7823539715639079E-2</v>
      </c>
      <c r="AI225" s="4">
        <f t="shared" si="94"/>
        <v>0.10246117089198915</v>
      </c>
      <c r="AJ225" s="3">
        <f t="shared" si="83"/>
        <v>1945.2898832202684</v>
      </c>
      <c r="AK225" s="4">
        <f t="shared" si="84"/>
        <v>4.9174130573527541E-2</v>
      </c>
      <c r="AL225" s="4">
        <f t="shared" si="85"/>
        <v>4.4834273281990837</v>
      </c>
      <c r="AM225" s="3">
        <f t="shared" si="86"/>
        <v>1940.6998892116671</v>
      </c>
      <c r="AN225" s="4">
        <f t="shared" si="87"/>
        <v>4.6698559701108297E-2</v>
      </c>
      <c r="AO225" s="3">
        <f t="shared" si="88"/>
        <v>723.79102726751887</v>
      </c>
      <c r="AP225" s="4">
        <f t="shared" si="89"/>
        <v>0.60962999484003721</v>
      </c>
      <c r="AQ225" s="4">
        <f t="shared" si="95"/>
        <v>1859.8706583388712</v>
      </c>
      <c r="AR225" s="4">
        <f t="shared" si="96"/>
        <v>3.1040606203303514E-3</v>
      </c>
      <c r="AS225" s="4">
        <f t="shared" si="97"/>
        <v>1979.6997551985946</v>
      </c>
      <c r="AT225" s="4">
        <f t="shared" si="98"/>
        <v>6.7732777193455981E-2</v>
      </c>
      <c r="AU225" s="3">
        <f t="shared" si="99"/>
        <v>15771.43734666495</v>
      </c>
      <c r="AV225" s="4"/>
      <c r="AW225" s="4"/>
      <c r="AX225" s="4"/>
      <c r="AY225" s="4"/>
      <c r="AZ225" s="3">
        <f t="shared" si="90"/>
        <v>1715.2636127854539</v>
      </c>
      <c r="BA225" s="3">
        <f t="shared" si="91"/>
        <v>19279.810989107045</v>
      </c>
      <c r="BB225" s="4">
        <f t="shared" si="92"/>
        <v>5.6082745088628354E-3</v>
      </c>
      <c r="BC225" s="4">
        <f t="shared" si="93"/>
        <v>7.4888413715760035E-2</v>
      </c>
      <c r="BD225" s="4">
        <f t="shared" si="100"/>
        <v>0.8824504409580245</v>
      </c>
      <c r="BE225" s="4"/>
    </row>
    <row r="226" spans="27:57" x14ac:dyDescent="0.2">
      <c r="AA226">
        <v>2031.7000041746107</v>
      </c>
      <c r="AB226">
        <v>36.862201762702817</v>
      </c>
      <c r="AC226">
        <v>500</v>
      </c>
      <c r="AE226" s="3">
        <f t="shared" si="79"/>
        <v>1785.1529005404491</v>
      </c>
      <c r="AF226" s="3">
        <f t="shared" si="80"/>
        <v>60785.474310394049</v>
      </c>
      <c r="AG226" s="4">
        <f t="shared" si="81"/>
        <v>1.472585930789903E-2</v>
      </c>
      <c r="AH226" s="4">
        <f t="shared" si="82"/>
        <v>0.1213501516599754</v>
      </c>
      <c r="AI226" s="4">
        <f t="shared" si="94"/>
        <v>1.9054180540990651</v>
      </c>
      <c r="AJ226" s="3">
        <f t="shared" si="83"/>
        <v>1910.1465942073119</v>
      </c>
      <c r="AK226" s="4">
        <f t="shared" si="84"/>
        <v>5.9828424333089776E-2</v>
      </c>
      <c r="AL226" s="4">
        <f t="shared" si="85"/>
        <v>7.2723489906575809</v>
      </c>
      <c r="AM226" s="3">
        <f t="shared" si="86"/>
        <v>1905.3799098554296</v>
      </c>
      <c r="AN226" s="4">
        <f t="shared" si="87"/>
        <v>6.2174579937799138E-2</v>
      </c>
      <c r="AO226" s="3">
        <f t="shared" si="88"/>
        <v>719.75704875169708</v>
      </c>
      <c r="AP226" s="4">
        <f t="shared" si="89"/>
        <v>0.64573655201418267</v>
      </c>
      <c r="AQ226" s="4">
        <f t="shared" si="95"/>
        <v>1824.4898340684961</v>
      </c>
      <c r="AR226" s="4">
        <f t="shared" si="96"/>
        <v>0.10198856606799828</v>
      </c>
      <c r="AS226" s="4">
        <f t="shared" si="97"/>
        <v>1942.582832637878</v>
      </c>
      <c r="AT226" s="4">
        <f t="shared" si="98"/>
        <v>4.3863351554668646E-2</v>
      </c>
      <c r="AU226" s="3">
        <f t="shared" si="99"/>
        <v>7941.8702627074435</v>
      </c>
      <c r="AV226" s="4"/>
      <c r="AW226" s="4"/>
      <c r="AX226" s="4"/>
      <c r="AY226" s="4"/>
      <c r="AZ226" s="3">
        <f t="shared" si="90"/>
        <v>1686.3854719004378</v>
      </c>
      <c r="BA226" s="3">
        <f t="shared" si="91"/>
        <v>119242.12619973085</v>
      </c>
      <c r="BB226" s="4">
        <f t="shared" si="92"/>
        <v>2.8887539233887639E-2</v>
      </c>
      <c r="BC226" s="4">
        <f t="shared" si="93"/>
        <v>0.16996334673654681</v>
      </c>
      <c r="BD226" s="4">
        <f t="shared" si="100"/>
        <v>3.1583677903470493</v>
      </c>
      <c r="BE226" s="4"/>
    </row>
    <row r="227" spans="27:57" x14ac:dyDescent="0.2">
      <c r="AA227">
        <v>1755.4564455034508</v>
      </c>
      <c r="AB227">
        <v>36.899635614279909</v>
      </c>
      <c r="AC227">
        <v>500</v>
      </c>
      <c r="AE227" s="3">
        <f t="shared" si="79"/>
        <v>1778.7429908077968</v>
      </c>
      <c r="AF227" s="3">
        <f t="shared" si="80"/>
        <v>542.26319221135702</v>
      </c>
      <c r="AG227" s="4">
        <f t="shared" si="81"/>
        <v>1.7596650528437993E-4</v>
      </c>
      <c r="AH227" s="4">
        <f t="shared" si="82"/>
        <v>1.3265236721761883E-2</v>
      </c>
      <c r="AI227" s="4">
        <f t="shared" si="94"/>
        <v>6.4012904928241937E-2</v>
      </c>
      <c r="AJ227" s="3">
        <f t="shared" si="83"/>
        <v>1903.8418388278405</v>
      </c>
      <c r="AK227" s="4">
        <f t="shared" si="84"/>
        <v>8.4528097352955966E-2</v>
      </c>
      <c r="AL227" s="4">
        <f t="shared" si="85"/>
        <v>12.542734972680675</v>
      </c>
      <c r="AM227" s="3">
        <f t="shared" si="86"/>
        <v>1899.0438365328612</v>
      </c>
      <c r="AN227" s="4">
        <f t="shared" si="87"/>
        <v>8.1794903768307753E-2</v>
      </c>
      <c r="AO227" s="3">
        <f t="shared" si="88"/>
        <v>719.04233312832082</v>
      </c>
      <c r="AP227" s="4">
        <f t="shared" si="89"/>
        <v>0.59039579992421565</v>
      </c>
      <c r="AQ227" s="4">
        <f t="shared" si="95"/>
        <v>1818.1363324760976</v>
      </c>
      <c r="AR227" s="4">
        <f t="shared" si="96"/>
        <v>3.5705748857056172E-2</v>
      </c>
      <c r="AS227" s="4">
        <f t="shared" si="97"/>
        <v>1935.9158769139983</v>
      </c>
      <c r="AT227" s="4">
        <f t="shared" si="98"/>
        <v>0.10279915054160924</v>
      </c>
      <c r="AU227" s="3">
        <f t="shared" si="99"/>
        <v>32565.606385018094</v>
      </c>
      <c r="AV227" s="4"/>
      <c r="AW227" s="4"/>
      <c r="AX227" s="4"/>
      <c r="AY227" s="4"/>
      <c r="AZ227" s="3">
        <f t="shared" si="90"/>
        <v>1681.196190072822</v>
      </c>
      <c r="BA227" s="3">
        <f t="shared" si="91"/>
        <v>5514.5855366222386</v>
      </c>
      <c r="BB227" s="4">
        <f t="shared" si="92"/>
        <v>1.7895043567570379E-3</v>
      </c>
      <c r="BC227" s="4">
        <f t="shared" si="93"/>
        <v>4.2302533691931953E-2</v>
      </c>
      <c r="BD227" s="4">
        <f t="shared" si="100"/>
        <v>0.36453950489213227</v>
      </c>
      <c r="BE227" s="4"/>
    </row>
    <row r="228" spans="27:57" x14ac:dyDescent="0.2">
      <c r="AA228">
        <v>2075.4795851383578</v>
      </c>
      <c r="AB228">
        <v>37.55164773079386</v>
      </c>
      <c r="AC228">
        <v>500</v>
      </c>
      <c r="AE228" s="3">
        <f t="shared" si="79"/>
        <v>1673.8239532674233</v>
      </c>
      <c r="AF228" s="3">
        <f t="shared" si="80"/>
        <v>161327.24661363964</v>
      </c>
      <c r="AG228" s="4">
        <f t="shared" si="81"/>
        <v>3.7451635667532068E-2</v>
      </c>
      <c r="AH228" s="4">
        <f t="shared" si="82"/>
        <v>0.19352425085123587</v>
      </c>
      <c r="AI228" s="4">
        <f t="shared" si="94"/>
        <v>3.8784868684375597</v>
      </c>
      <c r="AJ228" s="3">
        <f t="shared" si="83"/>
        <v>1799.2562284312012</v>
      </c>
      <c r="AK228" s="4">
        <f t="shared" si="84"/>
        <v>0.1330889297515026</v>
      </c>
      <c r="AL228" s="4">
        <f t="shared" si="85"/>
        <v>36.762270916523015</v>
      </c>
      <c r="AM228" s="3">
        <f t="shared" si="86"/>
        <v>1793.9560453750926</v>
      </c>
      <c r="AN228" s="4">
        <f t="shared" si="87"/>
        <v>0.1356426446104976</v>
      </c>
      <c r="AO228" s="3">
        <f t="shared" si="88"/>
        <v>707.59822783989773</v>
      </c>
      <c r="AP228" s="4">
        <f t="shared" si="89"/>
        <v>0.65906760398574238</v>
      </c>
      <c r="AQ228" s="4">
        <f t="shared" si="95"/>
        <v>1712.5001054003715</v>
      </c>
      <c r="AR228" s="4">
        <f t="shared" si="96"/>
        <v>0.17488944836515413</v>
      </c>
      <c r="AS228" s="4">
        <f t="shared" si="97"/>
        <v>1824.989630661318</v>
      </c>
      <c r="AT228" s="4">
        <f t="shared" si="98"/>
        <v>0.12069015579372294</v>
      </c>
      <c r="AU228" s="3">
        <f t="shared" si="99"/>
        <v>62745.217293909511</v>
      </c>
      <c r="AV228" s="4"/>
      <c r="AW228" s="4"/>
      <c r="AX228" s="4"/>
      <c r="AY228" s="4"/>
      <c r="AZ228" s="3">
        <f t="shared" si="90"/>
        <v>1594.7361024697345</v>
      </c>
      <c r="BA228" s="3">
        <f t="shared" si="91"/>
        <v>231114.29612835692</v>
      </c>
      <c r="BB228" s="4">
        <f t="shared" si="92"/>
        <v>5.3652489569145964E-2</v>
      </c>
      <c r="BC228" s="4">
        <f t="shared" si="93"/>
        <v>0.23163007052009885</v>
      </c>
      <c r="BD228" s="4">
        <f t="shared" si="100"/>
        <v>5.078689268828442</v>
      </c>
      <c r="BE228" s="4"/>
    </row>
    <row r="229" spans="27:57" x14ac:dyDescent="0.2">
      <c r="AA229">
        <v>1562.9997947091545</v>
      </c>
      <c r="AB229">
        <v>38.242454635025602</v>
      </c>
      <c r="AC229">
        <v>500</v>
      </c>
      <c r="AE229" s="3">
        <f t="shared" si="79"/>
        <v>1574.9016806954069</v>
      </c>
      <c r="AF229" s="3">
        <f t="shared" si="80"/>
        <v>141.6548900297515</v>
      </c>
      <c r="AG229" s="4">
        <f t="shared" si="81"/>
        <v>5.7984742025310194E-5</v>
      </c>
      <c r="AH229" s="4">
        <f t="shared" si="82"/>
        <v>7.6147713048594044E-3</v>
      </c>
      <c r="AI229" s="4">
        <f t="shared" si="94"/>
        <v>2.6270283373566811E-2</v>
      </c>
      <c r="AJ229" s="3">
        <f t="shared" si="83"/>
        <v>1698.3119185715771</v>
      </c>
      <c r="AK229" s="4">
        <f t="shared" si="84"/>
        <v>8.6572067584693255E-2</v>
      </c>
      <c r="AL229" s="4">
        <f t="shared" si="85"/>
        <v>11.714250332046033</v>
      </c>
      <c r="AM229" s="3">
        <f t="shared" si="86"/>
        <v>1692.559305436502</v>
      </c>
      <c r="AN229" s="4">
        <f t="shared" si="87"/>
        <v>8.2891572453121246E-2</v>
      </c>
      <c r="AO229" s="3">
        <f t="shared" si="88"/>
        <v>697.32858703280931</v>
      </c>
      <c r="AP229" s="4">
        <f t="shared" si="89"/>
        <v>0.55385241290926124</v>
      </c>
      <c r="AQ229" s="4">
        <f t="shared" si="95"/>
        <v>1610.1943775731393</v>
      </c>
      <c r="AR229" s="4">
        <f t="shared" si="96"/>
        <v>3.0194874640253454E-2</v>
      </c>
      <c r="AS229" s="4">
        <f t="shared" si="97"/>
        <v>1717.411865508748</v>
      </c>
      <c r="AT229" s="4">
        <f t="shared" si="98"/>
        <v>9.8792124811716148E-2</v>
      </c>
      <c r="AU229" s="3">
        <f t="shared" si="99"/>
        <v>23843.087608618673</v>
      </c>
      <c r="AV229" s="4"/>
      <c r="AW229" s="4"/>
      <c r="AX229" s="4"/>
      <c r="AY229" s="4"/>
      <c r="AZ229" s="3">
        <f t="shared" si="90"/>
        <v>1510.6070023471389</v>
      </c>
      <c r="BA229" s="3">
        <f t="shared" si="91"/>
        <v>2745.00469148928</v>
      </c>
      <c r="BB229" s="4">
        <f t="shared" si="92"/>
        <v>1.1236349755440302E-3</v>
      </c>
      <c r="BC229" s="4">
        <f t="shared" si="93"/>
        <v>3.352066490307181E-2</v>
      </c>
      <c r="BD229" s="4">
        <f t="shared" si="100"/>
        <v>0.24263217833662723</v>
      </c>
      <c r="BE229" s="4"/>
    </row>
    <row r="230" spans="27:57" x14ac:dyDescent="0.2">
      <c r="AA230">
        <v>1756.4194348078888</v>
      </c>
      <c r="AB230">
        <v>38.337832480209244</v>
      </c>
      <c r="AC230">
        <v>500</v>
      </c>
      <c r="AE230" s="3">
        <f t="shared" si="79"/>
        <v>1562.1126502720736</v>
      </c>
      <c r="AF230" s="3">
        <f t="shared" si="80"/>
        <v>37755.126516647739</v>
      </c>
      <c r="AG230" s="4">
        <f t="shared" si="81"/>
        <v>1.2238253985634287E-2</v>
      </c>
      <c r="AH230" s="4">
        <f t="shared" si="82"/>
        <v>0.11062664229576114</v>
      </c>
      <c r="AI230" s="4">
        <f t="shared" si="94"/>
        <v>1.5420686691199008</v>
      </c>
      <c r="AJ230" s="3">
        <f t="shared" si="83"/>
        <v>1685.1011428655793</v>
      </c>
      <c r="AK230" s="4">
        <f t="shared" si="84"/>
        <v>4.0604362789979087E-2</v>
      </c>
      <c r="AL230" s="4">
        <f t="shared" si="85"/>
        <v>2.8958337995871792</v>
      </c>
      <c r="AM230" s="3">
        <f t="shared" si="86"/>
        <v>1679.2917674802675</v>
      </c>
      <c r="AN230" s="4">
        <f t="shared" si="87"/>
        <v>4.391187309770192E-2</v>
      </c>
      <c r="AO230" s="3">
        <f t="shared" si="88"/>
        <v>696.04434531058598</v>
      </c>
      <c r="AP230" s="4">
        <f t="shared" si="89"/>
        <v>0.60371404943676388</v>
      </c>
      <c r="AQ230" s="4">
        <f t="shared" si="95"/>
        <v>1596.7871321022906</v>
      </c>
      <c r="AR230" s="4">
        <f t="shared" si="96"/>
        <v>9.088506967190231E-2</v>
      </c>
      <c r="AS230" s="4">
        <f t="shared" si="97"/>
        <v>1703.3022292568071</v>
      </c>
      <c r="AT230" s="4">
        <f t="shared" si="98"/>
        <v>3.0241754616482881E-2</v>
      </c>
      <c r="AU230" s="3">
        <f t="shared" si="99"/>
        <v>2821.4375255558671</v>
      </c>
      <c r="AV230" s="4"/>
      <c r="AW230" s="4"/>
      <c r="AX230" s="4"/>
      <c r="AY230" s="4"/>
      <c r="AZ230" s="3">
        <f t="shared" si="90"/>
        <v>1499.5473298392785</v>
      </c>
      <c r="BA230" s="3">
        <f t="shared" si="91"/>
        <v>65983.278311004746</v>
      </c>
      <c r="BB230" s="4">
        <f t="shared" si="92"/>
        <v>2.1388356847878726E-2</v>
      </c>
      <c r="BC230" s="4">
        <f t="shared" si="93"/>
        <v>0.14624758749421723</v>
      </c>
      <c r="BD230" s="4">
        <f t="shared" si="100"/>
        <v>2.3439437376640226</v>
      </c>
      <c r="BE230" s="4"/>
    </row>
    <row r="231" spans="27:57" x14ac:dyDescent="0.2">
      <c r="AA231">
        <v>1849.8247387105334</v>
      </c>
      <c r="AB231">
        <v>38.429391303899401</v>
      </c>
      <c r="AC231">
        <v>500</v>
      </c>
      <c r="AE231" s="3">
        <f t="shared" si="79"/>
        <v>1550.0194752436755</v>
      </c>
      <c r="AF231" s="3">
        <f t="shared" si="80"/>
        <v>89883.196002432087</v>
      </c>
      <c r="AG231" s="4">
        <f t="shared" si="81"/>
        <v>2.6267415264148452E-2</v>
      </c>
      <c r="AH231" s="4">
        <f t="shared" si="82"/>
        <v>0.16207225322105093</v>
      </c>
      <c r="AI231" s="4">
        <f t="shared" si="94"/>
        <v>2.8062625240453514</v>
      </c>
      <c r="AJ231" s="3">
        <f t="shared" si="83"/>
        <v>1672.5761439623755</v>
      </c>
      <c r="AK231" s="4">
        <f t="shared" si="84"/>
        <v>9.5819128720115151E-2</v>
      </c>
      <c r="AL231" s="4">
        <f t="shared" si="85"/>
        <v>16.983805915633276</v>
      </c>
      <c r="AM231" s="3">
        <f t="shared" si="86"/>
        <v>1666.7134900169146</v>
      </c>
      <c r="AN231" s="4">
        <f t="shared" si="87"/>
        <v>9.898843109929488E-2</v>
      </c>
      <c r="AO231" s="3">
        <f t="shared" si="88"/>
        <v>694.84001836806544</v>
      </c>
      <c r="AP231" s="4">
        <f t="shared" si="89"/>
        <v>0.62437521575561739</v>
      </c>
      <c r="AQ231" s="4">
        <f t="shared" si="95"/>
        <v>1584.0728834336778</v>
      </c>
      <c r="AR231" s="4">
        <f t="shared" si="96"/>
        <v>0.14366326155963544</v>
      </c>
      <c r="AS231" s="4">
        <f t="shared" si="97"/>
        <v>1689.9193512978779</v>
      </c>
      <c r="AT231" s="4">
        <f t="shared" si="98"/>
        <v>8.644353384749387E-2</v>
      </c>
      <c r="AU231" s="3">
        <f t="shared" si="99"/>
        <v>25569.732923591444</v>
      </c>
      <c r="AV231" s="4"/>
      <c r="AW231" s="4"/>
      <c r="AX231" s="4"/>
      <c r="AY231" s="4"/>
      <c r="AZ231" s="3">
        <f t="shared" si="90"/>
        <v>1489.0511638699243</v>
      </c>
      <c r="BA231" s="3">
        <f t="shared" si="91"/>
        <v>130157.57230327262</v>
      </c>
      <c r="BB231" s="4">
        <f t="shared" si="92"/>
        <v>3.8037176619431505E-2</v>
      </c>
      <c r="BC231" s="4">
        <f t="shared" si="93"/>
        <v>0.19503121960196912</v>
      </c>
      <c r="BD231" s="4">
        <f t="shared" si="100"/>
        <v>3.7044308855525876</v>
      </c>
      <c r="BE231" s="4"/>
    </row>
    <row r="232" spans="27:57" x14ac:dyDescent="0.2">
      <c r="AA232">
        <v>1647.6288946034738</v>
      </c>
      <c r="AB232">
        <v>39.007873411914282</v>
      </c>
      <c r="AC232">
        <v>500</v>
      </c>
      <c r="AE232" s="3">
        <f t="shared" si="79"/>
        <v>1477.5215590942546</v>
      </c>
      <c r="AF232" s="3">
        <f t="shared" si="80"/>
        <v>28936.505594046062</v>
      </c>
      <c r="AG232" s="4">
        <f t="shared" si="81"/>
        <v>1.0659265625554261E-2</v>
      </c>
      <c r="AH232" s="4">
        <f t="shared" si="82"/>
        <v>0.1032437195453276</v>
      </c>
      <c r="AI232" s="4">
        <f t="shared" si="94"/>
        <v>1.3465583069618812</v>
      </c>
      <c r="AJ232" s="3">
        <f t="shared" si="83"/>
        <v>1596.8299821479698</v>
      </c>
      <c r="AK232" s="4">
        <f t="shared" si="84"/>
        <v>3.0831525607427232E-2</v>
      </c>
      <c r="AL232" s="4">
        <f t="shared" si="85"/>
        <v>1.5662079702013265</v>
      </c>
      <c r="AM232" s="3">
        <f t="shared" si="86"/>
        <v>1590.6565119366039</v>
      </c>
      <c r="AN232" s="4">
        <f t="shared" si="87"/>
        <v>3.4578407099725636E-2</v>
      </c>
      <c r="AO232" s="3">
        <f t="shared" si="88"/>
        <v>687.84045012068418</v>
      </c>
      <c r="AP232" s="4">
        <f t="shared" si="89"/>
        <v>0.5825270773208775</v>
      </c>
      <c r="AQ232" s="4">
        <f t="shared" si="95"/>
        <v>1507.1370413036923</v>
      </c>
      <c r="AR232" s="4">
        <f t="shared" si="96"/>
        <v>8.5269112334663763E-2</v>
      </c>
      <c r="AS232" s="4">
        <f t="shared" si="97"/>
        <v>1608.8831873152251</v>
      </c>
      <c r="AT232" s="4">
        <f t="shared" si="98"/>
        <v>2.3516040180621756E-2</v>
      </c>
      <c r="AU232" s="3">
        <f t="shared" si="99"/>
        <v>1501.229833266648</v>
      </c>
      <c r="AV232" s="4"/>
      <c r="AW232" s="4"/>
      <c r="AX232" s="4"/>
      <c r="AY232" s="4"/>
      <c r="AZ232" s="3">
        <f t="shared" si="90"/>
        <v>1425.3543229832403</v>
      </c>
      <c r="BA232" s="3">
        <f t="shared" si="91"/>
        <v>49405.985188958301</v>
      </c>
      <c r="BB232" s="4">
        <f t="shared" si="92"/>
        <v>1.8199554811817543E-2</v>
      </c>
      <c r="BC232" s="4">
        <f t="shared" si="93"/>
        <v>0.13490572564505016</v>
      </c>
      <c r="BD232" s="4">
        <f t="shared" si="100"/>
        <v>2.011292681206716</v>
      </c>
      <c r="BE232" s="4"/>
    </row>
    <row r="233" spans="27:57" x14ac:dyDescent="0.2">
      <c r="AA233">
        <v>1447.2693649393946</v>
      </c>
      <c r="AB233">
        <v>39.123617555261234</v>
      </c>
      <c r="AC233">
        <v>500</v>
      </c>
      <c r="AE233" s="3">
        <f t="shared" si="79"/>
        <v>1463.7762296432643</v>
      </c>
      <c r="AF233" s="3">
        <f t="shared" si="80"/>
        <v>272.47658235186009</v>
      </c>
      <c r="AG233" s="4">
        <f t="shared" si="81"/>
        <v>1.3008596554026262E-4</v>
      </c>
      <c r="AH233" s="4">
        <f t="shared" si="82"/>
        <v>1.1405523466297486E-2</v>
      </c>
      <c r="AI233" s="4">
        <f t="shared" si="94"/>
        <v>4.6339091845280844E-2</v>
      </c>
      <c r="AJ233" s="3">
        <f t="shared" si="83"/>
        <v>1582.344174719794</v>
      </c>
      <c r="AK233" s="4">
        <f t="shared" si="84"/>
        <v>9.3330801475270467E-2</v>
      </c>
      <c r="AL233" s="4">
        <f t="shared" si="85"/>
        <v>12.606640255924377</v>
      </c>
      <c r="AM233" s="3">
        <f t="shared" si="86"/>
        <v>1576.1135421104302</v>
      </c>
      <c r="AN233" s="4">
        <f t="shared" si="87"/>
        <v>8.9025706127919796E-2</v>
      </c>
      <c r="AO233" s="3">
        <f t="shared" si="88"/>
        <v>686.55919390911993</v>
      </c>
      <c r="AP233" s="4">
        <f t="shared" si="89"/>
        <v>0.52561754532966976</v>
      </c>
      <c r="AQ233" s="4">
        <f t="shared" si="95"/>
        <v>1492.4183095740173</v>
      </c>
      <c r="AR233" s="4">
        <f t="shared" si="96"/>
        <v>3.1195951305521719E-2</v>
      </c>
      <c r="AS233" s="4">
        <f t="shared" si="97"/>
        <v>1593.3690742872191</v>
      </c>
      <c r="AT233" s="4">
        <f t="shared" si="98"/>
        <v>0.10094852616046532</v>
      </c>
      <c r="AU233" s="3">
        <f t="shared" si="99"/>
        <v>21345.125071518796</v>
      </c>
      <c r="AV233" s="4"/>
      <c r="AW233" s="4"/>
      <c r="AX233" s="4"/>
      <c r="AY233" s="4"/>
      <c r="AZ233" s="3">
        <f t="shared" si="90"/>
        <v>1413.1297434520191</v>
      </c>
      <c r="BA233" s="3">
        <f t="shared" si="91"/>
        <v>1165.5137553012714</v>
      </c>
      <c r="BB233" s="4">
        <f t="shared" si="92"/>
        <v>5.5644041370510918E-4</v>
      </c>
      <c r="BC233" s="4">
        <f t="shared" si="93"/>
        <v>2.3588989247212547E-2</v>
      </c>
      <c r="BD233" s="4">
        <f t="shared" si="100"/>
        <v>0.13782839005143696</v>
      </c>
      <c r="BE233" s="4"/>
    </row>
    <row r="234" spans="27:57" x14ac:dyDescent="0.2">
      <c r="AA234">
        <v>1550.5166458634676</v>
      </c>
      <c r="AB234">
        <v>39.451272837973974</v>
      </c>
      <c r="AC234">
        <v>500</v>
      </c>
      <c r="AE234" s="3">
        <f t="shared" si="79"/>
        <v>1426.1324167675189</v>
      </c>
      <c r="AF234" s="3">
        <f t="shared" si="80"/>
        <v>15471.436447793461</v>
      </c>
      <c r="AG234" s="4">
        <f t="shared" si="81"/>
        <v>6.4354329767179518E-3</v>
      </c>
      <c r="AH234" s="4">
        <f t="shared" si="82"/>
        <v>8.0221150432525909E-2</v>
      </c>
      <c r="AI234" s="4">
        <f t="shared" si="94"/>
        <v>0.89468786160744918</v>
      </c>
      <c r="AJ234" s="3">
        <f t="shared" si="83"/>
        <v>1542.4754620462388</v>
      </c>
      <c r="AK234" s="4">
        <f t="shared" si="84"/>
        <v>5.1861318862208841E-3</v>
      </c>
      <c r="AL234" s="4">
        <f t="shared" si="85"/>
        <v>4.1702639797493564E-2</v>
      </c>
      <c r="AM234" s="3">
        <f t="shared" si="86"/>
        <v>1536.0913964439455</v>
      </c>
      <c r="AN234" s="4">
        <f t="shared" si="87"/>
        <v>9.3035114830958675E-3</v>
      </c>
      <c r="AO234" s="3">
        <f t="shared" si="88"/>
        <v>683.13224892930521</v>
      </c>
      <c r="AP234" s="4">
        <f t="shared" si="89"/>
        <v>0.5594163721158405</v>
      </c>
      <c r="AQ234" s="4">
        <f t="shared" si="95"/>
        <v>1451.9071062841242</v>
      </c>
      <c r="AR234" s="4">
        <f t="shared" si="96"/>
        <v>6.3597859360244854E-2</v>
      </c>
      <c r="AS234" s="4">
        <f t="shared" si="97"/>
        <v>1550.6498618877592</v>
      </c>
      <c r="AT234" s="4">
        <f t="shared" si="98"/>
        <v>8.5917184215365114E-5</v>
      </c>
      <c r="AU234" s="3">
        <f t="shared" si="99"/>
        <v>1.7746509128071242E-2</v>
      </c>
      <c r="AV234" s="4"/>
      <c r="AW234" s="4"/>
      <c r="AX234" s="4"/>
      <c r="AY234" s="4"/>
      <c r="AZ234" s="3">
        <f t="shared" si="90"/>
        <v>1379.4129743757139</v>
      </c>
      <c r="BA234" s="3">
        <f t="shared" si="91"/>
        <v>29276.46639658913</v>
      </c>
      <c r="BB234" s="4">
        <f t="shared" si="92"/>
        <v>1.2177714585593974E-2</v>
      </c>
      <c r="BC234" s="4">
        <f t="shared" si="93"/>
        <v>0.11035268272948318</v>
      </c>
      <c r="BD234" s="4">
        <f t="shared" si="100"/>
        <v>1.4434859458703082</v>
      </c>
      <c r="BE234" s="4"/>
    </row>
    <row r="235" spans="27:57" x14ac:dyDescent="0.2">
      <c r="AA235">
        <v>1450.2708059381225</v>
      </c>
      <c r="AB235">
        <v>40.078643580808524</v>
      </c>
      <c r="AC235">
        <v>500</v>
      </c>
      <c r="AE235" s="3">
        <f t="shared" si="79"/>
        <v>1358.8748789077938</v>
      </c>
      <c r="AF235" s="3">
        <f t="shared" si="80"/>
        <v>8353.2154777331725</v>
      </c>
      <c r="AG235" s="4">
        <f t="shared" si="81"/>
        <v>3.9715083059143081E-3</v>
      </c>
      <c r="AH235" s="4">
        <f t="shared" si="82"/>
        <v>6.3019904045581568E-2</v>
      </c>
      <c r="AI235" s="4">
        <f t="shared" si="94"/>
        <v>0.60247795256564285</v>
      </c>
      <c r="AJ235" s="3">
        <f t="shared" si="83"/>
        <v>1470.5492794531324</v>
      </c>
      <c r="AK235" s="4">
        <f t="shared" si="84"/>
        <v>1.3982542730626454E-2</v>
      </c>
      <c r="AL235" s="4">
        <f t="shared" si="85"/>
        <v>0.28354462243550227</v>
      </c>
      <c r="AM235" s="3">
        <f t="shared" si="86"/>
        <v>1463.9033050772277</v>
      </c>
      <c r="AN235" s="4">
        <f t="shared" si="87"/>
        <v>9.3999679806606173E-3</v>
      </c>
      <c r="AO235" s="3">
        <f t="shared" si="88"/>
        <v>677.33625956241337</v>
      </c>
      <c r="AP235" s="4">
        <f t="shared" si="89"/>
        <v>0.5329587710177538</v>
      </c>
      <c r="AQ235" s="4">
        <f t="shared" si="95"/>
        <v>1378.8456376807553</v>
      </c>
      <c r="AR235" s="4">
        <f t="shared" si="96"/>
        <v>4.9249538751602394E-2</v>
      </c>
      <c r="AS235" s="4">
        <f t="shared" si="97"/>
        <v>1473.5337562246928</v>
      </c>
      <c r="AT235" s="4">
        <f t="shared" si="98"/>
        <v>1.604041823866292E-2</v>
      </c>
      <c r="AU235" s="3">
        <f t="shared" si="99"/>
        <v>541.16485603543799</v>
      </c>
      <c r="AV235" s="4"/>
      <c r="AW235" s="4"/>
      <c r="AX235" s="4"/>
      <c r="AY235" s="4"/>
      <c r="AZ235" s="3">
        <f t="shared" si="90"/>
        <v>1318.319661073338</v>
      </c>
      <c r="BA235" s="3">
        <f t="shared" si="91"/>
        <v>17411.104631127346</v>
      </c>
      <c r="BB235" s="4">
        <f t="shared" si="92"/>
        <v>8.2780513494463623E-3</v>
      </c>
      <c r="BC235" s="4">
        <f t="shared" si="93"/>
        <v>9.0983797180851728E-2</v>
      </c>
      <c r="BD235" s="4">
        <f t="shared" si="100"/>
        <v>1.0451307826338874</v>
      </c>
      <c r="BE235" s="4"/>
    </row>
    <row r="236" spans="27:57" x14ac:dyDescent="0.2">
      <c r="AA236">
        <v>1361.2298934067369</v>
      </c>
      <c r="AB236">
        <v>40.438227127252347</v>
      </c>
      <c r="AC236">
        <v>500</v>
      </c>
      <c r="AE236" s="3">
        <f t="shared" si="79"/>
        <v>1322.9160545556933</v>
      </c>
      <c r="AF236" s="3">
        <f t="shared" si="80"/>
        <v>1467.9502475037345</v>
      </c>
      <c r="AG236" s="4">
        <f t="shared" si="81"/>
        <v>7.9222470365418625E-4</v>
      </c>
      <c r="AH236" s="4">
        <f t="shared" si="82"/>
        <v>2.814648652415051E-2</v>
      </c>
      <c r="AI236" s="4">
        <f t="shared" si="94"/>
        <v>0.17422161068484643</v>
      </c>
      <c r="AJ236" s="3">
        <f t="shared" si="83"/>
        <v>1431.746600454818</v>
      </c>
      <c r="AK236" s="4">
        <f t="shared" si="84"/>
        <v>5.1803672098031606E-2</v>
      </c>
      <c r="AL236" s="4">
        <f t="shared" si="85"/>
        <v>3.6530243693517486</v>
      </c>
      <c r="AM236" s="3">
        <f t="shared" si="86"/>
        <v>1424.9676003188763</v>
      </c>
      <c r="AN236" s="4">
        <f t="shared" si="87"/>
        <v>4.6823616804817336E-2</v>
      </c>
      <c r="AO236" s="3">
        <f t="shared" si="88"/>
        <v>674.4284202745107</v>
      </c>
      <c r="AP236" s="4">
        <f t="shared" si="89"/>
        <v>0.50454480647157607</v>
      </c>
      <c r="AQ236" s="4">
        <f t="shared" si="95"/>
        <v>1339.4628167669812</v>
      </c>
      <c r="AR236" s="4">
        <f t="shared" si="96"/>
        <v>1.5990742449300363E-2</v>
      </c>
      <c r="AS236" s="4">
        <f t="shared" si="97"/>
        <v>1431.9248352917971</v>
      </c>
      <c r="AT236" s="4">
        <f t="shared" si="98"/>
        <v>5.1934608714867873E-2</v>
      </c>
      <c r="AU236" s="3">
        <f t="shared" si="99"/>
        <v>4997.7748081320378</v>
      </c>
      <c r="AV236" s="4"/>
      <c r="AW236" s="4"/>
      <c r="AX236" s="4"/>
      <c r="AY236" s="4"/>
      <c r="AZ236" s="3">
        <f t="shared" si="90"/>
        <v>1285.2190058348874</v>
      </c>
      <c r="BA236" s="3">
        <f t="shared" si="91"/>
        <v>5777.6550294603421</v>
      </c>
      <c r="BB236" s="4">
        <f t="shared" si="92"/>
        <v>3.1180900383469528E-3</v>
      </c>
      <c r="BC236" s="4">
        <f t="shared" si="93"/>
        <v>5.5839860658376941E-2</v>
      </c>
      <c r="BD236" s="4">
        <f t="shared" si="100"/>
        <v>0.48683548693957629</v>
      </c>
      <c r="BE236" s="4"/>
    </row>
    <row r="237" spans="27:57" x14ac:dyDescent="0.2">
      <c r="AA237">
        <v>1333.1741215877621</v>
      </c>
      <c r="AB237">
        <v>40.49326012792352</v>
      </c>
      <c r="AC237">
        <v>500</v>
      </c>
      <c r="AE237" s="3">
        <f t="shared" si="79"/>
        <v>1317.5670903492887</v>
      </c>
      <c r="AF237" s="3">
        <f t="shared" si="80"/>
        <v>243.57942407868401</v>
      </c>
      <c r="AG237" s="4">
        <f t="shared" si="81"/>
        <v>1.3704615312608667E-4</v>
      </c>
      <c r="AH237" s="4">
        <f t="shared" si="82"/>
        <v>1.1706671308535432E-2</v>
      </c>
      <c r="AI237" s="4">
        <f t="shared" si="94"/>
        <v>4.6248065829301931E-2</v>
      </c>
      <c r="AJ237" s="3">
        <f t="shared" si="83"/>
        <v>1425.9547445021387</v>
      </c>
      <c r="AK237" s="4">
        <f t="shared" si="84"/>
        <v>6.9593777295855599E-2</v>
      </c>
      <c r="AL237" s="4">
        <f t="shared" si="85"/>
        <v>6.4569540084738843</v>
      </c>
      <c r="AM237" s="3">
        <f t="shared" si="86"/>
        <v>1419.156400827741</v>
      </c>
      <c r="AN237" s="4">
        <f t="shared" si="87"/>
        <v>6.4494410630756241E-2</v>
      </c>
      <c r="AO237" s="3">
        <f t="shared" si="88"/>
        <v>674.00818717577113</v>
      </c>
      <c r="AP237" s="4">
        <f t="shared" si="89"/>
        <v>0.49443349052331453</v>
      </c>
      <c r="AQ237" s="4">
        <f t="shared" si="95"/>
        <v>1333.5872690144233</v>
      </c>
      <c r="AR237" s="4">
        <f t="shared" si="96"/>
        <v>3.0989757449625727E-4</v>
      </c>
      <c r="AS237" s="4">
        <f t="shared" si="97"/>
        <v>1425.7146537660381</v>
      </c>
      <c r="AT237" s="4">
        <f t="shared" si="98"/>
        <v>6.9413687739500615E-2</v>
      </c>
      <c r="AU237" s="3">
        <f t="shared" si="99"/>
        <v>8563.7500958385262</v>
      </c>
      <c r="AV237" s="4"/>
      <c r="AW237" s="4"/>
      <c r="AX237" s="4"/>
      <c r="AY237" s="4"/>
      <c r="AZ237" s="3">
        <f t="shared" si="90"/>
        <v>1280.269714200248</v>
      </c>
      <c r="BA237" s="3">
        <f t="shared" si="91"/>
        <v>2798.876321024055</v>
      </c>
      <c r="BB237" s="4">
        <f t="shared" si="92"/>
        <v>1.5747439847305558E-3</v>
      </c>
      <c r="BC237" s="4">
        <f t="shared" si="93"/>
        <v>3.9683044045669628E-2</v>
      </c>
      <c r="BD237" s="4">
        <f t="shared" si="100"/>
        <v>0.28863627162784411</v>
      </c>
      <c r="BE237" s="4"/>
    </row>
    <row r="238" spans="27:57" x14ac:dyDescent="0.2">
      <c r="AA238">
        <v>1524.0244824624208</v>
      </c>
      <c r="AB238">
        <v>40.539193894428678</v>
      </c>
      <c r="AC238">
        <v>500</v>
      </c>
      <c r="AE238" s="3">
        <f t="shared" si="79"/>
        <v>1313.132910005716</v>
      </c>
      <c r="AF238" s="3">
        <f t="shared" si="80"/>
        <v>44475.255333261572</v>
      </c>
      <c r="AG238" s="4">
        <f t="shared" si="81"/>
        <v>1.9148491335749179E-2</v>
      </c>
      <c r="AH238" s="4">
        <f t="shared" si="82"/>
        <v>0.13837807389810416</v>
      </c>
      <c r="AI238" s="4">
        <f t="shared" si="94"/>
        <v>2.0095411038268756</v>
      </c>
      <c r="AJ238" s="3">
        <f t="shared" si="83"/>
        <v>1421.1495906052464</v>
      </c>
      <c r="AK238" s="4">
        <f t="shared" si="84"/>
        <v>6.7502125484858178E-2</v>
      </c>
      <c r="AL238" s="4">
        <f t="shared" si="85"/>
        <v>6.9442738593841975</v>
      </c>
      <c r="AM238" s="3">
        <f t="shared" si="86"/>
        <v>1414.3353011527436</v>
      </c>
      <c r="AN238" s="4">
        <f t="shared" si="87"/>
        <v>7.1973372194420723E-2</v>
      </c>
      <c r="AO238" s="3">
        <f t="shared" si="88"/>
        <v>673.66232422305677</v>
      </c>
      <c r="AP238" s="4">
        <f t="shared" si="89"/>
        <v>0.55797145519959335</v>
      </c>
      <c r="AQ238" s="4">
        <f t="shared" si="95"/>
        <v>1328.7133367887359</v>
      </c>
      <c r="AR238" s="4">
        <f t="shared" si="96"/>
        <v>0.12815486097579856</v>
      </c>
      <c r="AS238" s="4">
        <f t="shared" si="97"/>
        <v>1420.5626290845676</v>
      </c>
      <c r="AT238" s="4">
        <f t="shared" si="98"/>
        <v>6.788726465252462E-2</v>
      </c>
      <c r="AU238" s="3">
        <f t="shared" si="99"/>
        <v>10704.3551043804</v>
      </c>
      <c r="AV238" s="4"/>
      <c r="AW238" s="4"/>
      <c r="AX238" s="4"/>
      <c r="AY238" s="4"/>
      <c r="AZ238" s="3">
        <f t="shared" si="90"/>
        <v>1276.1619004949159</v>
      </c>
      <c r="BA238" s="3">
        <f t="shared" si="91"/>
        <v>61435.859539598066</v>
      </c>
      <c r="BB238" s="4">
        <f t="shared" si="92"/>
        <v>2.6450753689512902E-2</v>
      </c>
      <c r="BC238" s="4">
        <f t="shared" si="93"/>
        <v>0.16263687678233649</v>
      </c>
      <c r="BD238" s="4">
        <f t="shared" si="100"/>
        <v>2.5604984093861853</v>
      </c>
      <c r="BE238" s="4"/>
    </row>
    <row r="239" spans="27:57" x14ac:dyDescent="0.2">
      <c r="AA239">
        <v>1266.9248201626478</v>
      </c>
      <c r="AB239">
        <v>40.788385016998838</v>
      </c>
      <c r="AC239">
        <v>500</v>
      </c>
      <c r="AE239" s="3">
        <f t="shared" si="79"/>
        <v>1289.5476443760381</v>
      </c>
      <c r="AF239" s="3">
        <f t="shared" si="80"/>
        <v>511.79217538995533</v>
      </c>
      <c r="AG239" s="4">
        <f t="shared" si="81"/>
        <v>3.1885406123534528E-4</v>
      </c>
      <c r="AH239" s="4">
        <f t="shared" si="82"/>
        <v>1.7856485131048195E-2</v>
      </c>
      <c r="AI239" s="4">
        <f t="shared" si="94"/>
        <v>8.4931615886269282E-2</v>
      </c>
      <c r="AJ239" s="3">
        <f t="shared" si="83"/>
        <v>1395.5337021733135</v>
      </c>
      <c r="AK239" s="4">
        <f t="shared" si="84"/>
        <v>0.10151263908000067</v>
      </c>
      <c r="AL239" s="4">
        <f t="shared" si="85"/>
        <v>13.055427022031095</v>
      </c>
      <c r="AM239" s="3">
        <f t="shared" si="86"/>
        <v>1388.6359897860705</v>
      </c>
      <c r="AN239" s="4">
        <f t="shared" si="87"/>
        <v>9.6068186277854545E-2</v>
      </c>
      <c r="AO239" s="3">
        <f t="shared" si="88"/>
        <v>671.86176808594496</v>
      </c>
      <c r="AP239" s="4">
        <f t="shared" si="89"/>
        <v>0.46969089452388241</v>
      </c>
      <c r="AQ239" s="4">
        <f t="shared" si="95"/>
        <v>1302.741790794744</v>
      </c>
      <c r="AR239" s="4">
        <f t="shared" si="96"/>
        <v>2.8270794021935719E-2</v>
      </c>
      <c r="AS239" s="4">
        <f t="shared" si="97"/>
        <v>1393.1014216269364</v>
      </c>
      <c r="AT239" s="4">
        <f t="shared" si="98"/>
        <v>9.9592808867766891E-2</v>
      </c>
      <c r="AU239" s="3">
        <f t="shared" si="99"/>
        <v>15920.534757077898</v>
      </c>
      <c r="AV239" s="4"/>
      <c r="AW239" s="4"/>
      <c r="AX239" s="4"/>
      <c r="AY239" s="4"/>
      <c r="AZ239" s="3">
        <f t="shared" si="90"/>
        <v>1254.2376946242193</v>
      </c>
      <c r="BA239" s="3">
        <f t="shared" si="91"/>
        <v>160.9631544278451</v>
      </c>
      <c r="BB239" s="4">
        <f t="shared" si="92"/>
        <v>1.002824153367816E-4</v>
      </c>
      <c r="BC239" s="4">
        <f t="shared" si="93"/>
        <v>1.00141108110896E-2</v>
      </c>
      <c r="BD239" s="4">
        <f t="shared" si="100"/>
        <v>3.5669252763053196E-2</v>
      </c>
      <c r="BE239" s="4"/>
    </row>
    <row r="240" spans="27:57" x14ac:dyDescent="0.2">
      <c r="AA240">
        <v>1264.4775576886548</v>
      </c>
      <c r="AB240">
        <v>40.866236322438816</v>
      </c>
      <c r="AC240">
        <v>500</v>
      </c>
      <c r="AE240" s="3">
        <f t="shared" si="79"/>
        <v>1282.3378968142447</v>
      </c>
      <c r="AF240" s="3">
        <f t="shared" si="80"/>
        <v>318.99171368107801</v>
      </c>
      <c r="AG240" s="4">
        <f t="shared" si="81"/>
        <v>1.9950654614141129E-4</v>
      </c>
      <c r="AH240" s="4">
        <f t="shared" si="82"/>
        <v>1.4124678620818645E-2</v>
      </c>
      <c r="AI240" s="4">
        <f t="shared" si="94"/>
        <v>5.9693002704343502E-2</v>
      </c>
      <c r="AJ240" s="3">
        <f t="shared" si="83"/>
        <v>1387.6842306771637</v>
      </c>
      <c r="AK240" s="4">
        <f t="shared" si="84"/>
        <v>9.7436820637385638E-2</v>
      </c>
      <c r="AL240" s="4">
        <f t="shared" si="85"/>
        <v>12.004866497310367</v>
      </c>
      <c r="AM240" s="3">
        <f t="shared" si="86"/>
        <v>1380.761494287035</v>
      </c>
      <c r="AN240" s="4">
        <f t="shared" si="87"/>
        <v>9.1962040679422E-2</v>
      </c>
      <c r="AO240" s="3">
        <f t="shared" si="88"/>
        <v>671.32484009962263</v>
      </c>
      <c r="AP240" s="4">
        <f t="shared" si="89"/>
        <v>0.4690891617509283</v>
      </c>
      <c r="AQ240" s="4">
        <f t="shared" si="95"/>
        <v>1294.7873880098198</v>
      </c>
      <c r="AR240" s="4">
        <f t="shared" si="96"/>
        <v>2.3970239832938205E-2</v>
      </c>
      <c r="AS240" s="4">
        <f t="shared" si="97"/>
        <v>1384.6881148592856</v>
      </c>
      <c r="AT240" s="4">
        <f t="shared" si="98"/>
        <v>9.5067371057470068E-2</v>
      </c>
      <c r="AU240" s="3">
        <f t="shared" si="99"/>
        <v>14450.57805527351</v>
      </c>
      <c r="AV240" s="4"/>
      <c r="AW240" s="4"/>
      <c r="AX240" s="4"/>
      <c r="AY240" s="4"/>
      <c r="AZ240" s="3">
        <f t="shared" si="90"/>
        <v>1247.5107737258672</v>
      </c>
      <c r="BA240" s="3">
        <f t="shared" si="91"/>
        <v>287.87175803990414</v>
      </c>
      <c r="BB240" s="4">
        <f t="shared" si="92"/>
        <v>1.8004323534126995E-4</v>
      </c>
      <c r="BC240" s="4">
        <f t="shared" si="93"/>
        <v>1.3418019054289271E-2</v>
      </c>
      <c r="BD240" s="4">
        <f t="shared" si="100"/>
        <v>5.5269835154418918E-2</v>
      </c>
      <c r="BE240" s="4"/>
    </row>
    <row r="241" spans="27:57" x14ac:dyDescent="0.2">
      <c r="AA241">
        <v>1443.7199681889888</v>
      </c>
      <c r="AB241">
        <v>41.315464805191574</v>
      </c>
      <c r="AC241">
        <v>500</v>
      </c>
      <c r="AE241" s="3">
        <f t="shared" si="79"/>
        <v>1242.1355165480777</v>
      </c>
      <c r="AF241" s="3">
        <f t="shared" si="80"/>
        <v>40636.29114336682</v>
      </c>
      <c r="AG241" s="4">
        <f t="shared" si="81"/>
        <v>1.9496117637507821E-2</v>
      </c>
      <c r="AH241" s="4">
        <f t="shared" si="82"/>
        <v>0.13962849865807417</v>
      </c>
      <c r="AI241" s="4">
        <f t="shared" si="94"/>
        <v>1.9824515588240001</v>
      </c>
      <c r="AJ241" s="3">
        <f t="shared" si="83"/>
        <v>1343.7572099353256</v>
      </c>
      <c r="AK241" s="4">
        <f t="shared" si="84"/>
        <v>6.9239714388003581E-2</v>
      </c>
      <c r="AL241" s="4">
        <f t="shared" si="85"/>
        <v>6.9213928309206869</v>
      </c>
      <c r="AM241" s="3">
        <f t="shared" si="86"/>
        <v>1336.6992084843689</v>
      </c>
      <c r="AN241" s="4">
        <f t="shared" si="87"/>
        <v>7.4128475094008273E-2</v>
      </c>
      <c r="AO241" s="3">
        <f t="shared" si="88"/>
        <v>668.45299766014807</v>
      </c>
      <c r="AP241" s="4">
        <f t="shared" si="89"/>
        <v>0.53699262156866912</v>
      </c>
      <c r="AQ241" s="4">
        <f t="shared" si="95"/>
        <v>1250.3144772813412</v>
      </c>
      <c r="AR241" s="4">
        <f t="shared" si="96"/>
        <v>0.13396329978746271</v>
      </c>
      <c r="AS241" s="4">
        <f t="shared" si="97"/>
        <v>1337.625921004756</v>
      </c>
      <c r="AT241" s="4">
        <f t="shared" si="98"/>
        <v>7.3486582939846556E-2</v>
      </c>
      <c r="AU241" s="3">
        <f t="shared" si="99"/>
        <v>11255.946847930205</v>
      </c>
      <c r="AV241" s="4"/>
      <c r="AW241" s="4"/>
      <c r="AX241" s="4"/>
      <c r="AY241" s="4"/>
      <c r="AZ241" s="3">
        <f t="shared" si="90"/>
        <v>1209.7905019178011</v>
      </c>
      <c r="BA241" s="3">
        <f t="shared" si="91"/>
        <v>54722.995189922753</v>
      </c>
      <c r="BB241" s="4">
        <f t="shared" si="92"/>
        <v>2.6254510972359233E-2</v>
      </c>
      <c r="BC241" s="4">
        <f t="shared" si="93"/>
        <v>0.1620324380251042</v>
      </c>
      <c r="BD241" s="4">
        <f t="shared" si="100"/>
        <v>2.4782461013739194</v>
      </c>
      <c r="BE241" s="4"/>
    </row>
    <row r="242" spans="27:57" x14ac:dyDescent="0.2">
      <c r="AA242">
        <v>1165.3557081960064</v>
      </c>
      <c r="AB242">
        <v>41.899292399580638</v>
      </c>
      <c r="AC242">
        <v>500</v>
      </c>
      <c r="AE242" s="3">
        <f t="shared" si="79"/>
        <v>1193.2044571944768</v>
      </c>
      <c r="AF242" s="3">
        <f t="shared" si="80"/>
        <v>775.55282077980917</v>
      </c>
      <c r="AG242" s="4">
        <f t="shared" si="81"/>
        <v>5.7107660128577064E-4</v>
      </c>
      <c r="AH242" s="4">
        <f t="shared" si="82"/>
        <v>2.3897209068963903E-2</v>
      </c>
      <c r="AI242" s="4">
        <f t="shared" si="94"/>
        <v>0.12611014601572321</v>
      </c>
      <c r="AJ242" s="3">
        <f t="shared" si="83"/>
        <v>1289.9506795289924</v>
      </c>
      <c r="AK242" s="4">
        <f t="shared" si="84"/>
        <v>0.10691582875228842</v>
      </c>
      <c r="AL242" s="4">
        <f t="shared" si="85"/>
        <v>13.321174618433815</v>
      </c>
      <c r="AM242" s="3">
        <f t="shared" si="86"/>
        <v>1282.7383796978577</v>
      </c>
      <c r="AN242" s="4">
        <f t="shared" si="87"/>
        <v>0.1007269031045997</v>
      </c>
      <c r="AO242" s="3">
        <f t="shared" si="88"/>
        <v>665.25848043119936</v>
      </c>
      <c r="AP242" s="4">
        <f t="shared" si="89"/>
        <v>0.42913697873327228</v>
      </c>
      <c r="AQ242" s="4">
        <f t="shared" si="95"/>
        <v>1195.9553375403827</v>
      </c>
      <c r="AR242" s="4">
        <f t="shared" si="96"/>
        <v>2.6257759007972923E-2</v>
      </c>
      <c r="AS242" s="4">
        <f t="shared" si="97"/>
        <v>1280.0457081908291</v>
      </c>
      <c r="AT242" s="4">
        <f t="shared" si="98"/>
        <v>9.8416302583153037E-2</v>
      </c>
      <c r="AU242" s="3">
        <f t="shared" si="99"/>
        <v>13153.796098812443</v>
      </c>
      <c r="AV242" s="4"/>
      <c r="AW242" s="4"/>
      <c r="AX242" s="4"/>
      <c r="AY242" s="4"/>
      <c r="AZ242" s="3">
        <f t="shared" si="90"/>
        <v>1163.412753254129</v>
      </c>
      <c r="BA242" s="3">
        <f t="shared" si="91"/>
        <v>3.7750739061656571</v>
      </c>
      <c r="BB242" s="4">
        <f t="shared" si="92"/>
        <v>2.7797673068457072E-6</v>
      </c>
      <c r="BC242" s="4">
        <f t="shared" si="93"/>
        <v>1.6672634185532012E-3</v>
      </c>
      <c r="BD242" s="4">
        <f t="shared" si="100"/>
        <v>2.3239971226541967E-3</v>
      </c>
      <c r="BE242" s="4"/>
    </row>
    <row r="243" spans="27:57" x14ac:dyDescent="0.2">
      <c r="AA243">
        <v>1113.4515037914446</v>
      </c>
      <c r="AB243">
        <v>42.524109773759299</v>
      </c>
      <c r="AC243">
        <v>500</v>
      </c>
      <c r="AE243" s="3">
        <f t="shared" si="79"/>
        <v>1144.574627642739</v>
      </c>
      <c r="AF243" s="3">
        <f t="shared" si="80"/>
        <v>968.64883826301002</v>
      </c>
      <c r="AG243" s="4">
        <f t="shared" si="81"/>
        <v>7.8131065978413196E-4</v>
      </c>
      <c r="AH243" s="4">
        <f t="shared" si="82"/>
        <v>2.7951934812891432E-2</v>
      </c>
      <c r="AI243" s="4">
        <f t="shared" si="94"/>
        <v>0.15593854055620149</v>
      </c>
      <c r="AJ243" s="3">
        <f t="shared" si="83"/>
        <v>1236.1334083685745</v>
      </c>
      <c r="AK243" s="4">
        <f t="shared" si="84"/>
        <v>0.11018163266148759</v>
      </c>
      <c r="AL243" s="4">
        <f t="shared" si="85"/>
        <v>13.517292544328999</v>
      </c>
      <c r="AM243" s="3">
        <f t="shared" si="86"/>
        <v>1228.7799248026704</v>
      </c>
      <c r="AN243" s="4">
        <f t="shared" si="87"/>
        <v>0.10357740828272971</v>
      </c>
      <c r="AO243" s="3">
        <f t="shared" si="88"/>
        <v>662.44749404714275</v>
      </c>
      <c r="AP243" s="4">
        <f t="shared" si="89"/>
        <v>0.40505042941571823</v>
      </c>
      <c r="AQ243" s="4">
        <f t="shared" si="95"/>
        <v>1141.7472683997223</v>
      </c>
      <c r="AR243" s="4">
        <f t="shared" si="96"/>
        <v>2.5412660104124029E-2</v>
      </c>
      <c r="AS243" s="4">
        <f t="shared" si="97"/>
        <v>1222.5607648955956</v>
      </c>
      <c r="AT243" s="4">
        <f t="shared" si="98"/>
        <v>9.7991929358952859E-2</v>
      </c>
      <c r="AU243" s="3">
        <f t="shared" si="99"/>
        <v>11904.830858693815</v>
      </c>
      <c r="AV243" s="4"/>
      <c r="AW243" s="4"/>
      <c r="AX243" s="4"/>
      <c r="AY243" s="4"/>
      <c r="AZ243" s="3">
        <f t="shared" si="90"/>
        <v>1116.8343660218841</v>
      </c>
      <c r="BA243" s="3">
        <f t="shared" si="91"/>
        <v>11.443756870134203</v>
      </c>
      <c r="BB243" s="4">
        <f t="shared" si="92"/>
        <v>9.2305166510570158E-6</v>
      </c>
      <c r="BC243" s="4">
        <f t="shared" si="93"/>
        <v>3.0381765338862413E-3</v>
      </c>
      <c r="BD243" s="4">
        <f t="shared" si="100"/>
        <v>5.5879840860818316E-3</v>
      </c>
      <c r="BE243" s="4"/>
    </row>
    <row r="244" spans="27:57" x14ac:dyDescent="0.2">
      <c r="AA244">
        <v>1156.2248611752855</v>
      </c>
      <c r="AB244">
        <v>42.642838730920957</v>
      </c>
      <c r="AC244">
        <v>500</v>
      </c>
      <c r="AE244" s="3">
        <f t="shared" si="79"/>
        <v>1135.7360128816977</v>
      </c>
      <c r="AF244" s="3">
        <f t="shared" si="80"/>
        <v>419.792904397656</v>
      </c>
      <c r="AG244" s="4">
        <f t="shared" si="81"/>
        <v>3.1401506707108096E-4</v>
      </c>
      <c r="AH244" s="4">
        <f t="shared" si="82"/>
        <v>1.772047028357546E-2</v>
      </c>
      <c r="AI244" s="4">
        <f t="shared" si="94"/>
        <v>8.0211015896322957E-2</v>
      </c>
      <c r="AJ244" s="3">
        <f t="shared" si="83"/>
        <v>1226.3180112768782</v>
      </c>
      <c r="AK244" s="4">
        <f t="shared" si="84"/>
        <v>6.0622420824219349E-2</v>
      </c>
      <c r="AL244" s="4">
        <f t="shared" si="85"/>
        <v>4.2492164423539291</v>
      </c>
      <c r="AM244" s="3">
        <f t="shared" si="86"/>
        <v>1218.9402501781635</v>
      </c>
      <c r="AN244" s="4">
        <f t="shared" si="87"/>
        <v>5.4241515736937876E-2</v>
      </c>
      <c r="AO244" s="3">
        <f t="shared" si="88"/>
        <v>661.97887758957063</v>
      </c>
      <c r="AP244" s="4">
        <f t="shared" si="89"/>
        <v>0.42746527961984931</v>
      </c>
      <c r="AQ244" s="4">
        <f t="shared" si="95"/>
        <v>1131.8810514043375</v>
      </c>
      <c r="AR244" s="4">
        <f t="shared" si="96"/>
        <v>2.1054563509560593E-2</v>
      </c>
      <c r="AS244" s="4">
        <f t="shared" si="97"/>
        <v>1212.0908980728921</v>
      </c>
      <c r="AT244" s="4">
        <f t="shared" si="98"/>
        <v>4.8317622958582288E-2</v>
      </c>
      <c r="AU244" s="3">
        <f t="shared" si="99"/>
        <v>3121.0140786447409</v>
      </c>
      <c r="AV244" s="4"/>
      <c r="AW244" s="4"/>
      <c r="AX244" s="4"/>
      <c r="AY244" s="4"/>
      <c r="AZ244" s="3">
        <f t="shared" si="90"/>
        <v>1108.3186072564429</v>
      </c>
      <c r="BA244" s="3">
        <f t="shared" si="91"/>
        <v>2295.0091645366215</v>
      </c>
      <c r="BB244" s="4">
        <f t="shared" si="92"/>
        <v>1.7167213861434113E-3</v>
      </c>
      <c r="BC244" s="4">
        <f t="shared" si="93"/>
        <v>4.1433336652307057E-2</v>
      </c>
      <c r="BD244" s="4">
        <f t="shared" si="100"/>
        <v>0.28677812090969163</v>
      </c>
      <c r="BE244" s="4"/>
    </row>
    <row r="245" spans="27:57" x14ac:dyDescent="0.2">
      <c r="AA245">
        <v>1086.8205149116732</v>
      </c>
      <c r="AB245">
        <v>42.852937492664381</v>
      </c>
      <c r="AC245">
        <v>500</v>
      </c>
      <c r="AE245" s="3">
        <f t="shared" si="79"/>
        <v>1120.3925066680367</v>
      </c>
      <c r="AF245" s="3">
        <f t="shared" si="80"/>
        <v>1127.0786304893427</v>
      </c>
      <c r="AG245" s="4">
        <f t="shared" si="81"/>
        <v>9.5419812843348798E-4</v>
      </c>
      <c r="AH245" s="4">
        <f t="shared" si="82"/>
        <v>3.08900975788923E-2</v>
      </c>
      <c r="AI245" s="4">
        <f t="shared" si="94"/>
        <v>0.17898137249922566</v>
      </c>
      <c r="AJ245" s="3">
        <f t="shared" si="83"/>
        <v>1209.2554506373287</v>
      </c>
      <c r="AK245" s="4">
        <f t="shared" si="84"/>
        <v>0.11265423687333136</v>
      </c>
      <c r="AL245" s="4">
        <f t="shared" si="85"/>
        <v>13.792814250809103</v>
      </c>
      <c r="AM245" s="3">
        <f t="shared" si="86"/>
        <v>1201.8365971938904</v>
      </c>
      <c r="AN245" s="4">
        <f t="shared" si="87"/>
        <v>0.10582803756843388</v>
      </c>
      <c r="AO245" s="3">
        <f t="shared" si="88"/>
        <v>661.19807635282837</v>
      </c>
      <c r="AP245" s="4">
        <f t="shared" si="89"/>
        <v>0.39162164563431662</v>
      </c>
      <c r="AQ245" s="4">
        <f t="shared" si="95"/>
        <v>1114.7467412707674</v>
      </c>
      <c r="AR245" s="4">
        <f t="shared" si="96"/>
        <v>2.5695343413133707E-2</v>
      </c>
      <c r="AS245" s="4">
        <f t="shared" si="97"/>
        <v>1193.9028048920554</v>
      </c>
      <c r="AT245" s="4">
        <f t="shared" si="98"/>
        <v>9.852803522859975E-2</v>
      </c>
      <c r="AU245" s="3">
        <f t="shared" si="99"/>
        <v>11466.616827442675</v>
      </c>
      <c r="AV245" s="4"/>
      <c r="AW245" s="4"/>
      <c r="AX245" s="4"/>
      <c r="AY245" s="4"/>
      <c r="AZ245" s="3">
        <f t="shared" si="90"/>
        <v>1093.5001437830206</v>
      </c>
      <c r="BA245" s="3">
        <f t="shared" si="91"/>
        <v>44.617441858937795</v>
      </c>
      <c r="BB245" s="4">
        <f t="shared" si="92"/>
        <v>3.7773655151996041E-5</v>
      </c>
      <c r="BC245" s="4">
        <f t="shared" si="93"/>
        <v>6.1460275912166261E-3</v>
      </c>
      <c r="BD245" s="4">
        <f t="shared" si="100"/>
        <v>1.5884394780085052E-2</v>
      </c>
      <c r="BE245" s="4"/>
    </row>
    <row r="246" spans="27:57" x14ac:dyDescent="0.2">
      <c r="AA246">
        <v>1311.0862899666813</v>
      </c>
      <c r="AB246">
        <v>43.188441535369563</v>
      </c>
      <c r="AC246">
        <v>500</v>
      </c>
      <c r="AE246" s="3">
        <f t="shared" si="79"/>
        <v>1096.6474905459804</v>
      </c>
      <c r="AF246" s="3">
        <f t="shared" si="80"/>
        <v>45983.998696991584</v>
      </c>
      <c r="AG246" s="4">
        <f t="shared" si="81"/>
        <v>2.6751256291588876E-2</v>
      </c>
      <c r="AH246" s="4">
        <f t="shared" si="82"/>
        <v>0.16355811288832137</v>
      </c>
      <c r="AI246" s="4">
        <f t="shared" si="94"/>
        <v>2.3951006830953454</v>
      </c>
      <c r="AJ246" s="3">
        <f t="shared" si="83"/>
        <v>1182.7939694782328</v>
      </c>
      <c r="AK246" s="4">
        <f t="shared" si="84"/>
        <v>9.7851927420969959E-2</v>
      </c>
      <c r="AL246" s="4">
        <f t="shared" si="85"/>
        <v>12.553650833103475</v>
      </c>
      <c r="AM246" s="3">
        <f t="shared" si="86"/>
        <v>1175.3142284532823</v>
      </c>
      <c r="AN246" s="4">
        <f t="shared" si="87"/>
        <v>0.10355692264683002</v>
      </c>
      <c r="AO246" s="3">
        <f t="shared" si="88"/>
        <v>660.07472239596791</v>
      </c>
      <c r="AP246" s="4">
        <f t="shared" si="89"/>
        <v>0.49654364670936918</v>
      </c>
      <c r="AQ246" s="4">
        <f t="shared" si="95"/>
        <v>1088.2183544707011</v>
      </c>
      <c r="AR246" s="4">
        <f t="shared" si="96"/>
        <v>0.16998723669183052</v>
      </c>
      <c r="AS246" s="4">
        <f t="shared" si="97"/>
        <v>1165.7289958735028</v>
      </c>
      <c r="AT246" s="4">
        <f t="shared" si="98"/>
        <v>0.1108678316641329</v>
      </c>
      <c r="AU246" s="3">
        <f t="shared" si="99"/>
        <v>21128.742946090799</v>
      </c>
      <c r="AV246" s="4"/>
      <c r="AW246" s="4"/>
      <c r="AX246" s="4"/>
      <c r="AY246" s="4"/>
      <c r="AZ246" s="3">
        <f t="shared" si="90"/>
        <v>1070.4809662423277</v>
      </c>
      <c r="BA246" s="3">
        <f t="shared" si="91"/>
        <v>57890.921804501013</v>
      </c>
      <c r="BB246" s="4">
        <f t="shared" si="92"/>
        <v>3.3678125653084076E-2</v>
      </c>
      <c r="BC246" s="4">
        <f t="shared" si="93"/>
        <v>0.18351600925555261</v>
      </c>
      <c r="BD246" s="4">
        <f t="shared" si="100"/>
        <v>2.8466008369965978</v>
      </c>
      <c r="BE246" s="4"/>
    </row>
    <row r="247" spans="27:57" x14ac:dyDescent="0.2">
      <c r="AA247">
        <v>1231.6091152634917</v>
      </c>
      <c r="AB247">
        <v>43.309967018322091</v>
      </c>
      <c r="AC247">
        <v>500</v>
      </c>
      <c r="AE247" s="3">
        <f t="shared" si="79"/>
        <v>1088.2675089167619</v>
      </c>
      <c r="AF247" s="3">
        <f t="shared" si="80"/>
        <v>20546.816110060849</v>
      </c>
      <c r="AG247" s="4">
        <f t="shared" si="81"/>
        <v>1.3545615542014288E-2</v>
      </c>
      <c r="AH247" s="4">
        <f t="shared" si="82"/>
        <v>0.11638563288488098</v>
      </c>
      <c r="AI247" s="4">
        <f t="shared" si="94"/>
        <v>1.3934311216373629</v>
      </c>
      <c r="AJ247" s="3">
        <f t="shared" si="83"/>
        <v>1173.4397340584617</v>
      </c>
      <c r="AK247" s="4">
        <f t="shared" si="84"/>
        <v>4.7230391919099453E-2</v>
      </c>
      <c r="AL247" s="4">
        <f t="shared" si="85"/>
        <v>2.747362672005067</v>
      </c>
      <c r="AM247" s="3">
        <f t="shared" si="86"/>
        <v>1165.9393108155857</v>
      </c>
      <c r="AN247" s="4">
        <f t="shared" si="87"/>
        <v>5.3320329992731945E-2</v>
      </c>
      <c r="AO247" s="3">
        <f t="shared" si="88"/>
        <v>659.70387528028596</v>
      </c>
      <c r="AP247" s="4">
        <f t="shared" si="89"/>
        <v>0.46435612800807485</v>
      </c>
      <c r="AQ247" s="4">
        <f t="shared" si="95"/>
        <v>1078.8541658901611</v>
      </c>
      <c r="AR247" s="4">
        <f t="shared" si="96"/>
        <v>0.1240287583781402</v>
      </c>
      <c r="AS247" s="4">
        <f t="shared" si="97"/>
        <v>1155.7798876344418</v>
      </c>
      <c r="AT247" s="4">
        <f t="shared" si="98"/>
        <v>6.1569232225783685E-2</v>
      </c>
      <c r="AU247" s="3">
        <f t="shared" si="99"/>
        <v>5750.0717628182665</v>
      </c>
      <c r="AV247" s="4"/>
      <c r="AW247" s="4"/>
      <c r="AX247" s="4"/>
      <c r="AY247" s="4"/>
      <c r="AZ247" s="3">
        <f t="shared" si="90"/>
        <v>1062.3325657450753</v>
      </c>
      <c r="BA247" s="3">
        <f t="shared" si="91"/>
        <v>28654.550216860898</v>
      </c>
      <c r="BB247" s="4">
        <f t="shared" si="92"/>
        <v>1.8890689374344644E-2</v>
      </c>
      <c r="BC247" s="4">
        <f t="shared" si="93"/>
        <v>0.13744340425915186</v>
      </c>
      <c r="BD247" s="4">
        <f t="shared" si="100"/>
        <v>1.7882255773009372</v>
      </c>
      <c r="BE247" s="4"/>
    </row>
    <row r="248" spans="27:57" x14ac:dyDescent="0.2">
      <c r="AA248">
        <v>1001.0244289535444</v>
      </c>
      <c r="AB248">
        <v>43.987808038074967</v>
      </c>
      <c r="AC248">
        <v>500</v>
      </c>
      <c r="AE248" s="3">
        <f t="shared" si="79"/>
        <v>1043.5465956472631</v>
      </c>
      <c r="AF248" s="3">
        <f t="shared" si="80"/>
        <v>1808.1346603283953</v>
      </c>
      <c r="AG248" s="4">
        <f t="shared" si="81"/>
        <v>1.804435734232951E-3</v>
      </c>
      <c r="AH248" s="4">
        <f t="shared" si="82"/>
        <v>4.2478650334408591E-2</v>
      </c>
      <c r="AI248" s="4">
        <f t="shared" si="94"/>
        <v>0.27699912830035428</v>
      </c>
      <c r="AJ248" s="3">
        <f t="shared" si="83"/>
        <v>1123.3926963425083</v>
      </c>
      <c r="AK248" s="4">
        <f t="shared" si="84"/>
        <v>0.12224303808138408</v>
      </c>
      <c r="AL248" s="4">
        <f t="shared" si="85"/>
        <v>14.958668770382102</v>
      </c>
      <c r="AM248" s="3">
        <f t="shared" si="86"/>
        <v>1115.7893248726964</v>
      </c>
      <c r="AN248" s="4">
        <f t="shared" si="87"/>
        <v>0.11464744775422257</v>
      </c>
      <c r="AO248" s="3">
        <f t="shared" si="88"/>
        <v>657.96519264557332</v>
      </c>
      <c r="AP248" s="4">
        <f t="shared" si="89"/>
        <v>0.34270815615019501</v>
      </c>
      <c r="AQ248" s="4">
        <f t="shared" si="95"/>
        <v>1028.8871824182352</v>
      </c>
      <c r="AR248" s="4">
        <f t="shared" si="96"/>
        <v>2.7834239264088723E-2</v>
      </c>
      <c r="AS248" s="4">
        <f t="shared" si="97"/>
        <v>1102.6544531673158</v>
      </c>
      <c r="AT248" s="4">
        <f t="shared" si="98"/>
        <v>0.10152601802137215</v>
      </c>
      <c r="AU248" s="3">
        <f t="shared" si="99"/>
        <v>10328.661821691745</v>
      </c>
      <c r="AV248" s="4"/>
      <c r="AW248" s="4"/>
      <c r="AX248" s="4"/>
      <c r="AY248" s="4"/>
      <c r="AZ248" s="3">
        <f t="shared" si="90"/>
        <v>1018.6392309914202</v>
      </c>
      <c r="BA248" s="3">
        <f t="shared" si="91"/>
        <v>310.2812508335511</v>
      </c>
      <c r="BB248" s="4">
        <f t="shared" si="92"/>
        <v>3.0964650418507581E-4</v>
      </c>
      <c r="BC248" s="4">
        <f t="shared" si="93"/>
        <v>1.7596775391675482E-2</v>
      </c>
      <c r="BD248" s="4">
        <f t="shared" si="100"/>
        <v>7.3853651723800179E-2</v>
      </c>
      <c r="BE248" s="4"/>
    </row>
    <row r="249" spans="27:57" x14ac:dyDescent="0.2">
      <c r="AA249">
        <v>1151.242688958278</v>
      </c>
      <c r="AB249">
        <v>44.012452491421769</v>
      </c>
      <c r="AC249">
        <v>500</v>
      </c>
      <c r="AE249" s="3">
        <f t="shared" si="79"/>
        <v>1041.9823183535218</v>
      </c>
      <c r="AF249" s="3">
        <f t="shared" si="80"/>
        <v>11937.82858468867</v>
      </c>
      <c r="AG249" s="4">
        <f t="shared" si="81"/>
        <v>9.0072365445853682E-3</v>
      </c>
      <c r="AH249" s="4">
        <f t="shared" si="82"/>
        <v>9.4906462080225962E-2</v>
      </c>
      <c r="AI249" s="4">
        <f t="shared" si="94"/>
        <v>0.99203528313568645</v>
      </c>
      <c r="AJ249" s="3">
        <f t="shared" si="83"/>
        <v>1121.6384839836387</v>
      </c>
      <c r="AK249" s="4">
        <f t="shared" si="84"/>
        <v>2.5714999329487311E-2</v>
      </c>
      <c r="AL249" s="4">
        <f t="shared" si="85"/>
        <v>0.7612721110728542</v>
      </c>
      <c r="AM249" s="3">
        <f t="shared" si="86"/>
        <v>1114.0317449949528</v>
      </c>
      <c r="AN249" s="4">
        <f t="shared" si="87"/>
        <v>3.2322415004429873E-2</v>
      </c>
      <c r="AO249" s="3">
        <f t="shared" si="88"/>
        <v>657.91203979915815</v>
      </c>
      <c r="AP249" s="4">
        <f t="shared" si="89"/>
        <v>0.42852011473403462</v>
      </c>
      <c r="AQ249" s="4">
        <f t="shared" si="95"/>
        <v>1027.1401130923398</v>
      </c>
      <c r="AR249" s="4">
        <f t="shared" si="96"/>
        <v>0.10779879608029005</v>
      </c>
      <c r="AS249" s="4">
        <f t="shared" si="97"/>
        <v>1100.7957871624044</v>
      </c>
      <c r="AT249" s="4">
        <f t="shared" si="98"/>
        <v>4.3819519793451507E-2</v>
      </c>
      <c r="AU249" s="3">
        <f t="shared" si="99"/>
        <v>2544.8899008025151</v>
      </c>
      <c r="AV249" s="4"/>
      <c r="AW249" s="4"/>
      <c r="AX249" s="4"/>
      <c r="AY249" s="4"/>
      <c r="AZ249" s="3">
        <f t="shared" si="90"/>
        <v>1017.1047393799702</v>
      </c>
      <c r="BA249" s="3">
        <f t="shared" si="91"/>
        <v>17992.989517072652</v>
      </c>
      <c r="BB249" s="4">
        <f t="shared" si="92"/>
        <v>1.3575928953476831E-2</v>
      </c>
      <c r="BC249" s="4">
        <f t="shared" si="93"/>
        <v>0.11651578843005282</v>
      </c>
      <c r="BD249" s="4">
        <f t="shared" si="100"/>
        <v>1.3494618458630698</v>
      </c>
      <c r="BE249" s="4"/>
    </row>
    <row r="250" spans="27:57" x14ac:dyDescent="0.2">
      <c r="AA250">
        <v>1018.9408484542797</v>
      </c>
      <c r="AB250">
        <v>44.121335481236088</v>
      </c>
      <c r="AC250">
        <v>500</v>
      </c>
      <c r="AE250" s="3">
        <f t="shared" si="79"/>
        <v>1035.1205965869469</v>
      </c>
      <c r="AF250" s="3">
        <f t="shared" si="80"/>
        <v>261.78424963654822</v>
      </c>
      <c r="AG250" s="4">
        <f t="shared" si="81"/>
        <v>2.5214221712195107E-4</v>
      </c>
      <c r="AH250" s="4">
        <f t="shared" si="82"/>
        <v>1.5878986652867716E-2</v>
      </c>
      <c r="AI250" s="4">
        <f t="shared" si="94"/>
        <v>6.3871727443724713E-2</v>
      </c>
      <c r="AJ250" s="3">
        <f t="shared" si="83"/>
        <v>1113.9408936856987</v>
      </c>
      <c r="AK250" s="4">
        <f t="shared" si="84"/>
        <v>9.3234112044416367E-2</v>
      </c>
      <c r="AL250" s="4">
        <f t="shared" si="85"/>
        <v>8.8572448613307415</v>
      </c>
      <c r="AM250" s="3">
        <f t="shared" si="86"/>
        <v>1106.3195751183328</v>
      </c>
      <c r="AN250" s="4">
        <f t="shared" si="87"/>
        <v>8.5754464350512052E-2</v>
      </c>
      <c r="AO250" s="3">
        <f t="shared" si="88"/>
        <v>657.68527621483258</v>
      </c>
      <c r="AP250" s="4">
        <f t="shared" si="89"/>
        <v>0.35454027855244713</v>
      </c>
      <c r="AQ250" s="4">
        <f t="shared" si="95"/>
        <v>1019.4775475986729</v>
      </c>
      <c r="AR250" s="4">
        <f t="shared" si="96"/>
        <v>5.2672257197987728E-4</v>
      </c>
      <c r="AS250" s="4">
        <f t="shared" si="97"/>
        <v>1092.6428155603091</v>
      </c>
      <c r="AT250" s="4">
        <f t="shared" si="98"/>
        <v>7.2331938814539018E-2</v>
      </c>
      <c r="AU250" s="3">
        <f t="shared" si="99"/>
        <v>5431.979955298244</v>
      </c>
      <c r="AV250" s="4"/>
      <c r="AW250" s="4"/>
      <c r="AX250" s="4"/>
      <c r="AY250" s="4"/>
      <c r="AZ250" s="3">
        <f t="shared" si="90"/>
        <v>1010.3689103113055</v>
      </c>
      <c r="BA250" s="3">
        <f t="shared" si="91"/>
        <v>73.478123526976049</v>
      </c>
      <c r="BB250" s="4">
        <f t="shared" si="92"/>
        <v>7.0771778675663124E-5</v>
      </c>
      <c r="BC250" s="4">
        <f t="shared" si="93"/>
        <v>8.4125964289072565E-3</v>
      </c>
      <c r="BD250" s="4">
        <f t="shared" si="100"/>
        <v>2.4630292508942025E-2</v>
      </c>
      <c r="BE250" s="4"/>
    </row>
    <row r="251" spans="27:57" x14ac:dyDescent="0.2">
      <c r="AA251">
        <v>925.69985616412725</v>
      </c>
      <c r="AB251">
        <v>45.90448105870226</v>
      </c>
      <c r="AC251">
        <v>500</v>
      </c>
      <c r="AE251" s="3">
        <f t="shared" si="79"/>
        <v>933.14858479637269</v>
      </c>
      <c r="AF251" s="3">
        <f t="shared" si="80"/>
        <v>55.483558236832934</v>
      </c>
      <c r="AG251" s="4">
        <f t="shared" si="81"/>
        <v>6.4747635429957155E-5</v>
      </c>
      <c r="AH251" s="4">
        <f t="shared" si="82"/>
        <v>8.0465915411407057E-3</v>
      </c>
      <c r="AI251" s="4">
        <f t="shared" si="94"/>
        <v>2.1961046557423234E-2</v>
      </c>
      <c r="AJ251" s="3">
        <f t="shared" si="83"/>
        <v>999.10443667383038</v>
      </c>
      <c r="AK251" s="4">
        <f t="shared" si="84"/>
        <v>7.9296307567631771E-2</v>
      </c>
      <c r="AL251" s="4">
        <f t="shared" si="85"/>
        <v>5.8207121929704071</v>
      </c>
      <c r="AM251" s="3">
        <f t="shared" si="86"/>
        <v>991.30573815173136</v>
      </c>
      <c r="AN251" s="4">
        <f t="shared" si="87"/>
        <v>7.0871656240132475E-2</v>
      </c>
      <c r="AO251" s="3">
        <f t="shared" si="88"/>
        <v>655.6649708931551</v>
      </c>
      <c r="AP251" s="4">
        <f t="shared" si="89"/>
        <v>0.29170889837871466</v>
      </c>
      <c r="AQ251" s="4">
        <f t="shared" si="95"/>
        <v>905.96361734202071</v>
      </c>
      <c r="AR251" s="4">
        <f t="shared" si="96"/>
        <v>2.1320343403626169E-2</v>
      </c>
      <c r="AS251" s="4">
        <f t="shared" si="97"/>
        <v>971.67463802408417</v>
      </c>
      <c r="AT251" s="4">
        <f t="shared" si="98"/>
        <v>4.9664890357080882E-2</v>
      </c>
      <c r="AU251" s="3">
        <f t="shared" si="99"/>
        <v>2113.680567070624</v>
      </c>
      <c r="AV251" s="4"/>
      <c r="AW251" s="4"/>
      <c r="AX251" s="4"/>
      <c r="AY251" s="4"/>
      <c r="AZ251" s="3">
        <f t="shared" si="90"/>
        <v>909.42031014651434</v>
      </c>
      <c r="BA251" s="3">
        <f t="shared" si="91"/>
        <v>265.02361853957655</v>
      </c>
      <c r="BB251" s="4">
        <f t="shared" si="92"/>
        <v>3.0927455229677473E-4</v>
      </c>
      <c r="BC251" s="4">
        <f t="shared" si="93"/>
        <v>1.7586203464556378E-2</v>
      </c>
      <c r="BD251" s="4">
        <f t="shared" si="100"/>
        <v>7.0956672034361817E-2</v>
      </c>
      <c r="BE251" s="4"/>
    </row>
    <row r="252" spans="27:57" x14ac:dyDescent="0.2">
      <c r="AA252">
        <v>923.06881777647777</v>
      </c>
      <c r="AB252">
        <v>46.147027707543494</v>
      </c>
      <c r="AC252">
        <v>500</v>
      </c>
      <c r="AE252" s="3">
        <f t="shared" si="79"/>
        <v>920.63578440605875</v>
      </c>
      <c r="AF252" s="3">
        <f t="shared" si="80"/>
        <v>5.919651381572562</v>
      </c>
      <c r="AG252" s="4">
        <f t="shared" si="81"/>
        <v>6.9474906430299765E-6</v>
      </c>
      <c r="AH252" s="4">
        <f t="shared" si="82"/>
        <v>2.6358092956490567E-3</v>
      </c>
      <c r="AI252" s="4">
        <f t="shared" si="94"/>
        <v>4.1113837786280506E-3</v>
      </c>
      <c r="AJ252" s="3">
        <f t="shared" si="83"/>
        <v>984.96761614879779</v>
      </c>
      <c r="AK252" s="4">
        <f t="shared" si="84"/>
        <v>6.7057620385687092E-2</v>
      </c>
      <c r="AL252" s="4">
        <f t="shared" si="85"/>
        <v>4.1507861235812218</v>
      </c>
      <c r="AM252" s="3">
        <f t="shared" si="86"/>
        <v>977.15258614244658</v>
      </c>
      <c r="AN252" s="4">
        <f t="shared" si="87"/>
        <v>5.8591263537910193E-2</v>
      </c>
      <c r="AO252" s="3">
        <f t="shared" si="88"/>
        <v>655.61051882320498</v>
      </c>
      <c r="AP252" s="4">
        <f t="shared" si="89"/>
        <v>0.28974903474427421</v>
      </c>
      <c r="AQ252" s="4">
        <f t="shared" si="95"/>
        <v>892.10626685731495</v>
      </c>
      <c r="AR252" s="4">
        <f t="shared" si="96"/>
        <v>3.3543058028703165E-2</v>
      </c>
      <c r="AS252" s="4">
        <f t="shared" si="97"/>
        <v>956.88175894135418</v>
      </c>
      <c r="AT252" s="4">
        <f t="shared" si="98"/>
        <v>3.6631007909384554E-2</v>
      </c>
      <c r="AU252" s="3">
        <f t="shared" si="99"/>
        <v>1143.3149902193934</v>
      </c>
      <c r="AV252" s="4"/>
      <c r="AW252" s="4"/>
      <c r="AX252" s="4"/>
      <c r="AY252" s="4"/>
      <c r="AZ252" s="3">
        <f t="shared" si="90"/>
        <v>896.93374925097396</v>
      </c>
      <c r="BA252" s="3">
        <f t="shared" si="91"/>
        <v>683.04180683278003</v>
      </c>
      <c r="BB252" s="4">
        <f t="shared" si="92"/>
        <v>8.0163953177060231E-4</v>
      </c>
      <c r="BC252" s="4">
        <f t="shared" si="93"/>
        <v>2.8313239513884706E-2</v>
      </c>
      <c r="BD252" s="4">
        <f t="shared" si="100"/>
        <v>0.14474427137395626</v>
      </c>
      <c r="BE252" s="4"/>
    </row>
    <row r="253" spans="27:57" x14ac:dyDescent="0.2">
      <c r="AA253">
        <v>869.93092102623234</v>
      </c>
      <c r="AB253">
        <v>46.372694582956207</v>
      </c>
      <c r="AC253">
        <v>500</v>
      </c>
      <c r="AE253" s="3">
        <f t="shared" si="79"/>
        <v>909.25428539757763</v>
      </c>
      <c r="AF253" s="3">
        <f t="shared" si="80"/>
        <v>1546.3269854815883</v>
      </c>
      <c r="AG253" s="4">
        <f t="shared" si="81"/>
        <v>2.0432984210835442E-3</v>
      </c>
      <c r="AH253" s="4">
        <f t="shared" si="82"/>
        <v>4.520285854991412E-2</v>
      </c>
      <c r="AI253" s="4">
        <f t="shared" si="94"/>
        <v>0.28345964145123514</v>
      </c>
      <c r="AJ253" s="3">
        <f t="shared" si="83"/>
        <v>972.10271089514731</v>
      </c>
      <c r="AK253" s="4">
        <f t="shared" si="84"/>
        <v>0.11744816444550088</v>
      </c>
      <c r="AL253" s="4">
        <f t="shared" si="85"/>
        <v>11.999889178215486</v>
      </c>
      <c r="AM253" s="3">
        <f t="shared" si="86"/>
        <v>964.27393394826061</v>
      </c>
      <c r="AN253" s="4">
        <f t="shared" si="87"/>
        <v>0.10844885569848987</v>
      </c>
      <c r="AO253" s="3">
        <f t="shared" si="88"/>
        <v>655.60194651624749</v>
      </c>
      <c r="AP253" s="4">
        <f t="shared" si="89"/>
        <v>0.24637470554230576</v>
      </c>
      <c r="AQ253" s="4">
        <f t="shared" si="95"/>
        <v>879.52057710582028</v>
      </c>
      <c r="AR253" s="4">
        <f t="shared" si="96"/>
        <v>1.102346847066351E-2</v>
      </c>
      <c r="AS253" s="4">
        <f t="shared" si="97"/>
        <v>943.44131935424275</v>
      </c>
      <c r="AT253" s="4">
        <f t="shared" si="98"/>
        <v>8.4501420229197419E-2</v>
      </c>
      <c r="AU253" s="3">
        <f t="shared" si="99"/>
        <v>5403.7786623427555</v>
      </c>
      <c r="AV253" s="4"/>
      <c r="AW253" s="4"/>
      <c r="AX253" s="4"/>
      <c r="AY253" s="4"/>
      <c r="AZ253" s="3">
        <f t="shared" si="90"/>
        <v>885.55936526488824</v>
      </c>
      <c r="BA253" s="3">
        <f t="shared" si="91"/>
        <v>244.24826932077687</v>
      </c>
      <c r="BB253" s="4">
        <f t="shared" si="92"/>
        <v>3.2274681082416763E-4</v>
      </c>
      <c r="BC253" s="4">
        <f t="shared" si="93"/>
        <v>1.7965155463401022E-2</v>
      </c>
      <c r="BD253" s="4">
        <f t="shared" si="100"/>
        <v>7.102133859742106E-2</v>
      </c>
      <c r="BE253" s="4"/>
    </row>
    <row r="254" spans="27:57" x14ac:dyDescent="0.2">
      <c r="AA254">
        <v>886.34958030354187</v>
      </c>
      <c r="AB254">
        <v>46.50603755011705</v>
      </c>
      <c r="AC254">
        <v>500</v>
      </c>
      <c r="AE254" s="3">
        <f t="shared" si="79"/>
        <v>902.64379070546056</v>
      </c>
      <c r="AF254" s="3">
        <f t="shared" si="80"/>
        <v>265.50129262199522</v>
      </c>
      <c r="AG254" s="4">
        <f t="shared" si="81"/>
        <v>3.3795319223109573E-4</v>
      </c>
      <c r="AH254" s="4">
        <f t="shared" si="82"/>
        <v>1.8383503263281885E-2</v>
      </c>
      <c r="AI254" s="4">
        <f t="shared" si="94"/>
        <v>7.4207010586692837E-2</v>
      </c>
      <c r="AJ254" s="3">
        <f t="shared" si="83"/>
        <v>964.62818709844169</v>
      </c>
      <c r="AK254" s="4">
        <f t="shared" si="84"/>
        <v>8.8315726136060549E-2</v>
      </c>
      <c r="AL254" s="4">
        <f t="shared" si="85"/>
        <v>6.9132320000107406</v>
      </c>
      <c r="AM254" s="3">
        <f t="shared" si="86"/>
        <v>956.79191899063881</v>
      </c>
      <c r="AN254" s="4">
        <f t="shared" si="87"/>
        <v>7.9474668068295409E-2</v>
      </c>
      <c r="AO254" s="3">
        <f t="shared" si="88"/>
        <v>655.61538082549043</v>
      </c>
      <c r="AP254" s="4">
        <f t="shared" si="89"/>
        <v>0.26031963528321811</v>
      </c>
      <c r="AQ254" s="4">
        <f t="shared" si="95"/>
        <v>872.21946350554219</v>
      </c>
      <c r="AR254" s="4">
        <f t="shared" si="96"/>
        <v>1.5941923042554648E-2</v>
      </c>
      <c r="AS254" s="4">
        <f t="shared" si="97"/>
        <v>935.64211338207963</v>
      </c>
      <c r="AT254" s="4">
        <f t="shared" si="98"/>
        <v>5.5612970518536142E-2</v>
      </c>
      <c r="AU254" s="3">
        <f t="shared" si="99"/>
        <v>2429.7538172987392</v>
      </c>
      <c r="AV254" s="4"/>
      <c r="AW254" s="4"/>
      <c r="AX254" s="4"/>
      <c r="AY254" s="4"/>
      <c r="AZ254" s="3">
        <f t="shared" si="90"/>
        <v>878.94591386179627</v>
      </c>
      <c r="BA254" s="3">
        <f t="shared" si="91"/>
        <v>54.814276780629946</v>
      </c>
      <c r="BB254" s="4">
        <f t="shared" si="92"/>
        <v>6.9772390314600148E-5</v>
      </c>
      <c r="BC254" s="4">
        <f t="shared" si="93"/>
        <v>8.3529869097586969E-3</v>
      </c>
      <c r="BD254" s="4">
        <f t="shared" si="100"/>
        <v>2.2728209448449319E-2</v>
      </c>
      <c r="BE254" s="4"/>
    </row>
    <row r="255" spans="27:57" x14ac:dyDescent="0.2">
      <c r="AA255">
        <v>990.38507266152965</v>
      </c>
      <c r="AB255">
        <v>46.974613325285645</v>
      </c>
      <c r="AC255">
        <v>500</v>
      </c>
      <c r="AE255" s="3">
        <f t="shared" si="79"/>
        <v>880.06368497174299</v>
      </c>
      <c r="AF255" s="3">
        <f t="shared" si="80"/>
        <v>12170.808581800213</v>
      </c>
      <c r="AG255" s="4">
        <f t="shared" si="81"/>
        <v>1.2408270719258147E-2</v>
      </c>
      <c r="AH255" s="4">
        <f t="shared" si="82"/>
        <v>0.11139241769195131</v>
      </c>
      <c r="AI255" s="4">
        <f t="shared" si="94"/>
        <v>1.1699989934094415</v>
      </c>
      <c r="AJ255" s="3">
        <f t="shared" si="83"/>
        <v>939.08515740477822</v>
      </c>
      <c r="AK255" s="4">
        <f t="shared" si="84"/>
        <v>5.1797948770461226E-2</v>
      </c>
      <c r="AL255" s="4">
        <f t="shared" si="85"/>
        <v>2.6572303823982133</v>
      </c>
      <c r="AM255" s="3">
        <f t="shared" si="86"/>
        <v>931.2260997894507</v>
      </c>
      <c r="AN255" s="4">
        <f t="shared" si="87"/>
        <v>5.9733304252150114E-2</v>
      </c>
      <c r="AO255" s="3">
        <f t="shared" si="88"/>
        <v>655.76718659028245</v>
      </c>
      <c r="AP255" s="4">
        <f t="shared" si="89"/>
        <v>0.33786644741323252</v>
      </c>
      <c r="AQ255" s="4">
        <f t="shared" si="95"/>
        <v>847.33327553245294</v>
      </c>
      <c r="AR255" s="4">
        <f t="shared" si="96"/>
        <v>0.14444058283778835</v>
      </c>
      <c r="AS255" s="4">
        <f t="shared" si="97"/>
        <v>909.04557755454027</v>
      </c>
      <c r="AT255" s="4">
        <f t="shared" si="98"/>
        <v>8.2129161022591116E-2</v>
      </c>
      <c r="AU255" s="3">
        <f t="shared" si="99"/>
        <v>6616.1134642599482</v>
      </c>
      <c r="AV255" s="4"/>
      <c r="AW255" s="4"/>
      <c r="AX255" s="4"/>
      <c r="AY255" s="4"/>
      <c r="AZ255" s="3">
        <f t="shared" si="90"/>
        <v>856.31821152313705</v>
      </c>
      <c r="BA255" s="3">
        <f t="shared" si="91"/>
        <v>17973.923255501042</v>
      </c>
      <c r="BB255" s="4">
        <f t="shared" si="92"/>
        <v>1.8324608767155429E-2</v>
      </c>
      <c r="BC255" s="4">
        <f t="shared" si="93"/>
        <v>0.13536841864761304</v>
      </c>
      <c r="BD255" s="4">
        <f t="shared" si="100"/>
        <v>1.5673936260561987</v>
      </c>
      <c r="BE255" s="4"/>
    </row>
    <row r="256" spans="27:57" x14ac:dyDescent="0.2">
      <c r="AA256">
        <v>1031.4288614316386</v>
      </c>
      <c r="AB256">
        <v>47.110625017825498</v>
      </c>
      <c r="AC256">
        <v>500</v>
      </c>
      <c r="AE256" s="3">
        <f t="shared" si="79"/>
        <v>873.69241015759621</v>
      </c>
      <c r="AF256" s="3">
        <f t="shared" si="80"/>
        <v>24880.788060528332</v>
      </c>
      <c r="AG256" s="4">
        <f t="shared" si="81"/>
        <v>2.3387595425780935E-2</v>
      </c>
      <c r="AH256" s="4">
        <f t="shared" si="82"/>
        <v>0.15293003441371789</v>
      </c>
      <c r="AI256" s="4">
        <f t="shared" si="94"/>
        <v>1.9206968283140664</v>
      </c>
      <c r="AJ256" s="3">
        <f t="shared" si="83"/>
        <v>931.87511509806006</v>
      </c>
      <c r="AK256" s="4">
        <f t="shared" si="84"/>
        <v>9.6520225539739518E-2</v>
      </c>
      <c r="AL256" s="4">
        <f t="shared" si="85"/>
        <v>9.6089500494430116</v>
      </c>
      <c r="AM256" s="3">
        <f t="shared" si="86"/>
        <v>924.01042683676371</v>
      </c>
      <c r="AN256" s="4">
        <f t="shared" si="87"/>
        <v>0.10414526741648131</v>
      </c>
      <c r="AO256" s="3">
        <f t="shared" si="88"/>
        <v>655.84065281683002</v>
      </c>
      <c r="AP256" s="4">
        <f t="shared" si="89"/>
        <v>0.36414359017788833</v>
      </c>
      <c r="AQ256" s="4">
        <f t="shared" si="95"/>
        <v>840.32717009708063</v>
      </c>
      <c r="AR256" s="4">
        <f t="shared" si="96"/>
        <v>0.18527859601417973</v>
      </c>
      <c r="AS256" s="4">
        <f t="shared" si="97"/>
        <v>901.55440451376012</v>
      </c>
      <c r="AT256" s="4">
        <f t="shared" si="98"/>
        <v>0.1259170280901494</v>
      </c>
      <c r="AU256" s="3">
        <f t="shared" si="99"/>
        <v>16867.374559713862</v>
      </c>
      <c r="AV256" s="4"/>
      <c r="AW256" s="4"/>
      <c r="AX256" s="4"/>
      <c r="AY256" s="4"/>
      <c r="AZ256" s="3">
        <f t="shared" si="90"/>
        <v>849.92346143825591</v>
      </c>
      <c r="BA256" s="3">
        <f t="shared" si="91"/>
        <v>32944.210226757823</v>
      </c>
      <c r="BB256" s="4">
        <f t="shared" si="92"/>
        <v>3.0967100339864641E-2</v>
      </c>
      <c r="BC256" s="4">
        <f t="shared" si="93"/>
        <v>0.17597471505834195</v>
      </c>
      <c r="BD256" s="4">
        <f t="shared" si="100"/>
        <v>2.3708006946646405</v>
      </c>
      <c r="BE256" s="4"/>
    </row>
    <row r="257" spans="27:57" x14ac:dyDescent="0.2">
      <c r="AA257">
        <v>804.83471057587406</v>
      </c>
      <c r="AB257">
        <v>47.829466655932926</v>
      </c>
      <c r="AC257">
        <v>500</v>
      </c>
      <c r="AE257" s="3">
        <f t="shared" si="79"/>
        <v>841.3061637811627</v>
      </c>
      <c r="AF257" s="3">
        <f t="shared" si="80"/>
        <v>1330.166898905559</v>
      </c>
      <c r="AG257" s="4">
        <f t="shared" si="81"/>
        <v>2.0534906978554178E-3</v>
      </c>
      <c r="AH257" s="4">
        <f t="shared" si="82"/>
        <v>4.531545760395031E-2</v>
      </c>
      <c r="AI257" s="4">
        <f t="shared" si="94"/>
        <v>0.27366729781676402</v>
      </c>
      <c r="AJ257" s="3">
        <f t="shared" si="83"/>
        <v>895.21263801089049</v>
      </c>
      <c r="AK257" s="4">
        <f t="shared" si="84"/>
        <v>0.11229377442027738</v>
      </c>
      <c r="AL257" s="4">
        <f t="shared" si="85"/>
        <v>10.148878595959934</v>
      </c>
      <c r="AM257" s="3">
        <f t="shared" si="86"/>
        <v>887.32497099024658</v>
      </c>
      <c r="AN257" s="4">
        <f t="shared" si="87"/>
        <v>0.10249341800299495</v>
      </c>
      <c r="AO257" s="3">
        <f t="shared" si="88"/>
        <v>656.43493313911949</v>
      </c>
      <c r="AP257" s="4">
        <f t="shared" si="89"/>
        <v>0.18438540918615673</v>
      </c>
      <c r="AQ257" s="4">
        <f t="shared" si="95"/>
        <v>804.83436621013072</v>
      </c>
      <c r="AR257" s="4">
        <f t="shared" si="96"/>
        <v>4.2787138626818718E-7</v>
      </c>
      <c r="AS257" s="4">
        <f t="shared" si="97"/>
        <v>863.57960247561584</v>
      </c>
      <c r="AT257" s="4">
        <f t="shared" si="98"/>
        <v>7.2990007920643404E-2</v>
      </c>
      <c r="AU257" s="3">
        <f t="shared" si="99"/>
        <v>3450.9623243123483</v>
      </c>
      <c r="AV257" s="4"/>
      <c r="AW257" s="4"/>
      <c r="AX257" s="4"/>
      <c r="AY257" s="4"/>
      <c r="AZ257" s="3">
        <f t="shared" si="90"/>
        <v>817.35494988037283</v>
      </c>
      <c r="BA257" s="3">
        <f t="shared" si="91"/>
        <v>156.75639224191593</v>
      </c>
      <c r="BB257" s="4">
        <f t="shared" si="92"/>
        <v>2.4199804818703739E-4</v>
      </c>
      <c r="BC257" s="4">
        <f t="shared" si="93"/>
        <v>1.5556286452332941E-2</v>
      </c>
      <c r="BD257" s="4">
        <f t="shared" si="100"/>
        <v>5.5044286483915239E-2</v>
      </c>
      <c r="BE257" s="4"/>
    </row>
    <row r="258" spans="27:57" x14ac:dyDescent="0.2">
      <c r="AA258">
        <v>919.08449640843833</v>
      </c>
      <c r="AB258">
        <v>48.151310890021122</v>
      </c>
      <c r="AC258">
        <v>500</v>
      </c>
      <c r="AE258" s="3">
        <f t="shared" si="79"/>
        <v>827.4713093263565</v>
      </c>
      <c r="AF258" s="3">
        <f t="shared" si="80"/>
        <v>8392.9760473365241</v>
      </c>
      <c r="AG258" s="4">
        <f t="shared" si="81"/>
        <v>9.9358517560193416E-3</v>
      </c>
      <c r="AH258" s="4">
        <f t="shared" si="82"/>
        <v>9.9678742748990079E-2</v>
      </c>
      <c r="AI258" s="4">
        <f t="shared" si="94"/>
        <v>0.95407287234468185</v>
      </c>
      <c r="AJ258" s="3">
        <f t="shared" si="83"/>
        <v>879.54730098438938</v>
      </c>
      <c r="AK258" s="4">
        <f t="shared" si="84"/>
        <v>4.3018020191343473E-2</v>
      </c>
      <c r="AL258" s="4">
        <f t="shared" si="85"/>
        <v>1.7008118710608302</v>
      </c>
      <c r="AM258" s="3">
        <f t="shared" si="86"/>
        <v>871.652784025046</v>
      </c>
      <c r="AN258" s="4">
        <f t="shared" si="87"/>
        <v>5.1607564449997874E-2</v>
      </c>
      <c r="AO258" s="3">
        <f t="shared" si="88"/>
        <v>656.80711348313639</v>
      </c>
      <c r="AP258" s="4">
        <f t="shared" si="89"/>
        <v>0.28536808525246482</v>
      </c>
      <c r="AQ258" s="4">
        <f t="shared" si="95"/>
        <v>789.73928875926606</v>
      </c>
      <c r="AR258" s="4">
        <f t="shared" si="96"/>
        <v>0.14073266185494621</v>
      </c>
      <c r="AS258" s="4">
        <f t="shared" si="97"/>
        <v>847.41617801863777</v>
      </c>
      <c r="AT258" s="4">
        <f t="shared" si="98"/>
        <v>7.7977942909344192E-2</v>
      </c>
      <c r="AU258" s="3">
        <f t="shared" si="99"/>
        <v>5136.3478608218256</v>
      </c>
      <c r="AV258" s="4"/>
      <c r="AW258" s="4"/>
      <c r="AX258" s="4"/>
      <c r="AY258" s="4"/>
      <c r="AZ258" s="3">
        <f t="shared" si="90"/>
        <v>803.41261727071469</v>
      </c>
      <c r="BA258" s="3">
        <f t="shared" si="91"/>
        <v>13379.983623252145</v>
      </c>
      <c r="BB258" s="4">
        <f t="shared" si="92"/>
        <v>1.5839617917268848E-2</v>
      </c>
      <c r="BC258" s="4">
        <f t="shared" si="93"/>
        <v>0.12585554384797218</v>
      </c>
      <c r="BD258" s="4">
        <f t="shared" si="100"/>
        <v>1.3535872226473056</v>
      </c>
      <c r="BE258" s="4"/>
    </row>
    <row r="259" spans="27:57" x14ac:dyDescent="0.2">
      <c r="AA259">
        <v>750.79958793593175</v>
      </c>
      <c r="AB259">
        <v>49.407346564503491</v>
      </c>
      <c r="AC259">
        <v>500</v>
      </c>
      <c r="AE259" s="3">
        <f t="shared" si="79"/>
        <v>777.0418639129075</v>
      </c>
      <c r="AF259" s="3">
        <f t="shared" si="80"/>
        <v>688.65704845175844</v>
      </c>
      <c r="AG259" s="4">
        <f t="shared" si="81"/>
        <v>1.2216729155536713E-3</v>
      </c>
      <c r="AH259" s="4">
        <f t="shared" si="82"/>
        <v>3.4952437905726566E-2</v>
      </c>
      <c r="AI259" s="4">
        <f t="shared" si="94"/>
        <v>0.1790516065372105</v>
      </c>
      <c r="AJ259" s="3">
        <f t="shared" si="83"/>
        <v>822.45243987781544</v>
      </c>
      <c r="AK259" s="4">
        <f t="shared" si="84"/>
        <v>9.5435390606525033E-2</v>
      </c>
      <c r="AL259" s="4">
        <f t="shared" si="85"/>
        <v>6.8382179131451748</v>
      </c>
      <c r="AM259" s="3">
        <f t="shared" si="86"/>
        <v>814.54889331289905</v>
      </c>
      <c r="AN259" s="4">
        <f t="shared" si="87"/>
        <v>8.490855136485137E-2</v>
      </c>
      <c r="AO259" s="3">
        <f t="shared" si="88"/>
        <v>658.82320775581911</v>
      </c>
      <c r="AP259" s="4">
        <f t="shared" si="89"/>
        <v>0.12250456933916337</v>
      </c>
      <c r="AQ259" s="4">
        <f t="shared" si="95"/>
        <v>735.10704261681599</v>
      </c>
      <c r="AR259" s="4">
        <f t="shared" si="96"/>
        <v>2.0901110724177521E-2</v>
      </c>
      <c r="AS259" s="4">
        <f t="shared" si="97"/>
        <v>788.85120066064792</v>
      </c>
      <c r="AT259" s="4">
        <f t="shared" si="98"/>
        <v>5.0681451263613689E-2</v>
      </c>
      <c r="AU259" s="3">
        <f t="shared" si="99"/>
        <v>1447.9252309517813</v>
      </c>
      <c r="AV259" s="4"/>
      <c r="AW259" s="4"/>
      <c r="AX259" s="4"/>
      <c r="AY259" s="4"/>
      <c r="AZ259" s="3">
        <f t="shared" si="90"/>
        <v>752.46508335144404</v>
      </c>
      <c r="BA259" s="3">
        <f t="shared" si="91"/>
        <v>2.77387497909243</v>
      </c>
      <c r="BB259" s="4">
        <f t="shared" si="92"/>
        <v>4.920835328278234E-6</v>
      </c>
      <c r="BC259" s="4">
        <f t="shared" si="93"/>
        <v>2.2182955908260364E-3</v>
      </c>
      <c r="BD259" s="4">
        <f t="shared" si="100"/>
        <v>2.8628008452804173E-3</v>
      </c>
      <c r="BE259" s="4"/>
    </row>
    <row r="260" spans="27:57" x14ac:dyDescent="0.2">
      <c r="AA260">
        <v>778.71017891229508</v>
      </c>
      <c r="AB260">
        <v>49.459725547188718</v>
      </c>
      <c r="AC260">
        <v>500</v>
      </c>
      <c r="AE260" s="3">
        <f t="shared" si="79"/>
        <v>775.05379049193232</v>
      </c>
      <c r="AF260" s="3">
        <f t="shared" si="80"/>
        <v>13.369176280562876</v>
      </c>
      <c r="AG260" s="4">
        <f t="shared" si="81"/>
        <v>2.2047174857465266E-5</v>
      </c>
      <c r="AH260" s="4">
        <f t="shared" si="82"/>
        <v>4.695441923553657E-3</v>
      </c>
      <c r="AI260" s="4">
        <f t="shared" si="94"/>
        <v>8.9784761986959113E-3</v>
      </c>
      <c r="AJ260" s="3">
        <f t="shared" si="83"/>
        <v>820.20240634635616</v>
      </c>
      <c r="AK260" s="4">
        <f t="shared" si="84"/>
        <v>5.3283273492093754E-2</v>
      </c>
      <c r="AL260" s="4">
        <f t="shared" si="85"/>
        <v>2.210841702165232</v>
      </c>
      <c r="AM260" s="3">
        <f t="shared" si="86"/>
        <v>812.29903755849818</v>
      </c>
      <c r="AN260" s="4">
        <f t="shared" si="87"/>
        <v>4.3133966340494143E-2</v>
      </c>
      <c r="AO260" s="3">
        <f t="shared" si="88"/>
        <v>658.9253474623772</v>
      </c>
      <c r="AP260" s="4">
        <f t="shared" si="89"/>
        <v>0.15382466377572426</v>
      </c>
      <c r="AQ260" s="4">
        <f t="shared" si="95"/>
        <v>732.96700983248581</v>
      </c>
      <c r="AR260" s="4">
        <f t="shared" si="96"/>
        <v>5.8742225693907676E-2</v>
      </c>
      <c r="AS260" s="4">
        <f t="shared" si="97"/>
        <v>786.5549504495707</v>
      </c>
      <c r="AT260" s="4">
        <f t="shared" si="98"/>
        <v>1.0074058038169248E-2</v>
      </c>
      <c r="AU260" s="3">
        <f t="shared" si="99"/>
        <v>61.540440472049681</v>
      </c>
      <c r="AV260" s="4"/>
      <c r="AW260" s="4"/>
      <c r="AX260" s="4"/>
      <c r="AY260" s="4"/>
      <c r="AZ260" s="3">
        <f t="shared" si="90"/>
        <v>750.45306940904482</v>
      </c>
      <c r="BA260" s="3">
        <f t="shared" si="91"/>
        <v>798.4642374786763</v>
      </c>
      <c r="BB260" s="4">
        <f t="shared" si="92"/>
        <v>1.3167513309491558E-3</v>
      </c>
      <c r="BC260" s="4">
        <f t="shared" si="93"/>
        <v>3.6287068370828138E-2</v>
      </c>
      <c r="BD260" s="4">
        <f t="shared" si="100"/>
        <v>0.19289268142462226</v>
      </c>
      <c r="BE260" s="4"/>
    </row>
    <row r="261" spans="27:57" x14ac:dyDescent="0.2">
      <c r="AA261">
        <v>842.77192690847323</v>
      </c>
      <c r="AB261">
        <v>50.263345785001285</v>
      </c>
      <c r="AC261">
        <v>500</v>
      </c>
      <c r="AE261" s="3">
        <f t="shared" si="79"/>
        <v>745.60854924726709</v>
      </c>
      <c r="AF261" s="3">
        <f t="shared" si="80"/>
        <v>9440.7219585341718</v>
      </c>
      <c r="AG261" s="4">
        <f t="shared" si="81"/>
        <v>1.3291839423571096E-2</v>
      </c>
      <c r="AH261" s="4">
        <f t="shared" si="82"/>
        <v>0.1152902399319695</v>
      </c>
      <c r="AI261" s="4">
        <f t="shared" si="94"/>
        <v>1.136433022102292</v>
      </c>
      <c r="AJ261" s="3">
        <f t="shared" si="83"/>
        <v>786.89113442912776</v>
      </c>
      <c r="AK261" s="4">
        <f t="shared" si="84"/>
        <v>6.6305949089135049E-2</v>
      </c>
      <c r="AL261" s="4">
        <f t="shared" si="85"/>
        <v>3.7052289811960017</v>
      </c>
      <c r="AM261" s="3">
        <f t="shared" si="86"/>
        <v>778.99538695315744</v>
      </c>
      <c r="AN261" s="4">
        <f t="shared" si="87"/>
        <v>7.5674732295920505E-2</v>
      </c>
      <c r="AO261" s="3">
        <f t="shared" si="88"/>
        <v>660.65699730993833</v>
      </c>
      <c r="AP261" s="4">
        <f t="shared" si="89"/>
        <v>0.2160904080734917</v>
      </c>
      <c r="AQ261" s="4">
        <f t="shared" si="95"/>
        <v>701.40582730286508</v>
      </c>
      <c r="AR261" s="4">
        <f t="shared" si="96"/>
        <v>0.1677394501311632</v>
      </c>
      <c r="AS261" s="4">
        <f t="shared" si="97"/>
        <v>752.67030820854313</v>
      </c>
      <c r="AT261" s="4">
        <f t="shared" si="98"/>
        <v>0.10691103467393417</v>
      </c>
      <c r="AU261" s="3">
        <f t="shared" si="99"/>
        <v>8118.3016923475934</v>
      </c>
      <c r="AV261" s="4"/>
      <c r="AW261" s="4"/>
      <c r="AX261" s="4"/>
      <c r="AY261" s="4"/>
      <c r="AZ261" s="3">
        <f t="shared" si="90"/>
        <v>720.62824470572707</v>
      </c>
      <c r="BA261" s="3">
        <f t="shared" si="91"/>
        <v>14919.079102045449</v>
      </c>
      <c r="BB261" s="4">
        <f t="shared" si="92"/>
        <v>2.1004961764887416E-2</v>
      </c>
      <c r="BC261" s="4">
        <f t="shared" si="93"/>
        <v>0.14493088616608751</v>
      </c>
      <c r="BD261" s="4">
        <f t="shared" si="100"/>
        <v>1.6017563405497219</v>
      </c>
      <c r="BE261" s="4"/>
    </row>
    <row r="262" spans="27:57" x14ac:dyDescent="0.2">
      <c r="AA262">
        <v>727.81591859688092</v>
      </c>
      <c r="AB262">
        <v>50.728465737783452</v>
      </c>
      <c r="AC262">
        <v>500</v>
      </c>
      <c r="AE262" s="3">
        <f t="shared" si="79"/>
        <v>729.42592861396076</v>
      </c>
      <c r="AF262" s="3">
        <f t="shared" si="80"/>
        <v>2.5921322550974399</v>
      </c>
      <c r="AG262" s="4">
        <f t="shared" si="81"/>
        <v>4.8934376146712633E-6</v>
      </c>
      <c r="AH262" s="4">
        <f t="shared" si="82"/>
        <v>2.2121115737392776E-3</v>
      </c>
      <c r="AI262" s="4">
        <f t="shared" si="94"/>
        <v>2.806863654967236E-3</v>
      </c>
      <c r="AJ262" s="3">
        <f t="shared" si="83"/>
        <v>768.59803424983829</v>
      </c>
      <c r="AK262" s="4">
        <f t="shared" si="84"/>
        <v>5.6033558226617423E-2</v>
      </c>
      <c r="AL262" s="4">
        <f t="shared" si="85"/>
        <v>2.2851670520446326</v>
      </c>
      <c r="AM262" s="3">
        <f t="shared" si="86"/>
        <v>760.71057745780922</v>
      </c>
      <c r="AN262" s="4">
        <f t="shared" si="87"/>
        <v>4.5196399282313351E-2</v>
      </c>
      <c r="AO262" s="3">
        <f t="shared" si="88"/>
        <v>661.79234333529007</v>
      </c>
      <c r="AP262" s="4">
        <f t="shared" si="89"/>
        <v>9.0714662285587708E-2</v>
      </c>
      <c r="AQ262" s="4">
        <f t="shared" si="95"/>
        <v>684.17374590117231</v>
      </c>
      <c r="AR262" s="4">
        <f t="shared" si="96"/>
        <v>5.9963201656600372E-2</v>
      </c>
      <c r="AS262" s="4">
        <f t="shared" si="97"/>
        <v>734.15390172592424</v>
      </c>
      <c r="AT262" s="4">
        <f t="shared" si="98"/>
        <v>8.7082227347568819E-3</v>
      </c>
      <c r="AU262" s="3">
        <f t="shared" si="99"/>
        <v>40.170030144037796</v>
      </c>
      <c r="AV262" s="4"/>
      <c r="AW262" s="4"/>
      <c r="AX262" s="4"/>
      <c r="AY262" s="4"/>
      <c r="AZ262" s="3">
        <f t="shared" si="90"/>
        <v>704.22006883287463</v>
      </c>
      <c r="BA262" s="3">
        <f t="shared" si="91"/>
        <v>556.76412608555563</v>
      </c>
      <c r="BB262" s="4">
        <f t="shared" si="92"/>
        <v>1.0510615389044706E-3</v>
      </c>
      <c r="BC262" s="4">
        <f t="shared" si="93"/>
        <v>3.2420079255061525E-2</v>
      </c>
      <c r="BD262" s="4">
        <f t="shared" si="100"/>
        <v>0.15748234874015293</v>
      </c>
      <c r="BE262" s="4"/>
    </row>
    <row r="263" spans="27:57" x14ac:dyDescent="0.2">
      <c r="AA263">
        <v>793.3672603651363</v>
      </c>
      <c r="AB263">
        <v>51.582307792237863</v>
      </c>
      <c r="AC263">
        <v>500</v>
      </c>
      <c r="AE263" s="3">
        <f t="shared" si="79"/>
        <v>701.22818827487708</v>
      </c>
      <c r="AF263" s="3">
        <f t="shared" si="80"/>
        <v>8489.6086056539862</v>
      </c>
      <c r="AG263" s="4">
        <f t="shared" si="81"/>
        <v>1.3487737942000502E-2</v>
      </c>
      <c r="AH263" s="4">
        <f t="shared" si="82"/>
        <v>0.11613672090256597</v>
      </c>
      <c r="AI263" s="4">
        <f t="shared" si="94"/>
        <v>1.1147859249974892</v>
      </c>
      <c r="AJ263" s="3">
        <f t="shared" si="83"/>
        <v>736.75551532341831</v>
      </c>
      <c r="AK263" s="4">
        <f t="shared" si="84"/>
        <v>7.1356290925924049E-2</v>
      </c>
      <c r="AL263" s="4">
        <f t="shared" si="85"/>
        <v>4.0396041490210672</v>
      </c>
      <c r="AM263" s="3">
        <f t="shared" si="86"/>
        <v>728.88979735873454</v>
      </c>
      <c r="AN263" s="4">
        <f t="shared" si="87"/>
        <v>8.1270637480965496E-2</v>
      </c>
      <c r="AO263" s="3">
        <f t="shared" si="88"/>
        <v>664.10779978723247</v>
      </c>
      <c r="AP263" s="4">
        <f t="shared" si="89"/>
        <v>0.16292512564535869</v>
      </c>
      <c r="AQ263" s="4">
        <f t="shared" si="95"/>
        <v>654.35518571700231</v>
      </c>
      <c r="AR263" s="4">
        <f t="shared" si="96"/>
        <v>0.1752178109595241</v>
      </c>
      <c r="AS263" s="4">
        <f t="shared" si="97"/>
        <v>702.08598153704429</v>
      </c>
      <c r="AT263" s="4">
        <f t="shared" si="98"/>
        <v>0.11505551512937535</v>
      </c>
      <c r="AU263" s="3">
        <f t="shared" si="99"/>
        <v>8332.2718644918787</v>
      </c>
      <c r="AV263" s="4"/>
      <c r="AW263" s="4"/>
      <c r="AX263" s="4"/>
      <c r="AY263" s="4"/>
      <c r="AZ263" s="3">
        <f t="shared" si="90"/>
        <v>675.60871837210698</v>
      </c>
      <c r="BA263" s="3">
        <f t="shared" si="91"/>
        <v>13867.074212324051</v>
      </c>
      <c r="BB263" s="4">
        <f t="shared" si="92"/>
        <v>2.2031105518049005E-2</v>
      </c>
      <c r="BC263" s="4">
        <f t="shared" si="93"/>
        <v>0.14842878938416565</v>
      </c>
      <c r="BD263" s="4">
        <f t="shared" si="100"/>
        <v>1.6106988744951785</v>
      </c>
      <c r="BE263" s="4"/>
    </row>
    <row r="264" spans="27:57" x14ac:dyDescent="0.2">
      <c r="AA264">
        <v>677.49518964851086</v>
      </c>
      <c r="AB264">
        <v>51.800228599066116</v>
      </c>
      <c r="AC264">
        <v>500</v>
      </c>
      <c r="AE264" s="3">
        <f t="shared" si="79"/>
        <v>694.32653511280319</v>
      </c>
      <c r="AF264" s="3">
        <f t="shared" si="80"/>
        <v>283.29419013835388</v>
      </c>
      <c r="AG264" s="4">
        <f t="shared" si="81"/>
        <v>6.1719903169852968E-4</v>
      </c>
      <c r="AH264" s="4">
        <f t="shared" si="82"/>
        <v>2.4843490730944589E-2</v>
      </c>
      <c r="AI264" s="4">
        <f t="shared" si="94"/>
        <v>0.10192296170512637</v>
      </c>
      <c r="AJ264" s="3">
        <f t="shared" si="83"/>
        <v>728.96927255668663</v>
      </c>
      <c r="AK264" s="4">
        <f t="shared" si="84"/>
        <v>7.5977045585933795E-2</v>
      </c>
      <c r="AL264" s="4">
        <f t="shared" si="85"/>
        <v>3.9108487436086068</v>
      </c>
      <c r="AM264" s="3">
        <f t="shared" si="86"/>
        <v>721.11033550790034</v>
      </c>
      <c r="AN264" s="4">
        <f t="shared" si="87"/>
        <v>6.4377056141191671E-2</v>
      </c>
      <c r="AO264" s="3">
        <f t="shared" si="88"/>
        <v>664.74359905961694</v>
      </c>
      <c r="AP264" s="4">
        <f t="shared" si="89"/>
        <v>1.8821669561240029E-2</v>
      </c>
      <c r="AQ264" s="4">
        <f t="shared" si="95"/>
        <v>647.09913818260475</v>
      </c>
      <c r="AR264" s="4">
        <f t="shared" si="96"/>
        <v>4.4865339164512429E-2</v>
      </c>
      <c r="AS264" s="4">
        <f t="shared" si="97"/>
        <v>694.27731909310012</v>
      </c>
      <c r="AT264" s="4">
        <f t="shared" si="98"/>
        <v>2.4770846643643245E-2</v>
      </c>
      <c r="AU264" s="3">
        <f t="shared" si="99"/>
        <v>281.63986869494977</v>
      </c>
      <c r="AV264" s="4"/>
      <c r="AW264" s="4"/>
      <c r="AX264" s="4"/>
      <c r="AY264" s="4"/>
      <c r="AZ264" s="3">
        <f t="shared" si="90"/>
        <v>668.60297254300201</v>
      </c>
      <c r="BA264" s="3">
        <f t="shared" si="91"/>
        <v>79.071525051504167</v>
      </c>
      <c r="BB264" s="4">
        <f t="shared" si="92"/>
        <v>1.7226921834464831E-4</v>
      </c>
      <c r="BC264" s="4">
        <f t="shared" si="93"/>
        <v>1.3125136888606089E-2</v>
      </c>
      <c r="BD264" s="4">
        <f t="shared" si="100"/>
        <v>3.9138922955504557E-2</v>
      </c>
      <c r="BE264" s="4"/>
    </row>
    <row r="265" spans="27:57" x14ac:dyDescent="0.2">
      <c r="AA265">
        <v>681.83372367567938</v>
      </c>
      <c r="AB265">
        <v>51.818339472630434</v>
      </c>
      <c r="AC265">
        <v>500</v>
      </c>
      <c r="AE265" s="3">
        <f t="shared" si="79"/>
        <v>693.7581366609212</v>
      </c>
      <c r="AF265" s="3">
        <f t="shared" si="80"/>
        <v>142.19162504260362</v>
      </c>
      <c r="AG265" s="4">
        <f t="shared" si="81"/>
        <v>3.0585604056890828E-4</v>
      </c>
      <c r="AH265" s="4">
        <f t="shared" si="82"/>
        <v>1.7488740394005175E-2</v>
      </c>
      <c r="AI265" s="4">
        <f t="shared" si="94"/>
        <v>6.0391669473318386E-2</v>
      </c>
      <c r="AJ265" s="3">
        <f t="shared" si="83"/>
        <v>728.32816819695961</v>
      </c>
      <c r="AK265" s="4">
        <f t="shared" si="84"/>
        <v>6.8190297585508916E-2</v>
      </c>
      <c r="AL265" s="4">
        <f t="shared" si="85"/>
        <v>3.1704700079790329</v>
      </c>
      <c r="AM265" s="3">
        <f t="shared" si="86"/>
        <v>720.46981581040711</v>
      </c>
      <c r="AN265" s="4">
        <f t="shared" si="87"/>
        <v>5.6664976801741991E-2</v>
      </c>
      <c r="AO265" s="3">
        <f t="shared" si="88"/>
        <v>664.79722135388079</v>
      </c>
      <c r="AP265" s="4">
        <f t="shared" si="89"/>
        <v>2.4986300516138985E-2</v>
      </c>
      <c r="AQ265" s="4">
        <f t="shared" si="95"/>
        <v>646.5023198809381</v>
      </c>
      <c r="AR265" s="4">
        <f t="shared" si="96"/>
        <v>5.1818211050451049E-2</v>
      </c>
      <c r="AS265" s="4">
        <f t="shared" si="97"/>
        <v>693.63495498453983</v>
      </c>
      <c r="AT265" s="4">
        <f t="shared" si="98"/>
        <v>1.7308078053460754E-2</v>
      </c>
      <c r="AU265" s="3">
        <f t="shared" si="99"/>
        <v>139.26906040522817</v>
      </c>
      <c r="AV265" s="4"/>
      <c r="AW265" s="4"/>
      <c r="AX265" s="4"/>
      <c r="AY265" s="4"/>
      <c r="AZ265" s="3">
        <f t="shared" si="90"/>
        <v>668.02596527005028</v>
      </c>
      <c r="BA265" s="3">
        <f t="shared" si="91"/>
        <v>190.65419218822112</v>
      </c>
      <c r="BB265" s="4">
        <f t="shared" si="92"/>
        <v>4.1009965476575185E-4</v>
      </c>
      <c r="BC265" s="4">
        <f t="shared" si="93"/>
        <v>2.0250917380843562E-2</v>
      </c>
      <c r="BD265" s="4">
        <f t="shared" si="100"/>
        <v>7.5249963157714594E-2</v>
      </c>
      <c r="BE265" s="4"/>
    </row>
    <row r="266" spans="27:57" x14ac:dyDescent="0.2">
      <c r="AA266">
        <v>722.37208259070246</v>
      </c>
      <c r="AB266">
        <v>52.434210592970103</v>
      </c>
      <c r="AC266">
        <v>500</v>
      </c>
      <c r="AE266" s="3">
        <f t="shared" ref="AE266:AE329" si="101">(((8.314*$AC266)/$AB266)*(1+AE$6/($AB266-AE$5))-AE$4/($AB266^2))</f>
        <v>674.88798430416045</v>
      </c>
      <c r="AF266" s="3">
        <f t="shared" ref="AF266:AF329" si="102">(AE266-AA266)^2</f>
        <v>2254.7395900859815</v>
      </c>
      <c r="AG266" s="4">
        <f t="shared" ref="AG266:AG329" si="103">(ABS(AE266-AA266)/AA266)^2</f>
        <v>4.3209026671022031E-3</v>
      </c>
      <c r="AH266" s="4">
        <f t="shared" ref="AH266:AH329" si="104">(ABS(AE266-AA266)/AA266)</f>
        <v>6.5733573363253292E-2</v>
      </c>
      <c r="AI266" s="4">
        <f t="shared" si="94"/>
        <v>0.45296155127258042</v>
      </c>
      <c r="AJ266" s="3">
        <f t="shared" ref="AJ266:AJ329" si="105">(((8.314*$AC266)/$AB266)*(1+AJ$3/($AB266-AJ$2))-AJ$1/($AB266^2)) +$AJ$4*AB266 + $AJ$5*AB266^2 +$AJ$6*AB266^-1 + $AJ$7*AB266^-2</f>
        <v>707.05783542781273</v>
      </c>
      <c r="AK266" s="4">
        <f t="shared" ref="AK266:AK329" si="106">(ABS(AJ266-AA266)/AA266)</f>
        <v>2.1199943259112373E-2</v>
      </c>
      <c r="AL266" s="4">
        <f t="shared" ref="AL266:AL329" si="107">(ABS(AJ266-AA266)^2)/AA266</f>
        <v>0.32466117090928487</v>
      </c>
      <c r="AM266" s="3">
        <f t="shared" ref="AM266:AM329" si="108">(((8.314*$AC266)/$AB266)*(1+AM$3/($AB266-AM$2))-AM$1/($AB266^2)) +$AM$4*$AB266 + $AM$5*$AB266^-1 + (8.314*$AC266)*($AM$6*$AB266 + $AM$7*$AB266^-1)</f>
        <v>699.2211980667505</v>
      </c>
      <c r="AN266" s="4">
        <f t="shared" ref="AN266:AN329" si="109">(ABS(AM266-AA266)/AA266)</f>
        <v>3.2048420864942667E-2</v>
      </c>
      <c r="AO266" s="3">
        <f t="shared" ref="AO266:AO329" si="110">(8.314*$AC266)/($AB266-AO$3)  -$AO$2/($AB266^2) +$AO$4*AB266 + $AO$5*AB266^2 +$AO$6*AB266^-1 + $AO$7*AB266^-2</f>
        <v>666.68960369253148</v>
      </c>
      <c r="AP266" s="4">
        <f t="shared" ref="AP266:AP329" si="111">(ABS(AO266-AA266)/AA266)</f>
        <v>7.7082822329556711E-2</v>
      </c>
      <c r="AQ266" s="4">
        <f t="shared" si="95"/>
        <v>626.75651663886856</v>
      </c>
      <c r="AR266" s="4">
        <f t="shared" si="96"/>
        <v>0.1323633183731574</v>
      </c>
      <c r="AS266" s="4">
        <f t="shared" si="97"/>
        <v>672.37426625303283</v>
      </c>
      <c r="AT266" s="4">
        <f t="shared" si="98"/>
        <v>6.9213383992302618E-2</v>
      </c>
      <c r="AU266" s="3">
        <f t="shared" si="99"/>
        <v>2499.7816385353444</v>
      </c>
      <c r="AV266" s="4"/>
      <c r="AW266" s="4"/>
      <c r="AX266" s="4"/>
      <c r="AY266" s="4"/>
      <c r="AZ266" s="3">
        <f t="shared" ref="AZ266:AZ329" si="112">(((8.314*$AC266)/$AB266)*(1+AZ$6/($AB266-AZ$5))-AZ$4/($AB266^2))</f>
        <v>648.86780631534589</v>
      </c>
      <c r="BA266" s="3">
        <f t="shared" ref="BA266:BA329" si="113">(AZ266-AA266)^2</f>
        <v>5402.8786307639475</v>
      </c>
      <c r="BB266" s="4">
        <f t="shared" ref="BB266:BB329" si="114">(ABS(AZ266-AA266)/AA266)^2</f>
        <v>1.0353884230509827E-2</v>
      </c>
      <c r="BC266" s="4">
        <f t="shared" ref="BC266:BC329" si="115">(ABS(AZ266-AA266)/AA266)</f>
        <v>0.10175403790764191</v>
      </c>
      <c r="BD266" s="4">
        <f t="shared" si="100"/>
        <v>0.87238452932319432</v>
      </c>
      <c r="BE266" s="4"/>
    </row>
    <row r="267" spans="27:57" x14ac:dyDescent="0.2">
      <c r="AA267">
        <v>633.77813835563086</v>
      </c>
      <c r="AB267">
        <v>52.76649771662931</v>
      </c>
      <c r="AC267">
        <v>500</v>
      </c>
      <c r="AE267" s="3">
        <f t="shared" si="101"/>
        <v>665.06395807616047</v>
      </c>
      <c r="AF267" s="3">
        <f t="shared" si="102"/>
        <v>978.8025155854798</v>
      </c>
      <c r="AG267" s="4">
        <f t="shared" si="103"/>
        <v>2.4368038259634057E-3</v>
      </c>
      <c r="AH267" s="4">
        <f t="shared" si="104"/>
        <v>4.936399321330686E-2</v>
      </c>
      <c r="AI267" s="4">
        <f t="shared" ref="AI267:AI330" si="116">(ABS(AE267-AA267)^1.5)/AA267</f>
        <v>0.27611121888360118</v>
      </c>
      <c r="AJ267" s="3">
        <f t="shared" si="105"/>
        <v>695.99549177541837</v>
      </c>
      <c r="AK267" s="4">
        <f t="shared" si="106"/>
        <v>9.8168980049096605E-2</v>
      </c>
      <c r="AL267" s="4">
        <f t="shared" si="107"/>
        <v>6.1078141265747128</v>
      </c>
      <c r="AM267" s="3">
        <f t="shared" si="108"/>
        <v>688.17196678692676</v>
      </c>
      <c r="AN267" s="4">
        <f t="shared" si="109"/>
        <v>8.5824715526514397E-2</v>
      </c>
      <c r="AO267" s="3">
        <f t="shared" si="110"/>
        <v>667.7639985242356</v>
      </c>
      <c r="AP267" s="4">
        <f t="shared" si="111"/>
        <v>5.3624222913057185E-2</v>
      </c>
      <c r="AQ267" s="4">
        <f t="shared" ref="AQ267:AQ330" si="117">(8.314*$AC267/$AB267)*(AQ$4+AQ$5/AB267+AQ$6/(AB267^2)+AQ$7/(AB267^3))</f>
        <v>616.5301155891508</v>
      </c>
      <c r="AR267" s="4">
        <f t="shared" ref="AR267:AR330" si="118">(ABS(AQ267-$AA267)/$AA267)</f>
        <v>2.7214606693804429E-2</v>
      </c>
      <c r="AS267" s="4">
        <f t="shared" ref="AS267:AS330" si="119">(8.314*$AC267/$AB267)*(1+(AS$2+$AS$3/$AC267+$AS$4/($AC267^2))/AB267+(AS$5+$AS$6/$AC267+$AS$7/($AC267^2))/(AB267^2) + (AT$2+$AT$3/$AC267+$AT$4/($AC267^2))/(AB267^3)  )</f>
        <v>661.35715000440257</v>
      </c>
      <c r="AT267" s="4">
        <f t="shared" ref="AT267:AT330" si="120">(ABS(AS267-$AA267)/$AA267)</f>
        <v>4.3515246077005493E-2</v>
      </c>
      <c r="AU267" s="3">
        <f t="shared" ref="AU267:AU330" si="121">(AS267-AA267)^2</f>
        <v>760.6018835230858</v>
      </c>
      <c r="AV267" s="4"/>
      <c r="AW267" s="4"/>
      <c r="AX267" s="4"/>
      <c r="AY267" s="4"/>
      <c r="AZ267" s="3">
        <f t="shared" si="112"/>
        <v>638.8929364687076</v>
      </c>
      <c r="BA267" s="3">
        <f t="shared" si="113"/>
        <v>26.161159737533428</v>
      </c>
      <c r="BB267" s="4">
        <f t="shared" si="114"/>
        <v>6.5130210767724503E-5</v>
      </c>
      <c r="BC267" s="4">
        <f t="shared" si="115"/>
        <v>8.0703290371412061E-3</v>
      </c>
      <c r="BD267" s="4">
        <f t="shared" ref="BD267:BD330" si="122">(ABS(AZ267-AA267)^1.5)/AA267</f>
        <v>1.8251791121395404E-2</v>
      </c>
      <c r="BE267" s="4"/>
    </row>
    <row r="268" spans="27:57" x14ac:dyDescent="0.2">
      <c r="AA268">
        <v>620.6429349863671</v>
      </c>
      <c r="AB268">
        <v>54.039404478895889</v>
      </c>
      <c r="AC268">
        <v>500</v>
      </c>
      <c r="AE268" s="3">
        <f t="shared" si="101"/>
        <v>629.57026404425869</v>
      </c>
      <c r="AF268" s="3">
        <f t="shared" si="102"/>
        <v>79.697204107875677</v>
      </c>
      <c r="AG268" s="4">
        <f t="shared" si="103"/>
        <v>2.0689950610865374E-4</v>
      </c>
      <c r="AH268" s="4">
        <f t="shared" si="104"/>
        <v>1.438400174181906E-2</v>
      </c>
      <c r="AI268" s="4">
        <f t="shared" si="116"/>
        <v>4.2977435625537311E-2</v>
      </c>
      <c r="AJ268" s="3">
        <f t="shared" si="105"/>
        <v>656.10241586874258</v>
      </c>
      <c r="AK268" s="4">
        <f t="shared" si="106"/>
        <v>5.7133464160281436E-2</v>
      </c>
      <c r="AL268" s="4">
        <f t="shared" si="107"/>
        <v>2.0259229801353849</v>
      </c>
      <c r="AM268" s="3">
        <f t="shared" si="108"/>
        <v>648.33705199341398</v>
      </c>
      <c r="AN268" s="4">
        <f t="shared" si="109"/>
        <v>4.4621658357643604E-2</v>
      </c>
      <c r="AO268" s="3">
        <f t="shared" si="110"/>
        <v>672.19513378309273</v>
      </c>
      <c r="AP268" s="4">
        <f t="shared" si="111"/>
        <v>8.306257252063623E-2</v>
      </c>
      <c r="AQ268" s="4">
        <f t="shared" si="117"/>
        <v>579.90458963632989</v>
      </c>
      <c r="AR268" s="4">
        <f t="shared" si="118"/>
        <v>6.563894157746604E-2</v>
      </c>
      <c r="AS268" s="4">
        <f t="shared" si="119"/>
        <v>621.86470927500216</v>
      </c>
      <c r="AT268" s="4">
        <f t="shared" si="120"/>
        <v>1.9685623081521068E-3</v>
      </c>
      <c r="AU268" s="3">
        <f t="shared" si="121"/>
        <v>1.4927324123697086</v>
      </c>
      <c r="AV268" s="4"/>
      <c r="AW268" s="4"/>
      <c r="AX268" s="4"/>
      <c r="AY268" s="4"/>
      <c r="AZ268" s="3">
        <f t="shared" si="112"/>
        <v>602.85922121630222</v>
      </c>
      <c r="BA268" s="3">
        <f t="shared" si="113"/>
        <v>316.26047545559516</v>
      </c>
      <c r="BB268" s="4">
        <f t="shared" si="114"/>
        <v>8.210342747391868E-4</v>
      </c>
      <c r="BC268" s="4">
        <f t="shared" si="115"/>
        <v>2.8653695655869362E-2</v>
      </c>
      <c r="BD268" s="4">
        <f t="shared" si="122"/>
        <v>0.12083475715775868</v>
      </c>
      <c r="BE268" s="4"/>
    </row>
    <row r="269" spans="27:57" x14ac:dyDescent="0.2">
      <c r="AA269">
        <v>673.17792784044525</v>
      </c>
      <c r="AB269">
        <v>54.538928391168369</v>
      </c>
      <c r="AC269">
        <v>500</v>
      </c>
      <c r="AE269" s="3">
        <f t="shared" si="101"/>
        <v>616.50282720751079</v>
      </c>
      <c r="AF269" s="3">
        <f t="shared" si="102"/>
        <v>3212.0670317532481</v>
      </c>
      <c r="AG269" s="4">
        <f t="shared" si="103"/>
        <v>7.0880188540226353E-3</v>
      </c>
      <c r="AH269" s="4">
        <f t="shared" si="104"/>
        <v>8.4190372692028365E-2</v>
      </c>
      <c r="AI269" s="4">
        <f t="shared" si="116"/>
        <v>0.63380926298048779</v>
      </c>
      <c r="AJ269" s="3">
        <f t="shared" si="105"/>
        <v>641.44855174191082</v>
      </c>
      <c r="AK269" s="4">
        <f t="shared" si="106"/>
        <v>4.7133714262323288E-2</v>
      </c>
      <c r="AL269" s="4">
        <f t="shared" si="107"/>
        <v>1.4955233467501119</v>
      </c>
      <c r="AM269" s="3">
        <f t="shared" si="108"/>
        <v>633.70903788458395</v>
      </c>
      <c r="AN269" s="4">
        <f t="shared" si="109"/>
        <v>5.8630695279147813E-2</v>
      </c>
      <c r="AO269" s="3">
        <f t="shared" si="110"/>
        <v>674.05923216045062</v>
      </c>
      <c r="AP269" s="4">
        <f t="shared" si="111"/>
        <v>1.309169958724871E-3</v>
      </c>
      <c r="AQ269" s="4">
        <f t="shared" si="117"/>
        <v>566.55328629321411</v>
      </c>
      <c r="AR269" s="4">
        <f t="shared" si="118"/>
        <v>0.15838998448639421</v>
      </c>
      <c r="AS269" s="4">
        <f t="shared" si="119"/>
        <v>607.45454355110803</v>
      </c>
      <c r="AT269" s="4">
        <f t="shared" si="120"/>
        <v>9.7631519946261208E-2</v>
      </c>
      <c r="AU269" s="3">
        <f t="shared" si="121"/>
        <v>4319.5632424438982</v>
      </c>
      <c r="AV269" s="4"/>
      <c r="AW269" s="4"/>
      <c r="AX269" s="4"/>
      <c r="AY269" s="4"/>
      <c r="AZ269" s="3">
        <f t="shared" si="112"/>
        <v>589.59866825351401</v>
      </c>
      <c r="BA269" s="3">
        <f t="shared" si="113"/>
        <v>6985.4926330996386</v>
      </c>
      <c r="BB269" s="4">
        <f t="shared" si="114"/>
        <v>1.5414779018799158E-2</v>
      </c>
      <c r="BC269" s="4">
        <f t="shared" si="115"/>
        <v>0.12415626854411806</v>
      </c>
      <c r="BD269" s="4">
        <f t="shared" si="122"/>
        <v>1.1350576272099118</v>
      </c>
      <c r="BE269" s="4"/>
    </row>
    <row r="270" spans="27:57" x14ac:dyDescent="0.2">
      <c r="AA270">
        <v>584.98609278125036</v>
      </c>
      <c r="AB270">
        <v>55.024822652153368</v>
      </c>
      <c r="AC270">
        <v>500</v>
      </c>
      <c r="AE270" s="3">
        <f t="shared" si="101"/>
        <v>604.22281092398362</v>
      </c>
      <c r="AF270" s="3">
        <f t="shared" si="102"/>
        <v>370.05132490296268</v>
      </c>
      <c r="AG270" s="4">
        <f t="shared" si="103"/>
        <v>1.0813614435183942E-3</v>
      </c>
      <c r="AH270" s="4">
        <f t="shared" si="104"/>
        <v>3.2884060630013354E-2</v>
      </c>
      <c r="AI270" s="4">
        <f t="shared" si="116"/>
        <v>0.14422844830123668</v>
      </c>
      <c r="AJ270" s="3">
        <f t="shared" si="105"/>
        <v>627.69601772084422</v>
      </c>
      <c r="AK270" s="4">
        <f t="shared" si="106"/>
        <v>7.3010154372276342E-2</v>
      </c>
      <c r="AL270" s="4">
        <f t="shared" si="107"/>
        <v>3.1182582130680832</v>
      </c>
      <c r="AM270" s="3">
        <f t="shared" si="108"/>
        <v>619.98307165858</v>
      </c>
      <c r="AN270" s="4">
        <f t="shared" si="109"/>
        <v>5.9825317745487681E-2</v>
      </c>
      <c r="AO270" s="3">
        <f t="shared" si="110"/>
        <v>675.93409426756727</v>
      </c>
      <c r="AP270" s="4">
        <f t="shared" si="111"/>
        <v>0.15547036520802554</v>
      </c>
      <c r="AQ270" s="4">
        <f t="shared" si="117"/>
        <v>554.0745562825266</v>
      </c>
      <c r="AR270" s="4">
        <f t="shared" si="118"/>
        <v>5.2841489533124369E-2</v>
      </c>
      <c r="AS270" s="4">
        <f t="shared" si="119"/>
        <v>593.97943751886078</v>
      </c>
      <c r="AT270" s="4">
        <f t="shared" si="120"/>
        <v>1.5373604344767533E-2</v>
      </c>
      <c r="AU270" s="3">
        <f t="shared" si="121"/>
        <v>80.880249569504926</v>
      </c>
      <c r="AV270" s="4"/>
      <c r="AW270" s="4"/>
      <c r="AX270" s="4"/>
      <c r="AY270" s="4"/>
      <c r="AZ270" s="3">
        <f t="shared" si="112"/>
        <v>577.14192947940921</v>
      </c>
      <c r="BA270" s="3">
        <f t="shared" si="113"/>
        <v>61.530897905951441</v>
      </c>
      <c r="BB270" s="4">
        <f t="shared" si="114"/>
        <v>1.7980516783181469E-4</v>
      </c>
      <c r="BC270" s="4">
        <f t="shared" si="115"/>
        <v>1.3409144932911073E-2</v>
      </c>
      <c r="BD270" s="4">
        <f t="shared" si="122"/>
        <v>3.7555573474355446E-2</v>
      </c>
      <c r="BE270" s="4"/>
    </row>
    <row r="271" spans="27:57" x14ac:dyDescent="0.2">
      <c r="AA271">
        <v>624.46335333341256</v>
      </c>
      <c r="AB271">
        <v>56.234068258193545</v>
      </c>
      <c r="AC271">
        <v>500</v>
      </c>
      <c r="AE271" s="3">
        <f t="shared" si="101"/>
        <v>575.37706194144175</v>
      </c>
      <c r="AF271" s="3">
        <f t="shared" si="102"/>
        <v>2409.464002617467</v>
      </c>
      <c r="AG271" s="4">
        <f t="shared" si="103"/>
        <v>6.1788340134993442E-3</v>
      </c>
      <c r="AH271" s="4">
        <f t="shared" si="104"/>
        <v>7.8605559685682183E-2</v>
      </c>
      <c r="AI271" s="4">
        <f t="shared" si="116"/>
        <v>0.55072320347816262</v>
      </c>
      <c r="AJ271" s="3">
        <f t="shared" si="105"/>
        <v>595.46810349568068</v>
      </c>
      <c r="AK271" s="4">
        <f t="shared" si="106"/>
        <v>4.6432268095403788E-2</v>
      </c>
      <c r="AL271" s="4">
        <f t="shared" si="107"/>
        <v>1.3463152139587797</v>
      </c>
      <c r="AM271" s="3">
        <f t="shared" si="108"/>
        <v>587.82660200318708</v>
      </c>
      <c r="AN271" s="4">
        <f t="shared" si="109"/>
        <v>5.8669177518035139E-2</v>
      </c>
      <c r="AO271" s="3">
        <f t="shared" si="110"/>
        <v>680.84140874992534</v>
      </c>
      <c r="AP271" s="4">
        <f t="shared" si="111"/>
        <v>9.028240827194145E-2</v>
      </c>
      <c r="AQ271" s="4">
        <f t="shared" si="117"/>
        <v>525.03072170688745</v>
      </c>
      <c r="AR271" s="4">
        <f t="shared" si="118"/>
        <v>0.1592289300817244</v>
      </c>
      <c r="AS271" s="4">
        <f t="shared" si="119"/>
        <v>562.59133353243749</v>
      </c>
      <c r="AT271" s="4">
        <f t="shared" si="120"/>
        <v>9.9080305466605095E-2</v>
      </c>
      <c r="AU271" s="3">
        <f t="shared" si="121"/>
        <v>3828.1468342522508</v>
      </c>
      <c r="AV271" s="4"/>
      <c r="AW271" s="4"/>
      <c r="AX271" s="4"/>
      <c r="AY271" s="4"/>
      <c r="AZ271" s="3">
        <f t="shared" si="112"/>
        <v>547.90606686956403</v>
      </c>
      <c r="BA271" s="3">
        <f t="shared" si="113"/>
        <v>5861.0181107077651</v>
      </c>
      <c r="BB271" s="4">
        <f t="shared" si="114"/>
        <v>1.5030005850610866E-2</v>
      </c>
      <c r="BC271" s="4">
        <f t="shared" si="115"/>
        <v>0.12259692431138257</v>
      </c>
      <c r="BD271" s="4">
        <f t="shared" si="122"/>
        <v>1.0726865634744078</v>
      </c>
      <c r="BE271" s="4"/>
    </row>
    <row r="272" spans="27:57" x14ac:dyDescent="0.2">
      <c r="AA272">
        <v>541.37456486953704</v>
      </c>
      <c r="AB272">
        <v>57.177236706600922</v>
      </c>
      <c r="AC272">
        <v>500</v>
      </c>
      <c r="AE272" s="3">
        <f t="shared" si="101"/>
        <v>554.43871811665645</v>
      </c>
      <c r="AF272" s="3">
        <f t="shared" si="102"/>
        <v>170.67210006422053</v>
      </c>
      <c r="AG272" s="4">
        <f t="shared" si="103"/>
        <v>5.8232687943220944E-4</v>
      </c>
      <c r="AH272" s="4">
        <f t="shared" si="104"/>
        <v>2.4131450006831531E-2</v>
      </c>
      <c r="AI272" s="4">
        <f t="shared" si="116"/>
        <v>8.722160049448309E-2</v>
      </c>
      <c r="AJ272" s="3">
        <f t="shared" si="105"/>
        <v>572.14938976929045</v>
      </c>
      <c r="AK272" s="4">
        <f t="shared" si="106"/>
        <v>5.6845716250392503E-2</v>
      </c>
      <c r="AL272" s="4">
        <f t="shared" si="107"/>
        <v>1.7494169639068964</v>
      </c>
      <c r="AM272" s="3">
        <f t="shared" si="108"/>
        <v>564.56808336497431</v>
      </c>
      <c r="AN272" s="4">
        <f t="shared" si="109"/>
        <v>4.284190651074743E-2</v>
      </c>
      <c r="AO272" s="3">
        <f t="shared" si="110"/>
        <v>684.88380035269859</v>
      </c>
      <c r="AP272" s="4">
        <f t="shared" si="111"/>
        <v>0.2650830770332645</v>
      </c>
      <c r="AQ272" s="4">
        <f t="shared" si="117"/>
        <v>504.19361035775341</v>
      </c>
      <c r="AR272" s="4">
        <f t="shared" si="118"/>
        <v>6.8678798237858968E-2</v>
      </c>
      <c r="AS272" s="4">
        <f t="shared" si="119"/>
        <v>540.05060399100853</v>
      </c>
      <c r="AT272" s="4">
        <f t="shared" si="120"/>
        <v>2.4455542695242141E-3</v>
      </c>
      <c r="AU272" s="3">
        <f t="shared" si="121"/>
        <v>1.7528724078739839</v>
      </c>
      <c r="AV272" s="4"/>
      <c r="AW272" s="4"/>
      <c r="AX272" s="4"/>
      <c r="AY272" s="4"/>
      <c r="AZ272" s="3">
        <f t="shared" si="112"/>
        <v>526.71363640301649</v>
      </c>
      <c r="BA272" s="3">
        <f t="shared" si="113"/>
        <v>214.94282350043247</v>
      </c>
      <c r="BB272" s="4">
        <f t="shared" si="114"/>
        <v>7.3337694689558028E-4</v>
      </c>
      <c r="BC272" s="4">
        <f t="shared" si="115"/>
        <v>2.7080933272241196E-2</v>
      </c>
      <c r="BD272" s="4">
        <f t="shared" si="122"/>
        <v>0.1036917882835055</v>
      </c>
      <c r="BE272" s="4"/>
    </row>
    <row r="273" spans="27:57" x14ac:dyDescent="0.2">
      <c r="AA273">
        <v>544.79254195687838</v>
      </c>
      <c r="AB273">
        <v>57.531308299683118</v>
      </c>
      <c r="AC273">
        <v>500</v>
      </c>
      <c r="AE273" s="3">
        <f t="shared" si="101"/>
        <v>546.90427551543985</v>
      </c>
      <c r="AF273" s="3">
        <f t="shared" si="102"/>
        <v>4.4594186223546819</v>
      </c>
      <c r="AG273" s="4">
        <f t="shared" si="103"/>
        <v>1.5025050346992984E-5</v>
      </c>
      <c r="AH273" s="4">
        <f t="shared" si="104"/>
        <v>3.8762159830165533E-3</v>
      </c>
      <c r="AI273" s="4">
        <f t="shared" si="116"/>
        <v>5.6328414709470318E-3</v>
      </c>
      <c r="AJ273" s="3">
        <f t="shared" si="105"/>
        <v>563.77515578906605</v>
      </c>
      <c r="AK273" s="4">
        <f t="shared" si="106"/>
        <v>3.4843747610792709E-2</v>
      </c>
      <c r="AL273" s="4">
        <f t="shared" si="107"/>
        <v>0.66142540536188965</v>
      </c>
      <c r="AM273" s="3">
        <f t="shared" si="108"/>
        <v>556.21730588729736</v>
      </c>
      <c r="AN273" s="4">
        <f t="shared" si="109"/>
        <v>2.0970852297980382E-2</v>
      </c>
      <c r="AO273" s="3">
        <f t="shared" si="110"/>
        <v>686.44523992965958</v>
      </c>
      <c r="AP273" s="4">
        <f t="shared" si="111"/>
        <v>0.26001218273651283</v>
      </c>
      <c r="AQ273" s="4">
        <f t="shared" si="117"/>
        <v>496.74761467980665</v>
      </c>
      <c r="AR273" s="4">
        <f t="shared" si="118"/>
        <v>8.8189399774996569E-2</v>
      </c>
      <c r="AS273" s="4">
        <f t="shared" si="119"/>
        <v>531.99144651938036</v>
      </c>
      <c r="AT273" s="4">
        <f t="shared" si="120"/>
        <v>2.3497192879177221E-2</v>
      </c>
      <c r="AU273" s="3">
        <f t="shared" si="121"/>
        <v>163.86804439993261</v>
      </c>
      <c r="AV273" s="4"/>
      <c r="AW273" s="4"/>
      <c r="AX273" s="4"/>
      <c r="AY273" s="4"/>
      <c r="AZ273" s="3">
        <f t="shared" si="112"/>
        <v>519.09513552108376</v>
      </c>
      <c r="BA273" s="3">
        <f t="shared" si="113"/>
        <v>660.35669752641866</v>
      </c>
      <c r="BB273" s="4">
        <f t="shared" si="114"/>
        <v>2.2249296304165892E-3</v>
      </c>
      <c r="BC273" s="4">
        <f t="shared" si="115"/>
        <v>4.7169159738292873E-2</v>
      </c>
      <c r="BD273" s="4">
        <f t="shared" si="122"/>
        <v>0.23911277883847504</v>
      </c>
      <c r="BE273" s="4"/>
    </row>
    <row r="274" spans="27:57" x14ac:dyDescent="0.2">
      <c r="AA274">
        <v>501.94588256558302</v>
      </c>
      <c r="AB274">
        <v>58.059427484387832</v>
      </c>
      <c r="AC274">
        <v>500</v>
      </c>
      <c r="AE274" s="3">
        <f t="shared" si="101"/>
        <v>535.97864643724461</v>
      </c>
      <c r="AF274" s="3">
        <f t="shared" si="102"/>
        <v>1158.2290167442741</v>
      </c>
      <c r="AG274" s="4">
        <f t="shared" si="103"/>
        <v>4.5970650456835984E-3</v>
      </c>
      <c r="AH274" s="4">
        <f t="shared" si="104"/>
        <v>6.7801659608623138E-2</v>
      </c>
      <c r="AI274" s="4">
        <f t="shared" si="116"/>
        <v>0.39553865702661617</v>
      </c>
      <c r="AJ274" s="3">
        <f t="shared" si="105"/>
        <v>551.64843135347064</v>
      </c>
      <c r="AK274" s="4">
        <f t="shared" si="106"/>
        <v>9.9019736019835977E-2</v>
      </c>
      <c r="AL274" s="4">
        <f t="shared" si="107"/>
        <v>4.9215332604896513</v>
      </c>
      <c r="AM274" s="3">
        <f t="shared" si="108"/>
        <v>544.12633982538046</v>
      </c>
      <c r="AN274" s="4">
        <f t="shared" si="109"/>
        <v>8.4033874417300827E-2</v>
      </c>
      <c r="AO274" s="3">
        <f t="shared" si="110"/>
        <v>688.81558843362711</v>
      </c>
      <c r="AP274" s="4">
        <f t="shared" si="111"/>
        <v>0.37229054437681963</v>
      </c>
      <c r="AQ274" s="4">
        <f t="shared" si="117"/>
        <v>486.00010491363156</v>
      </c>
      <c r="AR274" s="4">
        <f t="shared" si="118"/>
        <v>3.1767922012724194E-2</v>
      </c>
      <c r="AS274" s="4">
        <f t="shared" si="119"/>
        <v>520.35486082826333</v>
      </c>
      <c r="AT274" s="4">
        <f t="shared" si="120"/>
        <v>3.6675225162894003E-2</v>
      </c>
      <c r="AU274" s="3">
        <f t="shared" si="121"/>
        <v>338.89048067583605</v>
      </c>
      <c r="AV274" s="4"/>
      <c r="AW274" s="4"/>
      <c r="AX274" s="4"/>
      <c r="AY274" s="4"/>
      <c r="AZ274" s="3">
        <f t="shared" si="112"/>
        <v>508.05546317850087</v>
      </c>
      <c r="BA274" s="3">
        <f t="shared" si="113"/>
        <v>37.326975265741687</v>
      </c>
      <c r="BB274" s="4">
        <f t="shared" si="114"/>
        <v>1.4815250764272969E-4</v>
      </c>
      <c r="BC274" s="4">
        <f t="shared" si="115"/>
        <v>1.2171791472200372E-2</v>
      </c>
      <c r="BD274" s="4">
        <f t="shared" si="122"/>
        <v>3.0085705716322915E-2</v>
      </c>
      <c r="BE274" s="4"/>
    </row>
    <row r="275" spans="27:57" x14ac:dyDescent="0.2">
      <c r="AA275">
        <v>576.63253710298443</v>
      </c>
      <c r="AB275">
        <v>58.346280106834023</v>
      </c>
      <c r="AC275">
        <v>500</v>
      </c>
      <c r="AE275" s="3">
        <f t="shared" si="101"/>
        <v>530.19559893901828</v>
      </c>
      <c r="AF275" s="3">
        <f t="shared" si="102"/>
        <v>2156.3892260440157</v>
      </c>
      <c r="AG275" s="4">
        <f t="shared" si="103"/>
        <v>6.4852819920466773E-3</v>
      </c>
      <c r="AH275" s="4">
        <f t="shared" si="104"/>
        <v>8.0531248543945208E-2</v>
      </c>
      <c r="AI275" s="4">
        <f t="shared" si="116"/>
        <v>0.54877740372627848</v>
      </c>
      <c r="AJ275" s="3">
        <f t="shared" si="105"/>
        <v>545.23789826736709</v>
      </c>
      <c r="AK275" s="4">
        <f t="shared" si="106"/>
        <v>5.4444792507451545E-2</v>
      </c>
      <c r="AL275" s="4">
        <f t="shared" si="107"/>
        <v>1.7092745972515664</v>
      </c>
      <c r="AM275" s="3">
        <f t="shared" si="108"/>
        <v>537.73558698672991</v>
      </c>
      <c r="AN275" s="4">
        <f t="shared" si="109"/>
        <v>6.7455350875054179E-2</v>
      </c>
      <c r="AO275" s="3">
        <f t="shared" si="110"/>
        <v>690.12286948880705</v>
      </c>
      <c r="AP275" s="4">
        <f t="shared" si="111"/>
        <v>0.19681569298187845</v>
      </c>
      <c r="AQ275" s="4">
        <f t="shared" si="117"/>
        <v>480.33549267958114</v>
      </c>
      <c r="AR275" s="4">
        <f t="shared" si="118"/>
        <v>0.16699897807918007</v>
      </c>
      <c r="AS275" s="4">
        <f t="shared" si="119"/>
        <v>514.21974092243249</v>
      </c>
      <c r="AT275" s="4">
        <f t="shared" si="120"/>
        <v>0.10823668829739527</v>
      </c>
      <c r="AU275" s="3">
        <f t="shared" si="121"/>
        <v>3895.3571270751186</v>
      </c>
      <c r="AV275" s="4"/>
      <c r="AW275" s="4"/>
      <c r="AX275" s="4"/>
      <c r="AY275" s="4"/>
      <c r="AZ275" s="3">
        <f t="shared" si="112"/>
        <v>502.21608681677139</v>
      </c>
      <c r="BA275" s="3">
        <f t="shared" si="113"/>
        <v>5537.8080732004164</v>
      </c>
      <c r="BB275" s="4">
        <f t="shared" si="114"/>
        <v>1.665480727633922E-2</v>
      </c>
      <c r="BC275" s="4">
        <f t="shared" si="115"/>
        <v>0.12905350547869368</v>
      </c>
      <c r="BD275" s="4">
        <f t="shared" si="122"/>
        <v>1.1132796763195476</v>
      </c>
      <c r="BE275" s="4"/>
    </row>
    <row r="276" spans="27:57" x14ac:dyDescent="0.2">
      <c r="AA276">
        <v>510.6257156994983</v>
      </c>
      <c r="AB276">
        <v>59.419258506479288</v>
      </c>
      <c r="AC276">
        <v>500</v>
      </c>
      <c r="AE276" s="3">
        <f t="shared" si="101"/>
        <v>509.45673094756398</v>
      </c>
      <c r="AF276" s="3">
        <f t="shared" si="102"/>
        <v>1.3665253502549379</v>
      </c>
      <c r="AG276" s="4">
        <f t="shared" si="103"/>
        <v>5.2409778889573172E-6</v>
      </c>
      <c r="AH276" s="4">
        <f t="shared" si="104"/>
        <v>2.2893182148747511E-3</v>
      </c>
      <c r="AI276" s="4">
        <f t="shared" si="116"/>
        <v>2.4752016559092737E-3</v>
      </c>
      <c r="AJ276" s="3">
        <f t="shared" si="105"/>
        <v>522.29829130057931</v>
      </c>
      <c r="AK276" s="4">
        <f t="shared" si="106"/>
        <v>2.2859357142032938E-2</v>
      </c>
      <c r="AL276" s="4">
        <f t="shared" si="107"/>
        <v>0.26682757443249056</v>
      </c>
      <c r="AM276" s="3">
        <f t="shared" si="108"/>
        <v>514.87193029762341</v>
      </c>
      <c r="AN276" s="4">
        <f t="shared" si="109"/>
        <v>8.3157084877879348E-3</v>
      </c>
      <c r="AO276" s="3">
        <f t="shared" si="110"/>
        <v>695.12742721222048</v>
      </c>
      <c r="AP276" s="4">
        <f t="shared" si="111"/>
        <v>0.36132475478634313</v>
      </c>
      <c r="AQ276" s="4">
        <f t="shared" si="117"/>
        <v>460.16102725067719</v>
      </c>
      <c r="AR276" s="4">
        <f t="shared" si="118"/>
        <v>9.8829116703788231E-2</v>
      </c>
      <c r="AS276" s="4">
        <f t="shared" si="119"/>
        <v>492.35901046088964</v>
      </c>
      <c r="AT276" s="4">
        <f t="shared" si="120"/>
        <v>3.5773179213243085E-2</v>
      </c>
      <c r="AU276" s="3">
        <f t="shared" si="121"/>
        <v>333.67252027421324</v>
      </c>
      <c r="AV276" s="4"/>
      <c r="AW276" s="4"/>
      <c r="AX276" s="4"/>
      <c r="AY276" s="4"/>
      <c r="AZ276" s="3">
        <f t="shared" si="112"/>
        <v>481.30064415810807</v>
      </c>
      <c r="BA276" s="3">
        <f t="shared" si="113"/>
        <v>859.95982090765517</v>
      </c>
      <c r="BB276" s="4">
        <f t="shared" si="114"/>
        <v>3.298168164921263E-3</v>
      </c>
      <c r="BC276" s="4">
        <f t="shared" si="115"/>
        <v>5.7429680174290218E-2</v>
      </c>
      <c r="BD276" s="4">
        <f t="shared" si="122"/>
        <v>0.31099681251075828</v>
      </c>
      <c r="BE276" s="4"/>
    </row>
    <row r="277" spans="27:57" x14ac:dyDescent="0.2">
      <c r="AA277">
        <v>474.08806836858668</v>
      </c>
      <c r="AB277">
        <v>60.27146364829968</v>
      </c>
      <c r="AC277">
        <v>500</v>
      </c>
      <c r="AE277" s="3">
        <f t="shared" si="101"/>
        <v>493.92615511308941</v>
      </c>
      <c r="AF277" s="3">
        <f t="shared" si="102"/>
        <v>393.54968568241503</v>
      </c>
      <c r="AG277" s="4">
        <f t="shared" si="103"/>
        <v>1.7509813453457166E-3</v>
      </c>
      <c r="AH277" s="4">
        <f t="shared" si="104"/>
        <v>4.1844729003133914E-2</v>
      </c>
      <c r="AI277" s="4">
        <f t="shared" si="116"/>
        <v>0.18637628555418309</v>
      </c>
      <c r="AJ277" s="3">
        <f t="shared" si="105"/>
        <v>505.17325586174951</v>
      </c>
      <c r="AK277" s="4">
        <f t="shared" si="106"/>
        <v>6.55683818412304E-2</v>
      </c>
      <c r="AL277" s="4">
        <f t="shared" si="107"/>
        <v>2.0382054431579402</v>
      </c>
      <c r="AM277" s="3">
        <f t="shared" si="108"/>
        <v>497.8091030637267</v>
      </c>
      <c r="AN277" s="4">
        <f t="shared" si="109"/>
        <v>5.0035080563760902E-2</v>
      </c>
      <c r="AO277" s="3">
        <f t="shared" si="110"/>
        <v>699.22028053109489</v>
      </c>
      <c r="AP277" s="4">
        <f t="shared" si="111"/>
        <v>0.47487424211544571</v>
      </c>
      <c r="AQ277" s="4">
        <f t="shared" si="117"/>
        <v>445.19841960965908</v>
      </c>
      <c r="AR277" s="4">
        <f t="shared" si="118"/>
        <v>6.0937304029484482E-2</v>
      </c>
      <c r="AS277" s="4">
        <f t="shared" si="119"/>
        <v>476.13534277960059</v>
      </c>
      <c r="AT277" s="4">
        <f t="shared" si="120"/>
        <v>4.3183419866669849E-3</v>
      </c>
      <c r="AU277" s="3">
        <f t="shared" si="121"/>
        <v>4.1913325139923767</v>
      </c>
      <c r="AV277" s="4"/>
      <c r="AW277" s="4"/>
      <c r="AX277" s="4"/>
      <c r="AY277" s="4"/>
      <c r="AZ277" s="3">
        <f t="shared" si="112"/>
        <v>465.66676123780911</v>
      </c>
      <c r="BA277" s="3">
        <f t="shared" si="113"/>
        <v>70.91841379088504</v>
      </c>
      <c r="BB277" s="4">
        <f t="shared" si="114"/>
        <v>3.1553022174068192E-4</v>
      </c>
      <c r="BC277" s="4">
        <f t="shared" si="115"/>
        <v>1.7763170374138788E-2</v>
      </c>
      <c r="BD277" s="4">
        <f t="shared" si="122"/>
        <v>5.1547811848037084E-2</v>
      </c>
      <c r="BE277" s="4"/>
    </row>
    <row r="278" spans="27:57" x14ac:dyDescent="0.2">
      <c r="AA278">
        <v>522.96261025229239</v>
      </c>
      <c r="AB278">
        <v>60.889383842480456</v>
      </c>
      <c r="AC278">
        <v>500</v>
      </c>
      <c r="AE278" s="3">
        <f t="shared" si="101"/>
        <v>483.14946547258501</v>
      </c>
      <c r="AF278" s="3">
        <f t="shared" si="102"/>
        <v>1585.0864972499414</v>
      </c>
      <c r="AG278" s="4">
        <f t="shared" si="103"/>
        <v>5.7957772671971327E-3</v>
      </c>
      <c r="AH278" s="4">
        <f t="shared" si="104"/>
        <v>7.6130002411645387E-2</v>
      </c>
      <c r="AI278" s="4">
        <f t="shared" si="116"/>
        <v>0.48036248755482175</v>
      </c>
      <c r="AJ278" s="3">
        <f t="shared" si="105"/>
        <v>493.31879492089223</v>
      </c>
      <c r="AK278" s="4">
        <f t="shared" si="106"/>
        <v>5.6684387660332201E-2</v>
      </c>
      <c r="AL278" s="4">
        <f t="shared" si="107"/>
        <v>1.680341519976386</v>
      </c>
      <c r="AM278" s="3">
        <f t="shared" si="108"/>
        <v>486.00060940059103</v>
      </c>
      <c r="AN278" s="4">
        <f t="shared" si="109"/>
        <v>7.067809462299765E-2</v>
      </c>
      <c r="AO278" s="3">
        <f t="shared" si="110"/>
        <v>702.2469042076516</v>
      </c>
      <c r="AP278" s="4">
        <f t="shared" si="111"/>
        <v>0.34282430606055608</v>
      </c>
      <c r="AQ278" s="4">
        <f t="shared" si="117"/>
        <v>434.89010653305559</v>
      </c>
      <c r="AR278" s="4">
        <f t="shared" si="118"/>
        <v>0.16841070851460693</v>
      </c>
      <c r="AS278" s="4">
        <f t="shared" si="119"/>
        <v>464.95323170203585</v>
      </c>
      <c r="AT278" s="4">
        <f t="shared" si="120"/>
        <v>0.11092452388187203</v>
      </c>
      <c r="AU278" s="3">
        <f t="shared" si="121"/>
        <v>3365.0879997869638</v>
      </c>
      <c r="AV278" s="4"/>
      <c r="AW278" s="4"/>
      <c r="AX278" s="4"/>
      <c r="AY278" s="4"/>
      <c r="AZ278" s="3">
        <f t="shared" si="112"/>
        <v>454.83459782047021</v>
      </c>
      <c r="BA278" s="3">
        <f t="shared" si="113"/>
        <v>4641.426077910518</v>
      </c>
      <c r="BB278" s="4">
        <f t="shared" si="114"/>
        <v>1.6971106495703086E-2</v>
      </c>
      <c r="BC278" s="4">
        <f t="shared" si="115"/>
        <v>0.13027319945293078</v>
      </c>
      <c r="BD278" s="4">
        <f t="shared" si="122"/>
        <v>1.0752710143591877</v>
      </c>
      <c r="BE278" s="4"/>
    </row>
    <row r="279" spans="27:57" x14ac:dyDescent="0.2">
      <c r="AA279">
        <v>456.65022596468884</v>
      </c>
      <c r="AB279">
        <v>60.934543705517427</v>
      </c>
      <c r="AC279">
        <v>500</v>
      </c>
      <c r="AE279" s="3">
        <f t="shared" si="101"/>
        <v>482.37715776176697</v>
      </c>
      <c r="AF279" s="3">
        <f t="shared" si="102"/>
        <v>661.87501969150935</v>
      </c>
      <c r="AG279" s="4">
        <f t="shared" si="103"/>
        <v>3.1740125279521108E-3</v>
      </c>
      <c r="AH279" s="4">
        <f t="shared" si="104"/>
        <v>5.633837526901278E-2</v>
      </c>
      <c r="AI279" s="4">
        <f t="shared" si="116"/>
        <v>0.28575794622318995</v>
      </c>
      <c r="AJ279" s="3">
        <f t="shared" si="105"/>
        <v>492.47018017000835</v>
      </c>
      <c r="AK279" s="4">
        <f t="shared" si="106"/>
        <v>7.8440679909111299E-2</v>
      </c>
      <c r="AL279" s="4">
        <f t="shared" si="107"/>
        <v>2.8097415621784929</v>
      </c>
      <c r="AM279" s="3">
        <f t="shared" si="108"/>
        <v>485.15537925158043</v>
      </c>
      <c r="AN279" s="4">
        <f t="shared" si="109"/>
        <v>6.2422290992353059E-2</v>
      </c>
      <c r="AO279" s="3">
        <f t="shared" si="110"/>
        <v>702.46992812995904</v>
      </c>
      <c r="AP279" s="4">
        <f t="shared" si="111"/>
        <v>0.5383106986227103</v>
      </c>
      <c r="AQ279" s="4">
        <f t="shared" si="117"/>
        <v>434.15371903223343</v>
      </c>
      <c r="AR279" s="4">
        <f t="shared" si="118"/>
        <v>4.9264197526522176E-2</v>
      </c>
      <c r="AS279" s="4">
        <f t="shared" si="119"/>
        <v>464.15427055754151</v>
      </c>
      <c r="AT279" s="4">
        <f t="shared" si="120"/>
        <v>1.6432806043181345E-2</v>
      </c>
      <c r="AU279" s="3">
        <f t="shared" si="121"/>
        <v>56.310685251521321</v>
      </c>
      <c r="AV279" s="4"/>
      <c r="AW279" s="4"/>
      <c r="AX279" s="4"/>
      <c r="AY279" s="4"/>
      <c r="AZ279" s="3">
        <f t="shared" si="112"/>
        <v>454.05885509675812</v>
      </c>
      <c r="BA279" s="3">
        <f t="shared" si="113"/>
        <v>6.7152029751600164</v>
      </c>
      <c r="BB279" s="4">
        <f t="shared" si="114"/>
        <v>3.2202663247259876E-5</v>
      </c>
      <c r="BC279" s="4">
        <f t="shared" si="115"/>
        <v>5.6747390466223091E-3</v>
      </c>
      <c r="BD279" s="4">
        <f t="shared" si="122"/>
        <v>9.1350447951136261E-3</v>
      </c>
      <c r="BE279" s="4"/>
    </row>
    <row r="280" spans="27:57" x14ac:dyDescent="0.2">
      <c r="AA280">
        <v>419.78076405947797</v>
      </c>
      <c r="AB280">
        <v>62.519895283304777</v>
      </c>
      <c r="AC280">
        <v>500</v>
      </c>
      <c r="AE280" s="3">
        <f t="shared" si="101"/>
        <v>456.50615290575342</v>
      </c>
      <c r="AF280" s="3">
        <f t="shared" si="102"/>
        <v>1348.7541859101332</v>
      </c>
      <c r="AG280" s="4">
        <f t="shared" si="103"/>
        <v>7.6539873156262293E-3</v>
      </c>
      <c r="AH280" s="4">
        <f t="shared" si="104"/>
        <v>8.7487069419578969E-2</v>
      </c>
      <c r="AI280" s="4">
        <f t="shared" si="116"/>
        <v>0.53018455314242519</v>
      </c>
      <c r="AJ280" s="3">
        <f t="shared" si="105"/>
        <v>464.11828535509011</v>
      </c>
      <c r="AK280" s="4">
        <f t="shared" si="106"/>
        <v>0.10562065985789199</v>
      </c>
      <c r="AL280" s="4">
        <f t="shared" si="107"/>
        <v>4.6829582557058922</v>
      </c>
      <c r="AM280" s="3">
        <f t="shared" si="108"/>
        <v>456.92410445262789</v>
      </c>
      <c r="AN280" s="4">
        <f t="shared" si="109"/>
        <v>8.8482711865966165E-2</v>
      </c>
      <c r="AO280" s="3">
        <f t="shared" si="110"/>
        <v>710.4433171702849</v>
      </c>
      <c r="AP280" s="4">
        <f t="shared" si="111"/>
        <v>0.6924151318892342</v>
      </c>
      <c r="AQ280" s="4">
        <f t="shared" si="117"/>
        <v>409.6694586957434</v>
      </c>
      <c r="AR280" s="4">
        <f t="shared" si="118"/>
        <v>2.4087109818833718E-2</v>
      </c>
      <c r="AS280" s="4">
        <f t="shared" si="119"/>
        <v>437.57834343235572</v>
      </c>
      <c r="AT280" s="4">
        <f t="shared" si="120"/>
        <v>4.239731997428077E-2</v>
      </c>
      <c r="AU280" s="3">
        <f t="shared" si="121"/>
        <v>316.7538315338835</v>
      </c>
      <c r="AV280" s="4"/>
      <c r="AW280" s="4"/>
      <c r="AX280" s="4"/>
      <c r="AY280" s="4"/>
      <c r="AZ280" s="3">
        <f t="shared" si="112"/>
        <v>428.11787084303177</v>
      </c>
      <c r="BA280" s="3">
        <f t="shared" si="113"/>
        <v>69.507349520378668</v>
      </c>
      <c r="BB280" s="4">
        <f t="shared" si="114"/>
        <v>3.9444427837885104E-4</v>
      </c>
      <c r="BC280" s="4">
        <f t="shared" si="115"/>
        <v>1.9860621298913361E-2</v>
      </c>
      <c r="BD280" s="4">
        <f t="shared" si="122"/>
        <v>5.7345654316663781E-2</v>
      </c>
      <c r="BE280" s="4"/>
    </row>
    <row r="281" spans="27:57" x14ac:dyDescent="0.2">
      <c r="AA281">
        <v>489.30980904746542</v>
      </c>
      <c r="AB281">
        <v>63.731385834642488</v>
      </c>
      <c r="AC281">
        <v>500</v>
      </c>
      <c r="AE281" s="3">
        <f t="shared" si="101"/>
        <v>438.24368250208664</v>
      </c>
      <c r="AF281" s="3">
        <f t="shared" si="102"/>
        <v>2607.7492803486393</v>
      </c>
      <c r="AG281" s="4">
        <f t="shared" si="103"/>
        <v>1.0891758171596528E-2</v>
      </c>
      <c r="AH281" s="4">
        <f t="shared" si="104"/>
        <v>0.10436358642551782</v>
      </c>
      <c r="AI281" s="4">
        <f t="shared" si="116"/>
        <v>0.74578810736858259</v>
      </c>
      <c r="AJ281" s="3">
        <f t="shared" si="105"/>
        <v>444.19730260563642</v>
      </c>
      <c r="AK281" s="4">
        <f t="shared" si="106"/>
        <v>9.219620291211629E-2</v>
      </c>
      <c r="AL281" s="4">
        <f t="shared" si="107"/>
        <v>4.1592017977850197</v>
      </c>
      <c r="AM281" s="3">
        <f t="shared" si="108"/>
        <v>437.09712492514552</v>
      </c>
      <c r="AN281" s="4">
        <f t="shared" si="109"/>
        <v>0.10670680038882077</v>
      </c>
      <c r="AO281" s="3">
        <f t="shared" si="110"/>
        <v>716.70462070109068</v>
      </c>
      <c r="AP281" s="4">
        <f t="shared" si="111"/>
        <v>0.46472563486166868</v>
      </c>
      <c r="AQ281" s="4">
        <f t="shared" si="117"/>
        <v>392.60203244821031</v>
      </c>
      <c r="AR281" s="4">
        <f t="shared" si="118"/>
        <v>0.19764119748082545</v>
      </c>
      <c r="AS281" s="4">
        <f t="shared" si="119"/>
        <v>419.04082944513664</v>
      </c>
      <c r="AT281" s="4">
        <f t="shared" si="120"/>
        <v>0.14360836080339512</v>
      </c>
      <c r="AU281" s="3">
        <f t="shared" si="121"/>
        <v>4937.7294943524985</v>
      </c>
      <c r="AV281" s="4"/>
      <c r="AW281" s="4"/>
      <c r="AX281" s="4"/>
      <c r="AY281" s="4"/>
      <c r="AZ281" s="3">
        <f t="shared" si="112"/>
        <v>409.86347578807755</v>
      </c>
      <c r="BA281" s="3">
        <f t="shared" si="113"/>
        <v>6311.7198683617189</v>
      </c>
      <c r="BB281" s="4">
        <f t="shared" si="114"/>
        <v>2.6362092004437655E-2</v>
      </c>
      <c r="BC281" s="4">
        <f t="shared" si="115"/>
        <v>0.16236407239422659</v>
      </c>
      <c r="BD281" s="4">
        <f t="shared" si="122"/>
        <v>1.4471943707737394</v>
      </c>
      <c r="BE281" s="4"/>
    </row>
    <row r="282" spans="27:57" x14ac:dyDescent="0.2">
      <c r="AA282">
        <v>412.92133585000664</v>
      </c>
      <c r="AB282">
        <v>64.74518482069098</v>
      </c>
      <c r="AC282">
        <v>500</v>
      </c>
      <c r="AE282" s="3">
        <f t="shared" si="101"/>
        <v>423.86878649487016</v>
      </c>
      <c r="AF282" s="3">
        <f t="shared" si="102"/>
        <v>119.84667562172275</v>
      </c>
      <c r="AG282" s="4">
        <f t="shared" si="103"/>
        <v>7.0289644123234564E-4</v>
      </c>
      <c r="AH282" s="4">
        <f t="shared" si="104"/>
        <v>2.6512194198752122E-2</v>
      </c>
      <c r="AI282" s="4">
        <f t="shared" si="116"/>
        <v>8.7720716474737739E-2</v>
      </c>
      <c r="AJ282" s="3">
        <f t="shared" si="105"/>
        <v>428.57462874097126</v>
      </c>
      <c r="AK282" s="4">
        <f t="shared" si="106"/>
        <v>3.7908656036729153E-2</v>
      </c>
      <c r="AL282" s="4">
        <f t="shared" si="107"/>
        <v>0.59339529604575558</v>
      </c>
      <c r="AM282" s="3">
        <f t="shared" si="108"/>
        <v>421.5539198617235</v>
      </c>
      <c r="AN282" s="4">
        <f t="shared" si="109"/>
        <v>2.0906122455374012E-2</v>
      </c>
      <c r="AO282" s="3">
        <f t="shared" si="110"/>
        <v>722.03958289935042</v>
      </c>
      <c r="AP282" s="4">
        <f t="shared" si="111"/>
        <v>0.74861292021401082</v>
      </c>
      <c r="AQ282" s="4">
        <f t="shared" si="117"/>
        <v>379.29428580607862</v>
      </c>
      <c r="AR282" s="4">
        <f t="shared" si="118"/>
        <v>8.1436939979635789E-2</v>
      </c>
      <c r="AS282" s="4">
        <f t="shared" si="119"/>
        <v>404.58067466068769</v>
      </c>
      <c r="AT282" s="4">
        <f t="shared" si="120"/>
        <v>2.0199152877749794E-2</v>
      </c>
      <c r="AU282" s="3">
        <f t="shared" si="121"/>
        <v>69.566629075011406</v>
      </c>
      <c r="AV282" s="4"/>
      <c r="AW282" s="4"/>
      <c r="AX282" s="4"/>
      <c r="AY282" s="4"/>
      <c r="AZ282" s="3">
        <f t="shared" si="112"/>
        <v>395.53207674259255</v>
      </c>
      <c r="BA282" s="3">
        <f t="shared" si="113"/>
        <v>302.38633230478393</v>
      </c>
      <c r="BB282" s="4">
        <f t="shared" si="114"/>
        <v>1.7734849611115045E-3</v>
      </c>
      <c r="BC282" s="4">
        <f t="shared" si="115"/>
        <v>4.2112764823880947E-2</v>
      </c>
      <c r="BD282" s="4">
        <f t="shared" si="122"/>
        <v>0.17561204261630284</v>
      </c>
      <c r="BE282" s="4"/>
    </row>
    <row r="283" spans="27:57" x14ac:dyDescent="0.2">
      <c r="AA283">
        <v>390.83650964354393</v>
      </c>
      <c r="AB283">
        <v>65.148079630302647</v>
      </c>
      <c r="AC283">
        <v>500</v>
      </c>
      <c r="AE283" s="3">
        <f t="shared" si="101"/>
        <v>418.37059123848042</v>
      </c>
      <c r="AF283" s="3">
        <f t="shared" si="102"/>
        <v>758.12564927661992</v>
      </c>
      <c r="AG283" s="4">
        <f t="shared" si="103"/>
        <v>4.9630761390636229E-3</v>
      </c>
      <c r="AH283" s="4">
        <f t="shared" si="104"/>
        <v>7.044910318140056E-2</v>
      </c>
      <c r="AI283" s="4">
        <f t="shared" si="116"/>
        <v>0.36966707099072282</v>
      </c>
      <c r="AJ283" s="3">
        <f t="shared" si="105"/>
        <v>422.61318505440232</v>
      </c>
      <c r="AK283" s="4">
        <f t="shared" si="106"/>
        <v>8.1304265663000072E-2</v>
      </c>
      <c r="AL283" s="4">
        <f t="shared" si="107"/>
        <v>2.5835792594913527</v>
      </c>
      <c r="AM283" s="3">
        <f t="shared" si="108"/>
        <v>415.62420060504854</v>
      </c>
      <c r="AN283" s="4">
        <f t="shared" si="109"/>
        <v>6.3422148007901871E-2</v>
      </c>
      <c r="AO283" s="3">
        <f t="shared" si="110"/>
        <v>724.18129225454766</v>
      </c>
      <c r="AP283" s="4">
        <f t="shared" si="111"/>
        <v>0.85290082780399767</v>
      </c>
      <c r="AQ283" s="4">
        <f t="shared" si="117"/>
        <v>374.23373084332218</v>
      </c>
      <c r="AR283" s="4">
        <f t="shared" si="118"/>
        <v>4.248011224786561E-2</v>
      </c>
      <c r="AS283" s="4">
        <f t="shared" si="119"/>
        <v>399.08060517788005</v>
      </c>
      <c r="AT283" s="4">
        <f t="shared" si="120"/>
        <v>2.1093463202439822E-2</v>
      </c>
      <c r="AU283" s="3">
        <f t="shared" si="121"/>
        <v>67.965111179260603</v>
      </c>
      <c r="AV283" s="4"/>
      <c r="AW283" s="4"/>
      <c r="AX283" s="4"/>
      <c r="AY283" s="4"/>
      <c r="AZ283" s="3">
        <f t="shared" si="112"/>
        <v>390.05974147475683</v>
      </c>
      <c r="BA283" s="3">
        <f t="shared" si="113"/>
        <v>0.60336878804086536</v>
      </c>
      <c r="BB283" s="4">
        <f t="shared" si="114"/>
        <v>3.949959004603889E-6</v>
      </c>
      <c r="BC283" s="4">
        <f t="shared" si="115"/>
        <v>1.9874503778972417E-3</v>
      </c>
      <c r="BD283" s="4">
        <f t="shared" si="122"/>
        <v>1.751628505931061E-3</v>
      </c>
      <c r="BE283" s="4"/>
    </row>
    <row r="284" spans="27:57" x14ac:dyDescent="0.2">
      <c r="AA284">
        <v>381.7076555129114</v>
      </c>
      <c r="AB284">
        <v>66.023300685369492</v>
      </c>
      <c r="AC284">
        <v>500</v>
      </c>
      <c r="AE284" s="3">
        <f t="shared" si="101"/>
        <v>406.82360370931997</v>
      </c>
      <c r="AF284" s="3">
        <f t="shared" si="102"/>
        <v>630.8108538046788</v>
      </c>
      <c r="AG284" s="4">
        <f t="shared" si="103"/>
        <v>4.3294967381887085E-3</v>
      </c>
      <c r="AH284" s="4">
        <f t="shared" si="104"/>
        <v>6.5798911375407332E-2</v>
      </c>
      <c r="AI284" s="4">
        <f t="shared" si="116"/>
        <v>0.32975660083289832</v>
      </c>
      <c r="AJ284" s="3">
        <f t="shared" si="105"/>
        <v>410.11941616187892</v>
      </c>
      <c r="AK284" s="4">
        <f t="shared" si="106"/>
        <v>7.4433300560319715E-2</v>
      </c>
      <c r="AL284" s="4">
        <f t="shared" si="107"/>
        <v>2.1147811198324633</v>
      </c>
      <c r="AM284" s="3">
        <f t="shared" si="108"/>
        <v>403.19953616420634</v>
      </c>
      <c r="AN284" s="4">
        <f t="shared" si="109"/>
        <v>5.6304557534785846E-2</v>
      </c>
      <c r="AO284" s="3">
        <f t="shared" si="110"/>
        <v>728.87194871741451</v>
      </c>
      <c r="AP284" s="4">
        <f t="shared" si="111"/>
        <v>0.90950309272159768</v>
      </c>
      <c r="AQ284" s="4">
        <f t="shared" si="117"/>
        <v>363.65882760220569</v>
      </c>
      <c r="AR284" s="4">
        <f t="shared" si="118"/>
        <v>4.7284427362225649E-2</v>
      </c>
      <c r="AS284" s="4">
        <f t="shared" si="119"/>
        <v>387.5851918895633</v>
      </c>
      <c r="AT284" s="4">
        <f t="shared" si="120"/>
        <v>1.5398004969939864E-2</v>
      </c>
      <c r="AU284" s="3">
        <f t="shared" si="121"/>
        <v>34.545433858866389</v>
      </c>
      <c r="AV284" s="4"/>
      <c r="AW284" s="4"/>
      <c r="AX284" s="4"/>
      <c r="AY284" s="4"/>
      <c r="AZ284" s="3">
        <f t="shared" si="112"/>
        <v>378.58454359834514</v>
      </c>
      <c r="BA284" s="3">
        <f t="shared" si="113"/>
        <v>9.7538280309057672</v>
      </c>
      <c r="BB284" s="4">
        <f t="shared" si="114"/>
        <v>6.6944261326447869E-5</v>
      </c>
      <c r="BC284" s="4">
        <f t="shared" si="115"/>
        <v>8.1819472820623736E-3</v>
      </c>
      <c r="BD284" s="4">
        <f t="shared" si="122"/>
        <v>1.4459405940787023E-2</v>
      </c>
      <c r="BE284" s="4"/>
    </row>
    <row r="285" spans="27:57" x14ac:dyDescent="0.2">
      <c r="AA285">
        <v>440.23251532641638</v>
      </c>
      <c r="AB285">
        <v>66.649548364436995</v>
      </c>
      <c r="AC285">
        <v>500</v>
      </c>
      <c r="AE285" s="3">
        <f t="shared" si="101"/>
        <v>398.8796964145111</v>
      </c>
      <c r="AF285" s="3">
        <f t="shared" si="102"/>
        <v>1710.0556319608304</v>
      </c>
      <c r="AG285" s="4">
        <f t="shared" si="103"/>
        <v>8.8236039594564945E-3</v>
      </c>
      <c r="AH285" s="4">
        <f t="shared" si="104"/>
        <v>9.393404047232555E-2</v>
      </c>
      <c r="AI285" s="4">
        <f t="shared" si="116"/>
        <v>0.6040537200330568</v>
      </c>
      <c r="AJ285" s="3">
        <f t="shared" si="105"/>
        <v>401.54524956364543</v>
      </c>
      <c r="AK285" s="4">
        <f t="shared" si="106"/>
        <v>8.7879164795643838E-2</v>
      </c>
      <c r="AL285" s="4">
        <f t="shared" si="107"/>
        <v>3.399804603459418</v>
      </c>
      <c r="AM285" s="3">
        <f t="shared" si="108"/>
        <v>394.67491748524259</v>
      </c>
      <c r="AN285" s="4">
        <f t="shared" si="109"/>
        <v>0.10348530891089334</v>
      </c>
      <c r="AO285" s="3">
        <f t="shared" si="110"/>
        <v>732.25769600777983</v>
      </c>
      <c r="AP285" s="4">
        <f t="shared" si="111"/>
        <v>0.66334305285205342</v>
      </c>
      <c r="AQ285" s="4">
        <f t="shared" si="117"/>
        <v>356.42522176304834</v>
      </c>
      <c r="AR285" s="4">
        <f t="shared" si="118"/>
        <v>0.19037052158954679</v>
      </c>
      <c r="AS285" s="4">
        <f t="shared" si="119"/>
        <v>379.72046644652596</v>
      </c>
      <c r="AT285" s="4">
        <f t="shared" si="120"/>
        <v>0.13745474669226315</v>
      </c>
      <c r="AU285" s="3">
        <f t="shared" si="121"/>
        <v>3661.708059642247</v>
      </c>
      <c r="AV285" s="4"/>
      <c r="AW285" s="4"/>
      <c r="AX285" s="4"/>
      <c r="AY285" s="4"/>
      <c r="AZ285" s="3">
        <f t="shared" si="112"/>
        <v>370.70432657542352</v>
      </c>
      <c r="BA285" s="3">
        <f t="shared" si="113"/>
        <v>4834.1690309936894</v>
      </c>
      <c r="BB285" s="4">
        <f t="shared" si="114"/>
        <v>2.4943511898292966E-2</v>
      </c>
      <c r="BC285" s="4">
        <f t="shared" si="115"/>
        <v>0.15793515092686924</v>
      </c>
      <c r="BD285" s="4">
        <f t="shared" si="122"/>
        <v>1.3169195888045522</v>
      </c>
      <c r="BE285" s="4"/>
    </row>
    <row r="286" spans="27:57" x14ac:dyDescent="0.2">
      <c r="AA286">
        <v>405.84863200597209</v>
      </c>
      <c r="AB286">
        <v>67.899725986407759</v>
      </c>
      <c r="AC286">
        <v>500</v>
      </c>
      <c r="AE286" s="3">
        <f t="shared" si="101"/>
        <v>383.7642303489007</v>
      </c>
      <c r="AF286" s="3">
        <f t="shared" si="102"/>
        <v>487.72079655085781</v>
      </c>
      <c r="AG286" s="4">
        <f t="shared" si="103"/>
        <v>2.9610320048560641E-3</v>
      </c>
      <c r="AH286" s="4">
        <f t="shared" si="104"/>
        <v>5.4415365521661839E-2</v>
      </c>
      <c r="AI286" s="4">
        <f t="shared" si="116"/>
        <v>0.25571980782623138</v>
      </c>
      <c r="AJ286" s="3">
        <f t="shared" si="105"/>
        <v>385.27978597996321</v>
      </c>
      <c r="AK286" s="4">
        <f t="shared" si="106"/>
        <v>5.0681077633165983E-2</v>
      </c>
      <c r="AL286" s="4">
        <f t="shared" si="107"/>
        <v>1.0424512822687939</v>
      </c>
      <c r="AM286" s="3">
        <f t="shared" si="108"/>
        <v>378.50843793657162</v>
      </c>
      <c r="AN286" s="4">
        <f t="shared" si="109"/>
        <v>6.7365495195258307E-2</v>
      </c>
      <c r="AO286" s="3">
        <f t="shared" si="110"/>
        <v>739.08130957810931</v>
      </c>
      <c r="AP286" s="4">
        <f t="shared" si="111"/>
        <v>0.82107626167194692</v>
      </c>
      <c r="AQ286" s="4">
        <f t="shared" si="117"/>
        <v>342.75417336261165</v>
      </c>
      <c r="AR286" s="4">
        <f t="shared" si="118"/>
        <v>0.1554630314546237</v>
      </c>
      <c r="AS286" s="4">
        <f t="shared" si="119"/>
        <v>364.85393674981714</v>
      </c>
      <c r="AT286" s="4">
        <f t="shared" si="120"/>
        <v>0.10100981504737884</v>
      </c>
      <c r="AU286" s="3">
        <f t="shared" si="121"/>
        <v>1680.5650391450135</v>
      </c>
      <c r="AV286" s="4"/>
      <c r="AW286" s="4"/>
      <c r="AX286" s="4"/>
      <c r="AY286" s="4"/>
      <c r="AZ286" s="3">
        <f t="shared" si="112"/>
        <v>355.74398690142124</v>
      </c>
      <c r="BA286" s="3">
        <f t="shared" si="113"/>
        <v>2510.4754610529922</v>
      </c>
      <c r="BB286" s="4">
        <f t="shared" si="114"/>
        <v>1.5241503417844398E-2</v>
      </c>
      <c r="BC286" s="4">
        <f t="shared" si="115"/>
        <v>0.12345648390361844</v>
      </c>
      <c r="BD286" s="4">
        <f t="shared" si="122"/>
        <v>0.87388221151988943</v>
      </c>
      <c r="BE286" s="4"/>
    </row>
    <row r="287" spans="27:57" x14ac:dyDescent="0.2">
      <c r="AA287">
        <v>337.5787019626614</v>
      </c>
      <c r="AB287">
        <v>70.023829639456409</v>
      </c>
      <c r="AC287">
        <v>500</v>
      </c>
      <c r="AE287" s="3">
        <f t="shared" si="101"/>
        <v>360.14925887524231</v>
      </c>
      <c r="AF287" s="3">
        <f t="shared" si="102"/>
        <v>509.43003934405397</v>
      </c>
      <c r="AG287" s="4">
        <f t="shared" si="103"/>
        <v>4.4702773853282935E-3</v>
      </c>
      <c r="AH287" s="4">
        <f t="shared" si="104"/>
        <v>6.6860133004117583E-2</v>
      </c>
      <c r="AI287" s="4">
        <f t="shared" si="116"/>
        <v>0.31764233052377588</v>
      </c>
      <c r="AJ287" s="3">
        <f t="shared" si="105"/>
        <v>360.00380971265918</v>
      </c>
      <c r="AK287" s="4">
        <f t="shared" si="106"/>
        <v>6.642927299506636E-2</v>
      </c>
      <c r="AL287" s="4">
        <f t="shared" si="107"/>
        <v>1.4896836046683808</v>
      </c>
      <c r="AM287" s="3">
        <f t="shared" si="108"/>
        <v>353.40018772402323</v>
      </c>
      <c r="AN287" s="4">
        <f t="shared" si="109"/>
        <v>4.6867547239730176E-2</v>
      </c>
      <c r="AO287" s="3">
        <f t="shared" si="110"/>
        <v>750.83761949076597</v>
      </c>
      <c r="AP287" s="4">
        <f t="shared" si="111"/>
        <v>1.2241853977322714</v>
      </c>
      <c r="AQ287" s="4">
        <f t="shared" si="117"/>
        <v>321.63594656668937</v>
      </c>
      <c r="AR287" s="4">
        <f t="shared" si="118"/>
        <v>4.7226780905554315E-2</v>
      </c>
      <c r="AS287" s="4">
        <f t="shared" si="119"/>
        <v>341.88420653062451</v>
      </c>
      <c r="AT287" s="4">
        <f t="shared" si="120"/>
        <v>1.2754076435898291E-2</v>
      </c>
      <c r="AU287" s="3">
        <f t="shared" si="121"/>
        <v>18.537369584751225</v>
      </c>
      <c r="AV287" s="4"/>
      <c r="AW287" s="4"/>
      <c r="AX287" s="4"/>
      <c r="AY287" s="4"/>
      <c r="AZ287" s="3">
        <f t="shared" si="112"/>
        <v>332.46673821627763</v>
      </c>
      <c r="BA287" s="3">
        <f t="shared" si="113"/>
        <v>26.132173344341936</v>
      </c>
      <c r="BB287" s="4">
        <f t="shared" si="114"/>
        <v>2.2931129793819471E-4</v>
      </c>
      <c r="BC287" s="4">
        <f t="shared" si="115"/>
        <v>1.5143028030687743E-2</v>
      </c>
      <c r="BD287" s="4">
        <f t="shared" si="122"/>
        <v>3.4237859770964905E-2</v>
      </c>
      <c r="BE287" s="4"/>
    </row>
    <row r="288" spans="27:57" x14ac:dyDescent="0.2">
      <c r="AA288">
        <v>341.32439045615564</v>
      </c>
      <c r="AB288">
        <v>70.081615207418409</v>
      </c>
      <c r="AC288">
        <v>500</v>
      </c>
      <c r="AE288" s="3">
        <f t="shared" si="101"/>
        <v>359.54038671815317</v>
      </c>
      <c r="AF288" s="3">
        <f t="shared" si="102"/>
        <v>331.82251981710806</v>
      </c>
      <c r="AG288" s="4">
        <f t="shared" si="103"/>
        <v>2.8482047758310106E-3</v>
      </c>
      <c r="AH288" s="4">
        <f t="shared" si="104"/>
        <v>5.3368574796700451E-2</v>
      </c>
      <c r="AI288" s="4">
        <f t="shared" si="116"/>
        <v>0.22777815424210729</v>
      </c>
      <c r="AJ288" s="3">
        <f t="shared" si="105"/>
        <v>359.35438824225662</v>
      </c>
      <c r="AK288" s="4">
        <f t="shared" si="106"/>
        <v>5.2823643109726717E-2</v>
      </c>
      <c r="AL288" s="4">
        <f t="shared" si="107"/>
        <v>0.95241016832216097</v>
      </c>
      <c r="AM288" s="3">
        <f t="shared" si="108"/>
        <v>352.75531260470433</v>
      </c>
      <c r="AN288" s="4">
        <f t="shared" si="109"/>
        <v>3.3489907162134173E-2</v>
      </c>
      <c r="AO288" s="3">
        <f t="shared" si="110"/>
        <v>751.15983038456693</v>
      </c>
      <c r="AP288" s="4">
        <f t="shared" si="111"/>
        <v>1.2007212241137983</v>
      </c>
      <c r="AQ288" s="4">
        <f t="shared" si="117"/>
        <v>321.09525658683958</v>
      </c>
      <c r="AR288" s="4">
        <f t="shared" si="118"/>
        <v>5.9266593407758722E-2</v>
      </c>
      <c r="AS288" s="4">
        <f t="shared" si="119"/>
        <v>341.29606925351021</v>
      </c>
      <c r="AT288" s="4">
        <f t="shared" si="120"/>
        <v>8.2974447292149576E-5</v>
      </c>
      <c r="AU288" s="3">
        <f t="shared" si="121"/>
        <v>8.0209051928347536E-4</v>
      </c>
      <c r="AV288" s="4"/>
      <c r="AW288" s="4"/>
      <c r="AX288" s="4"/>
      <c r="AY288" s="4"/>
      <c r="AZ288" s="3">
        <f t="shared" si="112"/>
        <v>331.86819902470017</v>
      </c>
      <c r="BA288" s="3">
        <f t="shared" si="113"/>
        <v>89.41955638833177</v>
      </c>
      <c r="BB288" s="4">
        <f t="shared" si="114"/>
        <v>7.6753442683249096E-4</v>
      </c>
      <c r="BC288" s="4">
        <f t="shared" si="115"/>
        <v>2.7704411685370453E-2</v>
      </c>
      <c r="BD288" s="4">
        <f t="shared" si="122"/>
        <v>8.5193617544746192E-2</v>
      </c>
      <c r="BE288" s="4"/>
    </row>
    <row r="289" spans="27:57" x14ac:dyDescent="0.2">
      <c r="AA289">
        <v>367.34129673399121</v>
      </c>
      <c r="AB289">
        <v>71.403814119480955</v>
      </c>
      <c r="AC289">
        <v>500</v>
      </c>
      <c r="AE289" s="3">
        <f t="shared" si="101"/>
        <v>346.05737864648364</v>
      </c>
      <c r="AF289" s="3">
        <f t="shared" si="102"/>
        <v>453.00516915573201</v>
      </c>
      <c r="AG289" s="4">
        <f t="shared" si="103"/>
        <v>3.3570951314234924E-3</v>
      </c>
      <c r="AH289" s="4">
        <f t="shared" si="104"/>
        <v>5.7940444694733681E-2</v>
      </c>
      <c r="AI289" s="4">
        <f t="shared" si="116"/>
        <v>0.26730532690013514</v>
      </c>
      <c r="AJ289" s="3">
        <f t="shared" si="105"/>
        <v>345.00391592982385</v>
      </c>
      <c r="AK289" s="4">
        <f t="shared" si="106"/>
        <v>6.0808248358590881E-2</v>
      </c>
      <c r="AL289" s="4">
        <f t="shared" si="107"/>
        <v>1.3582969996202299</v>
      </c>
      <c r="AM289" s="3">
        <f t="shared" si="108"/>
        <v>338.50852040597823</v>
      </c>
      <c r="AN289" s="4">
        <f t="shared" si="109"/>
        <v>7.8490429974422737E-2</v>
      </c>
      <c r="AO289" s="3">
        <f t="shared" si="110"/>
        <v>758.56054479079387</v>
      </c>
      <c r="AP289" s="4">
        <f t="shared" si="111"/>
        <v>1.0650020880720703</v>
      </c>
      <c r="AQ289" s="4">
        <f t="shared" si="117"/>
        <v>309.17010894208551</v>
      </c>
      <c r="AR289" s="4">
        <f t="shared" si="118"/>
        <v>0.1583573322931621</v>
      </c>
      <c r="AS289" s="4">
        <f t="shared" si="119"/>
        <v>328.32436585565171</v>
      </c>
      <c r="AT289" s="4">
        <f t="shared" si="120"/>
        <v>0.10621438761510517</v>
      </c>
      <c r="AU289" s="3">
        <f t="shared" si="121"/>
        <v>1522.3208951651229</v>
      </c>
      <c r="AV289" s="4"/>
      <c r="AW289" s="4"/>
      <c r="AX289" s="4"/>
      <c r="AY289" s="4"/>
      <c r="AZ289" s="3">
        <f t="shared" si="112"/>
        <v>318.63604754791049</v>
      </c>
      <c r="BA289" s="3">
        <f t="shared" si="113"/>
        <v>2372.2012982782167</v>
      </c>
      <c r="BB289" s="4">
        <f t="shared" si="114"/>
        <v>1.7579723083620182E-2</v>
      </c>
      <c r="BC289" s="4">
        <f t="shared" si="115"/>
        <v>0.13258854808625134</v>
      </c>
      <c r="BD289" s="4">
        <f t="shared" si="122"/>
        <v>0.92532415585567429</v>
      </c>
      <c r="BE289" s="4"/>
    </row>
    <row r="290" spans="27:57" x14ac:dyDescent="0.2">
      <c r="AA290">
        <v>304.10058819629535</v>
      </c>
      <c r="AB290">
        <v>74.083833059698478</v>
      </c>
      <c r="AC290">
        <v>500</v>
      </c>
      <c r="AE290" s="3">
        <f t="shared" si="101"/>
        <v>321.14459500436499</v>
      </c>
      <c r="AF290" s="3">
        <f t="shared" si="102"/>
        <v>290.4981680735242</v>
      </c>
      <c r="AG290" s="4">
        <f t="shared" si="103"/>
        <v>3.1412961184762327E-3</v>
      </c>
      <c r="AH290" s="4">
        <f t="shared" si="104"/>
        <v>5.6047266824317425E-2</v>
      </c>
      <c r="AI290" s="4">
        <f t="shared" si="116"/>
        <v>0.23138771019540263</v>
      </c>
      <c r="AJ290" s="3">
        <f t="shared" si="105"/>
        <v>318.64785546021182</v>
      </c>
      <c r="AK290" s="4">
        <f t="shared" si="106"/>
        <v>4.7837024420769231E-2</v>
      </c>
      <c r="AL290" s="4">
        <f t="shared" si="107"/>
        <v>0.69589797935942876</v>
      </c>
      <c r="AM290" s="3">
        <f t="shared" si="108"/>
        <v>312.36002139829884</v>
      </c>
      <c r="AN290" s="4">
        <f t="shared" si="109"/>
        <v>2.7160201336644808E-2</v>
      </c>
      <c r="AO290" s="3">
        <f t="shared" si="110"/>
        <v>773.6892170020933</v>
      </c>
      <c r="AP290" s="4">
        <f t="shared" si="111"/>
        <v>1.5441884923375451</v>
      </c>
      <c r="AQ290" s="4">
        <f t="shared" si="117"/>
        <v>287.37049251376448</v>
      </c>
      <c r="AR290" s="4">
        <f t="shared" si="118"/>
        <v>5.501500599443656E-2</v>
      </c>
      <c r="AS290" s="4">
        <f t="shared" si="119"/>
        <v>304.61395731534776</v>
      </c>
      <c r="AT290" s="4">
        <f t="shared" si="120"/>
        <v>1.6881556267199199E-3</v>
      </c>
      <c r="AU290" s="3">
        <f t="shared" si="121"/>
        <v>0.26354785239665085</v>
      </c>
      <c r="AV290" s="4"/>
      <c r="AW290" s="4"/>
      <c r="AX290" s="4"/>
      <c r="AY290" s="4"/>
      <c r="AZ290" s="3">
        <f t="shared" si="112"/>
        <v>294.30363458403355</v>
      </c>
      <c r="BA290" s="3">
        <f t="shared" si="113"/>
        <v>95.980300080809585</v>
      </c>
      <c r="BB290" s="4">
        <f t="shared" si="114"/>
        <v>1.0378810513452937E-3</v>
      </c>
      <c r="BC290" s="4">
        <f t="shared" si="115"/>
        <v>3.2216161337833123E-2</v>
      </c>
      <c r="BD290" s="4">
        <f t="shared" si="122"/>
        <v>0.10083686089459226</v>
      </c>
      <c r="BE290" s="4"/>
    </row>
    <row r="291" spans="27:57" x14ac:dyDescent="0.2">
      <c r="AA291">
        <v>304.83723012445137</v>
      </c>
      <c r="AB291">
        <v>74.347598892740962</v>
      </c>
      <c r="AC291">
        <v>500</v>
      </c>
      <c r="AE291" s="3">
        <f t="shared" si="101"/>
        <v>318.85227031758029</v>
      </c>
      <c r="AF291" s="3">
        <f t="shared" si="102"/>
        <v>196.42135161501926</v>
      </c>
      <c r="AG291" s="4">
        <f t="shared" si="103"/>
        <v>2.1137454297501745E-3</v>
      </c>
      <c r="AH291" s="4">
        <f t="shared" si="104"/>
        <v>4.5975487270394147E-2</v>
      </c>
      <c r="AI291" s="4">
        <f t="shared" si="116"/>
        <v>0.17211689968155733</v>
      </c>
      <c r="AJ291" s="3">
        <f t="shared" si="105"/>
        <v>316.23356133094967</v>
      </c>
      <c r="AK291" s="4">
        <f t="shared" si="106"/>
        <v>3.7384971651414405E-2</v>
      </c>
      <c r="AL291" s="4">
        <f t="shared" si="107"/>
        <v>0.42605151908506839</v>
      </c>
      <c r="AM291" s="3">
        <f t="shared" si="108"/>
        <v>309.96593203699473</v>
      </c>
      <c r="AN291" s="4">
        <f t="shared" si="109"/>
        <v>1.6824394810468341E-2</v>
      </c>
      <c r="AO291" s="3">
        <f t="shared" si="110"/>
        <v>775.18481122258675</v>
      </c>
      <c r="AP291" s="4">
        <f t="shared" si="111"/>
        <v>1.5429466437092134</v>
      </c>
      <c r="AQ291" s="4">
        <f t="shared" si="117"/>
        <v>285.37935922973526</v>
      </c>
      <c r="AR291" s="4">
        <f t="shared" si="118"/>
        <v>6.3830362474991437E-2</v>
      </c>
      <c r="AS291" s="4">
        <f t="shared" si="119"/>
        <v>302.44865531465609</v>
      </c>
      <c r="AT291" s="4">
        <f t="shared" si="120"/>
        <v>7.8355744435157238E-3</v>
      </c>
      <c r="AU291" s="3">
        <f t="shared" si="121"/>
        <v>5.7052896219885234</v>
      </c>
      <c r="AV291" s="4"/>
      <c r="AW291" s="4"/>
      <c r="AX291" s="4"/>
      <c r="AY291" s="4"/>
      <c r="AZ291" s="3">
        <f t="shared" si="112"/>
        <v>292.07273877310871</v>
      </c>
      <c r="BA291" s="3">
        <f t="shared" si="113"/>
        <v>162.93223945850147</v>
      </c>
      <c r="BB291" s="4">
        <f t="shared" si="114"/>
        <v>1.7533596713527261E-3</v>
      </c>
      <c r="BC291" s="4">
        <f t="shared" si="115"/>
        <v>4.1873137825492922E-2</v>
      </c>
      <c r="BD291" s="4">
        <f t="shared" si="122"/>
        <v>0.14960195306470722</v>
      </c>
      <c r="BE291" s="4"/>
    </row>
    <row r="292" spans="27:57" x14ac:dyDescent="0.2">
      <c r="AA292">
        <v>328.98188899677291</v>
      </c>
      <c r="AB292">
        <v>74.681508126832952</v>
      </c>
      <c r="AC292">
        <v>500</v>
      </c>
      <c r="AE292" s="3">
        <f t="shared" si="101"/>
        <v>315.98860674133596</v>
      </c>
      <c r="AF292" s="3">
        <f t="shared" si="102"/>
        <v>168.82538376945277</v>
      </c>
      <c r="AG292" s="4">
        <f t="shared" si="103"/>
        <v>1.559889251952583E-3</v>
      </c>
      <c r="AH292" s="4">
        <f t="shared" si="104"/>
        <v>3.9495433305036458E-2</v>
      </c>
      <c r="AI292" s="4">
        <f t="shared" si="116"/>
        <v>0.14236601187728168</v>
      </c>
      <c r="AJ292" s="3">
        <f t="shared" si="105"/>
        <v>313.2201708113335</v>
      </c>
      <c r="AK292" s="4">
        <f t="shared" si="106"/>
        <v>4.7910595423670932E-2</v>
      </c>
      <c r="AL292" s="4">
        <f t="shared" si="107"/>
        <v>0.75515330316450413</v>
      </c>
      <c r="AM292" s="3">
        <f t="shared" si="108"/>
        <v>306.97805620189422</v>
      </c>
      <c r="AN292" s="4">
        <f t="shared" si="109"/>
        <v>6.6884632652512169E-2</v>
      </c>
      <c r="AO292" s="3">
        <f t="shared" si="110"/>
        <v>777.07936742082597</v>
      </c>
      <c r="AP292" s="4">
        <f t="shared" si="111"/>
        <v>1.3620733949535095</v>
      </c>
      <c r="AQ292" s="4">
        <f t="shared" si="117"/>
        <v>282.8953297348632</v>
      </c>
      <c r="AR292" s="4">
        <f t="shared" si="118"/>
        <v>0.14008843891817338</v>
      </c>
      <c r="AS292" s="4">
        <f t="shared" si="119"/>
        <v>299.74746678314028</v>
      </c>
      <c r="AT292" s="4">
        <f t="shared" si="120"/>
        <v>8.8863317986235396E-2</v>
      </c>
      <c r="AU292" s="3">
        <f t="shared" si="121"/>
        <v>854.65144216493673</v>
      </c>
      <c r="AV292" s="4"/>
      <c r="AW292" s="4"/>
      <c r="AX292" s="4"/>
      <c r="AY292" s="4"/>
      <c r="AZ292" s="3">
        <f t="shared" si="112"/>
        <v>289.28778769439617</v>
      </c>
      <c r="BA292" s="3">
        <f t="shared" si="113"/>
        <v>1575.6216782033466</v>
      </c>
      <c r="BB292" s="4">
        <f t="shared" si="114"/>
        <v>1.4558209589674305E-2</v>
      </c>
      <c r="BC292" s="4">
        <f t="shared" si="115"/>
        <v>0.12065740586335472</v>
      </c>
      <c r="BD292" s="4">
        <f t="shared" si="122"/>
        <v>0.76018092993297659</v>
      </c>
      <c r="BE292" s="4"/>
    </row>
    <row r="293" spans="27:57" x14ac:dyDescent="0.2">
      <c r="AA293">
        <v>280.14267622758598</v>
      </c>
      <c r="AB293">
        <v>75.701534115164193</v>
      </c>
      <c r="AC293">
        <v>500</v>
      </c>
      <c r="AE293" s="3">
        <f t="shared" si="101"/>
        <v>307.49683819992129</v>
      </c>
      <c r="AF293" s="3">
        <f t="shared" si="102"/>
        <v>748.25017720875496</v>
      </c>
      <c r="AG293" s="4">
        <f t="shared" si="103"/>
        <v>9.5342883418328226E-3</v>
      </c>
      <c r="AH293" s="4">
        <f t="shared" si="104"/>
        <v>9.7643680501263486E-2</v>
      </c>
      <c r="AI293" s="4">
        <f t="shared" si="116"/>
        <v>0.51068822934687197</v>
      </c>
      <c r="AJ293" s="3">
        <f t="shared" si="105"/>
        <v>304.30190109729085</v>
      </c>
      <c r="AK293" s="4">
        <f t="shared" si="106"/>
        <v>8.6239002193575401E-2</v>
      </c>
      <c r="AL293" s="4">
        <f t="shared" si="107"/>
        <v>2.0834674465335601</v>
      </c>
      <c r="AM293" s="3">
        <f t="shared" si="108"/>
        <v>298.13727559992134</v>
      </c>
      <c r="AN293" s="4">
        <f t="shared" si="109"/>
        <v>6.4233695539185426E-2</v>
      </c>
      <c r="AO293" s="3">
        <f t="shared" si="110"/>
        <v>782.87395841774958</v>
      </c>
      <c r="AP293" s="4">
        <f t="shared" si="111"/>
        <v>1.7945544354754011</v>
      </c>
      <c r="AQ293" s="4">
        <f t="shared" si="117"/>
        <v>275.55095383337016</v>
      </c>
      <c r="AR293" s="4">
        <f t="shared" si="118"/>
        <v>1.6390656561321409E-2</v>
      </c>
      <c r="AS293" s="4">
        <f t="shared" si="119"/>
        <v>291.76196674427473</v>
      </c>
      <c r="AT293" s="4">
        <f t="shared" si="120"/>
        <v>4.1476331536325149E-2</v>
      </c>
      <c r="AU293" s="3">
        <f t="shared" si="121"/>
        <v>135.00791211121313</v>
      </c>
      <c r="AV293" s="4"/>
      <c r="AW293" s="4"/>
      <c r="AX293" s="4"/>
      <c r="AY293" s="4"/>
      <c r="AZ293" s="3">
        <f t="shared" si="112"/>
        <v>281.04253438973637</v>
      </c>
      <c r="BA293" s="3">
        <f t="shared" si="113"/>
        <v>0.80974471198868569</v>
      </c>
      <c r="BB293" s="4">
        <f t="shared" si="114"/>
        <v>1.0317858655475599E-5</v>
      </c>
      <c r="BC293" s="4">
        <f t="shared" si="115"/>
        <v>3.2121423778337719E-3</v>
      </c>
      <c r="BD293" s="4">
        <f t="shared" si="122"/>
        <v>3.0470656912911821E-3</v>
      </c>
      <c r="BE293" s="4"/>
    </row>
    <row r="294" spans="27:57" x14ac:dyDescent="0.2">
      <c r="AA294">
        <v>277.62415601534707</v>
      </c>
      <c r="AB294">
        <v>76.27663321366984</v>
      </c>
      <c r="AC294">
        <v>500</v>
      </c>
      <c r="AE294" s="3">
        <f t="shared" si="101"/>
        <v>302.87272127568656</v>
      </c>
      <c r="AF294" s="3">
        <f t="shared" si="102"/>
        <v>637.49004770562215</v>
      </c>
      <c r="AG294" s="4">
        <f t="shared" si="103"/>
        <v>8.2710168675183184E-3</v>
      </c>
      <c r="AH294" s="4">
        <f t="shared" si="104"/>
        <v>9.0945131081978867E-2</v>
      </c>
      <c r="AI294" s="4">
        <f t="shared" si="116"/>
        <v>0.45698064417314732</v>
      </c>
      <c r="AJ294" s="3">
        <f t="shared" si="105"/>
        <v>299.456714990031</v>
      </c>
      <c r="AK294" s="4">
        <f t="shared" si="106"/>
        <v>7.8640703633429607E-2</v>
      </c>
      <c r="AL294" s="4">
        <f t="shared" si="107"/>
        <v>1.7169277998874932</v>
      </c>
      <c r="AM294" s="3">
        <f t="shared" si="108"/>
        <v>293.33546593582997</v>
      </c>
      <c r="AN294" s="4">
        <f t="shared" si="109"/>
        <v>5.6592013267081784E-2</v>
      </c>
      <c r="AO294" s="3">
        <f t="shared" si="110"/>
        <v>786.14460257552707</v>
      </c>
      <c r="AP294" s="4">
        <f t="shared" si="111"/>
        <v>1.8316866005423138</v>
      </c>
      <c r="AQ294" s="4">
        <f t="shared" si="117"/>
        <v>271.56494833546708</v>
      </c>
      <c r="AR294" s="4">
        <f t="shared" si="118"/>
        <v>2.1825217829910436E-2</v>
      </c>
      <c r="AS294" s="4">
        <f t="shared" si="119"/>
        <v>287.42868919131649</v>
      </c>
      <c r="AT294" s="4">
        <f t="shared" si="120"/>
        <v>3.5315850452967895E-2</v>
      </c>
      <c r="AU294" s="3">
        <f t="shared" si="121"/>
        <v>96.128870798685099</v>
      </c>
      <c r="AV294" s="4"/>
      <c r="AW294" s="4"/>
      <c r="AX294" s="4"/>
      <c r="AY294" s="4"/>
      <c r="AZ294" s="3">
        <f t="shared" si="112"/>
        <v>276.56106036104956</v>
      </c>
      <c r="BA294" s="3">
        <f t="shared" si="113"/>
        <v>1.1301723701862567</v>
      </c>
      <c r="BB294" s="4">
        <f t="shared" si="114"/>
        <v>1.466324810976535E-5</v>
      </c>
      <c r="BC294" s="4">
        <f t="shared" si="115"/>
        <v>3.8292620842357277E-3</v>
      </c>
      <c r="BD294" s="4">
        <f t="shared" si="122"/>
        <v>3.9482192623229223E-3</v>
      </c>
      <c r="BE294" s="4"/>
    </row>
    <row r="295" spans="27:57" x14ac:dyDescent="0.2">
      <c r="AA295">
        <v>250.87910515335372</v>
      </c>
      <c r="AB295">
        <v>80.261277363121891</v>
      </c>
      <c r="AC295">
        <v>500</v>
      </c>
      <c r="AE295" s="3">
        <f t="shared" si="101"/>
        <v>273.73988676835143</v>
      </c>
      <c r="AF295" s="3">
        <f t="shared" si="102"/>
        <v>522.61533604861711</v>
      </c>
      <c r="AG295" s="4">
        <f t="shared" si="103"/>
        <v>8.3033465859308087E-3</v>
      </c>
      <c r="AH295" s="4">
        <f t="shared" si="104"/>
        <v>9.1122700716840088E-2</v>
      </c>
      <c r="AI295" s="4">
        <f t="shared" si="116"/>
        <v>0.43568451082704457</v>
      </c>
      <c r="AJ295" s="3">
        <f t="shared" si="105"/>
        <v>269.12021605883109</v>
      </c>
      <c r="AK295" s="4">
        <f t="shared" si="106"/>
        <v>7.2708769007794452E-2</v>
      </c>
      <c r="AL295" s="4">
        <f t="shared" si="107"/>
        <v>1.3262887192719144</v>
      </c>
      <c r="AM295" s="3">
        <f t="shared" si="108"/>
        <v>263.29281519485482</v>
      </c>
      <c r="AN295" s="4">
        <f t="shared" si="109"/>
        <v>4.9480844703719079E-2</v>
      </c>
      <c r="AO295" s="3">
        <f t="shared" si="110"/>
        <v>808.82027247525753</v>
      </c>
      <c r="AP295" s="4">
        <f t="shared" si="111"/>
        <v>2.2239443455478431</v>
      </c>
      <c r="AQ295" s="4">
        <f t="shared" si="117"/>
        <v>246.65303970558634</v>
      </c>
      <c r="AR295" s="4">
        <f t="shared" si="118"/>
        <v>1.6845027588822652E-2</v>
      </c>
      <c r="AS295" s="4">
        <f t="shared" si="119"/>
        <v>260.36190356450453</v>
      </c>
      <c r="AT295" s="4">
        <f t="shared" si="120"/>
        <v>3.7798278997185929E-2</v>
      </c>
      <c r="AU295" s="3">
        <f t="shared" si="121"/>
        <v>89.923465706524325</v>
      </c>
      <c r="AV295" s="4"/>
      <c r="AW295" s="4"/>
      <c r="AX295" s="4"/>
      <c r="AY295" s="4"/>
      <c r="AZ295" s="3">
        <f t="shared" si="112"/>
        <v>248.47030819156055</v>
      </c>
      <c r="BA295" s="3">
        <f t="shared" si="113"/>
        <v>5.8023028031440154</v>
      </c>
      <c r="BB295" s="4">
        <f t="shared" si="114"/>
        <v>9.2187365826824403E-5</v>
      </c>
      <c r="BC295" s="4">
        <f t="shared" si="115"/>
        <v>9.6014251976893721E-3</v>
      </c>
      <c r="BD295" s="4">
        <f t="shared" si="122"/>
        <v>1.4901699457423315E-2</v>
      </c>
      <c r="BE295" s="4"/>
    </row>
    <row r="296" spans="27:57" x14ac:dyDescent="0.2">
      <c r="AA296">
        <v>293.13811927174413</v>
      </c>
      <c r="AB296">
        <v>80.555368016707334</v>
      </c>
      <c r="AC296">
        <v>500</v>
      </c>
      <c r="AE296" s="3">
        <f t="shared" si="101"/>
        <v>271.77292999695248</v>
      </c>
      <c r="AF296" s="3">
        <f t="shared" si="102"/>
        <v>456.47131274767202</v>
      </c>
      <c r="AG296" s="4">
        <f t="shared" si="103"/>
        <v>5.3121324488281177E-3</v>
      </c>
      <c r="AH296" s="4">
        <f t="shared" si="104"/>
        <v>7.2884377261715816E-2</v>
      </c>
      <c r="AI296" s="4">
        <f t="shared" si="116"/>
        <v>0.33688976716720725</v>
      </c>
      <c r="AJ296" s="3">
        <f t="shared" si="105"/>
        <v>267.08418486079029</v>
      </c>
      <c r="AK296" s="4">
        <f t="shared" si="106"/>
        <v>8.8879380394746257E-2</v>
      </c>
      <c r="AL296" s="4">
        <f t="shared" si="107"/>
        <v>2.3156575472909355</v>
      </c>
      <c r="AM296" s="3">
        <f t="shared" si="108"/>
        <v>261.27798640763712</v>
      </c>
      <c r="AN296" s="4">
        <f t="shared" si="109"/>
        <v>0.10868642039206139</v>
      </c>
      <c r="AO296" s="3">
        <f t="shared" si="110"/>
        <v>810.49182560881763</v>
      </c>
      <c r="AP296" s="4">
        <f t="shared" si="111"/>
        <v>1.7648803493123242</v>
      </c>
      <c r="AQ296" s="4">
        <f t="shared" si="117"/>
        <v>244.98264061706658</v>
      </c>
      <c r="AR296" s="4">
        <f t="shared" si="118"/>
        <v>0.1642757304110169</v>
      </c>
      <c r="AS296" s="4">
        <f t="shared" si="119"/>
        <v>258.54823829620398</v>
      </c>
      <c r="AT296" s="4">
        <f t="shared" si="120"/>
        <v>0.11799857712628201</v>
      </c>
      <c r="AU296" s="3">
        <f t="shared" si="121"/>
        <v>1196.4598659020346</v>
      </c>
      <c r="AV296" s="4"/>
      <c r="AW296" s="4"/>
      <c r="AX296" s="4"/>
      <c r="AY296" s="4"/>
      <c r="AZ296" s="3">
        <f t="shared" si="112"/>
        <v>246.58301110883508</v>
      </c>
      <c r="BA296" s="3">
        <f t="shared" si="113"/>
        <v>2167.3780960601607</v>
      </c>
      <c r="BB296" s="4">
        <f t="shared" si="114"/>
        <v>2.522261353875015E-2</v>
      </c>
      <c r="BC296" s="4">
        <f t="shared" si="115"/>
        <v>0.1588162886443017</v>
      </c>
      <c r="BD296" s="4">
        <f t="shared" si="122"/>
        <v>1.0836242436600279</v>
      </c>
      <c r="BE296" s="4"/>
    </row>
    <row r="297" spans="27:57" x14ac:dyDescent="0.2">
      <c r="AA297">
        <v>241.82504713223796</v>
      </c>
      <c r="AB297">
        <v>83.093322588285673</v>
      </c>
      <c r="AC297">
        <v>500</v>
      </c>
      <c r="AE297" s="3">
        <f t="shared" si="101"/>
        <v>255.7186381103204</v>
      </c>
      <c r="AF297" s="3">
        <f t="shared" si="102"/>
        <v>193.03187026625386</v>
      </c>
      <c r="AG297" s="4">
        <f t="shared" si="103"/>
        <v>3.3008550706471436E-3</v>
      </c>
      <c r="AH297" s="4">
        <f t="shared" si="104"/>
        <v>5.7453068418032674E-2</v>
      </c>
      <c r="AI297" s="4">
        <f t="shared" si="116"/>
        <v>0.21415118544967443</v>
      </c>
      <c r="AJ297" s="3">
        <f t="shared" si="105"/>
        <v>250.52659873599785</v>
      </c>
      <c r="AK297" s="4">
        <f t="shared" si="106"/>
        <v>3.5982838448498672E-2</v>
      </c>
      <c r="AL297" s="4">
        <f t="shared" si="107"/>
        <v>0.31310652560936686</v>
      </c>
      <c r="AM297" s="3">
        <f t="shared" si="108"/>
        <v>244.90049081155033</v>
      </c>
      <c r="AN297" s="4">
        <f t="shared" si="109"/>
        <v>1.2717639118790772E-2</v>
      </c>
      <c r="AO297" s="3">
        <f t="shared" si="110"/>
        <v>824.88394948225312</v>
      </c>
      <c r="AP297" s="4">
        <f t="shared" si="111"/>
        <v>2.4110773853428804</v>
      </c>
      <c r="AQ297" s="4">
        <f t="shared" si="117"/>
        <v>231.3969701463364</v>
      </c>
      <c r="AR297" s="4">
        <f t="shared" si="118"/>
        <v>4.3122402371327306E-2</v>
      </c>
      <c r="AS297" s="4">
        <f t="shared" si="119"/>
        <v>243.80490146745706</v>
      </c>
      <c r="AT297" s="4">
        <f t="shared" si="120"/>
        <v>8.1871351156460308E-3</v>
      </c>
      <c r="AU297" s="3">
        <f t="shared" si="121"/>
        <v>3.9198231886858714</v>
      </c>
      <c r="AV297" s="4"/>
      <c r="AW297" s="4"/>
      <c r="AX297" s="4"/>
      <c r="AY297" s="4"/>
      <c r="AZ297" s="3">
        <f t="shared" si="112"/>
        <v>231.22533128058814</v>
      </c>
      <c r="BA297" s="3">
        <f t="shared" si="113"/>
        <v>112.35397613571645</v>
      </c>
      <c r="BB297" s="4">
        <f t="shared" si="114"/>
        <v>1.9212588642663268E-3</v>
      </c>
      <c r="BC297" s="4">
        <f t="shared" si="115"/>
        <v>4.3832167003997495E-2</v>
      </c>
      <c r="BD297" s="4">
        <f t="shared" si="122"/>
        <v>0.14270528384992098</v>
      </c>
      <c r="BE297" s="4"/>
    </row>
    <row r="298" spans="27:57" x14ac:dyDescent="0.2">
      <c r="AA298">
        <v>227.41909072046283</v>
      </c>
      <c r="AB298">
        <v>83.639343187991386</v>
      </c>
      <c r="AC298">
        <v>500</v>
      </c>
      <c r="AE298" s="3">
        <f t="shared" si="101"/>
        <v>252.46744777351245</v>
      </c>
      <c r="AF298" s="3">
        <f t="shared" si="102"/>
        <v>627.42019105706038</v>
      </c>
      <c r="AG298" s="4">
        <f t="shared" si="103"/>
        <v>1.2131224870126205E-2</v>
      </c>
      <c r="AH298" s="4">
        <f t="shared" si="104"/>
        <v>0.11014183978001368</v>
      </c>
      <c r="AI298" s="4">
        <f t="shared" si="116"/>
        <v>0.55124155507160066</v>
      </c>
      <c r="AJ298" s="3">
        <f t="shared" si="105"/>
        <v>247.18689955779888</v>
      </c>
      <c r="AK298" s="4">
        <f t="shared" si="106"/>
        <v>8.6922380943093666E-2</v>
      </c>
      <c r="AL298" s="4">
        <f t="shared" si="107"/>
        <v>1.7182650101691774</v>
      </c>
      <c r="AM298" s="3">
        <f t="shared" si="108"/>
        <v>241.59885453448933</v>
      </c>
      <c r="AN298" s="4">
        <f t="shared" si="109"/>
        <v>6.2350806913813006E-2</v>
      </c>
      <c r="AO298" s="3">
        <f t="shared" si="110"/>
        <v>827.97036978468861</v>
      </c>
      <c r="AP298" s="4">
        <f t="shared" si="111"/>
        <v>2.640725003172256</v>
      </c>
      <c r="AQ298" s="4">
        <f t="shared" si="117"/>
        <v>228.65539745285767</v>
      </c>
      <c r="AR298" s="4">
        <f t="shared" si="118"/>
        <v>5.4362486828973856E-3</v>
      </c>
      <c r="AS298" s="4">
        <f t="shared" si="119"/>
        <v>240.8315405069271</v>
      </c>
      <c r="AT298" s="4">
        <f t="shared" si="120"/>
        <v>5.8976798051446226E-2</v>
      </c>
      <c r="AU298" s="3">
        <f t="shared" si="121"/>
        <v>179.89380927442531</v>
      </c>
      <c r="AV298" s="4"/>
      <c r="AW298" s="4"/>
      <c r="AX298" s="4"/>
      <c r="AY298" s="4"/>
      <c r="AZ298" s="3">
        <f t="shared" si="112"/>
        <v>228.12553006765614</v>
      </c>
      <c r="BA298" s="3">
        <f t="shared" si="113"/>
        <v>0.49905655126291021</v>
      </c>
      <c r="BB298" s="4">
        <f t="shared" si="114"/>
        <v>9.649302544886442E-6</v>
      </c>
      <c r="BC298" s="4">
        <f t="shared" si="115"/>
        <v>3.1063326520008191E-3</v>
      </c>
      <c r="BD298" s="4">
        <f t="shared" si="122"/>
        <v>2.6108709257028242E-3</v>
      </c>
      <c r="BE298" s="4"/>
    </row>
    <row r="299" spans="27:57" x14ac:dyDescent="0.2">
      <c r="AA299">
        <v>271.26598207248202</v>
      </c>
      <c r="AB299">
        <v>84.289782678739343</v>
      </c>
      <c r="AC299">
        <v>500</v>
      </c>
      <c r="AE299" s="3">
        <f t="shared" si="101"/>
        <v>248.68211024210078</v>
      </c>
      <c r="AF299" s="3">
        <f t="shared" si="102"/>
        <v>510.03126685108737</v>
      </c>
      <c r="AG299" s="4">
        <f t="shared" si="103"/>
        <v>6.9311633034429363E-3</v>
      </c>
      <c r="AH299" s="4">
        <f t="shared" si="104"/>
        <v>8.3253608350887326E-2</v>
      </c>
      <c r="AI299" s="4">
        <f t="shared" si="116"/>
        <v>0.39564188817717105</v>
      </c>
      <c r="AJ299" s="3">
        <f t="shared" si="105"/>
        <v>243.30434254998221</v>
      </c>
      <c r="AK299" s="4">
        <f t="shared" si="106"/>
        <v>0.10307831195372107</v>
      </c>
      <c r="AL299" s="4">
        <f t="shared" si="107"/>
        <v>2.8822386014377313</v>
      </c>
      <c r="AM299" s="3">
        <f t="shared" si="108"/>
        <v>237.76132208960988</v>
      </c>
      <c r="AN299" s="4">
        <f t="shared" si="109"/>
        <v>0.12351220645838197</v>
      </c>
      <c r="AO299" s="3">
        <f t="shared" si="110"/>
        <v>831.64140143109955</v>
      </c>
      <c r="AP299" s="4">
        <f t="shared" si="111"/>
        <v>2.0657784476967178</v>
      </c>
      <c r="AQ299" s="4">
        <f t="shared" si="117"/>
        <v>225.46714733959573</v>
      </c>
      <c r="AR299" s="4">
        <f t="shared" si="118"/>
        <v>0.16883368265707893</v>
      </c>
      <c r="AS299" s="4">
        <f t="shared" si="119"/>
        <v>237.37460496785422</v>
      </c>
      <c r="AT299" s="4">
        <f t="shared" si="120"/>
        <v>0.12493780770333394</v>
      </c>
      <c r="AU299" s="3">
        <f t="shared" si="121"/>
        <v>1148.6254420480889</v>
      </c>
      <c r="AV299" s="4"/>
      <c r="AW299" s="4"/>
      <c r="AX299" s="4"/>
      <c r="AY299" s="4"/>
      <c r="AZ299" s="3">
        <f t="shared" si="112"/>
        <v>224.52094548189447</v>
      </c>
      <c r="BA299" s="3">
        <f t="shared" si="113"/>
        <v>2185.0984458553685</v>
      </c>
      <c r="BB299" s="4">
        <f t="shared" si="114"/>
        <v>2.969479548936135E-2</v>
      </c>
      <c r="BC299" s="4">
        <f t="shared" si="115"/>
        <v>0.17232177891770195</v>
      </c>
      <c r="BD299" s="4">
        <f t="shared" si="122"/>
        <v>1.1781698950916246</v>
      </c>
      <c r="BE299" s="4"/>
    </row>
    <row r="300" spans="27:57" x14ac:dyDescent="0.2">
      <c r="AA300">
        <v>208.97798350375746</v>
      </c>
      <c r="AB300">
        <v>88.435490044715124</v>
      </c>
      <c r="AC300">
        <v>500</v>
      </c>
      <c r="AE300" s="3">
        <f t="shared" si="101"/>
        <v>226.59810925158826</v>
      </c>
      <c r="AF300" s="3">
        <f t="shared" si="102"/>
        <v>310.46883136936987</v>
      </c>
      <c r="AG300" s="4">
        <f t="shared" si="103"/>
        <v>7.1091378992253996E-3</v>
      </c>
      <c r="AH300" s="4">
        <f t="shared" si="104"/>
        <v>8.4315703752180116E-2</v>
      </c>
      <c r="AI300" s="4">
        <f t="shared" si="116"/>
        <v>0.35392641006715109</v>
      </c>
      <c r="AJ300" s="3">
        <f t="shared" si="105"/>
        <v>220.78217195595184</v>
      </c>
      <c r="AK300" s="4">
        <f t="shared" si="106"/>
        <v>5.6485320866263122E-2</v>
      </c>
      <c r="AL300" s="4">
        <f t="shared" si="107"/>
        <v>0.66676337228803739</v>
      </c>
      <c r="AM300" s="3">
        <f t="shared" si="108"/>
        <v>215.51801743149608</v>
      </c>
      <c r="AN300" s="4">
        <f t="shared" si="109"/>
        <v>3.1295325077251634E-2</v>
      </c>
      <c r="AO300" s="3">
        <f t="shared" si="110"/>
        <v>854.8626612359086</v>
      </c>
      <c r="AP300" s="4">
        <f t="shared" si="111"/>
        <v>3.0906828887098441</v>
      </c>
      <c r="AQ300" s="4">
        <f t="shared" si="117"/>
        <v>206.93554947914922</v>
      </c>
      <c r="AR300" s="4">
        <f t="shared" si="118"/>
        <v>9.7734411556876632E-3</v>
      </c>
      <c r="AS300" s="4">
        <f t="shared" si="119"/>
        <v>217.30255081199971</v>
      </c>
      <c r="AT300" s="4">
        <f t="shared" si="120"/>
        <v>3.9834661856102051E-2</v>
      </c>
      <c r="AU300" s="3">
        <f t="shared" si="121"/>
        <v>69.29842086945564</v>
      </c>
      <c r="AV300" s="4"/>
      <c r="AW300" s="4"/>
      <c r="AX300" s="4"/>
      <c r="AY300" s="4"/>
      <c r="AZ300" s="3">
        <f t="shared" si="112"/>
        <v>203.59094982799618</v>
      </c>
      <c r="BA300" s="3">
        <f t="shared" si="113"/>
        <v>29.020131823786016</v>
      </c>
      <c r="BB300" s="4">
        <f t="shared" si="114"/>
        <v>6.6450509083002343E-4</v>
      </c>
      <c r="BC300" s="4">
        <f t="shared" si="115"/>
        <v>2.5777996253200586E-2</v>
      </c>
      <c r="BD300" s="4">
        <f t="shared" si="122"/>
        <v>5.983068863063621E-2</v>
      </c>
      <c r="BE300" s="4"/>
    </row>
    <row r="301" spans="27:57" x14ac:dyDescent="0.2">
      <c r="AA301">
        <v>199.99479732948078</v>
      </c>
      <c r="AB301">
        <v>88.796139323493733</v>
      </c>
      <c r="AC301">
        <v>500</v>
      </c>
      <c r="AE301" s="3">
        <f t="shared" si="101"/>
        <v>224.8298631093611</v>
      </c>
      <c r="AF301" s="3">
        <f t="shared" si="102"/>
        <v>616.78049229098269</v>
      </c>
      <c r="AG301" s="4">
        <f t="shared" si="103"/>
        <v>1.5420314564999571E-2</v>
      </c>
      <c r="AH301" s="4">
        <f t="shared" si="104"/>
        <v>0.12417855920004697</v>
      </c>
      <c r="AI301" s="4">
        <f t="shared" si="116"/>
        <v>0.61884127736295269</v>
      </c>
      <c r="AJ301" s="3">
        <f t="shared" si="105"/>
        <v>218.98865608317453</v>
      </c>
      <c r="AK301" s="4">
        <f t="shared" si="106"/>
        <v>9.4971764302460265E-2</v>
      </c>
      <c r="AL301" s="4">
        <f t="shared" si="107"/>
        <v>1.803880276750025</v>
      </c>
      <c r="AM301" s="3">
        <f t="shared" si="108"/>
        <v>213.74810194346912</v>
      </c>
      <c r="AN301" s="4">
        <f t="shared" si="109"/>
        <v>6.8768311964288314E-2</v>
      </c>
      <c r="AO301" s="3">
        <f t="shared" si="110"/>
        <v>856.86592820521707</v>
      </c>
      <c r="AP301" s="4">
        <f t="shared" si="111"/>
        <v>3.2844410937029331</v>
      </c>
      <c r="AQ301" s="4">
        <f t="shared" si="117"/>
        <v>205.45596453923616</v>
      </c>
      <c r="AR301" s="4">
        <f t="shared" si="118"/>
        <v>2.7306546383596197E-2</v>
      </c>
      <c r="AS301" s="4">
        <f t="shared" si="119"/>
        <v>215.70174601997496</v>
      </c>
      <c r="AT301" s="4">
        <f t="shared" si="120"/>
        <v>7.8536786457588825E-2</v>
      </c>
      <c r="AU301" s="3">
        <f t="shared" si="121"/>
        <v>246.70823716581705</v>
      </c>
      <c r="AV301" s="4"/>
      <c r="AW301" s="4"/>
      <c r="AX301" s="4"/>
      <c r="AY301" s="4"/>
      <c r="AZ301" s="3">
        <f t="shared" si="112"/>
        <v>201.92267047509557</v>
      </c>
      <c r="BA301" s="3">
        <f t="shared" si="113"/>
        <v>3.7166948655826908</v>
      </c>
      <c r="BB301" s="4">
        <f t="shared" si="114"/>
        <v>9.2922206012905359E-5</v>
      </c>
      <c r="BC301" s="4">
        <f t="shared" si="115"/>
        <v>9.6396164868165456E-3</v>
      </c>
      <c r="BD301" s="4">
        <f t="shared" si="122"/>
        <v>1.33844023252279E-2</v>
      </c>
      <c r="BE301" s="4"/>
    </row>
    <row r="302" spans="27:57" x14ac:dyDescent="0.2">
      <c r="AA302">
        <v>236.51094879600095</v>
      </c>
      <c r="AB302">
        <v>89.97139039781878</v>
      </c>
      <c r="AC302">
        <v>500</v>
      </c>
      <c r="AE302" s="3">
        <f t="shared" si="101"/>
        <v>219.22200465508911</v>
      </c>
      <c r="AF302" s="3">
        <f t="shared" si="102"/>
        <v>298.90758950756975</v>
      </c>
      <c r="AG302" s="4">
        <f t="shared" si="103"/>
        <v>5.3436061575135195E-3</v>
      </c>
      <c r="AH302" s="4">
        <f t="shared" si="104"/>
        <v>7.3099973717598007E-2</v>
      </c>
      <c r="AI302" s="4">
        <f t="shared" si="116"/>
        <v>0.30394951615076432</v>
      </c>
      <c r="AJ302" s="3">
        <f t="shared" si="105"/>
        <v>213.31059925199955</v>
      </c>
      <c r="AK302" s="4">
        <f t="shared" si="106"/>
        <v>9.8094188290676218E-2</v>
      </c>
      <c r="AL302" s="4">
        <f t="shared" si="107"/>
        <v>2.2758194565787773</v>
      </c>
      <c r="AM302" s="3">
        <f t="shared" si="108"/>
        <v>208.14622804201983</v>
      </c>
      <c r="AN302" s="4">
        <f t="shared" si="109"/>
        <v>0.11992984214209336</v>
      </c>
      <c r="AO302" s="3">
        <f t="shared" si="110"/>
        <v>863.37267336258617</v>
      </c>
      <c r="AP302" s="4">
        <f t="shared" si="111"/>
        <v>2.6504554134078404</v>
      </c>
      <c r="AQ302" s="4">
        <f t="shared" si="117"/>
        <v>200.76672341025892</v>
      </c>
      <c r="AR302" s="4">
        <f t="shared" si="118"/>
        <v>0.15113137707875285</v>
      </c>
      <c r="AS302" s="4">
        <f t="shared" si="119"/>
        <v>210.63028441633611</v>
      </c>
      <c r="AT302" s="4">
        <f t="shared" si="120"/>
        <v>0.10942691875963774</v>
      </c>
      <c r="AU302" s="3">
        <f t="shared" si="121"/>
        <v>669.80878873285224</v>
      </c>
      <c r="AV302" s="4"/>
      <c r="AW302" s="4"/>
      <c r="AX302" s="4"/>
      <c r="AY302" s="4"/>
      <c r="AZ302" s="3">
        <f t="shared" si="112"/>
        <v>196.63950605919274</v>
      </c>
      <c r="BA302" s="3">
        <f t="shared" si="113"/>
        <v>1589.7319459145758</v>
      </c>
      <c r="BB302" s="4">
        <f t="shared" si="114"/>
        <v>2.8419825100392596E-2</v>
      </c>
      <c r="BC302" s="4">
        <f t="shared" si="115"/>
        <v>0.16858180536580036</v>
      </c>
      <c r="BD302" s="4">
        <f t="shared" si="122"/>
        <v>1.0644902202840605</v>
      </c>
      <c r="BE302" s="4"/>
    </row>
    <row r="303" spans="27:57" x14ac:dyDescent="0.2">
      <c r="AA303">
        <v>187.58937832629479</v>
      </c>
      <c r="AB303">
        <v>93.797535917241703</v>
      </c>
      <c r="AC303">
        <v>500</v>
      </c>
      <c r="AE303" s="3">
        <f t="shared" si="101"/>
        <v>202.46782003912193</v>
      </c>
      <c r="AF303" s="3">
        <f t="shared" si="102"/>
        <v>221.3680278019946</v>
      </c>
      <c r="AG303" s="4">
        <f t="shared" si="103"/>
        <v>6.2906917897989131E-3</v>
      </c>
      <c r="AH303" s="4">
        <f t="shared" si="104"/>
        <v>7.9313881444542308E-2</v>
      </c>
      <c r="AI303" s="4">
        <f t="shared" si="116"/>
        <v>0.30593412873996828</v>
      </c>
      <c r="AJ303" s="3">
        <f t="shared" si="105"/>
        <v>196.43928494911088</v>
      </c>
      <c r="AK303" s="4">
        <f t="shared" si="106"/>
        <v>4.7177013441680474E-2</v>
      </c>
      <c r="AL303" s="4">
        <f t="shared" si="107"/>
        <v>0.41751216370221178</v>
      </c>
      <c r="AM303" s="3">
        <f t="shared" si="108"/>
        <v>191.51538581803314</v>
      </c>
      <c r="AN303" s="4">
        <f t="shared" si="109"/>
        <v>2.0928730223250758E-2</v>
      </c>
      <c r="AO303" s="3">
        <f t="shared" si="110"/>
        <v>884.30736983501981</v>
      </c>
      <c r="AP303" s="4">
        <f t="shared" si="111"/>
        <v>3.7140588541044526</v>
      </c>
      <c r="AQ303" s="4">
        <f t="shared" si="117"/>
        <v>186.77720716192854</v>
      </c>
      <c r="AR303" s="4">
        <f t="shared" si="118"/>
        <v>4.3295157306484028E-3</v>
      </c>
      <c r="AS303" s="4">
        <f t="shared" si="119"/>
        <v>195.520034407677</v>
      </c>
      <c r="AT303" s="4">
        <f t="shared" si="120"/>
        <v>4.2276679800002055E-2</v>
      </c>
      <c r="AU303" s="3">
        <f t="shared" si="121"/>
        <v>62.895305881164632</v>
      </c>
      <c r="AV303" s="4"/>
      <c r="AW303" s="4"/>
      <c r="AX303" s="4"/>
      <c r="AY303" s="4"/>
      <c r="AZ303" s="3">
        <f t="shared" si="112"/>
        <v>180.92652361833271</v>
      </c>
      <c r="BA303" s="3">
        <f t="shared" si="113"/>
        <v>44.393632859412492</v>
      </c>
      <c r="BB303" s="4">
        <f t="shared" si="114"/>
        <v>1.2615492152184098E-3</v>
      </c>
      <c r="BC303" s="4">
        <f t="shared" si="115"/>
        <v>3.551829409217748E-2</v>
      </c>
      <c r="BD303" s="4">
        <f t="shared" si="122"/>
        <v>9.1681618266388903E-2</v>
      </c>
      <c r="BE303" s="4"/>
    </row>
    <row r="304" spans="27:57" x14ac:dyDescent="0.2">
      <c r="AA304">
        <v>175.76314347957009</v>
      </c>
      <c r="AB304">
        <v>95.39481664863122</v>
      </c>
      <c r="AC304">
        <v>500</v>
      </c>
      <c r="AE304" s="3">
        <f t="shared" si="101"/>
        <v>196.0868932639487</v>
      </c>
      <c r="AF304" s="3">
        <f t="shared" si="102"/>
        <v>413.05480529802941</v>
      </c>
      <c r="AG304" s="4">
        <f t="shared" si="103"/>
        <v>1.3370635712296901E-2</v>
      </c>
      <c r="AH304" s="4">
        <f t="shared" si="104"/>
        <v>0.1156314650616211</v>
      </c>
      <c r="AI304" s="4">
        <f t="shared" si="116"/>
        <v>0.5212882644706277</v>
      </c>
      <c r="AJ304" s="3">
        <f t="shared" si="105"/>
        <v>190.05149480960358</v>
      </c>
      <c r="AK304" s="4">
        <f t="shared" si="106"/>
        <v>8.1293216809668098E-2</v>
      </c>
      <c r="AL304" s="4">
        <f t="shared" si="107"/>
        <v>1.1615460425251223</v>
      </c>
      <c r="AM304" s="3">
        <f t="shared" si="108"/>
        <v>185.22464868419368</v>
      </c>
      <c r="AN304" s="4">
        <f t="shared" si="109"/>
        <v>5.3830996745477269E-2</v>
      </c>
      <c r="AO304" s="3">
        <f t="shared" si="110"/>
        <v>892.92293842441882</v>
      </c>
      <c r="AP304" s="4">
        <f t="shared" si="111"/>
        <v>4.0802626804874373</v>
      </c>
      <c r="AQ304" s="4">
        <f t="shared" si="117"/>
        <v>181.45290899292974</v>
      </c>
      <c r="AR304" s="4">
        <f t="shared" si="118"/>
        <v>3.2371778296176171E-2</v>
      </c>
      <c r="AS304" s="4">
        <f t="shared" si="119"/>
        <v>189.77779536181731</v>
      </c>
      <c r="AT304" s="4">
        <f t="shared" si="120"/>
        <v>7.9736010660711815E-2</v>
      </c>
      <c r="AU304" s="3">
        <f t="shared" si="121"/>
        <v>196.4104673805756</v>
      </c>
      <c r="AV304" s="4"/>
      <c r="AW304" s="4"/>
      <c r="AX304" s="4"/>
      <c r="AY304" s="4"/>
      <c r="AZ304" s="3">
        <f t="shared" si="112"/>
        <v>174.97102163468338</v>
      </c>
      <c r="BA304" s="3">
        <f t="shared" si="113"/>
        <v>0.62745701714672186</v>
      </c>
      <c r="BB304" s="4">
        <f t="shared" si="114"/>
        <v>2.0310862127218242E-5</v>
      </c>
      <c r="BC304" s="4">
        <f t="shared" si="115"/>
        <v>4.5067573849962503E-3</v>
      </c>
      <c r="BD304" s="4">
        <f t="shared" si="122"/>
        <v>4.0110693810319065E-3</v>
      </c>
      <c r="BE304" s="4"/>
    </row>
    <row r="305" spans="27:57" x14ac:dyDescent="0.2">
      <c r="AA305">
        <v>204.20706684372252</v>
      </c>
      <c r="AB305">
        <v>96.774241325410259</v>
      </c>
      <c r="AC305">
        <v>500</v>
      </c>
      <c r="AE305" s="3">
        <f t="shared" si="101"/>
        <v>190.83797732843854</v>
      </c>
      <c r="AF305" s="3">
        <f t="shared" si="102"/>
        <v>178.7325544676759</v>
      </c>
      <c r="AG305" s="4">
        <f t="shared" si="103"/>
        <v>4.2860983055562629E-3</v>
      </c>
      <c r="AH305" s="4">
        <f t="shared" si="104"/>
        <v>6.5468300005088437E-2</v>
      </c>
      <c r="AI305" s="4">
        <f t="shared" si="116"/>
        <v>0.23937675726412674</v>
      </c>
      <c r="AJ305" s="3">
        <f t="shared" si="105"/>
        <v>184.81309207045314</v>
      </c>
      <c r="AK305" s="4">
        <f t="shared" si="106"/>
        <v>9.4972103918966613E-2</v>
      </c>
      <c r="AL305" s="4">
        <f t="shared" si="107"/>
        <v>1.8418865875687565</v>
      </c>
      <c r="AM305" s="3">
        <f t="shared" si="108"/>
        <v>180.06852569045046</v>
      </c>
      <c r="AN305" s="4">
        <f t="shared" si="109"/>
        <v>0.11820619886649185</v>
      </c>
      <c r="AO305" s="3">
        <f t="shared" si="110"/>
        <v>900.29973576766531</v>
      </c>
      <c r="AP305" s="4">
        <f t="shared" si="111"/>
        <v>3.408758960612539</v>
      </c>
      <c r="AQ305" s="4">
        <f t="shared" si="117"/>
        <v>177.07278423941199</v>
      </c>
      <c r="AR305" s="4">
        <f t="shared" si="118"/>
        <v>0.13287631531907809</v>
      </c>
      <c r="AS305" s="4">
        <f t="shared" si="119"/>
        <v>185.05779021682534</v>
      </c>
      <c r="AT305" s="4">
        <f t="shared" si="120"/>
        <v>9.3773819500340375E-2</v>
      </c>
      <c r="AU305" s="3">
        <f t="shared" si="121"/>
        <v>366.69479533343048</v>
      </c>
      <c r="AV305" s="4"/>
      <c r="AW305" s="4"/>
      <c r="AX305" s="4"/>
      <c r="AY305" s="4"/>
      <c r="AZ305" s="3">
        <f t="shared" si="112"/>
        <v>170.08434879722802</v>
      </c>
      <c r="BA305" s="3">
        <f t="shared" si="113"/>
        <v>1164.3598868805614</v>
      </c>
      <c r="BB305" s="4">
        <f t="shared" si="114"/>
        <v>2.7921947140967029E-2</v>
      </c>
      <c r="BC305" s="4">
        <f t="shared" si="115"/>
        <v>0.1670986150180995</v>
      </c>
      <c r="BD305" s="4">
        <f t="shared" si="122"/>
        <v>0.97610077840371667</v>
      </c>
      <c r="BE305" s="4"/>
    </row>
    <row r="306" spans="27:57" x14ac:dyDescent="0.2">
      <c r="AA306">
        <v>167.43159860814001</v>
      </c>
      <c r="AB306">
        <v>98.439154185995477</v>
      </c>
      <c r="AC306">
        <v>500</v>
      </c>
      <c r="AE306" s="3">
        <f t="shared" si="101"/>
        <v>184.80419410834571</v>
      </c>
      <c r="AF306" s="3">
        <f t="shared" si="102"/>
        <v>301.80707441376751</v>
      </c>
      <c r="AG306" s="4">
        <f t="shared" si="103"/>
        <v>1.0766004768830106E-2</v>
      </c>
      <c r="AH306" s="4">
        <f t="shared" si="104"/>
        <v>0.10375935990950458</v>
      </c>
      <c r="AI306" s="4">
        <f t="shared" si="116"/>
        <v>0.43247363619320311</v>
      </c>
      <c r="AJ306" s="3">
        <f t="shared" si="105"/>
        <v>178.80982602506413</v>
      </c>
      <c r="AK306" s="4">
        <f t="shared" si="106"/>
        <v>6.795746747633899E-2</v>
      </c>
      <c r="AL306" s="4">
        <f t="shared" si="107"/>
        <v>0.77323551962400938</v>
      </c>
      <c r="AM306" s="3">
        <f t="shared" si="108"/>
        <v>174.16271319680803</v>
      </c>
      <c r="AN306" s="4">
        <f t="shared" si="109"/>
        <v>4.0202175960952539E-2</v>
      </c>
      <c r="AO306" s="3">
        <f t="shared" si="110"/>
        <v>909.12096774447241</v>
      </c>
      <c r="AP306" s="4">
        <f t="shared" si="111"/>
        <v>4.4298052177844625</v>
      </c>
      <c r="AQ306" s="4">
        <f t="shared" si="117"/>
        <v>172.0358142056902</v>
      </c>
      <c r="AR306" s="4">
        <f t="shared" si="118"/>
        <v>2.7499084018937102E-2</v>
      </c>
      <c r="AS306" s="4">
        <f t="shared" si="119"/>
        <v>179.63465941171316</v>
      </c>
      <c r="AT306" s="4">
        <f t="shared" si="120"/>
        <v>7.2883857676909719E-2</v>
      </c>
      <c r="AU306" s="3">
        <f t="shared" si="121"/>
        <v>148.91469297570342</v>
      </c>
      <c r="AV306" s="4"/>
      <c r="AW306" s="4"/>
      <c r="AX306" s="4"/>
      <c r="AY306" s="4"/>
      <c r="AZ306" s="3">
        <f t="shared" si="112"/>
        <v>164.48092713211125</v>
      </c>
      <c r="BA306" s="3">
        <f t="shared" si="113"/>
        <v>8.7064621594497371</v>
      </c>
      <c r="BB306" s="4">
        <f t="shared" si="114"/>
        <v>3.1057526835758919E-4</v>
      </c>
      <c r="BC306" s="4">
        <f t="shared" si="115"/>
        <v>1.7623145813321445E-2</v>
      </c>
      <c r="BD306" s="4">
        <f t="shared" si="122"/>
        <v>3.0272191620408253E-2</v>
      </c>
      <c r="BE306" s="4"/>
    </row>
    <row r="307" spans="27:57" x14ac:dyDescent="0.2">
      <c r="AA307">
        <v>156.39395569797639</v>
      </c>
      <c r="AB307">
        <v>100.55433454067786</v>
      </c>
      <c r="AC307">
        <v>500</v>
      </c>
      <c r="AE307" s="3">
        <f t="shared" si="101"/>
        <v>177.5797408944147</v>
      </c>
      <c r="AF307" s="3">
        <f t="shared" si="102"/>
        <v>448.83749438962434</v>
      </c>
      <c r="AG307" s="4">
        <f t="shared" si="103"/>
        <v>1.8350554857068435E-2</v>
      </c>
      <c r="AH307" s="4">
        <f t="shared" si="104"/>
        <v>0.13546421984076989</v>
      </c>
      <c r="AI307" s="4">
        <f t="shared" si="116"/>
        <v>0.62351496649022764</v>
      </c>
      <c r="AJ307" s="3">
        <f t="shared" si="105"/>
        <v>171.64848842639205</v>
      </c>
      <c r="AK307" s="4">
        <f t="shared" si="106"/>
        <v>9.7539145041351721E-2</v>
      </c>
      <c r="AL307" s="4">
        <f t="shared" si="107"/>
        <v>1.4879140803349811</v>
      </c>
      <c r="AM307" s="3">
        <f t="shared" si="108"/>
        <v>167.12233354930677</v>
      </c>
      <c r="AN307" s="4">
        <f t="shared" si="109"/>
        <v>6.8598417396953118E-2</v>
      </c>
      <c r="AO307" s="3">
        <f t="shared" si="110"/>
        <v>920.19219120754292</v>
      </c>
      <c r="AP307" s="4">
        <f t="shared" si="111"/>
        <v>4.883809173447804</v>
      </c>
      <c r="AQ307" s="4">
        <f t="shared" si="117"/>
        <v>165.99991999403824</v>
      </c>
      <c r="AR307" s="4">
        <f t="shared" si="118"/>
        <v>6.142158277914915E-2</v>
      </c>
      <c r="AS307" s="4">
        <f t="shared" si="119"/>
        <v>173.14306292039021</v>
      </c>
      <c r="AT307" s="4">
        <f t="shared" si="120"/>
        <v>0.10709561726771089</v>
      </c>
      <c r="AU307" s="3">
        <f t="shared" si="121"/>
        <v>280.53259274791452</v>
      </c>
      <c r="AV307" s="4"/>
      <c r="AW307" s="4"/>
      <c r="AX307" s="4"/>
      <c r="AY307" s="4"/>
      <c r="AZ307" s="3">
        <f t="shared" si="112"/>
        <v>157.79175508833546</v>
      </c>
      <c r="BA307" s="3">
        <f t="shared" si="113"/>
        <v>1.953843135688184</v>
      </c>
      <c r="BB307" s="4">
        <f t="shared" si="114"/>
        <v>7.9882153544927795E-5</v>
      </c>
      <c r="BC307" s="4">
        <f t="shared" si="115"/>
        <v>8.9376816650028317E-3</v>
      </c>
      <c r="BD307" s="4">
        <f t="shared" si="122"/>
        <v>1.0566892898372236E-2</v>
      </c>
      <c r="BE307" s="4"/>
    </row>
    <row r="308" spans="27:57" x14ac:dyDescent="0.2">
      <c r="AA308">
        <v>182.06442503077849</v>
      </c>
      <c r="AB308">
        <v>101.91792311140493</v>
      </c>
      <c r="AC308">
        <v>500</v>
      </c>
      <c r="AE308" s="3">
        <f t="shared" si="101"/>
        <v>173.16549404023996</v>
      </c>
      <c r="AF308" s="3">
        <f t="shared" si="102"/>
        <v>79.190972774367083</v>
      </c>
      <c r="AG308" s="4">
        <f t="shared" si="103"/>
        <v>2.3890513797986228E-3</v>
      </c>
      <c r="AH308" s="4">
        <f t="shared" si="104"/>
        <v>4.8877923235328059E-2</v>
      </c>
      <c r="AI308" s="4">
        <f t="shared" si="116"/>
        <v>0.14580810458159998</v>
      </c>
      <c r="AJ308" s="3">
        <f t="shared" si="105"/>
        <v>167.28741012953202</v>
      </c>
      <c r="AK308" s="4">
        <f t="shared" si="106"/>
        <v>8.1163658956154558E-2</v>
      </c>
      <c r="AL308" s="4">
        <f t="shared" si="107"/>
        <v>1.1993565978347827</v>
      </c>
      <c r="AM308" s="3">
        <f t="shared" si="108"/>
        <v>162.83758640876098</v>
      </c>
      <c r="AN308" s="4">
        <f t="shared" si="109"/>
        <v>0.10560458814931671</v>
      </c>
      <c r="AO308" s="3">
        <f t="shared" si="110"/>
        <v>927.24578564680553</v>
      </c>
      <c r="AP308" s="4">
        <f t="shared" si="111"/>
        <v>4.0929542412805366</v>
      </c>
      <c r="AQ308" s="4">
        <f t="shared" si="117"/>
        <v>162.30798221427077</v>
      </c>
      <c r="AR308" s="4">
        <f t="shared" si="118"/>
        <v>0.10851347160856849</v>
      </c>
      <c r="AS308" s="4">
        <f t="shared" si="119"/>
        <v>169.17640255197171</v>
      </c>
      <c r="AT308" s="4">
        <f t="shared" si="120"/>
        <v>7.0788252436619806E-2</v>
      </c>
      <c r="AU308" s="3">
        <f t="shared" si="121"/>
        <v>166.10112341422911</v>
      </c>
      <c r="AV308" s="4"/>
      <c r="AW308" s="4"/>
      <c r="AX308" s="4"/>
      <c r="AY308" s="4"/>
      <c r="AZ308" s="3">
        <f t="shared" si="112"/>
        <v>153.71548469293418</v>
      </c>
      <c r="BA308" s="3">
        <f t="shared" si="113"/>
        <v>803.66241827865633</v>
      </c>
      <c r="BB308" s="4">
        <f t="shared" si="114"/>
        <v>2.4245071654207456E-2</v>
      </c>
      <c r="BC308" s="4">
        <f t="shared" si="115"/>
        <v>0.15570829025523161</v>
      </c>
      <c r="BD308" s="4">
        <f t="shared" si="122"/>
        <v>0.82904890676719845</v>
      </c>
      <c r="BE308" s="4"/>
    </row>
    <row r="309" spans="27:57" x14ac:dyDescent="0.2">
      <c r="AA309">
        <v>146.18910259285317</v>
      </c>
      <c r="AB309">
        <v>106.77148253078641</v>
      </c>
      <c r="AC309">
        <v>500</v>
      </c>
      <c r="AE309" s="3">
        <f t="shared" si="101"/>
        <v>158.83232663820814</v>
      </c>
      <c r="AF309" s="3">
        <f t="shared" si="102"/>
        <v>159.85111426104208</v>
      </c>
      <c r="AG309" s="4">
        <f t="shared" si="103"/>
        <v>7.4797256341871347E-3</v>
      </c>
      <c r="AH309" s="4">
        <f t="shared" si="104"/>
        <v>8.6485407059151517E-2</v>
      </c>
      <c r="AI309" s="4">
        <f t="shared" si="116"/>
        <v>0.30751885631748294</v>
      </c>
      <c r="AJ309" s="3">
        <f t="shared" si="105"/>
        <v>153.20619911827265</v>
      </c>
      <c r="AK309" s="4">
        <f t="shared" si="106"/>
        <v>4.8000134079505076E-2</v>
      </c>
      <c r="AL309" s="4">
        <f t="shared" si="107"/>
        <v>0.33682157406896401</v>
      </c>
      <c r="AM309" s="3">
        <f t="shared" si="108"/>
        <v>149.01806550660331</v>
      </c>
      <c r="AN309" s="4">
        <f t="shared" si="109"/>
        <v>1.9351393938226647E-2</v>
      </c>
      <c r="AO309" s="3">
        <f t="shared" si="110"/>
        <v>951.7913984626382</v>
      </c>
      <c r="AP309" s="4">
        <f t="shared" si="111"/>
        <v>5.5106863752590609</v>
      </c>
      <c r="AQ309" s="4">
        <f t="shared" si="117"/>
        <v>150.28908544702992</v>
      </c>
      <c r="AR309" s="4">
        <f t="shared" si="118"/>
        <v>2.8045748838033995E-2</v>
      </c>
      <c r="AS309" s="4">
        <f t="shared" si="119"/>
        <v>156.28611615280977</v>
      </c>
      <c r="AT309" s="4">
        <f t="shared" si="120"/>
        <v>6.9068168426188917E-2</v>
      </c>
      <c r="AU309" s="3">
        <f t="shared" si="121"/>
        <v>101.94968282994732</v>
      </c>
      <c r="AV309" s="4"/>
      <c r="AW309" s="4"/>
      <c r="AX309" s="4"/>
      <c r="AY309" s="4"/>
      <c r="AZ309" s="3">
        <f t="shared" si="112"/>
        <v>140.5382485880956</v>
      </c>
      <c r="BA309" s="3">
        <f t="shared" si="113"/>
        <v>31.932150983084739</v>
      </c>
      <c r="BB309" s="4">
        <f t="shared" si="114"/>
        <v>1.494163674535751E-3</v>
      </c>
      <c r="BC309" s="4">
        <f t="shared" si="115"/>
        <v>3.865441339013892E-2</v>
      </c>
      <c r="BD309" s="4">
        <f t="shared" si="122"/>
        <v>9.1887435397956588E-2</v>
      </c>
      <c r="BE309" s="4"/>
    </row>
    <row r="310" spans="27:57" x14ac:dyDescent="0.2">
      <c r="AA310">
        <v>166.19294367359177</v>
      </c>
      <c r="AB310">
        <v>107.64400080087535</v>
      </c>
      <c r="AC310">
        <v>500</v>
      </c>
      <c r="AE310" s="3">
        <f t="shared" si="101"/>
        <v>156.46304938166099</v>
      </c>
      <c r="AF310" s="3">
        <f t="shared" si="102"/>
        <v>94.670842932147096</v>
      </c>
      <c r="AG310" s="4">
        <f t="shared" si="103"/>
        <v>3.4276074920730711E-3</v>
      </c>
      <c r="AH310" s="4">
        <f t="shared" si="104"/>
        <v>5.8545772623418944E-2</v>
      </c>
      <c r="AI310" s="4">
        <f t="shared" si="116"/>
        <v>0.18262053162802078</v>
      </c>
      <c r="AJ310" s="3">
        <f t="shared" si="105"/>
        <v>150.89063407640279</v>
      </c>
      <c r="AK310" s="4">
        <f t="shared" si="106"/>
        <v>9.2075567463581379E-2</v>
      </c>
      <c r="AL310" s="4">
        <f t="shared" si="107"/>
        <v>1.4089688396645828</v>
      </c>
      <c r="AM310" s="3">
        <f t="shared" si="108"/>
        <v>146.74795409180749</v>
      </c>
      <c r="AN310" s="4">
        <f t="shared" si="109"/>
        <v>0.11700249813238077</v>
      </c>
      <c r="AO310" s="3">
        <f t="shared" si="110"/>
        <v>956.10745636193769</v>
      </c>
      <c r="AP310" s="4">
        <f t="shared" si="111"/>
        <v>4.7529966990642105</v>
      </c>
      <c r="AQ310" s="4">
        <f t="shared" si="117"/>
        <v>148.29640450269295</v>
      </c>
      <c r="AR310" s="4">
        <f t="shared" si="118"/>
        <v>0.10768531307832294</v>
      </c>
      <c r="AS310" s="4">
        <f t="shared" si="119"/>
        <v>154.15258603723714</v>
      </c>
      <c r="AT310" s="4">
        <f t="shared" si="120"/>
        <v>7.2448067710999056E-2</v>
      </c>
      <c r="AU310" s="3">
        <f t="shared" si="121"/>
        <v>144.97021201132321</v>
      </c>
      <c r="AV310" s="4"/>
      <c r="AW310" s="4"/>
      <c r="AX310" s="4"/>
      <c r="AY310" s="4"/>
      <c r="AZ310" s="3">
        <f t="shared" si="112"/>
        <v>138.36883687714331</v>
      </c>
      <c r="BA310" s="3">
        <f t="shared" si="113"/>
        <v>774.18091902016943</v>
      </c>
      <c r="BB310" s="4">
        <f t="shared" si="114"/>
        <v>2.8029625976346697E-2</v>
      </c>
      <c r="BC310" s="4">
        <f t="shared" si="115"/>
        <v>0.16742050643916562</v>
      </c>
      <c r="BD310" s="4">
        <f t="shared" si="122"/>
        <v>0.88311907839791148</v>
      </c>
      <c r="BE310" s="4"/>
    </row>
    <row r="311" spans="27:57" x14ac:dyDescent="0.2">
      <c r="AA311">
        <v>135.33937320452046</v>
      </c>
      <c r="AB311">
        <v>110.7693983030165</v>
      </c>
      <c r="AC311">
        <v>500</v>
      </c>
      <c r="AE311" s="3">
        <f t="shared" si="101"/>
        <v>148.43748656497363</v>
      </c>
      <c r="AF311" s="3">
        <f t="shared" si="102"/>
        <v>171.56057360328182</v>
      </c>
      <c r="AG311" s="4">
        <f t="shared" si="103"/>
        <v>9.3663238094228943E-3</v>
      </c>
      <c r="AH311" s="4">
        <f t="shared" si="104"/>
        <v>9.6779769628899684E-2</v>
      </c>
      <c r="AI311" s="4">
        <f t="shared" si="116"/>
        <v>0.35025872012918213</v>
      </c>
      <c r="AJ311" s="3">
        <f t="shared" si="105"/>
        <v>143.07348623667744</v>
      </c>
      <c r="AK311" s="4">
        <f t="shared" si="106"/>
        <v>5.7146068058623586E-2</v>
      </c>
      <c r="AL311" s="4">
        <f t="shared" si="107"/>
        <v>0.44197414970873061</v>
      </c>
      <c r="AM311" s="3">
        <f t="shared" si="108"/>
        <v>139.08984958384482</v>
      </c>
      <c r="AN311" s="4">
        <f t="shared" si="109"/>
        <v>2.7711642890918153E-2</v>
      </c>
      <c r="AO311" s="3">
        <f t="shared" si="110"/>
        <v>971.31658063044722</v>
      </c>
      <c r="AP311" s="4">
        <f t="shared" si="111"/>
        <v>6.1768958111149601</v>
      </c>
      <c r="AQ311" s="4">
        <f t="shared" si="117"/>
        <v>141.53025750550884</v>
      </c>
      <c r="AR311" s="4">
        <f t="shared" si="118"/>
        <v>4.5743408990323337E-2</v>
      </c>
      <c r="AS311" s="4">
        <f t="shared" si="119"/>
        <v>146.916463312275</v>
      </c>
      <c r="AT311" s="4">
        <f t="shared" si="120"/>
        <v>8.5541183128280199E-2</v>
      </c>
      <c r="AU311" s="3">
        <f t="shared" si="121"/>
        <v>134.02901536306811</v>
      </c>
      <c r="AV311" s="4"/>
      <c r="AW311" s="4"/>
      <c r="AX311" s="4"/>
      <c r="AY311" s="4"/>
      <c r="AZ311" s="3">
        <f t="shared" si="112"/>
        <v>131.03924112674426</v>
      </c>
      <c r="BA311" s="3">
        <f t="shared" si="113"/>
        <v>18.491135886319839</v>
      </c>
      <c r="BB311" s="4">
        <f t="shared" si="114"/>
        <v>1.0095207930221012E-3</v>
      </c>
      <c r="BC311" s="4">
        <f t="shared" si="115"/>
        <v>3.177295694489421E-2</v>
      </c>
      <c r="BD311" s="4">
        <f t="shared" si="122"/>
        <v>6.5886817689553054E-2</v>
      </c>
      <c r="BE311" s="4"/>
    </row>
    <row r="312" spans="27:57" x14ac:dyDescent="0.2">
      <c r="AA312">
        <v>149.58256390489086</v>
      </c>
      <c r="AB312">
        <v>115.34823230971865</v>
      </c>
      <c r="AC312">
        <v>500</v>
      </c>
      <c r="AE312" s="3">
        <f t="shared" si="101"/>
        <v>137.84913243757458</v>
      </c>
      <c r="AF312" s="3">
        <f t="shared" si="102"/>
        <v>137.67341399820785</v>
      </c>
      <c r="AG312" s="4">
        <f t="shared" si="103"/>
        <v>6.153017300965135E-3</v>
      </c>
      <c r="AH312" s="4">
        <f t="shared" si="104"/>
        <v>7.844117095610656E-2</v>
      </c>
      <c r="AI312" s="4">
        <f t="shared" si="116"/>
        <v>0.26869314620601292</v>
      </c>
      <c r="AJ312" s="3">
        <f t="shared" si="105"/>
        <v>132.82502031666019</v>
      </c>
      <c r="AK312" s="4">
        <f t="shared" si="106"/>
        <v>0.11202872280545766</v>
      </c>
      <c r="AL312" s="4">
        <f t="shared" si="107"/>
        <v>1.8773262055462687</v>
      </c>
      <c r="AM312" s="3">
        <f t="shared" si="108"/>
        <v>129.06427179166147</v>
      </c>
      <c r="AN312" s="4">
        <f t="shared" si="109"/>
        <v>0.13717034644676598</v>
      </c>
      <c r="AO312" s="3">
        <f t="shared" si="110"/>
        <v>992.86638481495402</v>
      </c>
      <c r="AP312" s="4">
        <f t="shared" si="111"/>
        <v>5.6375810047369468</v>
      </c>
      <c r="AQ312" s="4">
        <f t="shared" si="117"/>
        <v>132.55688098215342</v>
      </c>
      <c r="AR312" s="4">
        <f t="shared" si="118"/>
        <v>0.11382130696437916</v>
      </c>
      <c r="AS312" s="4">
        <f t="shared" si="119"/>
        <v>137.34074883573777</v>
      </c>
      <c r="AT312" s="4">
        <f t="shared" si="120"/>
        <v>8.1839853185942238E-2</v>
      </c>
      <c r="AU312" s="3">
        <f t="shared" si="121"/>
        <v>149.8620361873437</v>
      </c>
      <c r="AV312" s="4"/>
      <c r="AW312" s="4"/>
      <c r="AX312" s="4"/>
      <c r="AY312" s="4"/>
      <c r="AZ312" s="3">
        <f t="shared" si="112"/>
        <v>121.41470880093748</v>
      </c>
      <c r="BA312" s="3">
        <f t="shared" si="113"/>
        <v>793.42806115731275</v>
      </c>
      <c r="BB312" s="4">
        <f t="shared" si="114"/>
        <v>3.5460561669776861E-2</v>
      </c>
      <c r="BC312" s="4">
        <f t="shared" si="115"/>
        <v>0.18830974926906163</v>
      </c>
      <c r="BD312" s="4">
        <f t="shared" si="122"/>
        <v>0.99942381551525883</v>
      </c>
      <c r="BE312" s="4"/>
    </row>
    <row r="313" spans="27:57" x14ac:dyDescent="0.2">
      <c r="AA313">
        <v>123.81650450555432</v>
      </c>
      <c r="AB313">
        <v>117.44980266420566</v>
      </c>
      <c r="AC313">
        <v>500</v>
      </c>
      <c r="AE313" s="3">
        <f t="shared" si="101"/>
        <v>133.40149187171207</v>
      </c>
      <c r="AF313" s="3">
        <f t="shared" si="102"/>
        <v>91.871982809403633</v>
      </c>
      <c r="AG313" s="4">
        <f t="shared" si="103"/>
        <v>5.9927479388035589E-3</v>
      </c>
      <c r="AH313" s="4">
        <f t="shared" si="104"/>
        <v>7.741284091675979E-2</v>
      </c>
      <c r="AI313" s="4">
        <f t="shared" si="116"/>
        <v>0.2396672970640758</v>
      </c>
      <c r="AJ313" s="3">
        <f t="shared" si="105"/>
        <v>128.54316243037312</v>
      </c>
      <c r="AK313" s="4">
        <f t="shared" si="106"/>
        <v>3.8174700082950257E-2</v>
      </c>
      <c r="AL313" s="4">
        <f t="shared" si="107"/>
        <v>0.18043874867465756</v>
      </c>
      <c r="AM313" s="3">
        <f t="shared" si="108"/>
        <v>124.88092304284187</v>
      </c>
      <c r="AN313" s="4">
        <f t="shared" si="109"/>
        <v>8.5967419411343681E-3</v>
      </c>
      <c r="AO313" s="3">
        <f t="shared" si="110"/>
        <v>1002.4565373407579</v>
      </c>
      <c r="AP313" s="4">
        <f t="shared" si="111"/>
        <v>7.0963078496194214</v>
      </c>
      <c r="AQ313" s="4">
        <f t="shared" si="117"/>
        <v>128.76848667299822</v>
      </c>
      <c r="AR313" s="4">
        <f t="shared" si="118"/>
        <v>3.9994524051692633E-2</v>
      </c>
      <c r="AS313" s="4">
        <f t="shared" si="119"/>
        <v>133.30569892558628</v>
      </c>
      <c r="AT313" s="4">
        <f t="shared" si="120"/>
        <v>7.6639172280996565E-2</v>
      </c>
      <c r="AU313" s="3">
        <f t="shared" si="121"/>
        <v>90.044810741165762</v>
      </c>
      <c r="AV313" s="4"/>
      <c r="AW313" s="4"/>
      <c r="AX313" s="4"/>
      <c r="AY313" s="4"/>
      <c r="AZ313" s="3">
        <f t="shared" si="112"/>
        <v>117.38770397226072</v>
      </c>
      <c r="BA313" s="3">
        <f t="shared" si="113"/>
        <v>41.329476296876031</v>
      </c>
      <c r="BB313" s="4">
        <f t="shared" si="114"/>
        <v>2.6958940725570484E-3</v>
      </c>
      <c r="BC313" s="4">
        <f t="shared" si="115"/>
        <v>5.1921999889806329E-2</v>
      </c>
      <c r="BD313" s="4">
        <f t="shared" si="122"/>
        <v>0.13164864318084632</v>
      </c>
      <c r="BE313" s="4"/>
    </row>
    <row r="314" spans="27:57" x14ac:dyDescent="0.2">
      <c r="AA314">
        <v>121.44096856686571</v>
      </c>
      <c r="AB314">
        <v>118.58456672568502</v>
      </c>
      <c r="AC314">
        <v>500</v>
      </c>
      <c r="AE314" s="3">
        <f t="shared" si="101"/>
        <v>131.0979966378041</v>
      </c>
      <c r="AF314" s="3">
        <f t="shared" si="102"/>
        <v>93.258191162892146</v>
      </c>
      <c r="AG314" s="4">
        <f t="shared" si="103"/>
        <v>6.323485731693208E-3</v>
      </c>
      <c r="AH314" s="4">
        <f t="shared" si="104"/>
        <v>7.9520347909784753E-2</v>
      </c>
      <c r="AI314" s="4">
        <f t="shared" si="116"/>
        <v>0.247115517961013</v>
      </c>
      <c r="AJ314" s="3">
        <f t="shared" si="105"/>
        <v>126.33107210580995</v>
      </c>
      <c r="AK314" s="4">
        <f t="shared" si="106"/>
        <v>4.0267329852954378E-2</v>
      </c>
      <c r="AL314" s="4">
        <f t="shared" si="107"/>
        <v>0.19691141221776745</v>
      </c>
      <c r="AM314" s="3">
        <f t="shared" si="108"/>
        <v>122.72107907634734</v>
      </c>
      <c r="AN314" s="4">
        <f t="shared" si="109"/>
        <v>1.0541010373915114E-2</v>
      </c>
      <c r="AO314" s="3">
        <f t="shared" si="110"/>
        <v>1007.5544785479595</v>
      </c>
      <c r="AP314" s="4">
        <f t="shared" si="111"/>
        <v>7.296660430480653</v>
      </c>
      <c r="AQ314" s="4">
        <f t="shared" si="117"/>
        <v>126.80135138598258</v>
      </c>
      <c r="AR314" s="4">
        <f t="shared" si="118"/>
        <v>4.4139822684018191E-2</v>
      </c>
      <c r="AS314" s="4">
        <f t="shared" si="119"/>
        <v>131.21235988944389</v>
      </c>
      <c r="AT314" s="4">
        <f t="shared" si="120"/>
        <v>8.0462066779367208E-2</v>
      </c>
      <c r="AU314" s="3">
        <f t="shared" si="121"/>
        <v>95.480088378956196</v>
      </c>
      <c r="AV314" s="4"/>
      <c r="AW314" s="4"/>
      <c r="AX314" s="4"/>
      <c r="AY314" s="4"/>
      <c r="AZ314" s="3">
        <f t="shared" si="112"/>
        <v>115.30578379833779</v>
      </c>
      <c r="BA314" s="3">
        <f t="shared" si="113"/>
        <v>37.640492143976999</v>
      </c>
      <c r="BB314" s="4">
        <f t="shared" si="114"/>
        <v>2.5522596142853109E-3</v>
      </c>
      <c r="BC314" s="4">
        <f t="shared" si="115"/>
        <v>5.0519893252908905E-2</v>
      </c>
      <c r="BD314" s="4">
        <f t="shared" si="122"/>
        <v>0.12513426513506276</v>
      </c>
      <c r="BE314" s="4"/>
    </row>
    <row r="315" spans="27:57" x14ac:dyDescent="0.2">
      <c r="AA315">
        <v>107.37744313733909</v>
      </c>
      <c r="AB315">
        <v>125.56431334127825</v>
      </c>
      <c r="AC315">
        <v>500</v>
      </c>
      <c r="AE315" s="3">
        <f t="shared" si="101"/>
        <v>118.27506380625512</v>
      </c>
      <c r="AF315" s="3">
        <f t="shared" si="102"/>
        <v>118.75813624358594</v>
      </c>
      <c r="AG315" s="4">
        <f t="shared" si="103"/>
        <v>1.0300000755256833E-2</v>
      </c>
      <c r="AH315" s="4">
        <f t="shared" si="104"/>
        <v>0.10148891937180547</v>
      </c>
      <c r="AI315" s="4">
        <f t="shared" si="116"/>
        <v>0.33503059728976636</v>
      </c>
      <c r="AJ315" s="3">
        <f t="shared" si="105"/>
        <v>114.08925340524821</v>
      </c>
      <c r="AK315" s="4">
        <f t="shared" si="106"/>
        <v>6.2506705987816408E-2</v>
      </c>
      <c r="AL315" s="4">
        <f t="shared" si="107"/>
        <v>0.41953315106220324</v>
      </c>
      <c r="AM315" s="3">
        <f t="shared" si="108"/>
        <v>110.78693895034063</v>
      </c>
      <c r="AN315" s="4">
        <f t="shared" si="109"/>
        <v>3.1752439929498881E-2</v>
      </c>
      <c r="AO315" s="3">
        <f t="shared" si="110"/>
        <v>1037.6424174064184</v>
      </c>
      <c r="AP315" s="4">
        <f t="shared" si="111"/>
        <v>8.6635046159484492</v>
      </c>
      <c r="AQ315" s="4">
        <f t="shared" si="117"/>
        <v>115.77789110644993</v>
      </c>
      <c r="AR315" s="4">
        <f t="shared" si="118"/>
        <v>7.8232892530011255E-2</v>
      </c>
      <c r="AS315" s="4">
        <f t="shared" si="119"/>
        <v>119.50658153583933</v>
      </c>
      <c r="AT315" s="4">
        <f t="shared" si="120"/>
        <v>0.11295797370576892</v>
      </c>
      <c r="AU315" s="3">
        <f t="shared" si="121"/>
        <v>147.11599828997311</v>
      </c>
      <c r="AV315" s="4"/>
      <c r="AW315" s="4"/>
      <c r="AX315" s="4"/>
      <c r="AY315" s="4"/>
      <c r="AZ315" s="3">
        <f t="shared" si="112"/>
        <v>103.76341472841605</v>
      </c>
      <c r="BA315" s="3">
        <f t="shared" si="113"/>
        <v>13.061201340502752</v>
      </c>
      <c r="BB315" s="4">
        <f t="shared" si="114"/>
        <v>1.1328098261478555E-3</v>
      </c>
      <c r="BC315" s="4">
        <f t="shared" si="115"/>
        <v>3.3657240322816952E-2</v>
      </c>
      <c r="BD315" s="4">
        <f t="shared" si="122"/>
        <v>6.3984426961609289E-2</v>
      </c>
      <c r="BE315" s="4"/>
    </row>
    <row r="316" spans="27:57" x14ac:dyDescent="0.2">
      <c r="AA316">
        <v>105.67426213082854</v>
      </c>
      <c r="AB316">
        <v>126.18717003863584</v>
      </c>
      <c r="AC316">
        <v>500</v>
      </c>
      <c r="AE316" s="3">
        <f t="shared" si="101"/>
        <v>117.23267877663321</v>
      </c>
      <c r="AF316" s="3">
        <f t="shared" si="102"/>
        <v>133.59699535801448</v>
      </c>
      <c r="AG316" s="4">
        <f t="shared" si="103"/>
        <v>1.1963499690919293E-2</v>
      </c>
      <c r="AH316" s="4">
        <f t="shared" si="104"/>
        <v>0.109377784265907</v>
      </c>
      <c r="AI316" s="4">
        <f t="shared" si="116"/>
        <v>0.37185899742994066</v>
      </c>
      <c r="AJ316" s="3">
        <f t="shared" si="105"/>
        <v>113.09970998337866</v>
      </c>
      <c r="AK316" s="4">
        <f t="shared" si="106"/>
        <v>7.0267326242194617E-2</v>
      </c>
      <c r="AL316" s="4">
        <f t="shared" si="107"/>
        <v>0.5217663667495428</v>
      </c>
      <c r="AM316" s="3">
        <f t="shared" si="108"/>
        <v>109.82376864592645</v>
      </c>
      <c r="AN316" s="4">
        <f t="shared" si="109"/>
        <v>3.9266955183095323E-2</v>
      </c>
      <c r="AO316" s="3">
        <f t="shared" si="110"/>
        <v>1040.2194513955394</v>
      </c>
      <c r="AP316" s="4">
        <f t="shared" si="111"/>
        <v>8.8436405461503043</v>
      </c>
      <c r="AQ316" s="4">
        <f t="shared" si="117"/>
        <v>114.87571425321488</v>
      </c>
      <c r="AR316" s="4">
        <f t="shared" si="118"/>
        <v>8.7073729561457577E-2</v>
      </c>
      <c r="AS316" s="4">
        <f t="shared" si="119"/>
        <v>118.55050958903297</v>
      </c>
      <c r="AT316" s="4">
        <f t="shared" si="120"/>
        <v>0.12184847283119114</v>
      </c>
      <c r="AU316" s="3">
        <f t="shared" si="121"/>
        <v>165.79774860491611</v>
      </c>
      <c r="AV316" s="4"/>
      <c r="AW316" s="4"/>
      <c r="AX316" s="4"/>
      <c r="AY316" s="4"/>
      <c r="AZ316" s="3">
        <f t="shared" si="112"/>
        <v>102.8286788454986</v>
      </c>
      <c r="BA316" s="3">
        <f t="shared" si="113"/>
        <v>8.0973442337491175</v>
      </c>
      <c r="BB316" s="4">
        <f t="shared" si="114"/>
        <v>7.2511043364504322E-4</v>
      </c>
      <c r="BC316" s="4">
        <f t="shared" si="115"/>
        <v>2.6927874658892841E-2</v>
      </c>
      <c r="BD316" s="4">
        <f t="shared" si="122"/>
        <v>4.5424246058670875E-2</v>
      </c>
      <c r="BE316" s="4"/>
    </row>
    <row r="317" spans="27:57" x14ac:dyDescent="0.2">
      <c r="AA317">
        <v>130.43711984299549</v>
      </c>
      <c r="AB317">
        <v>128.94778316091188</v>
      </c>
      <c r="AC317">
        <v>500</v>
      </c>
      <c r="AE317" s="3">
        <f t="shared" si="101"/>
        <v>112.79173537620736</v>
      </c>
      <c r="AF317" s="3">
        <f t="shared" si="102"/>
        <v>311.35959298076784</v>
      </c>
      <c r="AG317" s="4">
        <f t="shared" si="103"/>
        <v>1.8300369118154129E-2</v>
      </c>
      <c r="AH317" s="4">
        <f t="shared" si="104"/>
        <v>0.13527885687776242</v>
      </c>
      <c r="AI317" s="4">
        <f t="shared" si="116"/>
        <v>0.56825790709321955</v>
      </c>
      <c r="AJ317" s="3">
        <f t="shared" si="105"/>
        <v>108.89379437483217</v>
      </c>
      <c r="AK317" s="4">
        <f t="shared" si="106"/>
        <v>0.16516253574208462</v>
      </c>
      <c r="AL317" s="4">
        <f t="shared" si="107"/>
        <v>3.5581502626388857</v>
      </c>
      <c r="AM317" s="3">
        <f t="shared" si="108"/>
        <v>105.73273985628214</v>
      </c>
      <c r="AN317" s="4">
        <f t="shared" si="109"/>
        <v>0.18939685280117738</v>
      </c>
      <c r="AO317" s="3">
        <f t="shared" si="110"/>
        <v>1051.424506144007</v>
      </c>
      <c r="AP317" s="4">
        <f t="shared" si="111"/>
        <v>7.0607767743536911</v>
      </c>
      <c r="AQ317" s="4">
        <f t="shared" si="117"/>
        <v>111.02058090650486</v>
      </c>
      <c r="AR317" s="4">
        <f t="shared" si="118"/>
        <v>0.14885746449984422</v>
      </c>
      <c r="AS317" s="4">
        <f t="shared" si="119"/>
        <v>114.46853984844041</v>
      </c>
      <c r="AT317" s="4">
        <f t="shared" si="120"/>
        <v>0.12242358627495092</v>
      </c>
      <c r="AU317" s="3">
        <f t="shared" si="121"/>
        <v>254.99554704250443</v>
      </c>
      <c r="AV317" s="4"/>
      <c r="AW317" s="4"/>
      <c r="AX317" s="4"/>
      <c r="AY317" s="4"/>
      <c r="AZ317" s="3">
        <f t="shared" si="112"/>
        <v>98.852415695574408</v>
      </c>
      <c r="BA317" s="3">
        <f t="shared" si="113"/>
        <v>997.59353608011827</v>
      </c>
      <c r="BB317" s="4">
        <f t="shared" si="114"/>
        <v>5.8634229847796704E-2</v>
      </c>
      <c r="BC317" s="4">
        <f t="shared" si="115"/>
        <v>0.24214505951556539</v>
      </c>
      <c r="BD317" s="4">
        <f t="shared" si="122"/>
        <v>1.3608617867566661</v>
      </c>
      <c r="BE317" s="4"/>
    </row>
    <row r="318" spans="27:57" x14ac:dyDescent="0.2">
      <c r="AA318">
        <v>94.440977098826991</v>
      </c>
      <c r="AB318">
        <v>138.74477960902496</v>
      </c>
      <c r="AC318">
        <v>500</v>
      </c>
      <c r="AE318" s="3">
        <f t="shared" si="101"/>
        <v>99.091412359714056</v>
      </c>
      <c r="AF318" s="3">
        <f t="shared" si="102"/>
        <v>21.626548115701741</v>
      </c>
      <c r="AG318" s="4">
        <f t="shared" si="103"/>
        <v>2.4247460605256129E-3</v>
      </c>
      <c r="AH318" s="4">
        <f t="shared" si="104"/>
        <v>4.9241710576762188E-2</v>
      </c>
      <c r="AI318" s="4">
        <f t="shared" si="116"/>
        <v>0.10618909820958702</v>
      </c>
      <c r="AJ318" s="3">
        <f t="shared" si="105"/>
        <v>96.025699202313277</v>
      </c>
      <c r="AK318" s="4">
        <f t="shared" si="106"/>
        <v>1.6780026553812187E-2</v>
      </c>
      <c r="AL318" s="4">
        <f t="shared" si="107"/>
        <v>2.6591678976912975E-2</v>
      </c>
      <c r="AM318" s="3">
        <f t="shared" si="108"/>
        <v>93.247988391095561</v>
      </c>
      <c r="AN318" s="4">
        <f t="shared" si="109"/>
        <v>1.2632108904199892E-2</v>
      </c>
      <c r="AO318" s="3">
        <f t="shared" si="110"/>
        <v>1088.2798646745364</v>
      </c>
      <c r="AP318" s="4">
        <f t="shared" si="111"/>
        <v>10.523386331927874</v>
      </c>
      <c r="AQ318" s="4">
        <f t="shared" si="117"/>
        <v>98.99437720603612</v>
      </c>
      <c r="AR318" s="4">
        <f t="shared" si="118"/>
        <v>4.821424181628553E-2</v>
      </c>
      <c r="AS318" s="4">
        <f t="shared" si="119"/>
        <v>101.77241027703198</v>
      </c>
      <c r="AT318" s="4">
        <f t="shared" si="120"/>
        <v>7.7629789561929993E-2</v>
      </c>
      <c r="AU318" s="3">
        <f t="shared" si="121"/>
        <v>53.749912446484906</v>
      </c>
      <c r="AV318" s="4"/>
      <c r="AW318" s="4"/>
      <c r="AX318" s="4"/>
      <c r="AY318" s="4"/>
      <c r="AZ318" s="3">
        <f t="shared" si="112"/>
        <v>86.648085005154769</v>
      </c>
      <c r="BA318" s="3">
        <f t="shared" si="113"/>
        <v>60.729167183619033</v>
      </c>
      <c r="BB318" s="4">
        <f t="shared" si="114"/>
        <v>6.8088910028397068E-3</v>
      </c>
      <c r="BC318" s="4">
        <f t="shared" si="115"/>
        <v>8.2516004525423473E-2</v>
      </c>
      <c r="BD318" s="4">
        <f t="shared" si="122"/>
        <v>0.23034963178330775</v>
      </c>
      <c r="BE318" s="4"/>
    </row>
    <row r="319" spans="27:57" x14ac:dyDescent="0.2">
      <c r="AA319">
        <v>109.23239060735325</v>
      </c>
      <c r="AB319">
        <v>139.15550556560274</v>
      </c>
      <c r="AC319">
        <v>500</v>
      </c>
      <c r="AE319" s="3">
        <f t="shared" si="101"/>
        <v>98.578471978961517</v>
      </c>
      <c r="AF319" s="3">
        <f t="shared" si="102"/>
        <v>113.50598214039245</v>
      </c>
      <c r="AG319" s="4">
        <f t="shared" si="103"/>
        <v>9.5129644514029572E-3</v>
      </c>
      <c r="AH319" s="4">
        <f t="shared" si="104"/>
        <v>9.7534427006072871E-2</v>
      </c>
      <c r="AI319" s="4">
        <f t="shared" si="116"/>
        <v>0.31835569600688846</v>
      </c>
      <c r="AJ319" s="3">
        <f t="shared" si="105"/>
        <v>95.547260509610297</v>
      </c>
      <c r="AK319" s="4">
        <f t="shared" si="106"/>
        <v>0.12528454263109121</v>
      </c>
      <c r="AL319" s="4">
        <f t="shared" si="107"/>
        <v>1.7145352651427068</v>
      </c>
      <c r="AM319" s="3">
        <f t="shared" si="108"/>
        <v>92.784853330319535</v>
      </c>
      <c r="AN319" s="4">
        <f t="shared" si="109"/>
        <v>0.15057381043829787</v>
      </c>
      <c r="AO319" s="3">
        <f t="shared" si="110"/>
        <v>1089.7242292365243</v>
      </c>
      <c r="AP319" s="4">
        <f t="shared" si="111"/>
        <v>8.9762004949030807</v>
      </c>
      <c r="AQ319" s="4">
        <f t="shared" si="117"/>
        <v>98.539740295504544</v>
      </c>
      <c r="AR319" s="4">
        <f t="shared" si="118"/>
        <v>9.7889007577290049E-2</v>
      </c>
      <c r="AS319" s="4">
        <f t="shared" si="119"/>
        <v>101.29361371066329</v>
      </c>
      <c r="AT319" s="4">
        <f t="shared" si="120"/>
        <v>7.267786462008953E-2</v>
      </c>
      <c r="AU319" s="3">
        <f t="shared" si="121"/>
        <v>63.024178615418251</v>
      </c>
      <c r="AV319" s="4"/>
      <c r="AW319" s="4"/>
      <c r="AX319" s="4"/>
      <c r="AY319" s="4"/>
      <c r="AZ319" s="3">
        <f t="shared" si="112"/>
        <v>86.193002169190152</v>
      </c>
      <c r="BA319" s="3">
        <f t="shared" si="113"/>
        <v>530.81341960456359</v>
      </c>
      <c r="BB319" s="4">
        <f t="shared" si="114"/>
        <v>4.4487604052270403E-2</v>
      </c>
      <c r="BC319" s="4">
        <f t="shared" si="115"/>
        <v>0.21092084783697984</v>
      </c>
      <c r="BD319" s="4">
        <f t="shared" si="122"/>
        <v>1.0124066329511356</v>
      </c>
      <c r="BE319" s="4"/>
    </row>
    <row r="320" spans="27:57" x14ac:dyDescent="0.2">
      <c r="AA320">
        <v>86.975376298641223</v>
      </c>
      <c r="AB320">
        <v>142.07203593825363</v>
      </c>
      <c r="AC320">
        <v>500</v>
      </c>
      <c r="AE320" s="3">
        <f t="shared" si="101"/>
        <v>95.060696192195806</v>
      </c>
      <c r="AF320" s="3">
        <f t="shared" si="102"/>
        <v>65.372397781109498</v>
      </c>
      <c r="AG320" s="4">
        <f t="shared" si="103"/>
        <v>8.6417516625842492E-3</v>
      </c>
      <c r="AH320" s="4">
        <f t="shared" si="104"/>
        <v>9.2961022275920832E-2</v>
      </c>
      <c r="AI320" s="4">
        <f t="shared" si="116"/>
        <v>0.26433184944809596</v>
      </c>
      <c r="AJ320" s="3">
        <f t="shared" si="105"/>
        <v>92.273035796978448</v>
      </c>
      <c r="AK320" s="4">
        <f t="shared" si="106"/>
        <v>6.0909877298455428E-2</v>
      </c>
      <c r="AL320" s="4">
        <f t="shared" si="107"/>
        <v>0.32267979001271735</v>
      </c>
      <c r="AM320" s="3">
        <f t="shared" si="108"/>
        <v>89.617657556283177</v>
      </c>
      <c r="AN320" s="4">
        <f t="shared" si="109"/>
        <v>3.0379647321896481E-2</v>
      </c>
      <c r="AO320" s="3">
        <f t="shared" si="110"/>
        <v>1099.7441347607207</v>
      </c>
      <c r="AP320" s="4">
        <f t="shared" si="111"/>
        <v>11.644315915168987</v>
      </c>
      <c r="AQ320" s="4">
        <f t="shared" si="117"/>
        <v>95.412363053942101</v>
      </c>
      <c r="AR320" s="4">
        <f t="shared" si="118"/>
        <v>9.7004314489326171E-2</v>
      </c>
      <c r="AS320" s="4">
        <f t="shared" si="119"/>
        <v>98.002434103837828</v>
      </c>
      <c r="AT320" s="4">
        <f t="shared" si="120"/>
        <v>0.12678367458088108</v>
      </c>
      <c r="AU320" s="3">
        <f t="shared" si="121"/>
        <v>121.59600383914737</v>
      </c>
      <c r="AV320" s="4"/>
      <c r="AW320" s="4"/>
      <c r="AX320" s="4"/>
      <c r="AY320" s="4"/>
      <c r="AZ320" s="3">
        <f t="shared" si="112"/>
        <v>83.075631556717298</v>
      </c>
      <c r="BA320" s="3">
        <f t="shared" si="113"/>
        <v>15.2080090521633</v>
      </c>
      <c r="BB320" s="4">
        <f t="shared" si="114"/>
        <v>2.0103872883962919E-3</v>
      </c>
      <c r="BC320" s="4">
        <f t="shared" si="115"/>
        <v>4.4837342566172361E-2</v>
      </c>
      <c r="BD320" s="4">
        <f t="shared" si="122"/>
        <v>8.8543758996070074E-2</v>
      </c>
      <c r="BE320" s="4"/>
    </row>
    <row r="321" spans="27:57" x14ac:dyDescent="0.2">
      <c r="AA321">
        <v>83.643172609881006</v>
      </c>
      <c r="AB321">
        <v>149.06575390366018</v>
      </c>
      <c r="AC321">
        <v>500</v>
      </c>
      <c r="AE321" s="3">
        <f t="shared" si="101"/>
        <v>87.432986589676688</v>
      </c>
      <c r="AF321" s="3">
        <f t="shared" si="102"/>
        <v>14.362690001454784</v>
      </c>
      <c r="AG321" s="4">
        <f t="shared" si="103"/>
        <v>2.0529330771647857E-3</v>
      </c>
      <c r="AH321" s="4">
        <f t="shared" si="104"/>
        <v>4.5309304531903662E-2</v>
      </c>
      <c r="AI321" s="4">
        <f t="shared" si="116"/>
        <v>8.8205637435620113E-2</v>
      </c>
      <c r="AJ321" s="3">
        <f t="shared" si="105"/>
        <v>85.217119371168693</v>
      </c>
      <c r="AK321" s="4">
        <f t="shared" si="106"/>
        <v>1.8817396712445502E-2</v>
      </c>
      <c r="AL321" s="4">
        <f t="shared" si="107"/>
        <v>2.9617580611419159E-2</v>
      </c>
      <c r="AM321" s="3">
        <f t="shared" si="108"/>
        <v>82.807356696612345</v>
      </c>
      <c r="AN321" s="4">
        <f t="shared" si="109"/>
        <v>9.9926376198925249E-3</v>
      </c>
      <c r="AO321" s="3">
        <f t="shared" si="110"/>
        <v>1122.0678120486316</v>
      </c>
      <c r="AP321" s="4">
        <f t="shared" si="111"/>
        <v>12.414936055594794</v>
      </c>
      <c r="AQ321" s="4">
        <f t="shared" si="117"/>
        <v>88.570452923415118</v>
      </c>
      <c r="AR321" s="4">
        <f t="shared" si="118"/>
        <v>5.8908338359131521E-2</v>
      </c>
      <c r="AS321" s="4">
        <f t="shared" si="119"/>
        <v>90.817049856596924</v>
      </c>
      <c r="AT321" s="4">
        <f t="shared" si="120"/>
        <v>8.5767636770253827E-2</v>
      </c>
      <c r="AU321" s="3">
        <f t="shared" si="121"/>
        <v>51.464514750948361</v>
      </c>
      <c r="AV321" s="4"/>
      <c r="AW321" s="4"/>
      <c r="AX321" s="4"/>
      <c r="AY321" s="4"/>
      <c r="AZ321" s="3">
        <f t="shared" si="112"/>
        <v>76.337846257802042</v>
      </c>
      <c r="BA321" s="3">
        <f t="shared" si="113"/>
        <v>53.367793110379345</v>
      </c>
      <c r="BB321" s="4">
        <f t="shared" si="114"/>
        <v>7.6281328720794947E-3</v>
      </c>
      <c r="BC321" s="4">
        <f t="shared" si="115"/>
        <v>8.7339182913967625E-2</v>
      </c>
      <c r="BD321" s="4">
        <f t="shared" si="122"/>
        <v>0.2360635509509296</v>
      </c>
      <c r="BE321" s="4"/>
    </row>
    <row r="322" spans="27:57" x14ac:dyDescent="0.2">
      <c r="AA322">
        <v>81.913309989714833</v>
      </c>
      <c r="AB322">
        <v>151.77096459750558</v>
      </c>
      <c r="AC322">
        <v>500</v>
      </c>
      <c r="AE322" s="3">
        <f t="shared" si="101"/>
        <v>84.754544755841991</v>
      </c>
      <c r="AF322" s="3">
        <f t="shared" si="102"/>
        <v>8.0726149962496478</v>
      </c>
      <c r="AG322" s="4">
        <f t="shared" si="103"/>
        <v>1.203109869457175E-3</v>
      </c>
      <c r="AH322" s="4">
        <f t="shared" si="104"/>
        <v>3.4685874206327495E-2</v>
      </c>
      <c r="AI322" s="4">
        <f t="shared" si="116"/>
        <v>5.8466379985188346E-2</v>
      </c>
      <c r="AJ322" s="3">
        <f t="shared" si="105"/>
        <v>82.754569531247796</v>
      </c>
      <c r="AK322" s="4">
        <f t="shared" si="106"/>
        <v>1.0270120223912247E-2</v>
      </c>
      <c r="AL322" s="4">
        <f t="shared" si="107"/>
        <v>8.6398366310568315E-3</v>
      </c>
      <c r="AM322" s="3">
        <f t="shared" si="108"/>
        <v>80.435930310304641</v>
      </c>
      <c r="AN322" s="4">
        <f t="shared" si="109"/>
        <v>1.8035892818831195E-2</v>
      </c>
      <c r="AO322" s="3">
        <f t="shared" si="110"/>
        <v>1130.0515224896292</v>
      </c>
      <c r="AP322" s="4">
        <f t="shared" si="111"/>
        <v>12.795700877324091</v>
      </c>
      <c r="AQ322" s="4">
        <f t="shared" si="117"/>
        <v>86.146582866672702</v>
      </c>
      <c r="AR322" s="4">
        <f t="shared" si="118"/>
        <v>5.1679914747547205E-2</v>
      </c>
      <c r="AS322" s="4">
        <f t="shared" si="119"/>
        <v>88.2765310733012</v>
      </c>
      <c r="AT322" s="4">
        <f t="shared" si="120"/>
        <v>7.7682382562557217E-2</v>
      </c>
      <c r="AU322" s="3">
        <f t="shared" si="121"/>
        <v>40.490582558598064</v>
      </c>
      <c r="AV322" s="4"/>
      <c r="AW322" s="4"/>
      <c r="AX322" s="4"/>
      <c r="AY322" s="4"/>
      <c r="AZ322" s="3">
        <f t="shared" si="112"/>
        <v>73.978950854568509</v>
      </c>
      <c r="BA322" s="3">
        <f t="shared" si="113"/>
        <v>62.954054885479913</v>
      </c>
      <c r="BB322" s="4">
        <f t="shared" si="114"/>
        <v>9.3824175673256991E-3</v>
      </c>
      <c r="BC322" s="4">
        <f t="shared" si="115"/>
        <v>9.6862880234513463E-2</v>
      </c>
      <c r="BD322" s="4">
        <f t="shared" si="122"/>
        <v>0.27284330766040055</v>
      </c>
      <c r="BE322" s="4"/>
    </row>
    <row r="323" spans="27:57" x14ac:dyDescent="0.2">
      <c r="AA323">
        <v>93.728219505578181</v>
      </c>
      <c r="AB323">
        <v>153.05678487150425</v>
      </c>
      <c r="AC323">
        <v>500</v>
      </c>
      <c r="AE323" s="3">
        <f t="shared" si="101"/>
        <v>83.529558384407693</v>
      </c>
      <c r="AF323" s="3">
        <f t="shared" si="102"/>
        <v>104.01268866447448</v>
      </c>
      <c r="AG323" s="4">
        <f t="shared" si="103"/>
        <v>1.1839833322918132E-2</v>
      </c>
      <c r="AH323" s="4">
        <f t="shared" si="104"/>
        <v>0.10881099817076458</v>
      </c>
      <c r="AI323" s="4">
        <f t="shared" si="116"/>
        <v>0.34749165139839533</v>
      </c>
      <c r="AJ323" s="3">
        <f t="shared" si="105"/>
        <v>81.631091659899425</v>
      </c>
      <c r="AK323" s="4">
        <f t="shared" si="106"/>
        <v>0.12906601565133544</v>
      </c>
      <c r="AL323" s="4">
        <f t="shared" si="107"/>
        <v>1.5613280918665799</v>
      </c>
      <c r="AM323" s="3">
        <f t="shared" si="108"/>
        <v>79.355051974599959</v>
      </c>
      <c r="AN323" s="4">
        <f t="shared" si="109"/>
        <v>0.15334941394168713</v>
      </c>
      <c r="AO323" s="3">
        <f t="shared" si="110"/>
        <v>1133.7179539683457</v>
      </c>
      <c r="AP323" s="4">
        <f t="shared" si="111"/>
        <v>11.095801669430765</v>
      </c>
      <c r="AQ323" s="4">
        <f t="shared" si="117"/>
        <v>85.034074137114544</v>
      </c>
      <c r="AR323" s="4">
        <f t="shared" si="118"/>
        <v>9.2759100880457995E-2</v>
      </c>
      <c r="AS323" s="4">
        <f t="shared" si="119"/>
        <v>87.111383659029755</v>
      </c>
      <c r="AT323" s="4">
        <f t="shared" si="120"/>
        <v>7.0595983594403278E-2</v>
      </c>
      <c r="AU323" s="3">
        <f t="shared" si="121"/>
        <v>43.782516620168224</v>
      </c>
      <c r="AV323" s="4"/>
      <c r="AW323" s="4"/>
      <c r="AX323" s="4"/>
      <c r="AY323" s="4"/>
      <c r="AZ323" s="3">
        <f t="shared" si="112"/>
        <v>72.901329012736241</v>
      </c>
      <c r="BA323" s="3">
        <f t="shared" si="113"/>
        <v>433.75936760082999</v>
      </c>
      <c r="BB323" s="4">
        <f t="shared" si="114"/>
        <v>4.9375116445790714E-2</v>
      </c>
      <c r="BC323" s="4">
        <f t="shared" si="115"/>
        <v>0.22220512245623572</v>
      </c>
      <c r="BD323" s="4">
        <f t="shared" si="122"/>
        <v>1.014066143448149</v>
      </c>
      <c r="BE323" s="4"/>
    </row>
    <row r="324" spans="27:57" x14ac:dyDescent="0.2">
      <c r="AA324">
        <v>81.34554914582742</v>
      </c>
      <c r="AB324">
        <v>165.86618908887252</v>
      </c>
      <c r="AC324">
        <v>500</v>
      </c>
      <c r="AE324" s="3">
        <f t="shared" si="101"/>
        <v>72.794199688278056</v>
      </c>
      <c r="AF324" s="3">
        <f t="shared" si="102"/>
        <v>73.125577545129801</v>
      </c>
      <c r="AG324" s="4">
        <f t="shared" si="103"/>
        <v>1.1051003552051426E-2</v>
      </c>
      <c r="AH324" s="4">
        <f t="shared" si="104"/>
        <v>0.10512375351009602</v>
      </c>
      <c r="AI324" s="4">
        <f t="shared" si="116"/>
        <v>0.30741013846360216</v>
      </c>
      <c r="AJ324" s="3">
        <f t="shared" si="105"/>
        <v>71.866260150406816</v>
      </c>
      <c r="AK324" s="4">
        <f t="shared" si="106"/>
        <v>0.11653113286416161</v>
      </c>
      <c r="AL324" s="4">
        <f t="shared" si="107"/>
        <v>1.1046322853831434</v>
      </c>
      <c r="AM324" s="3">
        <f t="shared" si="108"/>
        <v>69.991747458656135</v>
      </c>
      <c r="AN324" s="4">
        <f t="shared" si="109"/>
        <v>0.13957495900381012</v>
      </c>
      <c r="AO324" s="3">
        <f t="shared" si="110"/>
        <v>1165.6854727487316</v>
      </c>
      <c r="AP324" s="4">
        <f t="shared" si="111"/>
        <v>13.330046142524873</v>
      </c>
      <c r="AQ324" s="4">
        <f t="shared" si="117"/>
        <v>75.169034804193075</v>
      </c>
      <c r="AR324" s="4">
        <f t="shared" si="118"/>
        <v>7.5929345938297921E-2</v>
      </c>
      <c r="AS324" s="4">
        <f t="shared" si="119"/>
        <v>76.805032801768064</v>
      </c>
      <c r="AT324" s="4">
        <f t="shared" si="120"/>
        <v>5.581763712627489E-2</v>
      </c>
      <c r="AU324" s="3">
        <f t="shared" si="121"/>
        <v>20.616288670670134</v>
      </c>
      <c r="AV324" s="4"/>
      <c r="AW324" s="4"/>
      <c r="AX324" s="4"/>
      <c r="AY324" s="4"/>
      <c r="AZ324" s="3">
        <f t="shared" si="112"/>
        <v>63.489968682510607</v>
      </c>
      <c r="BA324" s="3">
        <f t="shared" si="113"/>
        <v>318.82175368198102</v>
      </c>
      <c r="BB324" s="4">
        <f t="shared" si="114"/>
        <v>4.8181504347591858E-2</v>
      </c>
      <c r="BC324" s="4">
        <f t="shared" si="115"/>
        <v>0.2195028572652116</v>
      </c>
      <c r="BD324" s="4">
        <f t="shared" si="122"/>
        <v>0.92752828944570498</v>
      </c>
      <c r="BE324" s="4"/>
    </row>
    <row r="325" spans="27:57" x14ac:dyDescent="0.2">
      <c r="AA325">
        <v>68.549342247808525</v>
      </c>
      <c r="AB325">
        <v>167.17084408799334</v>
      </c>
      <c r="AC325">
        <v>500</v>
      </c>
      <c r="AE325" s="3">
        <f t="shared" si="101"/>
        <v>71.832364385051065</v>
      </c>
      <c r="AF325" s="3">
        <f t="shared" si="102"/>
        <v>10.778234353624574</v>
      </c>
      <c r="AG325" s="4">
        <f t="shared" si="103"/>
        <v>2.2937233643269975E-3</v>
      </c>
      <c r="AH325" s="4">
        <f t="shared" si="104"/>
        <v>4.7892832076700136E-2</v>
      </c>
      <c r="AI325" s="4">
        <f t="shared" si="116"/>
        <v>8.6777558053888371E-2</v>
      </c>
      <c r="AJ325" s="3">
        <f t="shared" si="105"/>
        <v>70.999073502184672</v>
      </c>
      <c r="AK325" s="4">
        <f t="shared" si="106"/>
        <v>3.5736757991349843E-2</v>
      </c>
      <c r="AL325" s="4">
        <f t="shared" si="107"/>
        <v>8.7545452981486235E-2</v>
      </c>
      <c r="AM325" s="3">
        <f t="shared" si="108"/>
        <v>69.163315104219407</v>
      </c>
      <c r="AN325" s="4">
        <f t="shared" si="109"/>
        <v>8.9566556917693909E-3</v>
      </c>
      <c r="AO325" s="3">
        <f t="shared" si="110"/>
        <v>1168.4730953784162</v>
      </c>
      <c r="AP325" s="4">
        <f t="shared" si="111"/>
        <v>16.045722935667872</v>
      </c>
      <c r="AQ325" s="4">
        <f t="shared" si="117"/>
        <v>74.274300499870847</v>
      </c>
      <c r="AR325" s="4">
        <f t="shared" si="118"/>
        <v>8.3515874322562814E-2</v>
      </c>
      <c r="AS325" s="4">
        <f t="shared" si="119"/>
        <v>75.872586560618757</v>
      </c>
      <c r="AT325" s="4">
        <f t="shared" si="120"/>
        <v>0.10683172256177777</v>
      </c>
      <c r="AU325" s="3">
        <f t="shared" si="121"/>
        <v>53.629907265107406</v>
      </c>
      <c r="AV325" s="4"/>
      <c r="AW325" s="4"/>
      <c r="AX325" s="4"/>
      <c r="AY325" s="4"/>
      <c r="AZ325" s="3">
        <f t="shared" si="112"/>
        <v>62.649582650908556</v>
      </c>
      <c r="BA325" s="3">
        <f t="shared" si="113"/>
        <v>34.807163301213286</v>
      </c>
      <c r="BB325" s="4">
        <f t="shared" si="114"/>
        <v>7.4073360339478693E-3</v>
      </c>
      <c r="BC325" s="4">
        <f t="shared" si="115"/>
        <v>8.6065881939057995E-2</v>
      </c>
      <c r="BD325" s="4">
        <f t="shared" si="122"/>
        <v>0.20904904174319214</v>
      </c>
      <c r="BE325" s="4"/>
    </row>
    <row r="326" spans="27:57" x14ac:dyDescent="0.2">
      <c r="AA326">
        <v>68.220111125014881</v>
      </c>
      <c r="AB326">
        <v>172.02586129692995</v>
      </c>
      <c r="AC326">
        <v>500</v>
      </c>
      <c r="AE326" s="3">
        <f t="shared" si="101"/>
        <v>68.435831003206985</v>
      </c>
      <c r="AF326" s="3">
        <f t="shared" si="102"/>
        <v>4.6535065847216152E-2</v>
      </c>
      <c r="AG326" s="4">
        <f t="shared" si="103"/>
        <v>9.9989751206006224E-6</v>
      </c>
      <c r="AH326" s="4">
        <f t="shared" si="104"/>
        <v>3.162115608354733E-3</v>
      </c>
      <c r="AI326" s="4">
        <f t="shared" si="116"/>
        <v>1.468665276726404E-3</v>
      </c>
      <c r="AJ326" s="3">
        <f t="shared" si="105"/>
        <v>67.94801468328096</v>
      </c>
      <c r="AK326" s="4">
        <f t="shared" si="106"/>
        <v>3.988507747155365E-3</v>
      </c>
      <c r="AL326" s="4">
        <f t="shared" si="107"/>
        <v>1.0852587658291555E-3</v>
      </c>
      <c r="AM326" s="3">
        <f t="shared" si="108"/>
        <v>66.253334684598215</v>
      </c>
      <c r="AN326" s="4">
        <f t="shared" si="109"/>
        <v>2.882986274842772E-2</v>
      </c>
      <c r="AO326" s="3">
        <f t="shared" si="110"/>
        <v>1178.0801001603363</v>
      </c>
      <c r="AP326" s="4">
        <f t="shared" si="111"/>
        <v>16.268809457103906</v>
      </c>
      <c r="AQ326" s="4">
        <f t="shared" si="117"/>
        <v>71.0991618912186</v>
      </c>
      <c r="AR326" s="4">
        <f t="shared" si="118"/>
        <v>4.2202375791030207E-2</v>
      </c>
      <c r="AS326" s="4">
        <f t="shared" si="119"/>
        <v>72.566804107075839</v>
      </c>
      <c r="AT326" s="4">
        <f t="shared" si="120"/>
        <v>6.371571242526336E-2</v>
      </c>
      <c r="AU326" s="3">
        <f t="shared" si="121"/>
        <v>18.893739880297982</v>
      </c>
      <c r="AV326" s="4"/>
      <c r="AW326" s="4"/>
      <c r="AX326" s="4"/>
      <c r="AY326" s="4"/>
      <c r="AZ326" s="3">
        <f t="shared" si="112"/>
        <v>59.68558103683209</v>
      </c>
      <c r="BA326" s="3">
        <f t="shared" si="113"/>
        <v>72.838203826097356</v>
      </c>
      <c r="BB326" s="4">
        <f t="shared" si="114"/>
        <v>1.5650722194689964E-2</v>
      </c>
      <c r="BC326" s="4">
        <f t="shared" si="115"/>
        <v>0.12510284646917497</v>
      </c>
      <c r="BD326" s="4">
        <f t="shared" si="122"/>
        <v>0.36547443066837354</v>
      </c>
      <c r="BE326" s="4"/>
    </row>
    <row r="327" spans="27:57" x14ac:dyDescent="0.2">
      <c r="AA327">
        <v>69.908441765079573</v>
      </c>
      <c r="AB327">
        <v>186.79056044453779</v>
      </c>
      <c r="AC327">
        <v>500</v>
      </c>
      <c r="AE327" s="3">
        <f t="shared" si="101"/>
        <v>59.620026642650629</v>
      </c>
      <c r="AF327" s="3">
        <f t="shared" si="102"/>
        <v>105.85148573142459</v>
      </c>
      <c r="AG327" s="4">
        <f t="shared" si="103"/>
        <v>2.1658965734787542E-2</v>
      </c>
      <c r="AH327" s="4">
        <f t="shared" si="104"/>
        <v>0.14716985334907262</v>
      </c>
      <c r="AI327" s="4">
        <f t="shared" si="116"/>
        <v>0.47205553762450286</v>
      </c>
      <c r="AJ327" s="3">
        <f t="shared" si="105"/>
        <v>60.120264988577681</v>
      </c>
      <c r="AK327" s="4">
        <f t="shared" si="106"/>
        <v>0.14001423189196657</v>
      </c>
      <c r="AL327" s="4">
        <f t="shared" si="107"/>
        <v>1.3704840529846978</v>
      </c>
      <c r="AM327" s="3">
        <f t="shared" si="108"/>
        <v>58.827293354733982</v>
      </c>
      <c r="AN327" s="4">
        <f t="shared" si="109"/>
        <v>0.15850944650694257</v>
      </c>
      <c r="AO327" s="3">
        <f t="shared" si="110"/>
        <v>1199.8196586486467</v>
      </c>
      <c r="AP327" s="4">
        <f t="shared" si="111"/>
        <v>16.162729254937801</v>
      </c>
      <c r="AQ327" s="4">
        <f t="shared" si="117"/>
        <v>62.736130222934989</v>
      </c>
      <c r="AR327" s="4">
        <f t="shared" si="118"/>
        <v>0.1025957861605102</v>
      </c>
      <c r="AS327" s="4">
        <f t="shared" si="119"/>
        <v>63.883948768969255</v>
      </c>
      <c r="AT327" s="4">
        <f t="shared" si="120"/>
        <v>8.6176902874691916E-2</v>
      </c>
      <c r="AU327" s="3">
        <f t="shared" si="121"/>
        <v>36.29451586018228</v>
      </c>
      <c r="AV327" s="4"/>
      <c r="AW327" s="4"/>
      <c r="AX327" s="4"/>
      <c r="AY327" s="4"/>
      <c r="AZ327" s="3">
        <f t="shared" si="112"/>
        <v>52.018396322628433</v>
      </c>
      <c r="BA327" s="3">
        <f t="shared" si="113"/>
        <v>320.05372593296681</v>
      </c>
      <c r="BB327" s="4">
        <f t="shared" si="114"/>
        <v>6.5488288949120246E-2</v>
      </c>
      <c r="BC327" s="4">
        <f t="shared" si="115"/>
        <v>0.25590679738748684</v>
      </c>
      <c r="BD327" s="4">
        <f t="shared" si="122"/>
        <v>1.0823994019067695</v>
      </c>
      <c r="BE327" s="4"/>
    </row>
    <row r="328" spans="27:57" x14ac:dyDescent="0.2">
      <c r="AA328">
        <v>59.176136053418269</v>
      </c>
      <c r="AB328">
        <v>188.54877516626257</v>
      </c>
      <c r="AC328">
        <v>500</v>
      </c>
      <c r="AE328" s="3">
        <f t="shared" si="101"/>
        <v>58.699628620994162</v>
      </c>
      <c r="AF328" s="3">
        <f t="shared" si="102"/>
        <v>0.22705933315541488</v>
      </c>
      <c r="AG328" s="4">
        <f t="shared" si="103"/>
        <v>6.4840469323498991E-5</v>
      </c>
      <c r="AH328" s="4">
        <f t="shared" si="104"/>
        <v>8.0523579977233375E-3</v>
      </c>
      <c r="AI328" s="4">
        <f t="shared" si="116"/>
        <v>5.5585038953404166E-3</v>
      </c>
      <c r="AJ328" s="3">
        <f t="shared" si="105"/>
        <v>59.311598062709464</v>
      </c>
      <c r="AK328" s="4">
        <f t="shared" si="106"/>
        <v>2.2891323821635514E-3</v>
      </c>
      <c r="AL328" s="4">
        <f t="shared" si="107"/>
        <v>3.1009047202141616E-4</v>
      </c>
      <c r="AM328" s="3">
        <f t="shared" si="108"/>
        <v>58.064003561026261</v>
      </c>
      <c r="AN328" s="4">
        <f t="shared" si="109"/>
        <v>1.8793597665587452E-2</v>
      </c>
      <c r="AO328" s="3">
        <f t="shared" si="110"/>
        <v>1201.6541658529522</v>
      </c>
      <c r="AP328" s="4">
        <f t="shared" si="111"/>
        <v>19.306397916352964</v>
      </c>
      <c r="AQ328" s="4">
        <f t="shared" si="117"/>
        <v>61.85209680405076</v>
      </c>
      <c r="AR328" s="4">
        <f t="shared" si="118"/>
        <v>4.5220268322637737E-2</v>
      </c>
      <c r="AS328" s="4">
        <f t="shared" si="119"/>
        <v>62.96820623723643</v>
      </c>
      <c r="AT328" s="4">
        <f t="shared" si="120"/>
        <v>6.4081071133050352E-2</v>
      </c>
      <c r="AU328" s="3">
        <f t="shared" si="121"/>
        <v>14.379796279002704</v>
      </c>
      <c r="AV328" s="4"/>
      <c r="AW328" s="4"/>
      <c r="AX328" s="4"/>
      <c r="AY328" s="4"/>
      <c r="AZ328" s="3">
        <f t="shared" si="112"/>
        <v>51.220011333552641</v>
      </c>
      <c r="BA328" s="3">
        <f t="shared" si="113"/>
        <v>63.299920558056911</v>
      </c>
      <c r="BB328" s="4">
        <f t="shared" si="114"/>
        <v>1.8076317322377071E-2</v>
      </c>
      <c r="BC328" s="4">
        <f t="shared" si="115"/>
        <v>0.1344481956828617</v>
      </c>
      <c r="BD328" s="4">
        <f t="shared" si="122"/>
        <v>0.37923269254205855</v>
      </c>
      <c r="BE328" s="4"/>
    </row>
    <row r="329" spans="27:57" x14ac:dyDescent="0.2">
      <c r="AA329">
        <v>55.774208854053974</v>
      </c>
      <c r="AB329">
        <v>199.0370506272404</v>
      </c>
      <c r="AC329">
        <v>500</v>
      </c>
      <c r="AE329" s="3">
        <f t="shared" si="101"/>
        <v>53.681060646524145</v>
      </c>
      <c r="AF329" s="3">
        <f t="shared" si="102"/>
        <v>4.3812694186853367</v>
      </c>
      <c r="AG329" s="4">
        <f t="shared" si="103"/>
        <v>1.408423046484162E-3</v>
      </c>
      <c r="AH329" s="4">
        <f t="shared" si="104"/>
        <v>3.7528962768562657E-2</v>
      </c>
      <c r="AI329" s="4">
        <f t="shared" si="116"/>
        <v>5.4295839391172732E-2</v>
      </c>
      <c r="AJ329" s="3">
        <f t="shared" si="105"/>
        <v>54.935520551507089</v>
      </c>
      <c r="AK329" s="4">
        <f t="shared" si="106"/>
        <v>1.5037206618950083E-2</v>
      </c>
      <c r="AL329" s="4">
        <f t="shared" si="107"/>
        <v>1.2611529294294026E-2</v>
      </c>
      <c r="AM329" s="3">
        <f t="shared" si="108"/>
        <v>53.949090137879018</v>
      </c>
      <c r="AN329" s="4">
        <f t="shared" si="109"/>
        <v>3.2723345676687193E-2</v>
      </c>
      <c r="AO329" s="3">
        <f t="shared" si="110"/>
        <v>1209.2420069659227</v>
      </c>
      <c r="AP329" s="4">
        <f t="shared" si="111"/>
        <v>20.681024828701418</v>
      </c>
      <c r="AQ329" s="4">
        <f t="shared" si="117"/>
        <v>56.992478930690027</v>
      </c>
      <c r="AR329" s="4">
        <f t="shared" si="118"/>
        <v>2.1842893008557702E-2</v>
      </c>
      <c r="AS329" s="4">
        <f t="shared" si="119"/>
        <v>57.941602371600233</v>
      </c>
      <c r="AT329" s="4">
        <f t="shared" si="120"/>
        <v>3.8860139158903031E-2</v>
      </c>
      <c r="AU329" s="3">
        <f t="shared" si="121"/>
        <v>4.6975946599015455</v>
      </c>
      <c r="AV329" s="4"/>
      <c r="AW329" s="4"/>
      <c r="AX329" s="4"/>
      <c r="AY329" s="4"/>
      <c r="AZ329" s="3">
        <f t="shared" si="112"/>
        <v>46.87334337675042</v>
      </c>
      <c r="BA329" s="3">
        <f t="shared" si="113"/>
        <v>79.225406245054231</v>
      </c>
      <c r="BB329" s="4">
        <f t="shared" si="114"/>
        <v>2.5468163986155114E-2</v>
      </c>
      <c r="BC329" s="4">
        <f t="shared" si="115"/>
        <v>0.15958748066861358</v>
      </c>
      <c r="BD329" s="4">
        <f t="shared" si="122"/>
        <v>0.47611836931027302</v>
      </c>
      <c r="BE329" s="4"/>
    </row>
    <row r="330" spans="27:57" x14ac:dyDescent="0.2">
      <c r="AA330">
        <v>58.537893333993871</v>
      </c>
      <c r="AB330">
        <v>216.36591238635353</v>
      </c>
      <c r="AC330">
        <v>500</v>
      </c>
      <c r="AE330" s="3">
        <f t="shared" ref="AE330:AE393" si="123">(((8.314*$AC330)/$AB330)*(1+AE$6/($AB330-AE$5))-AE$4/($AB330^2))</f>
        <v>46.851260406138479</v>
      </c>
      <c r="AF330" s="3">
        <f t="shared" ref="AF330:AF393" si="124">(AE330-AA330)^2</f>
        <v>136.57738919043391</v>
      </c>
      <c r="AG330" s="4">
        <f t="shared" ref="AG330:AG393" si="125">(ABS(AE330-AA330)/AA330)^2</f>
        <v>3.9857002013566366E-2</v>
      </c>
      <c r="AH330" s="4">
        <f t="shared" ref="AH330:AH393" si="126">(ABS(AE330-AA330)/AA330)</f>
        <v>0.19964218495489966</v>
      </c>
      <c r="AI330" s="4">
        <f t="shared" si="116"/>
        <v>0.68249113703940756</v>
      </c>
      <c r="AJ330" s="3">
        <f t="shared" ref="AJ330:AJ393" si="127">(((8.314*$AC330)/$AB330)*(1+AJ$3/($AB330-AJ$2))-AJ$1/($AB330^2)) +$AJ$4*AB330 + $AJ$5*AB330^2 +$AJ$6*AB330^-1 + $AJ$7*AB330^-2</f>
        <v>49.086282095069336</v>
      </c>
      <c r="AK330" s="4">
        <f t="shared" ref="AK330:AK393" si="128">(ABS(AJ330-AA330)/AA330)</f>
        <v>0.16146141756413082</v>
      </c>
      <c r="AL330" s="4">
        <f t="shared" ref="AL330:AL393" si="129">(ABS(AJ330-AA330)^2)/AA330</f>
        <v>1.5260705489018263</v>
      </c>
      <c r="AM330" s="3">
        <f t="shared" ref="AM330:AM393" si="130">(((8.314*$AC330)/$AB330)*(1+AM$3/($AB330-AM$2))-AM$1/($AB330^2)) +$AM$4*$AB330 + $AM$5*$AB330^-1 + (8.314*$AC330)*($AM$6*$AB330 + $AM$7*$AB330^-1)</f>
        <v>48.500127250112158</v>
      </c>
      <c r="AN330" s="4">
        <f t="shared" ref="AN330:AN393" si="131">(ABS(AM330-AA330)/AA330)</f>
        <v>0.1714746724247527</v>
      </c>
      <c r="AO330" s="3">
        <f t="shared" ref="AO330:AO393" si="132">(8.314*$AC330)/($AB330-AO$3)  -$AO$2/($AB330^2) +$AO$4*AB330 + $AO$5*AB330^2 +$AO$6*AB330^-1 + $AO$7*AB330^-2</f>
        <v>1209.1208087499288</v>
      </c>
      <c r="AP330" s="4">
        <f t="shared" ref="AP330:AP393" si="133">(ABS(AO330-AA330)/AA330)</f>
        <v>19.655352283539958</v>
      </c>
      <c r="AQ330" s="4">
        <f t="shared" si="117"/>
        <v>50.264425522539177</v>
      </c>
      <c r="AR330" s="4">
        <f t="shared" si="118"/>
        <v>0.14133525038643921</v>
      </c>
      <c r="AS330" s="4">
        <f t="shared" si="119"/>
        <v>51.003186117929992</v>
      </c>
      <c r="AT330" s="4">
        <f t="shared" si="120"/>
        <v>0.12871503887360355</v>
      </c>
      <c r="AU330" s="3">
        <f t="shared" si="121"/>
        <v>56.771812831805086</v>
      </c>
      <c r="AV330" s="4"/>
      <c r="AW330" s="4"/>
      <c r="AX330" s="4"/>
      <c r="AY330" s="4"/>
      <c r="AZ330" s="3">
        <f t="shared" ref="AZ330:AZ393" si="134">(((8.314*$AC330)/$AB330)*(1+AZ$6/($AB330-AZ$5))-AZ$4/($AB330^2))</f>
        <v>40.974681851013933</v>
      </c>
      <c r="BA330" s="3">
        <f t="shared" ref="BA330:BA393" si="135">(AZ330-AA330)^2</f>
        <v>308.46639759587833</v>
      </c>
      <c r="BB330" s="4">
        <f t="shared" ref="BB330:BB393" si="136">(ABS(AZ330-AA330)/AA330)^2</f>
        <v>9.0018896268062601E-2</v>
      </c>
      <c r="BC330" s="4">
        <f t="shared" ref="BC330:BC393" si="137">(ABS(AZ330-AA330)/AA330)</f>
        <v>0.30003149212718089</v>
      </c>
      <c r="BD330" s="4">
        <f t="shared" si="122"/>
        <v>1.2573865406550273</v>
      </c>
      <c r="BE330" s="4"/>
    </row>
    <row r="331" spans="27:57" x14ac:dyDescent="0.2">
      <c r="AA331">
        <v>49.715958288561175</v>
      </c>
      <c r="AB331">
        <v>218.60793486940341</v>
      </c>
      <c r="AC331">
        <v>500</v>
      </c>
      <c r="AE331" s="3">
        <f t="shared" si="123"/>
        <v>46.077212334363807</v>
      </c>
      <c r="AF331" s="3">
        <f t="shared" si="124"/>
        <v>13.240472119187716</v>
      </c>
      <c r="AG331" s="4">
        <f t="shared" si="125"/>
        <v>5.3568790549194632E-3</v>
      </c>
      <c r="AH331" s="4">
        <f t="shared" si="126"/>
        <v>7.3190703336690671E-2</v>
      </c>
      <c r="AI331" s="4">
        <f t="shared" ref="AI331:AI394" si="138">(ABS(AE331-AA331)^1.5)/AA331</f>
        <v>0.1396149060387637</v>
      </c>
      <c r="AJ331" s="3">
        <f t="shared" si="127"/>
        <v>48.432544054579544</v>
      </c>
      <c r="AK331" s="4">
        <f t="shared" si="128"/>
        <v>2.5814935046257041E-2</v>
      </c>
      <c r="AL331" s="4">
        <f t="shared" si="129"/>
        <v>3.3131255087677537E-2</v>
      </c>
      <c r="AM331" s="3">
        <f t="shared" si="130"/>
        <v>47.895697923053284</v>
      </c>
      <c r="AN331" s="4">
        <f t="shared" si="131"/>
        <v>3.6613200834684577E-2</v>
      </c>
      <c r="AO331" s="3">
        <f t="shared" si="132"/>
        <v>1207.9478986971742</v>
      </c>
      <c r="AP331" s="4">
        <f t="shared" si="133"/>
        <v>23.296985118661652</v>
      </c>
      <c r="AQ331" s="4">
        <f t="shared" ref="AQ331:AQ394" si="139">(8.314*$AC331/$AB331)*(AQ$4+AQ$5/AB331+AQ$6/(AB331^2)+AQ$7/(AB331^3))</f>
        <v>49.492989242061263</v>
      </c>
      <c r="AR331" s="4">
        <f t="shared" ref="AR331:AR394" si="140">(ABS(AQ331-$AA331)/$AA331)</f>
        <v>4.4848586686342491E-3</v>
      </c>
      <c r="AS331" s="4">
        <f t="shared" ref="AS331:AS394" si="141">(8.314*$AC331/$AB331)*(1+(AS$2+$AS$3/$AC331+$AS$4/($AC331^2))/AB331+(AS$5+$AS$6/$AC331+$AS$7/($AC331^2))/(AB331^2) + (AT$2+$AT$3/$AC331+$AT$4/($AC331^2))/(AB331^3)  )</f>
        <v>50.209202229057041</v>
      </c>
      <c r="AT331" s="4">
        <f t="shared" ref="AT331:AT394" si="142">(ABS(AS331-$AA331)/$AA331)</f>
        <v>9.9212397281569255E-3</v>
      </c>
      <c r="AU331" s="3">
        <f t="shared" ref="AU331:AU394" si="143">(AS331-AA331)^2</f>
        <v>0.24328958483588914</v>
      </c>
      <c r="AV331" s="4"/>
      <c r="AW331" s="4"/>
      <c r="AX331" s="4"/>
      <c r="AY331" s="4"/>
      <c r="AZ331" s="3">
        <f t="shared" si="134"/>
        <v>40.307271976410391</v>
      </c>
      <c r="BA331" s="3">
        <f t="shared" si="135"/>
        <v>88.523378120453529</v>
      </c>
      <c r="BB331" s="4">
        <f t="shared" si="136"/>
        <v>3.581511488830999E-2</v>
      </c>
      <c r="BC331" s="4">
        <f t="shared" si="137"/>
        <v>0.18924881740267227</v>
      </c>
      <c r="BD331" s="4">
        <f t="shared" ref="BD331:BD394" si="144">(ABS(AZ331-AA331)^1.5)/AA331</f>
        <v>0.58049391143900031</v>
      </c>
      <c r="BE331" s="4"/>
    </row>
    <row r="332" spans="27:57" x14ac:dyDescent="0.2">
      <c r="AA332">
        <v>43.922432260413615</v>
      </c>
      <c r="AB332">
        <v>227.24741641263748</v>
      </c>
      <c r="AC332">
        <v>500</v>
      </c>
      <c r="AE332" s="3">
        <f t="shared" si="123"/>
        <v>43.291921191581579</v>
      </c>
      <c r="AF332" s="3">
        <f t="shared" si="124"/>
        <v>0.39754420791971573</v>
      </c>
      <c r="AG332" s="4">
        <f t="shared" si="125"/>
        <v>2.060690015694368E-4</v>
      </c>
      <c r="AH332" s="4">
        <f t="shared" si="126"/>
        <v>1.4355103676721976E-2</v>
      </c>
      <c r="AI332" s="4">
        <f t="shared" si="138"/>
        <v>1.1398630901678324E-2</v>
      </c>
      <c r="AJ332" s="3">
        <f t="shared" si="127"/>
        <v>46.098324748303526</v>
      </c>
      <c r="AK332" s="4">
        <f t="shared" si="128"/>
        <v>4.9539435225015943E-2</v>
      </c>
      <c r="AL332" s="4">
        <f t="shared" si="129"/>
        <v>0.10779248496042101</v>
      </c>
      <c r="AM332" s="3">
        <f t="shared" si="130"/>
        <v>45.746790312553152</v>
      </c>
      <c r="AN332" s="4">
        <f t="shared" si="131"/>
        <v>4.1535906785011852E-2</v>
      </c>
      <c r="AO332" s="3">
        <f t="shared" si="132"/>
        <v>1200.9406017086801</v>
      </c>
      <c r="AP332" s="4">
        <f t="shared" si="133"/>
        <v>26.342306423022549</v>
      </c>
      <c r="AQ332" s="4">
        <f t="shared" si="139"/>
        <v>46.70121862358036</v>
      </c>
      <c r="AR332" s="4">
        <f t="shared" si="140"/>
        <v>6.326576694777461E-2</v>
      </c>
      <c r="AS332" s="4">
        <f t="shared" si="141"/>
        <v>47.338575509343698</v>
      </c>
      <c r="AT332" s="4">
        <f t="shared" si="142"/>
        <v>7.7776732141698432E-2</v>
      </c>
      <c r="AU332" s="3">
        <f t="shared" si="143"/>
        <v>11.670034697210587</v>
      </c>
      <c r="AV332" s="4"/>
      <c r="AW332" s="4"/>
      <c r="AX332" s="4"/>
      <c r="AY332" s="4"/>
      <c r="AZ332" s="3">
        <f t="shared" si="134"/>
        <v>37.907371686204058</v>
      </c>
      <c r="BA332" s="3">
        <f t="shared" si="135"/>
        <v>36.180953711410197</v>
      </c>
      <c r="BB332" s="4">
        <f t="shared" si="136"/>
        <v>1.8754575865046953E-2</v>
      </c>
      <c r="BC332" s="4">
        <f t="shared" si="137"/>
        <v>0.13694734705370146</v>
      </c>
      <c r="BD332" s="4">
        <f t="shared" si="144"/>
        <v>0.33587186525796708</v>
      </c>
      <c r="BE332" s="4"/>
    </row>
    <row r="333" spans="27:57" x14ac:dyDescent="0.2">
      <c r="AA333">
        <v>47.075016140862111</v>
      </c>
      <c r="AB333">
        <v>252.87460277359884</v>
      </c>
      <c r="AC333">
        <v>500</v>
      </c>
      <c r="AE333" s="3">
        <f t="shared" si="123"/>
        <v>36.538783610312613</v>
      </c>
      <c r="AF333" s="3">
        <f t="shared" si="124"/>
        <v>111.01219593780947</v>
      </c>
      <c r="AG333" s="4">
        <f t="shared" si="125"/>
        <v>5.0094464488513873E-2</v>
      </c>
      <c r="AH333" s="4">
        <f t="shared" si="126"/>
        <v>0.2238179270936845</v>
      </c>
      <c r="AI333" s="4">
        <f t="shared" si="138"/>
        <v>0.7265032183991591</v>
      </c>
      <c r="AJ333" s="3">
        <f t="shared" si="127"/>
        <v>40.581889861570708</v>
      </c>
      <c r="AK333" s="4">
        <f t="shared" si="128"/>
        <v>0.13793147218180626</v>
      </c>
      <c r="AL333" s="4">
        <f t="shared" si="129"/>
        <v>0.8956064667650373</v>
      </c>
      <c r="AM333" s="3">
        <f t="shared" si="130"/>
        <v>40.742149330113776</v>
      </c>
      <c r="AN333" s="4">
        <f t="shared" si="131"/>
        <v>0.13452712988559706</v>
      </c>
      <c r="AO333" s="3">
        <f t="shared" si="132"/>
        <v>1156.8428829199024</v>
      </c>
      <c r="AP333" s="4">
        <f t="shared" si="133"/>
        <v>23.574455364142473</v>
      </c>
      <c r="AQ333" s="4">
        <f t="shared" si="139"/>
        <v>39.823466347648576</v>
      </c>
      <c r="AR333" s="4">
        <f t="shared" si="140"/>
        <v>0.15404242818557498</v>
      </c>
      <c r="AS333" s="4">
        <f t="shared" si="141"/>
        <v>40.285143165027819</v>
      </c>
      <c r="AT333" s="4">
        <f t="shared" si="142"/>
        <v>0.14423517042494519</v>
      </c>
      <c r="AU333" s="3">
        <f t="shared" si="143"/>
        <v>46.102375027964833</v>
      </c>
      <c r="AV333" s="4"/>
      <c r="AW333" s="4"/>
      <c r="AX333" s="4"/>
      <c r="AY333" s="4"/>
      <c r="AZ333" s="3">
        <f t="shared" si="134"/>
        <v>32.097757922156809</v>
      </c>
      <c r="BA333" s="3">
        <f t="shared" si="135"/>
        <v>224.3182637497755</v>
      </c>
      <c r="BB333" s="4">
        <f t="shared" si="136"/>
        <v>0.101224043021664</v>
      </c>
      <c r="BC333" s="4">
        <f t="shared" si="137"/>
        <v>0.31815726146304441</v>
      </c>
      <c r="BD333" s="4">
        <f t="shared" si="144"/>
        <v>1.2312833265649288</v>
      </c>
      <c r="BE333" s="4"/>
    </row>
    <row r="334" spans="27:57" x14ac:dyDescent="0.2">
      <c r="AA334">
        <v>39.37317779970207</v>
      </c>
      <c r="AB334">
        <v>256.83606889312136</v>
      </c>
      <c r="AC334">
        <v>500</v>
      </c>
      <c r="AE334" s="3">
        <f t="shared" si="123"/>
        <v>35.658341564051696</v>
      </c>
      <c r="AF334" s="3">
        <f t="shared" si="124"/>
        <v>13.800008257701041</v>
      </c>
      <c r="AG334" s="4">
        <f t="shared" si="125"/>
        <v>8.9018118403374064E-3</v>
      </c>
      <c r="AH334" s="4">
        <f t="shared" si="126"/>
        <v>9.434941356647325E-2</v>
      </c>
      <c r="AI334" s="4">
        <f t="shared" si="138"/>
        <v>0.18184821469408746</v>
      </c>
      <c r="AJ334" s="3">
        <f t="shared" si="127"/>
        <v>39.881045355881781</v>
      </c>
      <c r="AK334" s="4">
        <f t="shared" si="128"/>
        <v>1.2898820581953489E-2</v>
      </c>
      <c r="AL334" s="4">
        <f t="shared" si="129"/>
        <v>6.5508924865572788E-3</v>
      </c>
      <c r="AM334" s="3">
        <f t="shared" si="130"/>
        <v>40.116072221340914</v>
      </c>
      <c r="AN334" s="4">
        <f t="shared" si="131"/>
        <v>1.8868033091412443E-2</v>
      </c>
      <c r="AO334" s="3">
        <f t="shared" si="132"/>
        <v>1146.9058715452979</v>
      </c>
      <c r="AP334" s="4">
        <f t="shared" si="133"/>
        <v>28.1291162064642</v>
      </c>
      <c r="AQ334" s="4">
        <f t="shared" si="139"/>
        <v>38.914799720159387</v>
      </c>
      <c r="AR334" s="4">
        <f t="shared" si="140"/>
        <v>1.1641886816312595E-2</v>
      </c>
      <c r="AS334" s="4">
        <f t="shared" si="141"/>
        <v>39.355271523667682</v>
      </c>
      <c r="AT334" s="4">
        <f t="shared" si="142"/>
        <v>4.5478361247548851E-4</v>
      </c>
      <c r="AU334" s="3">
        <f t="shared" si="143"/>
        <v>3.2063472141970569E-4</v>
      </c>
      <c r="AV334" s="4"/>
      <c r="AW334" s="4"/>
      <c r="AX334" s="4"/>
      <c r="AY334" s="4"/>
      <c r="AZ334" s="3">
        <f t="shared" si="134"/>
        <v>31.341053812639224</v>
      </c>
      <c r="BA334" s="3">
        <f t="shared" si="135"/>
        <v>64.51501574355035</v>
      </c>
      <c r="BB334" s="4">
        <f t="shared" si="136"/>
        <v>4.1615955606766009E-2</v>
      </c>
      <c r="BC334" s="4">
        <f t="shared" si="137"/>
        <v>0.20399989119302492</v>
      </c>
      <c r="BD334" s="4">
        <f t="shared" si="144"/>
        <v>0.57815613399292742</v>
      </c>
      <c r="BE334" s="4"/>
    </row>
    <row r="335" spans="27:57" x14ac:dyDescent="0.2">
      <c r="AA335">
        <v>37.244032881441072</v>
      </c>
      <c r="AB335">
        <v>279.98857732682796</v>
      </c>
      <c r="AC335">
        <v>500</v>
      </c>
      <c r="AE335" s="3">
        <f t="shared" si="123"/>
        <v>31.181602680420291</v>
      </c>
      <c r="AF335" s="3">
        <f t="shared" si="124"/>
        <v>36.753059942248868</v>
      </c>
      <c r="AG335" s="4">
        <f t="shared" si="125"/>
        <v>2.6495986882465933E-2</v>
      </c>
      <c r="AH335" s="4">
        <f t="shared" si="126"/>
        <v>0.16277587930177473</v>
      </c>
      <c r="AI335" s="4">
        <f t="shared" si="138"/>
        <v>0.4007868150053242</v>
      </c>
      <c r="AJ335" s="3">
        <f t="shared" si="127"/>
        <v>36.403791883392039</v>
      </c>
      <c r="AK335" s="4">
        <f t="shared" si="128"/>
        <v>2.2560419295186759E-2</v>
      </c>
      <c r="AL335" s="4">
        <f t="shared" si="129"/>
        <v>1.8956189224992391E-2</v>
      </c>
      <c r="AM335" s="3">
        <f t="shared" si="130"/>
        <v>37.056690519294584</v>
      </c>
      <c r="AN335" s="4">
        <f t="shared" si="131"/>
        <v>5.0301309405148195E-3</v>
      </c>
      <c r="AO335" s="3">
        <f t="shared" si="132"/>
        <v>1072.0692561703686</v>
      </c>
      <c r="AP335" s="4">
        <f t="shared" si="133"/>
        <v>27.784993815870759</v>
      </c>
      <c r="AQ335" s="4">
        <f t="shared" si="139"/>
        <v>34.249262616837953</v>
      </c>
      <c r="AR335" s="4">
        <f t="shared" si="140"/>
        <v>8.0409398040657165E-2</v>
      </c>
      <c r="AS335" s="4">
        <f t="shared" si="141"/>
        <v>34.588349839027579</v>
      </c>
      <c r="AT335" s="4">
        <f t="shared" si="142"/>
        <v>7.1304926909159613E-2</v>
      </c>
      <c r="AU335" s="3">
        <f t="shared" si="143"/>
        <v>7.0526524217625859</v>
      </c>
      <c r="AV335" s="4"/>
      <c r="AW335" s="4"/>
      <c r="AX335" s="4"/>
      <c r="AY335" s="4"/>
      <c r="AZ335" s="3">
        <f t="shared" si="134"/>
        <v>27.494822148618564</v>
      </c>
      <c r="BA335" s="3">
        <f t="shared" si="135"/>
        <v>95.047109912981583</v>
      </c>
      <c r="BB335" s="4">
        <f t="shared" si="136"/>
        <v>6.8521287245955576E-2</v>
      </c>
      <c r="BC335" s="4">
        <f t="shared" si="137"/>
        <v>0.26176571060006232</v>
      </c>
      <c r="BD335" s="4">
        <f t="shared" si="144"/>
        <v>0.81733008573347155</v>
      </c>
      <c r="BE335" s="4"/>
    </row>
    <row r="336" spans="27:57" x14ac:dyDescent="0.2">
      <c r="AA336">
        <v>43.560543497872494</v>
      </c>
      <c r="AB336">
        <v>293.82957616121092</v>
      </c>
      <c r="AC336">
        <v>500</v>
      </c>
      <c r="AE336" s="3">
        <f t="shared" si="123"/>
        <v>28.955712271831459</v>
      </c>
      <c r="AF336" s="3">
        <f t="shared" si="124"/>
        <v>213.30109514114329</v>
      </c>
      <c r="AG336" s="4">
        <f t="shared" si="125"/>
        <v>0.11241040324758912</v>
      </c>
      <c r="AH336" s="4">
        <f t="shared" si="126"/>
        <v>0.33527660706883372</v>
      </c>
      <c r="AI336" s="4">
        <f t="shared" si="138"/>
        <v>1.2813020594232472</v>
      </c>
      <c r="AJ336" s="3">
        <f t="shared" si="127"/>
        <v>34.740488150309211</v>
      </c>
      <c r="AK336" s="4">
        <f t="shared" si="128"/>
        <v>0.20247808313030016</v>
      </c>
      <c r="AL336" s="4">
        <f t="shared" si="129"/>
        <v>1.7858678998777668</v>
      </c>
      <c r="AM336" s="3">
        <f t="shared" si="130"/>
        <v>35.629695211072473</v>
      </c>
      <c r="AN336" s="4">
        <f t="shared" si="131"/>
        <v>0.18206495259149752</v>
      </c>
      <c r="AO336" s="3">
        <f t="shared" si="132"/>
        <v>1013.6365722817616</v>
      </c>
      <c r="AP336" s="4">
        <f t="shared" si="133"/>
        <v>22.26960342749782</v>
      </c>
      <c r="AQ336" s="4">
        <f t="shared" si="139"/>
        <v>31.900378876772731</v>
      </c>
      <c r="AR336" s="4">
        <f t="shared" si="140"/>
        <v>0.26767720705021159</v>
      </c>
      <c r="AS336" s="4">
        <f t="shared" si="141"/>
        <v>32.193220479657995</v>
      </c>
      <c r="AT336" s="4">
        <f t="shared" si="142"/>
        <v>0.26095457277225392</v>
      </c>
      <c r="AU336" s="3">
        <f t="shared" si="143"/>
        <v>129.2160326004292</v>
      </c>
      <c r="AV336" s="4"/>
      <c r="AW336" s="4"/>
      <c r="AX336" s="4"/>
      <c r="AY336" s="4"/>
      <c r="AZ336" s="3">
        <f t="shared" si="134"/>
        <v>25.582616656439068</v>
      </c>
      <c r="BA336" s="3">
        <f t="shared" si="135"/>
        <v>323.20585351593246</v>
      </c>
      <c r="BB336" s="4">
        <f t="shared" si="136"/>
        <v>0.1703305850430171</v>
      </c>
      <c r="BC336" s="4">
        <f t="shared" si="137"/>
        <v>0.4127112611051667</v>
      </c>
      <c r="BD336" s="4">
        <f t="shared" si="144"/>
        <v>1.7499116539876842</v>
      </c>
      <c r="BE336" s="4"/>
    </row>
    <row r="337" spans="27:57" x14ac:dyDescent="0.2">
      <c r="AA337">
        <v>32.726973184522301</v>
      </c>
      <c r="AB337">
        <v>302.72646470762413</v>
      </c>
      <c r="AC337">
        <v>500</v>
      </c>
      <c r="AE337" s="3">
        <f t="shared" si="123"/>
        <v>27.669062937219351</v>
      </c>
      <c r="AF337" s="3">
        <f t="shared" si="124"/>
        <v>25.582456069772181</v>
      </c>
      <c r="AG337" s="4">
        <f t="shared" si="125"/>
        <v>2.3885292045821165E-2</v>
      </c>
      <c r="AH337" s="4">
        <f t="shared" si="126"/>
        <v>0.15454867209336082</v>
      </c>
      <c r="AI337" s="4">
        <f t="shared" si="138"/>
        <v>0.34757684531392835</v>
      </c>
      <c r="AJ337" s="3">
        <f t="shared" si="127"/>
        <v>33.803911585801984</v>
      </c>
      <c r="AK337" s="4">
        <f t="shared" si="128"/>
        <v>3.2906752335685116E-2</v>
      </c>
      <c r="AL337" s="4">
        <f t="shared" si="129"/>
        <v>3.5438545251699219E-2</v>
      </c>
      <c r="AM337" s="3">
        <f t="shared" si="130"/>
        <v>34.840456287173524</v>
      </c>
      <c r="AN337" s="4">
        <f t="shared" si="131"/>
        <v>6.4579241432897352E-2</v>
      </c>
      <c r="AO337" s="3">
        <f t="shared" si="132"/>
        <v>970.65765213876853</v>
      </c>
      <c r="AP337" s="4">
        <f t="shared" si="133"/>
        <v>28.65925527747325</v>
      </c>
      <c r="AQ337" s="4">
        <f t="shared" si="139"/>
        <v>30.533531079980232</v>
      </c>
      <c r="AR337" s="4">
        <f t="shared" si="140"/>
        <v>6.7022455519333571E-2</v>
      </c>
      <c r="AS337" s="4">
        <f t="shared" si="141"/>
        <v>30.800957185146512</v>
      </c>
      <c r="AT337" s="4">
        <f t="shared" si="142"/>
        <v>5.8851027515329994E-2</v>
      </c>
      <c r="AU337" s="3">
        <f t="shared" si="143"/>
        <v>3.7095376298515186</v>
      </c>
      <c r="AV337" s="4"/>
      <c r="AW337" s="4"/>
      <c r="AX337" s="4"/>
      <c r="AY337" s="4"/>
      <c r="AZ337" s="3">
        <f t="shared" si="134"/>
        <v>24.477096648266521</v>
      </c>
      <c r="BA337" s="3">
        <f t="shared" si="135"/>
        <v>68.060462863463655</v>
      </c>
      <c r="BB337" s="4">
        <f t="shared" si="136"/>
        <v>6.3545268203877819E-2</v>
      </c>
      <c r="BC337" s="4">
        <f t="shared" si="137"/>
        <v>0.25208186805852939</v>
      </c>
      <c r="BD337" s="4">
        <f t="shared" si="144"/>
        <v>0.72404462372512091</v>
      </c>
      <c r="BE337" s="4"/>
    </row>
    <row r="338" spans="27:57" x14ac:dyDescent="0.2">
      <c r="AA338">
        <v>25.832608000405216</v>
      </c>
      <c r="AB338">
        <v>347.88207907358975</v>
      </c>
      <c r="AC338">
        <v>500</v>
      </c>
      <c r="AE338" s="3">
        <f t="shared" si="123"/>
        <v>22.460962275025864</v>
      </c>
      <c r="AF338" s="3">
        <f t="shared" si="124"/>
        <v>11.367994897468858</v>
      </c>
      <c r="AG338" s="4">
        <f t="shared" si="125"/>
        <v>1.703520493273979E-2</v>
      </c>
      <c r="AH338" s="4">
        <f t="shared" si="126"/>
        <v>0.13051898303595455</v>
      </c>
      <c r="AI338" s="4">
        <f t="shared" si="138"/>
        <v>0.23965949990024055</v>
      </c>
      <c r="AJ338" s="3">
        <f t="shared" si="127"/>
        <v>30.263030282820765</v>
      </c>
      <c r="AK338" s="4">
        <f t="shared" si="128"/>
        <v>0.1715050327998649</v>
      </c>
      <c r="AL338" s="4">
        <f t="shared" si="129"/>
        <v>0.759839718862931</v>
      </c>
      <c r="AM338" s="3">
        <f t="shared" si="130"/>
        <v>32.002729851433529</v>
      </c>
      <c r="AN338" s="4">
        <f t="shared" si="131"/>
        <v>0.23885013278301312</v>
      </c>
      <c r="AO338" s="3">
        <f t="shared" si="132"/>
        <v>687.03166813767461</v>
      </c>
      <c r="AP338" s="4">
        <f t="shared" si="133"/>
        <v>25.595520983669076</v>
      </c>
      <c r="AQ338" s="4">
        <f t="shared" si="139"/>
        <v>24.930844781437063</v>
      </c>
      <c r="AR338" s="4">
        <f t="shared" si="140"/>
        <v>3.4907943439315442E-2</v>
      </c>
      <c r="AS338" s="4">
        <f t="shared" si="141"/>
        <v>25.105742120804628</v>
      </c>
      <c r="AT338" s="4">
        <f t="shared" si="142"/>
        <v>2.8137533755367875E-2</v>
      </c>
      <c r="AU338" s="3">
        <f t="shared" si="143"/>
        <v>0.52833400692753651</v>
      </c>
      <c r="AV338" s="4"/>
      <c r="AW338" s="4"/>
      <c r="AX338" s="4"/>
      <c r="AY338" s="4"/>
      <c r="AZ338" s="3">
        <f t="shared" si="134"/>
        <v>19.997966277812488</v>
      </c>
      <c r="BA338" s="3">
        <f t="shared" si="135"/>
        <v>34.043044031019839</v>
      </c>
      <c r="BB338" s="4">
        <f t="shared" si="136"/>
        <v>5.1014293798797496E-2</v>
      </c>
      <c r="BC338" s="4">
        <f t="shared" si="137"/>
        <v>0.22586344059806912</v>
      </c>
      <c r="BD338" s="4">
        <f t="shared" si="144"/>
        <v>0.5455732096126672</v>
      </c>
      <c r="BE338" s="4"/>
    </row>
    <row r="339" spans="27:57" x14ac:dyDescent="0.2">
      <c r="AA339">
        <v>32.25831873466624</v>
      </c>
      <c r="AB339">
        <v>377.83395222623062</v>
      </c>
      <c r="AC339">
        <v>500</v>
      </c>
      <c r="AE339" s="3">
        <f t="shared" si="123"/>
        <v>19.894484222385373</v>
      </c>
      <c r="AF339" s="3">
        <f t="shared" si="124"/>
        <v>152.86440384706748</v>
      </c>
      <c r="AG339" s="4">
        <f t="shared" si="125"/>
        <v>0.14690037671037764</v>
      </c>
      <c r="AH339" s="4">
        <f t="shared" si="126"/>
        <v>0.38327584937010789</v>
      </c>
      <c r="AI339" s="4">
        <f t="shared" si="138"/>
        <v>1.3476839197077439</v>
      </c>
      <c r="AJ339" s="3">
        <f t="shared" si="127"/>
        <v>28.726568316974809</v>
      </c>
      <c r="AK339" s="4">
        <f t="shared" si="128"/>
        <v>0.10948340013442959</v>
      </c>
      <c r="AL339" s="4">
        <f t="shared" si="129"/>
        <v>0.38666804415504974</v>
      </c>
      <c r="AM339" s="3">
        <f t="shared" si="130"/>
        <v>30.900389546843741</v>
      </c>
      <c r="AN339" s="4">
        <f t="shared" si="131"/>
        <v>4.2095473077560223E-2</v>
      </c>
      <c r="AO339" s="3">
        <f t="shared" si="132"/>
        <v>438.45168038814256</v>
      </c>
      <c r="AP339" s="4">
        <f t="shared" si="133"/>
        <v>12.591894977370989</v>
      </c>
      <c r="AQ339" s="4">
        <f t="shared" si="139"/>
        <v>22.128020703391524</v>
      </c>
      <c r="AR339" s="4">
        <f t="shared" si="140"/>
        <v>0.3140367641165453</v>
      </c>
      <c r="AS339" s="4">
        <f t="shared" si="141"/>
        <v>22.263758763864924</v>
      </c>
      <c r="AT339" s="4">
        <f t="shared" si="142"/>
        <v>0.30982891740296159</v>
      </c>
      <c r="AU339" s="3">
        <f t="shared" si="143"/>
        <v>99.891229009943999</v>
      </c>
      <c r="AV339" s="4"/>
      <c r="AW339" s="4"/>
      <c r="AX339" s="4"/>
      <c r="AY339" s="4"/>
      <c r="AZ339" s="3">
        <f t="shared" si="134"/>
        <v>17.785983751939966</v>
      </c>
      <c r="BA339" s="3">
        <f t="shared" si="135"/>
        <v>209.44847985224268</v>
      </c>
      <c r="BB339" s="4">
        <f t="shared" si="136"/>
        <v>0.20127681669103401</v>
      </c>
      <c r="BC339" s="4">
        <f t="shared" si="137"/>
        <v>0.44863884884284599</v>
      </c>
      <c r="BD339" s="4">
        <f t="shared" si="144"/>
        <v>1.7067353384193562</v>
      </c>
      <c r="BE339" s="4"/>
    </row>
    <row r="340" spans="27:57" x14ac:dyDescent="0.2">
      <c r="AA340">
        <v>24.930331060668966</v>
      </c>
      <c r="AB340">
        <v>387.88028707191603</v>
      </c>
      <c r="AC340">
        <v>500</v>
      </c>
      <c r="AE340" s="3">
        <f t="shared" si="123"/>
        <v>19.149556877859126</v>
      </c>
      <c r="AF340" s="3">
        <f t="shared" si="124"/>
        <v>33.417350152640765</v>
      </c>
      <c r="AG340" s="4">
        <f t="shared" si="125"/>
        <v>5.3767013955300313E-2</v>
      </c>
      <c r="AH340" s="4">
        <f t="shared" si="126"/>
        <v>0.23187715272380829</v>
      </c>
      <c r="AI340" s="4">
        <f t="shared" si="138"/>
        <v>0.5575078171286717</v>
      </c>
      <c r="AJ340" s="3">
        <f t="shared" si="127"/>
        <v>28.316978028931327</v>
      </c>
      <c r="AK340" s="4">
        <f t="shared" si="128"/>
        <v>0.13584444426433084</v>
      </c>
      <c r="AL340" s="4">
        <f t="shared" si="129"/>
        <v>0.46005717532308149</v>
      </c>
      <c r="AM340" s="3">
        <f t="shared" si="130"/>
        <v>30.631873299269042</v>
      </c>
      <c r="AN340" s="4">
        <f t="shared" si="131"/>
        <v>0.22869901826514633</v>
      </c>
      <c r="AO340" s="3">
        <f t="shared" si="132"/>
        <v>344.26407975883603</v>
      </c>
      <c r="AP340" s="4">
        <f t="shared" si="133"/>
        <v>12.809045652905914</v>
      </c>
      <c r="AQ340" s="4">
        <f t="shared" si="139"/>
        <v>21.309318306797373</v>
      </c>
      <c r="AR340" s="4">
        <f t="shared" si="140"/>
        <v>0.14524527352082539</v>
      </c>
      <c r="AS340" s="4">
        <f t="shared" si="141"/>
        <v>21.434527988327481</v>
      </c>
      <c r="AT340" s="4">
        <f t="shared" si="142"/>
        <v>0.14022289009457223</v>
      </c>
      <c r="AU340" s="3">
        <f t="shared" si="143"/>
        <v>12.220639120592161</v>
      </c>
      <c r="AV340" s="4"/>
      <c r="AW340" s="4"/>
      <c r="AX340" s="4"/>
      <c r="AY340" s="4"/>
      <c r="AZ340" s="3">
        <f t="shared" si="134"/>
        <v>17.143026536250833</v>
      </c>
      <c r="BA340" s="3">
        <f t="shared" si="135"/>
        <v>60.64211175602312</v>
      </c>
      <c r="BB340" s="4">
        <f t="shared" si="136"/>
        <v>9.7570431352927478E-2</v>
      </c>
      <c r="BC340" s="4">
        <f t="shared" si="137"/>
        <v>0.31236265998503643</v>
      </c>
      <c r="BD340" s="4">
        <f t="shared" si="144"/>
        <v>0.87167118888034922</v>
      </c>
      <c r="BE340" s="4"/>
    </row>
    <row r="341" spans="27:57" x14ac:dyDescent="0.2">
      <c r="AA341">
        <v>20.337267170474245</v>
      </c>
      <c r="AB341">
        <v>462.53494365605724</v>
      </c>
      <c r="AC341">
        <v>500</v>
      </c>
      <c r="AE341" s="3">
        <f t="shared" si="123"/>
        <v>14.895121655369707</v>
      </c>
      <c r="AF341" s="3">
        <f t="shared" si="124"/>
        <v>29.616947807572444</v>
      </c>
      <c r="AG341" s="4">
        <f t="shared" si="125"/>
        <v>7.1606939462815711E-2</v>
      </c>
      <c r="AH341" s="4">
        <f t="shared" si="126"/>
        <v>0.26759472988610167</v>
      </c>
      <c r="AI341" s="4">
        <f t="shared" si="138"/>
        <v>0.62425586456830728</v>
      </c>
      <c r="AJ341" s="3">
        <f t="shared" si="127"/>
        <v>26.44046849933661</v>
      </c>
      <c r="AK341" s="4">
        <f t="shared" si="128"/>
        <v>0.30009938295559324</v>
      </c>
      <c r="AL341" s="4">
        <f t="shared" si="129"/>
        <v>1.8315669528453526</v>
      </c>
      <c r="AM341" s="3">
        <f t="shared" si="130"/>
        <v>29.749577174653137</v>
      </c>
      <c r="AN341" s="4">
        <f t="shared" si="131"/>
        <v>0.4628109531768228</v>
      </c>
      <c r="AO341" s="3">
        <f t="shared" si="132"/>
        <v>-525.91599789671693</v>
      </c>
      <c r="AP341" s="4">
        <f t="shared" si="133"/>
        <v>26.859718195581586</v>
      </c>
      <c r="AQ341" s="4">
        <f t="shared" si="139"/>
        <v>16.590338565968271</v>
      </c>
      <c r="AR341" s="4">
        <f t="shared" si="140"/>
        <v>0.1842395329273043</v>
      </c>
      <c r="AS341" s="4">
        <f t="shared" si="141"/>
        <v>16.662993642861458</v>
      </c>
      <c r="AT341" s="4">
        <f t="shared" si="142"/>
        <v>0.18066702358845524</v>
      </c>
      <c r="AU341" s="3">
        <f t="shared" si="143"/>
        <v>13.500285955716112</v>
      </c>
      <c r="AV341" s="4"/>
      <c r="AW341" s="4"/>
      <c r="AX341" s="4"/>
      <c r="AY341" s="4"/>
      <c r="AZ341" s="3">
        <f t="shared" si="134"/>
        <v>13.459256259668376</v>
      </c>
      <c r="BA341" s="3">
        <f t="shared" si="135"/>
        <v>47.307034089164588</v>
      </c>
      <c r="BB341" s="4">
        <f t="shared" si="136"/>
        <v>0.11437748238601586</v>
      </c>
      <c r="BC341" s="4">
        <f t="shared" si="137"/>
        <v>0.33819740150689487</v>
      </c>
      <c r="BD341" s="4">
        <f t="shared" si="144"/>
        <v>0.88695522536457427</v>
      </c>
      <c r="BE341" s="4"/>
    </row>
    <row r="342" spans="27:57" x14ac:dyDescent="0.2">
      <c r="AA342">
        <v>24.001546380080278</v>
      </c>
      <c r="AB342">
        <v>505.013893864213</v>
      </c>
      <c r="AC342">
        <v>500</v>
      </c>
      <c r="AE342" s="3">
        <f t="shared" si="123"/>
        <v>13.179068791930863</v>
      </c>
      <c r="AF342" s="3">
        <f t="shared" si="124"/>
        <v>117.12602114599638</v>
      </c>
      <c r="AG342" s="4">
        <f t="shared" si="125"/>
        <v>0.20331758534572089</v>
      </c>
      <c r="AH342" s="4">
        <f t="shared" si="126"/>
        <v>0.45090751307304794</v>
      </c>
      <c r="AI342" s="4">
        <f t="shared" si="138"/>
        <v>1.4833745348632361</v>
      </c>
      <c r="AJ342" s="3">
        <f t="shared" si="127"/>
        <v>26.014217077210628</v>
      </c>
      <c r="AK342" s="4">
        <f t="shared" si="128"/>
        <v>8.3855876003086846E-2</v>
      </c>
      <c r="AL342" s="4">
        <f t="shared" si="129"/>
        <v>0.16877426441360899</v>
      </c>
      <c r="AM342" s="3">
        <f t="shared" si="130"/>
        <v>29.856961182769911</v>
      </c>
      <c r="AN342" s="4">
        <f t="shared" si="131"/>
        <v>0.24395989783180166</v>
      </c>
      <c r="AO342" s="3">
        <f t="shared" si="132"/>
        <v>-1155.1310075041108</v>
      </c>
      <c r="AP342" s="4">
        <f t="shared" si="133"/>
        <v>49.127357679869931</v>
      </c>
      <c r="AQ342" s="4">
        <f t="shared" si="139"/>
        <v>14.667477442712922</v>
      </c>
      <c r="AR342" s="4">
        <f t="shared" si="140"/>
        <v>0.38889448161198586</v>
      </c>
      <c r="AS342" s="4">
        <f t="shared" si="141"/>
        <v>14.722742315349254</v>
      </c>
      <c r="AT342" s="4">
        <f t="shared" si="142"/>
        <v>0.3865919269448333</v>
      </c>
      <c r="AU342" s="3">
        <f t="shared" si="143"/>
        <v>86.096204871668959</v>
      </c>
      <c r="AV342" s="4"/>
      <c r="AW342" s="4"/>
      <c r="AX342" s="4"/>
      <c r="AY342" s="4"/>
      <c r="AZ342" s="3">
        <f t="shared" si="134"/>
        <v>11.965575225214421</v>
      </c>
      <c r="BA342" s="3">
        <f t="shared" si="135"/>
        <v>144.86460164076294</v>
      </c>
      <c r="BB342" s="4">
        <f t="shared" si="136"/>
        <v>0.25146863796351604</v>
      </c>
      <c r="BC342" s="4">
        <f t="shared" si="137"/>
        <v>0.50146648737828536</v>
      </c>
      <c r="BD342" s="4">
        <f t="shared" si="144"/>
        <v>1.7397325291211529</v>
      </c>
      <c r="BE342" s="4"/>
    </row>
    <row r="343" spans="27:57" x14ac:dyDescent="0.2">
      <c r="AA343">
        <v>18.57314028526217</v>
      </c>
      <c r="AB343">
        <v>510.94054232259799</v>
      </c>
      <c r="AC343">
        <v>500</v>
      </c>
      <c r="AE343" s="3">
        <f t="shared" si="123"/>
        <v>12.968488720326423</v>
      </c>
      <c r="AF343" s="3">
        <f t="shared" si="124"/>
        <v>31.412119164336715</v>
      </c>
      <c r="AG343" s="4">
        <f t="shared" si="125"/>
        <v>9.105977193641579E-2</v>
      </c>
      <c r="AH343" s="4">
        <f t="shared" si="126"/>
        <v>0.30176111733690242</v>
      </c>
      <c r="AI343" s="4">
        <f t="shared" si="138"/>
        <v>0.71439365428741364</v>
      </c>
      <c r="AJ343" s="3">
        <f t="shared" si="127"/>
        <v>25.980992773640985</v>
      </c>
      <c r="AK343" s="4">
        <f t="shared" si="128"/>
        <v>0.39884760329177954</v>
      </c>
      <c r="AL343" s="4">
        <f t="shared" si="129"/>
        <v>2.9546042105289354</v>
      </c>
      <c r="AM343" s="3">
        <f t="shared" si="130"/>
        <v>29.896776628640009</v>
      </c>
      <c r="AN343" s="4">
        <f t="shared" si="131"/>
        <v>0.60967807109943439</v>
      </c>
      <c r="AO343" s="3">
        <f t="shared" si="132"/>
        <v>-1250.6532001712121</v>
      </c>
      <c r="AP343" s="4">
        <f t="shared" si="133"/>
        <v>68.336658258248775</v>
      </c>
      <c r="AQ343" s="4">
        <f t="shared" si="139"/>
        <v>14.430831768458777</v>
      </c>
      <c r="AR343" s="4">
        <f t="shared" si="140"/>
        <v>0.22302682546851402</v>
      </c>
      <c r="AS343" s="4">
        <f t="shared" si="141"/>
        <v>14.484119395786514</v>
      </c>
      <c r="AT343" s="4">
        <f t="shared" si="142"/>
        <v>0.22015775612917235</v>
      </c>
      <c r="AU343" s="3">
        <f t="shared" si="143"/>
        <v>16.720091834568279</v>
      </c>
      <c r="AV343" s="4"/>
      <c r="AW343" s="4"/>
      <c r="AX343" s="4"/>
      <c r="AY343" s="4"/>
      <c r="AZ343" s="3">
        <f t="shared" si="134"/>
        <v>11.781872999611117</v>
      </c>
      <c r="BA343" s="3">
        <f t="shared" si="135"/>
        <v>46.121311345154211</v>
      </c>
      <c r="BB343" s="4">
        <f t="shared" si="136"/>
        <v>0.13369986502745554</v>
      </c>
      <c r="BC343" s="4">
        <f t="shared" si="137"/>
        <v>0.36564992141043262</v>
      </c>
      <c r="BD343" s="4">
        <f t="shared" si="144"/>
        <v>0.95288589005028301</v>
      </c>
      <c r="BE343" s="4"/>
    </row>
    <row r="344" spans="27:57" x14ac:dyDescent="0.2">
      <c r="AA344">
        <v>13.596314952926718</v>
      </c>
      <c r="AB344">
        <v>689.6463300647265</v>
      </c>
      <c r="AC344">
        <v>500</v>
      </c>
      <c r="AE344" s="3">
        <f t="shared" si="123"/>
        <v>8.6684949257802657</v>
      </c>
      <c r="AF344" s="3">
        <f t="shared" si="124"/>
        <v>24.283410219945665</v>
      </c>
      <c r="AG344" s="4">
        <f t="shared" si="125"/>
        <v>0.13136124137248884</v>
      </c>
      <c r="AH344" s="4">
        <f t="shared" si="126"/>
        <v>0.36243791381764801</v>
      </c>
      <c r="AI344" s="4">
        <f t="shared" si="138"/>
        <v>0.80456482400498319</v>
      </c>
      <c r="AJ344" s="3">
        <f t="shared" si="127"/>
        <v>26.845768158682549</v>
      </c>
      <c r="AK344" s="4">
        <f t="shared" si="128"/>
        <v>0.97448854720034106</v>
      </c>
      <c r="AL344" s="4">
        <f t="shared" si="129"/>
        <v>12.911440405675901</v>
      </c>
      <c r="AM344" s="3">
        <f t="shared" si="130"/>
        <v>32.854174153831238</v>
      </c>
      <c r="AN344" s="4">
        <f t="shared" si="131"/>
        <v>1.416402846475626</v>
      </c>
      <c r="AO344" s="3">
        <f t="shared" si="132"/>
        <v>-5020.9160048149615</v>
      </c>
      <c r="AP344" s="4">
        <f t="shared" si="133"/>
        <v>370.28506159194029</v>
      </c>
      <c r="AQ344" s="4">
        <f t="shared" si="139"/>
        <v>9.5736093005253124</v>
      </c>
      <c r="AR344" s="4">
        <f t="shared" si="140"/>
        <v>0.29586734834614031</v>
      </c>
      <c r="AS344" s="4">
        <f t="shared" si="141"/>
        <v>9.5942946346862019</v>
      </c>
      <c r="AT344" s="4">
        <f t="shared" si="142"/>
        <v>0.29434595565756949</v>
      </c>
      <c r="AU344" s="3">
        <f t="shared" si="143"/>
        <v>16.016166627609927</v>
      </c>
      <c r="AV344" s="4"/>
      <c r="AW344" s="4"/>
      <c r="AX344" s="4"/>
      <c r="AY344" s="4"/>
      <c r="AZ344" s="3">
        <f t="shared" si="134"/>
        <v>8.0037915961318671</v>
      </c>
      <c r="BA344" s="3">
        <f t="shared" si="135"/>
        <v>31.276317496295952</v>
      </c>
      <c r="BB344" s="4">
        <f t="shared" si="136"/>
        <v>0.16918941181082273</v>
      </c>
      <c r="BC344" s="4">
        <f t="shared" si="137"/>
        <v>0.41132640543833643</v>
      </c>
      <c r="BD344" s="4">
        <f t="shared" si="144"/>
        <v>0.97272593122338857</v>
      </c>
      <c r="BE344" s="4"/>
    </row>
    <row r="345" spans="27:57" x14ac:dyDescent="0.2">
      <c r="AA345">
        <v>17.049977832733166</v>
      </c>
      <c r="AB345">
        <v>736.98355087291873</v>
      </c>
      <c r="AC345">
        <v>500</v>
      </c>
      <c r="AE345" s="3">
        <f t="shared" si="123"/>
        <v>7.9511239642335614</v>
      </c>
      <c r="AF345" s="3">
        <f t="shared" si="124"/>
        <v>82.789141720310226</v>
      </c>
      <c r="AG345" s="4">
        <f t="shared" si="125"/>
        <v>0.28479066053615815</v>
      </c>
      <c r="AH345" s="4">
        <f t="shared" si="126"/>
        <v>0.53365781221318043</v>
      </c>
      <c r="AI345" s="4">
        <f t="shared" si="138"/>
        <v>1.6097417815699442</v>
      </c>
      <c r="AJ345" s="3">
        <f t="shared" si="127"/>
        <v>27.459464858040157</v>
      </c>
      <c r="AK345" s="4">
        <f t="shared" si="128"/>
        <v>0.61052789202590518</v>
      </c>
      <c r="AL345" s="4">
        <f t="shared" si="129"/>
        <v>6.3552821706316873</v>
      </c>
      <c r="AM345" s="3">
        <f t="shared" si="130"/>
        <v>33.997653259592369</v>
      </c>
      <c r="AN345" s="4">
        <f t="shared" si="131"/>
        <v>0.99399985109203137</v>
      </c>
      <c r="AO345" s="3">
        <f t="shared" si="132"/>
        <v>-6308.3332824069912</v>
      </c>
      <c r="AP345" s="4">
        <f t="shared" si="133"/>
        <v>370.99070287915708</v>
      </c>
      <c r="AQ345" s="4">
        <f t="shared" si="139"/>
        <v>8.7605913157538993</v>
      </c>
      <c r="AR345" s="4">
        <f t="shared" si="140"/>
        <v>0.48618165948960951</v>
      </c>
      <c r="AS345" s="4">
        <f t="shared" si="141"/>
        <v>8.7773186933981151</v>
      </c>
      <c r="AT345" s="4">
        <f t="shared" si="142"/>
        <v>0.48520058034638025</v>
      </c>
      <c r="AU345" s="3">
        <f t="shared" si="143"/>
        <v>68.436889235623752</v>
      </c>
      <c r="AV345" s="4"/>
      <c r="AW345" s="4"/>
      <c r="AX345" s="4"/>
      <c r="AY345" s="4"/>
      <c r="AZ345" s="3">
        <f t="shared" si="134"/>
        <v>7.36693132788099</v>
      </c>
      <c r="BA345" s="3">
        <f t="shared" si="135"/>
        <v>93.761389615129929</v>
      </c>
      <c r="BB345" s="4">
        <f t="shared" si="136"/>
        <v>0.32253466488987859</v>
      </c>
      <c r="BC345" s="4">
        <f t="shared" si="137"/>
        <v>0.56792135449362935</v>
      </c>
      <c r="BD345" s="4">
        <f t="shared" si="144"/>
        <v>1.7672346079554937</v>
      </c>
      <c r="BE345" s="4"/>
    </row>
    <row r="346" spans="27:57" x14ac:dyDescent="0.2">
      <c r="AA346">
        <v>13.281396340168378</v>
      </c>
      <c r="AB346">
        <v>764.56401291766088</v>
      </c>
      <c r="AC346">
        <v>500</v>
      </c>
      <c r="AE346" s="3">
        <f t="shared" si="123"/>
        <v>7.5830515292269105</v>
      </c>
      <c r="AF346" s="3">
        <f t="shared" si="124"/>
        <v>32.471133584383544</v>
      </c>
      <c r="AG346" s="4">
        <f t="shared" si="125"/>
        <v>0.18408142870020308</v>
      </c>
      <c r="AH346" s="4">
        <f t="shared" si="126"/>
        <v>0.42904711710976812</v>
      </c>
      <c r="AI346" s="4">
        <f t="shared" si="138"/>
        <v>1.0241872162961678</v>
      </c>
      <c r="AJ346" s="3">
        <f t="shared" si="127"/>
        <v>27.862667431817428</v>
      </c>
      <c r="AK346" s="4">
        <f t="shared" si="128"/>
        <v>1.0978718440582425</v>
      </c>
      <c r="AL346" s="4">
        <f t="shared" si="129"/>
        <v>16.008366982101887</v>
      </c>
      <c r="AM346" s="3">
        <f t="shared" si="130"/>
        <v>34.706342675292412</v>
      </c>
      <c r="AN346" s="4">
        <f t="shared" si="131"/>
        <v>1.613154655307306</v>
      </c>
      <c r="AO346" s="3">
        <f t="shared" si="132"/>
        <v>-7114.1963261688943</v>
      </c>
      <c r="AP346" s="4">
        <f t="shared" si="133"/>
        <v>536.65123304487599</v>
      </c>
      <c r="AQ346" s="4">
        <f t="shared" si="139"/>
        <v>8.3434684590339252</v>
      </c>
      <c r="AR346" s="4">
        <f t="shared" si="140"/>
        <v>0.37179282619555126</v>
      </c>
      <c r="AS346" s="4">
        <f t="shared" si="141"/>
        <v>8.3583329412549734</v>
      </c>
      <c r="AT346" s="4">
        <f t="shared" si="142"/>
        <v>0.37067363045435564</v>
      </c>
      <c r="AU346" s="3">
        <f t="shared" si="143"/>
        <v>24.236553229720801</v>
      </c>
      <c r="AV346" s="4"/>
      <c r="AW346" s="4"/>
      <c r="AX346" s="4"/>
      <c r="AY346" s="4"/>
      <c r="AZ346" s="3">
        <f t="shared" si="134"/>
        <v>7.0392050072985404</v>
      </c>
      <c r="BA346" s="3">
        <f t="shared" si="135"/>
        <v>38.964952636155317</v>
      </c>
      <c r="BB346" s="4">
        <f t="shared" si="136"/>
        <v>0.22089540335446795</v>
      </c>
      <c r="BC346" s="4">
        <f t="shared" si="137"/>
        <v>0.46999510992612248</v>
      </c>
      <c r="BD346" s="4">
        <f t="shared" si="144"/>
        <v>1.1742535383340547</v>
      </c>
      <c r="BE346" s="4"/>
    </row>
    <row r="347" spans="27:57" x14ac:dyDescent="0.2">
      <c r="AA347">
        <v>6.578996714218408</v>
      </c>
      <c r="AB347">
        <v>1383.2769352845535</v>
      </c>
      <c r="AC347">
        <v>500</v>
      </c>
      <c r="AE347" s="3">
        <f t="shared" si="123"/>
        <v>3.6575274085363132</v>
      </c>
      <c r="AF347" s="3">
        <f t="shared" si="124"/>
        <v>8.5349829040426215</v>
      </c>
      <c r="AG347" s="4">
        <f t="shared" si="125"/>
        <v>0.19718928694327856</v>
      </c>
      <c r="AH347" s="4">
        <f t="shared" si="126"/>
        <v>0.4440600037644446</v>
      </c>
      <c r="AI347" s="4">
        <f t="shared" si="138"/>
        <v>0.759000954685913</v>
      </c>
      <c r="AJ347" s="3">
        <f t="shared" si="127"/>
        <v>40.891162587351189</v>
      </c>
      <c r="AK347" s="4">
        <f t="shared" si="128"/>
        <v>5.215410094213599</v>
      </c>
      <c r="AL347" s="4">
        <f t="shared" si="129"/>
        <v>178.95201624906809</v>
      </c>
      <c r="AM347" s="3">
        <f t="shared" si="130"/>
        <v>54.278606732159737</v>
      </c>
      <c r="AN347" s="4">
        <f t="shared" si="131"/>
        <v>7.2502863415106749</v>
      </c>
      <c r="AO347" s="3">
        <f t="shared" si="132"/>
        <v>-35986.323212320014</v>
      </c>
      <c r="AP347" s="4">
        <f t="shared" si="133"/>
        <v>5470.8801011021978</v>
      </c>
      <c r="AQ347" s="4">
        <f t="shared" si="139"/>
        <v>3.9209163851214806</v>
      </c>
      <c r="AR347" s="4">
        <f t="shared" si="140"/>
        <v>0.40402517960714779</v>
      </c>
      <c r="AS347" s="4">
        <f t="shared" si="141"/>
        <v>3.9229658273993055</v>
      </c>
      <c r="AT347" s="4">
        <f t="shared" si="142"/>
        <v>0.40371366671743991</v>
      </c>
      <c r="AU347" s="3">
        <f t="shared" si="143"/>
        <v>7.0545000717370678</v>
      </c>
      <c r="AV347" s="4"/>
      <c r="AW347" s="4"/>
      <c r="AX347" s="4"/>
      <c r="AY347" s="4"/>
      <c r="AZ347" s="3">
        <f t="shared" si="134"/>
        <v>3.487609138000983</v>
      </c>
      <c r="BA347" s="3">
        <f t="shared" si="135"/>
        <v>9.5566771463914453</v>
      </c>
      <c r="BB347" s="4">
        <f t="shared" si="136"/>
        <v>0.22079415661763865</v>
      </c>
      <c r="BC347" s="4">
        <f t="shared" si="137"/>
        <v>0.46988738716594497</v>
      </c>
      <c r="BD347" s="4">
        <f t="shared" si="144"/>
        <v>0.82617208417446075</v>
      </c>
      <c r="BE347" s="4"/>
    </row>
    <row r="348" spans="27:57" x14ac:dyDescent="0.2">
      <c r="AA348">
        <v>7.0929708272268037</v>
      </c>
      <c r="AB348">
        <v>1521.0657807470729</v>
      </c>
      <c r="AC348">
        <v>500</v>
      </c>
      <c r="AE348" s="3">
        <f t="shared" si="123"/>
        <v>3.2721669643668498</v>
      </c>
      <c r="AF348" s="3">
        <f t="shared" si="124"/>
        <v>14.598542158445545</v>
      </c>
      <c r="AG348" s="4">
        <f t="shared" si="125"/>
        <v>0.29017042184777586</v>
      </c>
      <c r="AH348" s="4">
        <f t="shared" si="126"/>
        <v>0.53867469018673586</v>
      </c>
      <c r="AI348" s="4">
        <f t="shared" si="138"/>
        <v>1.0529407716883625</v>
      </c>
      <c r="AJ348" s="3">
        <f t="shared" si="127"/>
        <v>44.245622160253191</v>
      </c>
      <c r="AK348" s="4">
        <f t="shared" si="128"/>
        <v>5.2379534948055406</v>
      </c>
      <c r="AL348" s="4">
        <f t="shared" si="129"/>
        <v>194.60385989111728</v>
      </c>
      <c r="AM348" s="3">
        <f t="shared" si="130"/>
        <v>59.051089277457564</v>
      </c>
      <c r="AN348" s="4">
        <f t="shared" si="131"/>
        <v>7.3252970745045687</v>
      </c>
      <c r="AO348" s="3">
        <f t="shared" si="132"/>
        <v>-45230.341296761922</v>
      </c>
      <c r="AP348" s="4">
        <f t="shared" si="133"/>
        <v>6377.7837762905328</v>
      </c>
      <c r="AQ348" s="4">
        <f t="shared" si="139"/>
        <v>3.4929506765407821</v>
      </c>
      <c r="AR348" s="4">
        <f t="shared" si="140"/>
        <v>0.50754757609704571</v>
      </c>
      <c r="AS348" s="4">
        <f t="shared" si="141"/>
        <v>3.494413373280671</v>
      </c>
      <c r="AT348" s="4">
        <f t="shared" si="142"/>
        <v>0.50734135831108296</v>
      </c>
      <c r="AU348" s="3">
        <f t="shared" si="143"/>
        <v>12.949615749351272</v>
      </c>
      <c r="AV348" s="4"/>
      <c r="AW348" s="4"/>
      <c r="AX348" s="4"/>
      <c r="AY348" s="4"/>
      <c r="AZ348" s="3">
        <f t="shared" si="134"/>
        <v>3.131292452611711</v>
      </c>
      <c r="BA348" s="3">
        <f t="shared" si="135"/>
        <v>15.694895543892883</v>
      </c>
      <c r="BB348" s="4">
        <f t="shared" si="136"/>
        <v>0.31196227756163192</v>
      </c>
      <c r="BC348" s="4">
        <f t="shared" si="137"/>
        <v>0.55853583373104354</v>
      </c>
      <c r="BD348" s="4">
        <f t="shared" si="144"/>
        <v>1.1117077892646017</v>
      </c>
      <c r="BE348" s="4"/>
    </row>
    <row r="349" spans="27:57" x14ac:dyDescent="0.2">
      <c r="AA349">
        <v>6.1897784533349958</v>
      </c>
      <c r="AB349">
        <v>1537.3477256393328</v>
      </c>
      <c r="AC349">
        <v>500</v>
      </c>
      <c r="AE349" s="3">
        <f t="shared" si="123"/>
        <v>3.2318307149123866</v>
      </c>
      <c r="AF349" s="3">
        <f t="shared" si="124"/>
        <v>8.7494548232394287</v>
      </c>
      <c r="AG349" s="4">
        <f t="shared" si="125"/>
        <v>0.22836565207316167</v>
      </c>
      <c r="AH349" s="4">
        <f t="shared" si="126"/>
        <v>0.47787618906277562</v>
      </c>
      <c r="AI349" s="4">
        <f t="shared" si="138"/>
        <v>0.82188421574040049</v>
      </c>
      <c r="AJ349" s="3">
        <f t="shared" si="127"/>
        <v>44.646871198461803</v>
      </c>
      <c r="AK349" s="4">
        <f t="shared" si="128"/>
        <v>6.2129998731063596</v>
      </c>
      <c r="AL349" s="4">
        <f t="shared" si="129"/>
        <v>238.93391234551237</v>
      </c>
      <c r="AM349" s="3">
        <f t="shared" si="130"/>
        <v>59.619427467509318</v>
      </c>
      <c r="AN349" s="4">
        <f t="shared" si="131"/>
        <v>8.6319162175161406</v>
      </c>
      <c r="AO349" s="3">
        <f t="shared" si="132"/>
        <v>-46390.397218539329</v>
      </c>
      <c r="AP349" s="4">
        <f t="shared" si="133"/>
        <v>7495.6781323885043</v>
      </c>
      <c r="AQ349" s="4">
        <f t="shared" si="139"/>
        <v>3.4482707704321696</v>
      </c>
      <c r="AR349" s="4">
        <f t="shared" si="140"/>
        <v>0.44290885426209836</v>
      </c>
      <c r="AS349" s="4">
        <f t="shared" si="141"/>
        <v>3.4496784561149298</v>
      </c>
      <c r="AT349" s="4">
        <f t="shared" si="142"/>
        <v>0.44268143324963838</v>
      </c>
      <c r="AU349" s="3">
        <f t="shared" si="143"/>
        <v>7.5081479947654053</v>
      </c>
      <c r="AV349" s="4"/>
      <c r="AW349" s="4"/>
      <c r="AX349" s="4"/>
      <c r="AY349" s="4"/>
      <c r="AZ349" s="3">
        <f t="shared" si="134"/>
        <v>3.0938883343650736</v>
      </c>
      <c r="BA349" s="3">
        <f t="shared" si="135"/>
        <v>9.5845356287355994</v>
      </c>
      <c r="BB349" s="4">
        <f t="shared" si="136"/>
        <v>0.25016172697538136</v>
      </c>
      <c r="BC349" s="4">
        <f t="shared" si="137"/>
        <v>0.50016170082822353</v>
      </c>
      <c r="BD349" s="4">
        <f t="shared" si="144"/>
        <v>0.88004160054370995</v>
      </c>
      <c r="BE349" s="4"/>
    </row>
    <row r="350" spans="27:57" x14ac:dyDescent="0.2">
      <c r="AA350">
        <v>3993.7362859247378</v>
      </c>
      <c r="AB350">
        <v>30.863641842460979</v>
      </c>
      <c r="AC350">
        <v>600</v>
      </c>
      <c r="AE350" s="3">
        <f t="shared" si="123"/>
        <v>4931.199162807502</v>
      </c>
      <c r="AF350" s="3">
        <f t="shared" si="124"/>
        <v>878836.64553330885</v>
      </c>
      <c r="AG350" s="4">
        <f t="shared" si="125"/>
        <v>5.5099719678886862E-2</v>
      </c>
      <c r="AH350" s="4">
        <f t="shared" si="126"/>
        <v>0.23473329478130464</v>
      </c>
      <c r="AI350" s="4">
        <f t="shared" si="138"/>
        <v>7.1870676722571014</v>
      </c>
      <c r="AJ350" s="3">
        <f t="shared" si="127"/>
        <v>4390.953387197218</v>
      </c>
      <c r="AK350" s="4">
        <f t="shared" si="128"/>
        <v>9.9460022603997708E-2</v>
      </c>
      <c r="AL350" s="4">
        <f t="shared" si="129"/>
        <v>39.507221871255332</v>
      </c>
      <c r="AM350" s="3">
        <f t="shared" si="130"/>
        <v>4399.9437878711042</v>
      </c>
      <c r="AN350" s="4">
        <f t="shared" si="131"/>
        <v>0.10171114787372854</v>
      </c>
      <c r="AO350" s="3">
        <f t="shared" si="132"/>
        <v>1146.3194998012168</v>
      </c>
      <c r="AP350" s="4">
        <f t="shared" si="133"/>
        <v>0.71297065761672096</v>
      </c>
      <c r="AQ350" s="4">
        <f t="shared" si="139"/>
        <v>4155.046226323444</v>
      </c>
      <c r="AR350" s="4">
        <f t="shared" si="140"/>
        <v>4.0390734102102928E-2</v>
      </c>
      <c r="AS350" s="4">
        <f t="shared" si="141"/>
        <v>4168.3371866938442</v>
      </c>
      <c r="AT350" s="4">
        <f t="shared" si="142"/>
        <v>4.3718685528751196E-2</v>
      </c>
      <c r="AU350" s="3">
        <f t="shared" si="143"/>
        <v>30485.474549383332</v>
      </c>
      <c r="AV350" s="4"/>
      <c r="AW350" s="4"/>
      <c r="AX350" s="4"/>
      <c r="AY350" s="4"/>
      <c r="AZ350" s="3">
        <f t="shared" si="134"/>
        <v>3689.4544477259742</v>
      </c>
      <c r="BA350" s="3">
        <f t="shared" si="135"/>
        <v>92587.437057618532</v>
      </c>
      <c r="BB350" s="4">
        <f t="shared" si="136"/>
        <v>5.8048806380457301E-3</v>
      </c>
      <c r="BC350" s="4">
        <f t="shared" si="137"/>
        <v>7.6189767279115181E-2</v>
      </c>
      <c r="BD350" s="4">
        <f t="shared" si="144"/>
        <v>1.3290296276114271</v>
      </c>
      <c r="BE350" s="4"/>
    </row>
    <row r="351" spans="27:57" x14ac:dyDescent="0.2">
      <c r="AA351">
        <v>3947.9688475853113</v>
      </c>
      <c r="AB351">
        <v>31.152431887834616</v>
      </c>
      <c r="AC351">
        <v>600</v>
      </c>
      <c r="AE351" s="3">
        <f t="shared" si="123"/>
        <v>4602.6598974748167</v>
      </c>
      <c r="AF351" s="3">
        <f t="shared" si="124"/>
        <v>428620.37080542283</v>
      </c>
      <c r="AG351" s="4">
        <f t="shared" si="125"/>
        <v>2.7499536470317394E-2</v>
      </c>
      <c r="AH351" s="4">
        <f t="shared" si="126"/>
        <v>0.16582984191730207</v>
      </c>
      <c r="AI351" s="4">
        <f t="shared" si="138"/>
        <v>4.2430767614110909</v>
      </c>
      <c r="AJ351" s="3">
        <f t="shared" si="127"/>
        <v>4224.8790359957429</v>
      </c>
      <c r="AK351" s="4">
        <f t="shared" si="128"/>
        <v>7.0139912218354417E-2</v>
      </c>
      <c r="AL351" s="4">
        <f t="shared" si="129"/>
        <v>19.422456307475656</v>
      </c>
      <c r="AM351" s="3">
        <f t="shared" si="130"/>
        <v>4232.4282196111799</v>
      </c>
      <c r="AN351" s="4">
        <f t="shared" si="131"/>
        <v>7.205208121129221E-2</v>
      </c>
      <c r="AO351" s="3">
        <f t="shared" si="132"/>
        <v>1110.9039158527614</v>
      </c>
      <c r="AP351" s="4">
        <f t="shared" si="133"/>
        <v>0.71861380909015493</v>
      </c>
      <c r="AQ351" s="4">
        <f t="shared" si="139"/>
        <v>4012.3288552335939</v>
      </c>
      <c r="AR351" s="4">
        <f t="shared" si="140"/>
        <v>1.6302055596929793E-2</v>
      </c>
      <c r="AS351" s="4">
        <f t="shared" si="141"/>
        <v>4024.3446923438291</v>
      </c>
      <c r="AT351" s="4">
        <f t="shared" si="142"/>
        <v>1.9345604716519339E-2</v>
      </c>
      <c r="AU351" s="3">
        <f t="shared" si="143"/>
        <v>5833.2696625772132</v>
      </c>
      <c r="AV351" s="4"/>
      <c r="AW351" s="4"/>
      <c r="AX351" s="4"/>
      <c r="AY351" s="4"/>
      <c r="AZ351" s="3">
        <f t="shared" si="134"/>
        <v>3568.8053322124747</v>
      </c>
      <c r="BA351" s="3">
        <f t="shared" si="135"/>
        <v>143764.97138988733</v>
      </c>
      <c r="BB351" s="4">
        <f t="shared" si="136"/>
        <v>9.2237101714539495E-3</v>
      </c>
      <c r="BC351" s="4">
        <f t="shared" si="137"/>
        <v>9.6040148747562601E-2</v>
      </c>
      <c r="BD351" s="4">
        <f t="shared" si="144"/>
        <v>1.870105444457254</v>
      </c>
      <c r="BE351" s="4"/>
    </row>
    <row r="352" spans="27:57" x14ac:dyDescent="0.2">
      <c r="AA352">
        <v>3747.1506278443753</v>
      </c>
      <c r="AB352">
        <v>31.728564937446524</v>
      </c>
      <c r="AC352">
        <v>600</v>
      </c>
      <c r="AE352" s="3">
        <f t="shared" si="123"/>
        <v>4066.712803172014</v>
      </c>
      <c r="AF352" s="3">
        <f t="shared" si="124"/>
        <v>102119.98390013247</v>
      </c>
      <c r="AG352" s="4">
        <f t="shared" si="125"/>
        <v>7.2729137163141033E-3</v>
      </c>
      <c r="AH352" s="4">
        <f t="shared" si="126"/>
        <v>8.528137965766093E-2</v>
      </c>
      <c r="AI352" s="4">
        <f t="shared" si="138"/>
        <v>1.5245157028235405</v>
      </c>
      <c r="AJ352" s="3">
        <f t="shared" si="127"/>
        <v>3923.346818835807</v>
      </c>
      <c r="AK352" s="4">
        <f t="shared" si="128"/>
        <v>4.7021379306759307E-2</v>
      </c>
      <c r="AL352" s="4">
        <f t="shared" si="129"/>
        <v>8.2849879290143136</v>
      </c>
      <c r="AM352" s="3">
        <f t="shared" si="130"/>
        <v>3928.3865447147459</v>
      </c>
      <c r="AN352" s="4">
        <f t="shared" si="131"/>
        <v>4.8366328143747521E-2</v>
      </c>
      <c r="AO352" s="3">
        <f t="shared" si="132"/>
        <v>1049.9037106925334</v>
      </c>
      <c r="AP352" s="4">
        <f t="shared" si="133"/>
        <v>0.71981278177319707</v>
      </c>
      <c r="AQ352" s="4">
        <f t="shared" si="139"/>
        <v>3747.1549120495879</v>
      </c>
      <c r="AR352" s="4">
        <f t="shared" si="140"/>
        <v>1.1433234577589546E-6</v>
      </c>
      <c r="AS352" s="4">
        <f t="shared" si="141"/>
        <v>3756.758948881472</v>
      </c>
      <c r="AT352" s="4">
        <f t="shared" si="142"/>
        <v>2.5641672810532336E-3</v>
      </c>
      <c r="AU352" s="3">
        <f t="shared" si="143"/>
        <v>92.319833151913656</v>
      </c>
      <c r="AV352" s="4"/>
      <c r="AW352" s="4"/>
      <c r="AX352" s="4"/>
      <c r="AY352" s="4"/>
      <c r="AZ352" s="3">
        <f t="shared" si="134"/>
        <v>3346.3121655439545</v>
      </c>
      <c r="BA352" s="3">
        <f t="shared" si="135"/>
        <v>160671.47285936587</v>
      </c>
      <c r="BB352" s="4">
        <f t="shared" si="136"/>
        <v>1.1442909743523327E-2</v>
      </c>
      <c r="BC352" s="4">
        <f t="shared" si="137"/>
        <v>0.10697153707189276</v>
      </c>
      <c r="BD352" s="4">
        <f t="shared" si="144"/>
        <v>2.1416718576468226</v>
      </c>
      <c r="BE352" s="4"/>
    </row>
    <row r="353" spans="27:57" x14ac:dyDescent="0.2">
      <c r="AA353">
        <v>3761.5690772602493</v>
      </c>
      <c r="AB353">
        <v>31.795832450730838</v>
      </c>
      <c r="AC353">
        <v>600</v>
      </c>
      <c r="AE353" s="3">
        <f t="shared" si="123"/>
        <v>4012.4566151565436</v>
      </c>
      <c r="AF353" s="3">
        <f t="shared" si="124"/>
        <v>62944.556671664541</v>
      </c>
      <c r="AG353" s="4">
        <f t="shared" si="125"/>
        <v>4.4485665906023328E-3</v>
      </c>
      <c r="AH353" s="4">
        <f t="shared" si="126"/>
        <v>6.6697575597635728E-2</v>
      </c>
      <c r="AI353" s="4">
        <f t="shared" si="138"/>
        <v>1.0564515696821761</v>
      </c>
      <c r="AJ353" s="3">
        <f t="shared" si="127"/>
        <v>3890.4892100226389</v>
      </c>
      <c r="AK353" s="4">
        <f t="shared" si="128"/>
        <v>3.4272966975868742E-2</v>
      </c>
      <c r="AL353" s="4">
        <f t="shared" si="129"/>
        <v>4.4184754526899921</v>
      </c>
      <c r="AM353" s="3">
        <f t="shared" si="130"/>
        <v>3895.2640426875187</v>
      </c>
      <c r="AN353" s="4">
        <f t="shared" si="131"/>
        <v>3.5542339561299915E-2</v>
      </c>
      <c r="AO353" s="3">
        <f t="shared" si="132"/>
        <v>1043.5065880826046</v>
      </c>
      <c r="AP353" s="4">
        <f t="shared" si="133"/>
        <v>0.72258741853475517</v>
      </c>
      <c r="AQ353" s="4">
        <f t="shared" si="139"/>
        <v>3717.7893619951183</v>
      </c>
      <c r="AR353" s="4">
        <f t="shared" si="140"/>
        <v>1.1638684380353878E-2</v>
      </c>
      <c r="AS353" s="4">
        <f t="shared" si="141"/>
        <v>3727.1229089738777</v>
      </c>
      <c r="AT353" s="4">
        <f t="shared" si="142"/>
        <v>9.1573935182018788E-3</v>
      </c>
      <c r="AU353" s="3">
        <f t="shared" si="143"/>
        <v>1186.5385096130346</v>
      </c>
      <c r="AV353" s="4"/>
      <c r="AW353" s="4"/>
      <c r="AX353" s="4"/>
      <c r="AY353" s="4"/>
      <c r="AZ353" s="3">
        <f t="shared" si="134"/>
        <v>3321.7954045012843</v>
      </c>
      <c r="BA353" s="3">
        <f t="shared" si="135"/>
        <v>193400.8832519092</v>
      </c>
      <c r="BB353" s="4">
        <f t="shared" si="136"/>
        <v>1.3668484668424529E-2</v>
      </c>
      <c r="BC353" s="4">
        <f t="shared" si="137"/>
        <v>0.11691229477015892</v>
      </c>
      <c r="BD353" s="4">
        <f t="shared" si="144"/>
        <v>2.4517421772451242</v>
      </c>
      <c r="BE353" s="4"/>
    </row>
    <row r="354" spans="27:57" x14ac:dyDescent="0.2">
      <c r="AA354">
        <v>3880.3349470620387</v>
      </c>
      <c r="AB354">
        <v>31.879993037794037</v>
      </c>
      <c r="AC354">
        <v>600</v>
      </c>
      <c r="AE354" s="3">
        <f t="shared" si="123"/>
        <v>3946.6527084462114</v>
      </c>
      <c r="AF354" s="3">
        <f t="shared" si="124"/>
        <v>4398.045475008058</v>
      </c>
      <c r="AG354" s="4">
        <f t="shared" si="125"/>
        <v>2.9209309152334023E-4</v>
      </c>
      <c r="AH354" s="4">
        <f t="shared" si="126"/>
        <v>1.7090731158243062E-2</v>
      </c>
      <c r="AI354" s="4">
        <f t="shared" si="138"/>
        <v>0.13917959601037122</v>
      </c>
      <c r="AJ354" s="3">
        <f t="shared" si="127"/>
        <v>3850.0220612545331</v>
      </c>
      <c r="AK354" s="4">
        <f t="shared" si="128"/>
        <v>7.8119250582882648E-3</v>
      </c>
      <c r="AL354" s="4">
        <f t="shared" si="129"/>
        <v>0.23680199222868376</v>
      </c>
      <c r="AM354" s="3">
        <f t="shared" si="130"/>
        <v>3854.4730095106415</v>
      </c>
      <c r="AN354" s="4">
        <f t="shared" si="131"/>
        <v>6.6648724669962685E-3</v>
      </c>
      <c r="AO354" s="3">
        <f t="shared" si="132"/>
        <v>1035.6941763395905</v>
      </c>
      <c r="AP354" s="4">
        <f t="shared" si="133"/>
        <v>0.73309155254142233</v>
      </c>
      <c r="AQ354" s="4">
        <f t="shared" si="139"/>
        <v>3681.496770356041</v>
      </c>
      <c r="AR354" s="4">
        <f t="shared" si="140"/>
        <v>5.1242529167886991E-2</v>
      </c>
      <c r="AS354" s="4">
        <f t="shared" si="141"/>
        <v>3690.4950855274046</v>
      </c>
      <c r="AT354" s="4">
        <f t="shared" si="142"/>
        <v>4.8923575960464365E-2</v>
      </c>
      <c r="AU354" s="3">
        <f t="shared" si="143"/>
        <v>36039.173027489051</v>
      </c>
      <c r="AV354" s="4"/>
      <c r="AW354" s="4"/>
      <c r="AX354" s="4"/>
      <c r="AY354" s="4"/>
      <c r="AZ354" s="3">
        <f t="shared" si="134"/>
        <v>3291.526491949076</v>
      </c>
      <c r="BA354" s="3">
        <f t="shared" si="135"/>
        <v>346695.39681251388</v>
      </c>
      <c r="BB354" s="4">
        <f t="shared" si="136"/>
        <v>2.3025530510616839E-2</v>
      </c>
      <c r="BC354" s="4">
        <f t="shared" si="137"/>
        <v>0.15174165713678245</v>
      </c>
      <c r="BD354" s="4">
        <f t="shared" si="144"/>
        <v>3.6820683111686936</v>
      </c>
      <c r="BE354" s="4"/>
    </row>
    <row r="355" spans="27:57" x14ac:dyDescent="0.2">
      <c r="AA355">
        <v>3599.748067177637</v>
      </c>
      <c r="AB355">
        <v>32.021007471258294</v>
      </c>
      <c r="AC355">
        <v>600</v>
      </c>
      <c r="AE355" s="3">
        <f t="shared" si="123"/>
        <v>3841.2660933689958</v>
      </c>
      <c r="AF355" s="3">
        <f t="shared" si="124"/>
        <v>58330.956975369867</v>
      </c>
      <c r="AG355" s="4">
        <f t="shared" si="125"/>
        <v>4.5014754621504633E-3</v>
      </c>
      <c r="AH355" s="4">
        <f t="shared" si="126"/>
        <v>6.7093035869235068E-2</v>
      </c>
      <c r="AI355" s="4">
        <f t="shared" si="138"/>
        <v>1.0426828226106994</v>
      </c>
      <c r="AJ355" s="3">
        <f t="shared" si="127"/>
        <v>3783.7721203817673</v>
      </c>
      <c r="AK355" s="4">
        <f t="shared" si="128"/>
        <v>5.1121370098661745E-2</v>
      </c>
      <c r="AL355" s="4">
        <f t="shared" si="129"/>
        <v>9.407561730904165</v>
      </c>
      <c r="AM355" s="3">
        <f t="shared" si="130"/>
        <v>3787.6984835616759</v>
      </c>
      <c r="AN355" s="4">
        <f t="shared" si="131"/>
        <v>5.2212102868465546E-2</v>
      </c>
      <c r="AO355" s="3">
        <f t="shared" si="132"/>
        <v>1023.0610584830384</v>
      </c>
      <c r="AP355" s="4">
        <f t="shared" si="133"/>
        <v>0.71579648370082638</v>
      </c>
      <c r="AQ355" s="4">
        <f t="shared" si="139"/>
        <v>3621.7812120266349</v>
      </c>
      <c r="AR355" s="4">
        <f t="shared" si="140"/>
        <v>6.1207463516392141E-3</v>
      </c>
      <c r="AS355" s="4">
        <f t="shared" si="141"/>
        <v>3630.2256910501119</v>
      </c>
      <c r="AT355" s="4">
        <f t="shared" si="142"/>
        <v>8.4665991351918872E-3</v>
      </c>
      <c r="AU355" s="3">
        <f t="shared" si="143"/>
        <v>928.88555691204897</v>
      </c>
      <c r="AV355" s="4"/>
      <c r="AW355" s="4"/>
      <c r="AX355" s="4"/>
      <c r="AY355" s="4"/>
      <c r="AZ355" s="3">
        <f t="shared" si="134"/>
        <v>3241.7946441954282</v>
      </c>
      <c r="BA355" s="3">
        <f t="shared" si="135"/>
        <v>128130.65302468013</v>
      </c>
      <c r="BB355" s="4">
        <f t="shared" si="136"/>
        <v>9.8880083654971657E-3</v>
      </c>
      <c r="BC355" s="4">
        <f t="shared" si="137"/>
        <v>9.9438465220945391E-2</v>
      </c>
      <c r="BD355" s="4">
        <f t="shared" si="144"/>
        <v>1.8813416598019717</v>
      </c>
      <c r="BE355" s="4"/>
    </row>
    <row r="356" spans="27:57" x14ac:dyDescent="0.2">
      <c r="AA356">
        <v>3440.4737964336405</v>
      </c>
      <c r="AB356">
        <v>32.081728822870559</v>
      </c>
      <c r="AC356">
        <v>600</v>
      </c>
      <c r="AE356" s="3">
        <f t="shared" si="123"/>
        <v>3797.6578082161559</v>
      </c>
      <c r="AF356" s="3">
        <f t="shared" si="124"/>
        <v>127580.41827305211</v>
      </c>
      <c r="AG356" s="4">
        <f t="shared" si="125"/>
        <v>1.0778231632139744E-2</v>
      </c>
      <c r="AH356" s="4">
        <f t="shared" si="126"/>
        <v>0.10381826251743835</v>
      </c>
      <c r="AI356" s="4">
        <f t="shared" si="138"/>
        <v>1.9620937832552456</v>
      </c>
      <c r="AJ356" s="3">
        <f t="shared" si="127"/>
        <v>3755.8277542280066</v>
      </c>
      <c r="AK356" s="4">
        <f t="shared" si="128"/>
        <v>9.1660037673084088E-2</v>
      </c>
      <c r="AL356" s="4">
        <f t="shared" si="129"/>
        <v>28.905355651787769</v>
      </c>
      <c r="AM356" s="3">
        <f t="shared" si="130"/>
        <v>3759.5349675414946</v>
      </c>
      <c r="AN356" s="4">
        <f t="shared" si="131"/>
        <v>9.2737567552059127E-2</v>
      </c>
      <c r="AO356" s="3">
        <f t="shared" si="132"/>
        <v>1017.7904252643027</v>
      </c>
      <c r="AP356" s="4">
        <f t="shared" si="133"/>
        <v>0.7041714352484435</v>
      </c>
      <c r="AQ356" s="4">
        <f t="shared" si="139"/>
        <v>3596.4817591948959</v>
      </c>
      <c r="AR356" s="4">
        <f t="shared" si="140"/>
        <v>4.5344906542515051E-2</v>
      </c>
      <c r="AS356" s="4">
        <f t="shared" si="141"/>
        <v>3604.6907549764142</v>
      </c>
      <c r="AT356" s="4">
        <f t="shared" si="142"/>
        <v>4.7730913897091526E-2</v>
      </c>
      <c r="AU356" s="3">
        <f t="shared" si="143"/>
        <v>26967.209473039049</v>
      </c>
      <c r="AV356" s="4"/>
      <c r="AW356" s="4"/>
      <c r="AX356" s="4"/>
      <c r="AY356" s="4"/>
      <c r="AZ356" s="3">
        <f t="shared" si="134"/>
        <v>3220.7512039241983</v>
      </c>
      <c r="BA356" s="3">
        <f t="shared" si="135"/>
        <v>48278.01765907037</v>
      </c>
      <c r="BB356" s="4">
        <f t="shared" si="136"/>
        <v>4.0786169548082092E-3</v>
      </c>
      <c r="BC356" s="4">
        <f t="shared" si="137"/>
        <v>6.3864050566873762E-2</v>
      </c>
      <c r="BD356" s="4">
        <f t="shared" si="144"/>
        <v>0.9466595434280608</v>
      </c>
      <c r="BE356" s="4"/>
    </row>
    <row r="357" spans="27:57" x14ac:dyDescent="0.2">
      <c r="AA357">
        <v>3360.2536749933229</v>
      </c>
      <c r="AB357">
        <v>32.103428884166021</v>
      </c>
      <c r="AC357">
        <v>600</v>
      </c>
      <c r="AE357" s="3">
        <f t="shared" si="123"/>
        <v>3782.3206380650249</v>
      </c>
      <c r="AF357" s="3">
        <f t="shared" si="124"/>
        <v>178140.5213165695</v>
      </c>
      <c r="AG357" s="4">
        <f t="shared" si="125"/>
        <v>1.5776787988471559E-2</v>
      </c>
      <c r="AH357" s="4">
        <f t="shared" si="126"/>
        <v>0.12560568453884385</v>
      </c>
      <c r="AI357" s="4">
        <f t="shared" si="138"/>
        <v>2.5804768926150632</v>
      </c>
      <c r="AJ357" s="3">
        <f t="shared" si="127"/>
        <v>3745.9245492750319</v>
      </c>
      <c r="AK357" s="4">
        <f t="shared" si="128"/>
        <v>0.1147743330070089</v>
      </c>
      <c r="AL357" s="4">
        <f t="shared" si="129"/>
        <v>44.265117355913141</v>
      </c>
      <c r="AM357" s="3">
        <f t="shared" si="130"/>
        <v>3749.5544018836977</v>
      </c>
      <c r="AN357" s="4">
        <f t="shared" si="131"/>
        <v>0.11585456472751224</v>
      </c>
      <c r="AO357" s="3">
        <f t="shared" si="132"/>
        <v>1015.9307951787287</v>
      </c>
      <c r="AP357" s="4">
        <f t="shared" si="133"/>
        <v>0.69766247032502759</v>
      </c>
      <c r="AQ357" s="4">
        <f t="shared" si="139"/>
        <v>3587.5000792333844</v>
      </c>
      <c r="AR357" s="4">
        <f t="shared" si="140"/>
        <v>6.7627752610229089E-2</v>
      </c>
      <c r="AS357" s="4">
        <f t="shared" si="141"/>
        <v>3595.6253547168449</v>
      </c>
      <c r="AT357" s="4">
        <f t="shared" si="142"/>
        <v>7.004580680177061E-2</v>
      </c>
      <c r="AU357" s="3">
        <f t="shared" si="143"/>
        <v>55399.827615872215</v>
      </c>
      <c r="AV357" s="4"/>
      <c r="AW357" s="4"/>
      <c r="AX357" s="4"/>
      <c r="AY357" s="4"/>
      <c r="AZ357" s="3">
        <f t="shared" si="134"/>
        <v>3213.2841277801731</v>
      </c>
      <c r="BA357" s="3">
        <f t="shared" si="135"/>
        <v>21600.047808038264</v>
      </c>
      <c r="BB357" s="4">
        <f t="shared" si="136"/>
        <v>1.9129806755346704E-3</v>
      </c>
      <c r="BC357" s="4">
        <f t="shared" si="137"/>
        <v>4.3737634544344879E-2</v>
      </c>
      <c r="BD357" s="4">
        <f t="shared" si="144"/>
        <v>0.53023570580529167</v>
      </c>
      <c r="BE357" s="4"/>
    </row>
    <row r="358" spans="27:57" x14ac:dyDescent="0.2">
      <c r="AA358">
        <v>3210.6471681882635</v>
      </c>
      <c r="AB358">
        <v>32.216934619785704</v>
      </c>
      <c r="AC358">
        <v>600</v>
      </c>
      <c r="AE358" s="3">
        <f t="shared" si="123"/>
        <v>3704.137173720741</v>
      </c>
      <c r="AF358" s="3">
        <f t="shared" si="124"/>
        <v>243532.38556044461</v>
      </c>
      <c r="AG358" s="4">
        <f t="shared" si="125"/>
        <v>2.3624985986826445E-2</v>
      </c>
      <c r="AH358" s="4">
        <f t="shared" si="126"/>
        <v>0.15370421590453023</v>
      </c>
      <c r="AI358" s="4">
        <f t="shared" si="138"/>
        <v>3.4144830451100066</v>
      </c>
      <c r="AJ358" s="3">
        <f t="shared" si="127"/>
        <v>3694.825665310228</v>
      </c>
      <c r="AK358" s="4">
        <f t="shared" si="128"/>
        <v>0.15080401917697533</v>
      </c>
      <c r="AL358" s="4">
        <f t="shared" si="129"/>
        <v>73.016063365059836</v>
      </c>
      <c r="AM358" s="3">
        <f t="shared" si="130"/>
        <v>3698.0588893108552</v>
      </c>
      <c r="AN358" s="4">
        <f t="shared" si="131"/>
        <v>0.15181105104041479</v>
      </c>
      <c r="AO358" s="3">
        <f t="shared" si="132"/>
        <v>1006.4036231680911</v>
      </c>
      <c r="AP358" s="4">
        <f t="shared" si="133"/>
        <v>0.68654181837863093</v>
      </c>
      <c r="AQ358" s="4">
        <f t="shared" si="139"/>
        <v>3541.0249990410421</v>
      </c>
      <c r="AR358" s="4">
        <f t="shared" si="140"/>
        <v>0.10290069682094886</v>
      </c>
      <c r="AS358" s="4">
        <f t="shared" si="141"/>
        <v>3548.7160648563545</v>
      </c>
      <c r="AT358" s="4">
        <f t="shared" si="142"/>
        <v>0.10529618452558269</v>
      </c>
      <c r="AU358" s="3">
        <f t="shared" si="143"/>
        <v>114290.57889438035</v>
      </c>
      <c r="AV358" s="4"/>
      <c r="AW358" s="4"/>
      <c r="AX358" s="4"/>
      <c r="AY358" s="4"/>
      <c r="AZ358" s="3">
        <f t="shared" si="134"/>
        <v>3174.6761216058349</v>
      </c>
      <c r="BA358" s="3">
        <f t="shared" si="135"/>
        <v>1293.9161922352553</v>
      </c>
      <c r="BB358" s="4">
        <f t="shared" si="136"/>
        <v>1.2552232771562364E-4</v>
      </c>
      <c r="BC358" s="4">
        <f t="shared" si="137"/>
        <v>1.120367474160258E-2</v>
      </c>
      <c r="BD358" s="4">
        <f t="shared" si="144"/>
        <v>6.7195010956123638E-2</v>
      </c>
      <c r="BE358" s="4"/>
    </row>
    <row r="359" spans="27:57" x14ac:dyDescent="0.2">
      <c r="AA359">
        <v>3464.9160827286141</v>
      </c>
      <c r="AB359">
        <v>32.250745479427437</v>
      </c>
      <c r="AC359">
        <v>600</v>
      </c>
      <c r="AE359" s="3">
        <f t="shared" si="123"/>
        <v>3681.4885860517747</v>
      </c>
      <c r="AF359" s="3">
        <f t="shared" si="124"/>
        <v>46903.649195660415</v>
      </c>
      <c r="AG359" s="4">
        <f t="shared" si="125"/>
        <v>3.9068001103447344E-3</v>
      </c>
      <c r="AH359" s="4">
        <f t="shared" si="126"/>
        <v>6.2504400727826634E-2</v>
      </c>
      <c r="AI359" s="4">
        <f t="shared" si="138"/>
        <v>0.91983992079087318</v>
      </c>
      <c r="AJ359" s="3">
        <f t="shared" si="127"/>
        <v>3679.828439467959</v>
      </c>
      <c r="AK359" s="4">
        <f t="shared" si="128"/>
        <v>6.2025270340776005E-2</v>
      </c>
      <c r="AL359" s="4">
        <f t="shared" si="129"/>
        <v>13.32999702633116</v>
      </c>
      <c r="AM359" s="3">
        <f t="shared" si="130"/>
        <v>3682.9460664946141</v>
      </c>
      <c r="AN359" s="4">
        <f t="shared" si="131"/>
        <v>6.2925040191536719E-2</v>
      </c>
      <c r="AO359" s="3">
        <f t="shared" si="132"/>
        <v>1003.629083055478</v>
      </c>
      <c r="AP359" s="4">
        <f t="shared" si="133"/>
        <v>0.71034534196709254</v>
      </c>
      <c r="AQ359" s="4">
        <f t="shared" si="139"/>
        <v>3527.3432374786298</v>
      </c>
      <c r="AR359" s="4">
        <f t="shared" si="140"/>
        <v>1.8016931221276341E-2</v>
      </c>
      <c r="AS359" s="4">
        <f t="shared" si="141"/>
        <v>3534.9061563616733</v>
      </c>
      <c r="AT359" s="4">
        <f t="shared" si="142"/>
        <v>2.0199644655734966E-2</v>
      </c>
      <c r="AU359" s="3">
        <f t="shared" si="143"/>
        <v>4898.6104071610462</v>
      </c>
      <c r="AV359" s="4"/>
      <c r="AW359" s="4"/>
      <c r="AX359" s="4"/>
      <c r="AY359" s="4"/>
      <c r="AZ359" s="3">
        <f t="shared" si="134"/>
        <v>3163.3196716172611</v>
      </c>
      <c r="BA359" s="3">
        <f t="shared" si="135"/>
        <v>90960.395195248289</v>
      </c>
      <c r="BB359" s="4">
        <f t="shared" si="136"/>
        <v>7.576469807357239E-3</v>
      </c>
      <c r="BC359" s="4">
        <f t="shared" si="137"/>
        <v>8.7042919340732355E-2</v>
      </c>
      <c r="BD359" s="4">
        <f t="shared" si="144"/>
        <v>1.5116335874782854</v>
      </c>
      <c r="BE359" s="4"/>
    </row>
    <row r="360" spans="27:57" x14ac:dyDescent="0.2">
      <c r="AA360">
        <v>3937.8086385177348</v>
      </c>
      <c r="AB360">
        <v>32.269110777284332</v>
      </c>
      <c r="AC360">
        <v>600</v>
      </c>
      <c r="AE360" s="3">
        <f t="shared" si="123"/>
        <v>3669.3056870183773</v>
      </c>
      <c r="AF360" s="3">
        <f t="shared" si="124"/>
        <v>72093.834963866349</v>
      </c>
      <c r="AG360" s="4">
        <f t="shared" si="125"/>
        <v>4.649314377187205E-3</v>
      </c>
      <c r="AH360" s="4">
        <f t="shared" si="126"/>
        <v>6.8185881069230195E-2</v>
      </c>
      <c r="AI360" s="4">
        <f t="shared" si="138"/>
        <v>1.1172979158322807</v>
      </c>
      <c r="AJ360" s="3">
        <f t="shared" si="127"/>
        <v>3671.7247008624777</v>
      </c>
      <c r="AK360" s="4">
        <f t="shared" si="128"/>
        <v>6.7571576498805228E-2</v>
      </c>
      <c r="AL360" s="4">
        <f t="shared" si="129"/>
        <v>17.979711148375529</v>
      </c>
      <c r="AM360" s="3">
        <f t="shared" si="130"/>
        <v>3674.7800190341709</v>
      </c>
      <c r="AN360" s="4">
        <f t="shared" si="131"/>
        <v>6.6795683495319072E-2</v>
      </c>
      <c r="AO360" s="3">
        <f t="shared" si="132"/>
        <v>1002.13393663338</v>
      </c>
      <c r="AP360" s="4">
        <f t="shared" si="133"/>
        <v>0.74550974193337083</v>
      </c>
      <c r="AQ360" s="4">
        <f t="shared" si="139"/>
        <v>3519.9424725379622</v>
      </c>
      <c r="AR360" s="4">
        <f t="shared" si="140"/>
        <v>0.10611642269571162</v>
      </c>
      <c r="AS360" s="4">
        <f t="shared" si="141"/>
        <v>3527.4360133296195</v>
      </c>
      <c r="AT360" s="4">
        <f t="shared" si="142"/>
        <v>0.10421345038812939</v>
      </c>
      <c r="AU360" s="3">
        <f t="shared" si="143"/>
        <v>168405.69150378538</v>
      </c>
      <c r="AV360" s="4"/>
      <c r="AW360" s="4"/>
      <c r="AX360" s="4"/>
      <c r="AY360" s="4"/>
      <c r="AZ360" s="3">
        <f t="shared" si="134"/>
        <v>3157.1784488918115</v>
      </c>
      <c r="BA360" s="3">
        <f t="shared" si="135"/>
        <v>609383.49295540503</v>
      </c>
      <c r="BB360" s="4">
        <f t="shared" si="136"/>
        <v>3.9298997430753109E-2</v>
      </c>
      <c r="BC360" s="4">
        <f t="shared" si="137"/>
        <v>0.19823974735343342</v>
      </c>
      <c r="BD360" s="4">
        <f t="shared" si="144"/>
        <v>5.5387709662412963</v>
      </c>
      <c r="BE360" s="4"/>
    </row>
    <row r="361" spans="27:57" x14ac:dyDescent="0.2">
      <c r="AA361">
        <v>3583.4790434200031</v>
      </c>
      <c r="AB361">
        <v>32.327138434854845</v>
      </c>
      <c r="AC361">
        <v>600</v>
      </c>
      <c r="AE361" s="3">
        <f t="shared" si="123"/>
        <v>3631.3525178361028</v>
      </c>
      <c r="AF361" s="3">
        <f t="shared" si="124"/>
        <v>2291.8695526689548</v>
      </c>
      <c r="AG361" s="4">
        <f t="shared" si="125"/>
        <v>1.7847613687428312E-4</v>
      </c>
      <c r="AH361" s="4">
        <f t="shared" si="126"/>
        <v>1.3359496131002962E-2</v>
      </c>
      <c r="AI361" s="4">
        <f t="shared" si="138"/>
        <v>9.2435235557309578E-2</v>
      </c>
      <c r="AJ361" s="3">
        <f t="shared" si="127"/>
        <v>3646.314020108437</v>
      </c>
      <c r="AK361" s="4">
        <f t="shared" si="128"/>
        <v>1.7534629316114388E-2</v>
      </c>
      <c r="AL361" s="4">
        <f t="shared" si="129"/>
        <v>1.1017880243183775</v>
      </c>
      <c r="AM361" s="3">
        <f t="shared" si="130"/>
        <v>3649.1746600727265</v>
      </c>
      <c r="AN361" s="4">
        <f t="shared" si="131"/>
        <v>1.8332914984769879E-2</v>
      </c>
      <c r="AO361" s="3">
        <f t="shared" si="132"/>
        <v>997.4641480337342</v>
      </c>
      <c r="AP361" s="4">
        <f t="shared" si="133"/>
        <v>0.72164923083189747</v>
      </c>
      <c r="AQ361" s="4">
        <f t="shared" si="139"/>
        <v>3496.7004991440681</v>
      </c>
      <c r="AR361" s="4">
        <f t="shared" si="140"/>
        <v>2.4216283456513606E-2</v>
      </c>
      <c r="AS361" s="4">
        <f t="shared" si="141"/>
        <v>3503.9758829840102</v>
      </c>
      <c r="AT361" s="4">
        <f t="shared" si="142"/>
        <v>2.2186026337164398E-2</v>
      </c>
      <c r="AU361" s="3">
        <f t="shared" si="143"/>
        <v>6320.7525193112215</v>
      </c>
      <c r="AV361" s="4"/>
      <c r="AW361" s="4"/>
      <c r="AX361" s="4"/>
      <c r="AY361" s="4"/>
      <c r="AZ361" s="3">
        <f t="shared" si="134"/>
        <v>3137.8998268122855</v>
      </c>
      <c r="BA361" s="3">
        <f t="shared" si="135"/>
        <v>198540.83827274735</v>
      </c>
      <c r="BB361" s="4">
        <f t="shared" si="136"/>
        <v>1.5461090176549014E-2</v>
      </c>
      <c r="BC361" s="4">
        <f t="shared" si="137"/>
        <v>0.1243426321763739</v>
      </c>
      <c r="BD361" s="4">
        <f t="shared" si="144"/>
        <v>2.6247172131046748</v>
      </c>
      <c r="BE361" s="4"/>
    </row>
    <row r="362" spans="27:57" x14ac:dyDescent="0.2">
      <c r="AA362">
        <v>3272.6930383095369</v>
      </c>
      <c r="AB362">
        <v>32.392810565402492</v>
      </c>
      <c r="AC362">
        <v>600</v>
      </c>
      <c r="AE362" s="3">
        <f t="shared" si="123"/>
        <v>3589.3633094130641</v>
      </c>
      <c r="AF362" s="3">
        <f t="shared" si="124"/>
        <v>100280.06060078146</v>
      </c>
      <c r="AG362" s="4">
        <f t="shared" si="125"/>
        <v>9.3627632639936825E-3</v>
      </c>
      <c r="AH362" s="4">
        <f t="shared" si="126"/>
        <v>9.676137278890623E-2</v>
      </c>
      <c r="AI362" s="4">
        <f t="shared" si="138"/>
        <v>1.7218910479722651</v>
      </c>
      <c r="AJ362" s="3">
        <f t="shared" si="127"/>
        <v>3617.9068868563486</v>
      </c>
      <c r="AK362" s="4">
        <f t="shared" si="128"/>
        <v>0.1054831126860364</v>
      </c>
      <c r="AL362" s="4">
        <f t="shared" si="129"/>
        <v>36.414231287043648</v>
      </c>
      <c r="AM362" s="3">
        <f t="shared" si="130"/>
        <v>3620.5511569699297</v>
      </c>
      <c r="AN362" s="4">
        <f t="shared" si="131"/>
        <v>0.10629109256151748</v>
      </c>
      <c r="AO362" s="3">
        <f t="shared" si="132"/>
        <v>992.27684160622744</v>
      </c>
      <c r="AP362" s="4">
        <f t="shared" si="133"/>
        <v>0.69680112678127193</v>
      </c>
      <c r="AQ362" s="4">
        <f t="shared" si="139"/>
        <v>3470.6540659379662</v>
      </c>
      <c r="AR362" s="4">
        <f t="shared" si="140"/>
        <v>6.0488724518656126E-2</v>
      </c>
      <c r="AS362" s="4">
        <f t="shared" si="141"/>
        <v>3477.6844721527441</v>
      </c>
      <c r="AT362" s="4">
        <f t="shared" si="142"/>
        <v>6.2636926666697915E-2</v>
      </c>
      <c r="AU362" s="3">
        <f t="shared" si="143"/>
        <v>42021.487949094007</v>
      </c>
      <c r="AV362" s="4"/>
      <c r="AW362" s="4"/>
      <c r="AX362" s="4"/>
      <c r="AY362" s="4"/>
      <c r="AZ362" s="3">
        <f t="shared" si="134"/>
        <v>3116.3087315529997</v>
      </c>
      <c r="BA362" s="3">
        <f t="shared" si="135"/>
        <v>24456.051399722717</v>
      </c>
      <c r="BB362" s="4">
        <f t="shared" si="136"/>
        <v>2.2833673838633557E-3</v>
      </c>
      <c r="BC362" s="4">
        <f t="shared" si="137"/>
        <v>4.7784593582695205E-2</v>
      </c>
      <c r="BD362" s="4">
        <f t="shared" si="144"/>
        <v>0.59756407639345188</v>
      </c>
      <c r="BE362" s="4"/>
    </row>
    <row r="363" spans="27:57" x14ac:dyDescent="0.2">
      <c r="AA363">
        <v>3129.4792954596633</v>
      </c>
      <c r="AB363">
        <v>32.831661252130274</v>
      </c>
      <c r="AC363">
        <v>600</v>
      </c>
      <c r="AE363" s="3">
        <f t="shared" si="123"/>
        <v>3332.4832980739579</v>
      </c>
      <c r="AF363" s="3">
        <f t="shared" si="124"/>
        <v>41210.625077424564</v>
      </c>
      <c r="AG363" s="4">
        <f t="shared" si="125"/>
        <v>4.2078963794076928E-3</v>
      </c>
      <c r="AH363" s="4">
        <f t="shared" si="126"/>
        <v>6.4868300266059789E-2</v>
      </c>
      <c r="AI363" s="4">
        <f t="shared" si="138"/>
        <v>0.92424012442977099</v>
      </c>
      <c r="AJ363" s="3">
        <f t="shared" si="127"/>
        <v>3437.1614439798104</v>
      </c>
      <c r="AK363" s="4">
        <f t="shared" si="128"/>
        <v>9.8317361922330371E-2</v>
      </c>
      <c r="AL363" s="4">
        <f t="shared" si="129"/>
        <v>30.250497153095512</v>
      </c>
      <c r="AM363" s="3">
        <f t="shared" si="130"/>
        <v>3438.4607665390145</v>
      </c>
      <c r="AN363" s="4">
        <f t="shared" si="131"/>
        <v>9.8732550021222457E-2</v>
      </c>
      <c r="AO363" s="3">
        <f t="shared" si="132"/>
        <v>960.08585759168636</v>
      </c>
      <c r="AP363" s="4">
        <f t="shared" si="133"/>
        <v>0.69321226729807539</v>
      </c>
      <c r="AQ363" s="4">
        <f t="shared" si="139"/>
        <v>3303.3682735204602</v>
      </c>
      <c r="AR363" s="4">
        <f t="shared" si="140"/>
        <v>5.5564827769616493E-2</v>
      </c>
      <c r="AS363" s="4">
        <f t="shared" si="141"/>
        <v>3308.8128703362245</v>
      </c>
      <c r="AT363" s="4">
        <f t="shared" si="142"/>
        <v>5.7304604998263904E-2</v>
      </c>
      <c r="AU363" s="3">
        <f t="shared" si="143"/>
        <v>32160.531078007189</v>
      </c>
      <c r="AV363" s="4"/>
      <c r="AW363" s="4"/>
      <c r="AX363" s="4"/>
      <c r="AY363" s="4"/>
      <c r="AZ363" s="3">
        <f t="shared" si="134"/>
        <v>2977.9574324160671</v>
      </c>
      <c r="BA363" s="3">
        <f t="shared" si="135"/>
        <v>22958.874980202298</v>
      </c>
      <c r="BB363" s="4">
        <f t="shared" si="136"/>
        <v>2.3442635660818911E-3</v>
      </c>
      <c r="BC363" s="4">
        <f t="shared" si="137"/>
        <v>4.8417595624750835E-2</v>
      </c>
      <c r="BD363" s="4">
        <f t="shared" si="144"/>
        <v>0.59599260314030089</v>
      </c>
      <c r="BE363" s="4"/>
    </row>
    <row r="364" spans="27:57" x14ac:dyDescent="0.2">
      <c r="AA364">
        <v>3027.0601185914343</v>
      </c>
      <c r="AB364">
        <v>33.005637477106276</v>
      </c>
      <c r="AC364">
        <v>600</v>
      </c>
      <c r="AE364" s="3">
        <f t="shared" si="123"/>
        <v>3240.7639143374467</v>
      </c>
      <c r="AF364" s="3">
        <f t="shared" si="124"/>
        <v>45669.312316253418</v>
      </c>
      <c r="AG364" s="4">
        <f t="shared" si="125"/>
        <v>4.9840498735314017E-3</v>
      </c>
      <c r="AH364" s="4">
        <f t="shared" si="126"/>
        <v>7.0597803602742495E-2</v>
      </c>
      <c r="AI364" s="4">
        <f t="shared" si="138"/>
        <v>1.0320418480667786</v>
      </c>
      <c r="AJ364" s="3">
        <f t="shared" si="127"/>
        <v>3369.6176762875953</v>
      </c>
      <c r="AK364" s="4">
        <f t="shared" si="128"/>
        <v>0.11316509889983997</v>
      </c>
      <c r="AL364" s="4">
        <f t="shared" si="129"/>
        <v>38.765559895573702</v>
      </c>
      <c r="AM364" s="3">
        <f t="shared" si="130"/>
        <v>3370.4287377620535</v>
      </c>
      <c r="AN364" s="4">
        <f t="shared" si="131"/>
        <v>0.1134330359221267</v>
      </c>
      <c r="AO364" s="3">
        <f t="shared" si="132"/>
        <v>948.41510888531047</v>
      </c>
      <c r="AP364" s="4">
        <f t="shared" si="133"/>
        <v>0.68668771952681551</v>
      </c>
      <c r="AQ364" s="4">
        <f t="shared" si="139"/>
        <v>3240.1714079701342</v>
      </c>
      <c r="AR364" s="4">
        <f t="shared" si="140"/>
        <v>7.0402067031911417E-2</v>
      </c>
      <c r="AS364" s="4">
        <f t="shared" si="141"/>
        <v>3245.0113992538709</v>
      </c>
      <c r="AT364" s="4">
        <f t="shared" si="142"/>
        <v>7.2000975244540147E-2</v>
      </c>
      <c r="AU364" s="3">
        <f t="shared" si="143"/>
        <v>47502.760742396211</v>
      </c>
      <c r="AV364" s="4"/>
      <c r="AW364" s="4"/>
      <c r="AX364" s="4"/>
      <c r="AY364" s="4"/>
      <c r="AZ364" s="3">
        <f t="shared" si="134"/>
        <v>2925.8204641291386</v>
      </c>
      <c r="BA364" s="3">
        <f t="shared" si="135"/>
        <v>10249.467635645025</v>
      </c>
      <c r="BB364" s="4">
        <f t="shared" si="136"/>
        <v>1.1185598223912897E-3</v>
      </c>
      <c r="BC364" s="4">
        <f t="shared" si="137"/>
        <v>3.3444877371449425E-2</v>
      </c>
      <c r="BD364" s="4">
        <f t="shared" si="144"/>
        <v>0.33651539327986341</v>
      </c>
      <c r="BE364" s="4"/>
    </row>
    <row r="365" spans="27:57" x14ac:dyDescent="0.2">
      <c r="AA365">
        <v>3408.8721828178768</v>
      </c>
      <c r="AB365">
        <v>33.056191691229529</v>
      </c>
      <c r="AC365">
        <v>600</v>
      </c>
      <c r="AE365" s="3">
        <f t="shared" si="123"/>
        <v>3215.0703314828015</v>
      </c>
      <c r="AF365" s="3">
        <f t="shared" si="124"/>
        <v>37559.157580902625</v>
      </c>
      <c r="AG365" s="4">
        <f t="shared" si="125"/>
        <v>3.2321715849071256E-3</v>
      </c>
      <c r="AH365" s="4">
        <f t="shared" si="126"/>
        <v>5.6852190678171106E-2</v>
      </c>
      <c r="AI365" s="4">
        <f t="shared" si="138"/>
        <v>0.7914548862617663</v>
      </c>
      <c r="AJ365" s="3">
        <f t="shared" si="127"/>
        <v>3350.4025952256966</v>
      </c>
      <c r="AK365" s="4">
        <f t="shared" si="128"/>
        <v>1.7152179505846857E-2</v>
      </c>
      <c r="AL365" s="4">
        <f t="shared" si="129"/>
        <v>1.0028808620139116</v>
      </c>
      <c r="AM365" s="3">
        <f t="shared" si="130"/>
        <v>3351.0762062035828</v>
      </c>
      <c r="AN365" s="4">
        <f t="shared" si="131"/>
        <v>1.6954574274039829E-2</v>
      </c>
      <c r="AO365" s="3">
        <f t="shared" si="132"/>
        <v>945.13048331094308</v>
      </c>
      <c r="AP365" s="4">
        <f t="shared" si="133"/>
        <v>0.72274393622770872</v>
      </c>
      <c r="AQ365" s="4">
        <f t="shared" si="139"/>
        <v>3222.1261093494663</v>
      </c>
      <c r="AR365" s="4">
        <f t="shared" si="140"/>
        <v>5.4782363037748319E-2</v>
      </c>
      <c r="AS365" s="4">
        <f t="shared" si="141"/>
        <v>3226.7929134305546</v>
      </c>
      <c r="AT365" s="4">
        <f t="shared" si="142"/>
        <v>5.3413346004897735E-2</v>
      </c>
      <c r="AU365" s="3">
        <f t="shared" si="143"/>
        <v>33152.860340621068</v>
      </c>
      <c r="AV365" s="4"/>
      <c r="AW365" s="4"/>
      <c r="AX365" s="4"/>
      <c r="AY365" s="4"/>
      <c r="AZ365" s="3">
        <f t="shared" si="134"/>
        <v>2910.9447069453649</v>
      </c>
      <c r="BA365" s="3">
        <f t="shared" si="135"/>
        <v>247931.7712287709</v>
      </c>
      <c r="BB365" s="4">
        <f t="shared" si="136"/>
        <v>2.1335889236471769E-2</v>
      </c>
      <c r="BC365" s="4">
        <f t="shared" si="137"/>
        <v>0.14606809794226722</v>
      </c>
      <c r="BD365" s="4">
        <f t="shared" si="144"/>
        <v>3.2594056932225972</v>
      </c>
      <c r="BE365" s="4"/>
    </row>
    <row r="366" spans="27:57" x14ac:dyDescent="0.2">
      <c r="AA366">
        <v>2888.801601469967</v>
      </c>
      <c r="AB366">
        <v>33.058549191794754</v>
      </c>
      <c r="AC366">
        <v>600</v>
      </c>
      <c r="AE366" s="3">
        <f t="shared" si="123"/>
        <v>3213.8822947238141</v>
      </c>
      <c r="AF366" s="3">
        <f t="shared" si="124"/>
        <v>105677.45712640185</v>
      </c>
      <c r="AG366" s="4">
        <f t="shared" si="125"/>
        <v>1.2663300771811062E-2</v>
      </c>
      <c r="AH366" s="4">
        <f t="shared" si="126"/>
        <v>0.11253133240040776</v>
      </c>
      <c r="AI366" s="4">
        <f t="shared" si="138"/>
        <v>2.0289392779928943</v>
      </c>
      <c r="AJ366" s="3">
        <f t="shared" si="127"/>
        <v>3349.5109711434216</v>
      </c>
      <c r="AK366" s="4">
        <f t="shared" si="128"/>
        <v>0.1594811389743839</v>
      </c>
      <c r="AL366" s="4">
        <f t="shared" si="129"/>
        <v>73.474455011693024</v>
      </c>
      <c r="AM366" s="3">
        <f t="shared" si="130"/>
        <v>3350.1782198098413</v>
      </c>
      <c r="AN366" s="4">
        <f t="shared" si="131"/>
        <v>0.15971211664556775</v>
      </c>
      <c r="AO366" s="3">
        <f t="shared" si="132"/>
        <v>944.9784505682411</v>
      </c>
      <c r="AP366" s="4">
        <f t="shared" si="133"/>
        <v>0.67288219097933599</v>
      </c>
      <c r="AQ366" s="4">
        <f t="shared" si="139"/>
        <v>3221.2880512408929</v>
      </c>
      <c r="AR366" s="4">
        <f t="shared" si="140"/>
        <v>0.11509494096158772</v>
      </c>
      <c r="AS366" s="4">
        <f t="shared" si="141"/>
        <v>3225.9468063021054</v>
      </c>
      <c r="AT366" s="4">
        <f t="shared" si="142"/>
        <v>0.11670763567168548</v>
      </c>
      <c r="AU366" s="3">
        <f t="shared" si="143"/>
        <v>113666.88914130459</v>
      </c>
      <c r="AV366" s="4"/>
      <c r="AW366" s="4"/>
      <c r="AX366" s="4"/>
      <c r="AY366" s="4"/>
      <c r="AZ366" s="3">
        <f t="shared" si="134"/>
        <v>2910.2539668279528</v>
      </c>
      <c r="BA366" s="3">
        <f t="shared" si="135"/>
        <v>460.20397945251159</v>
      </c>
      <c r="BB366" s="4">
        <f t="shared" si="136"/>
        <v>5.5146116935998377E-5</v>
      </c>
      <c r="BC366" s="4">
        <f t="shared" si="137"/>
        <v>7.4260431547357965E-3</v>
      </c>
      <c r="BD366" s="4">
        <f t="shared" si="144"/>
        <v>3.4394979991057548E-2</v>
      </c>
      <c r="BE366" s="4"/>
    </row>
    <row r="367" spans="27:57" x14ac:dyDescent="0.2">
      <c r="AA367">
        <v>3659.8743824757817</v>
      </c>
      <c r="AB367">
        <v>33.128441518589355</v>
      </c>
      <c r="AC367">
        <v>600</v>
      </c>
      <c r="AE367" s="3">
        <f t="shared" si="123"/>
        <v>3179.0628478624221</v>
      </c>
      <c r="AF367" s="3">
        <f t="shared" si="124"/>
        <v>231179.73181725384</v>
      </c>
      <c r="AG367" s="4">
        <f t="shared" si="125"/>
        <v>1.72590702626223E-2</v>
      </c>
      <c r="AH367" s="4">
        <f t="shared" si="126"/>
        <v>0.1313737807274431</v>
      </c>
      <c r="AI367" s="4">
        <f t="shared" si="138"/>
        <v>2.8806874281968193</v>
      </c>
      <c r="AJ367" s="3">
        <f t="shared" si="127"/>
        <v>3323.2547730344427</v>
      </c>
      <c r="AK367" s="4">
        <f t="shared" si="128"/>
        <v>9.1975727651512226E-2</v>
      </c>
      <c r="AL367" s="4">
        <f t="shared" si="129"/>
        <v>30.960833520135008</v>
      </c>
      <c r="AM367" s="3">
        <f t="shared" si="130"/>
        <v>3323.7352935016634</v>
      </c>
      <c r="AN367" s="4">
        <f t="shared" si="131"/>
        <v>9.1844433400124381E-2</v>
      </c>
      <c r="AO367" s="3">
        <f t="shared" si="132"/>
        <v>940.51660982996498</v>
      </c>
      <c r="AP367" s="4">
        <f t="shared" si="133"/>
        <v>0.74301942866308501</v>
      </c>
      <c r="AQ367" s="4">
        <f t="shared" si="139"/>
        <v>3196.5809212368822</v>
      </c>
      <c r="AR367" s="4">
        <f t="shared" si="140"/>
        <v>0.12658725760021769</v>
      </c>
      <c r="AS367" s="4">
        <f t="shared" si="141"/>
        <v>3201.0021463370322</v>
      </c>
      <c r="AT367" s="4">
        <f t="shared" si="142"/>
        <v>0.12537923113862118</v>
      </c>
      <c r="AU367" s="3">
        <f t="shared" si="143"/>
        <v>210563.72909897627</v>
      </c>
      <c r="AV367" s="4"/>
      <c r="AW367" s="4"/>
      <c r="AX367" s="4"/>
      <c r="AY367" s="4"/>
      <c r="AZ367" s="3">
        <f t="shared" si="134"/>
        <v>2889.8945820418739</v>
      </c>
      <c r="BA367" s="3">
        <f t="shared" si="135"/>
        <v>592868.89307624032</v>
      </c>
      <c r="BB367" s="4">
        <f t="shared" si="136"/>
        <v>4.426151809110395E-2</v>
      </c>
      <c r="BC367" s="4">
        <f t="shared" si="137"/>
        <v>0.2103842154038747</v>
      </c>
      <c r="BD367" s="4">
        <f t="shared" si="144"/>
        <v>5.8378484792507299</v>
      </c>
      <c r="BE367" s="4"/>
    </row>
    <row r="368" spans="27:57" x14ac:dyDescent="0.2">
      <c r="AA368">
        <v>3475.7300256104481</v>
      </c>
      <c r="AB368">
        <v>33.150535507171661</v>
      </c>
      <c r="AC368">
        <v>600</v>
      </c>
      <c r="AE368" s="3">
        <f t="shared" si="123"/>
        <v>3168.2152226350063</v>
      </c>
      <c r="AF368" s="3">
        <f t="shared" si="124"/>
        <v>94565.354049024827</v>
      </c>
      <c r="AG368" s="4">
        <f t="shared" si="125"/>
        <v>7.8278046988759457E-3</v>
      </c>
      <c r="AH368" s="4">
        <f t="shared" si="126"/>
        <v>8.8474881739824582E-2</v>
      </c>
      <c r="AI368" s="4">
        <f t="shared" si="138"/>
        <v>1.5515043730860301</v>
      </c>
      <c r="AJ368" s="3">
        <f t="shared" si="127"/>
        <v>3315.0256865625629</v>
      </c>
      <c r="AK368" s="4">
        <f t="shared" si="128"/>
        <v>4.6236139706984425E-2</v>
      </c>
      <c r="AL368" s="4">
        <f t="shared" si="129"/>
        <v>7.4303482717366149</v>
      </c>
      <c r="AM368" s="3">
        <f t="shared" si="130"/>
        <v>3315.4479337450266</v>
      </c>
      <c r="AN368" s="4">
        <f t="shared" si="131"/>
        <v>4.611465524779098E-2</v>
      </c>
      <c r="AO368" s="3">
        <f t="shared" si="132"/>
        <v>939.12423586259877</v>
      </c>
      <c r="AP368" s="4">
        <f t="shared" si="133"/>
        <v>0.72980518367572045</v>
      </c>
      <c r="AQ368" s="4">
        <f t="shared" si="139"/>
        <v>3188.8260888927753</v>
      </c>
      <c r="AR368" s="4">
        <f t="shared" si="140"/>
        <v>8.2544942962675436E-2</v>
      </c>
      <c r="AS368" s="4">
        <f t="shared" si="141"/>
        <v>3193.1726675043997</v>
      </c>
      <c r="AT368" s="4">
        <f t="shared" si="142"/>
        <v>8.1294391688670489E-2</v>
      </c>
      <c r="AU368" s="3">
        <f t="shared" si="143"/>
        <v>79838.660619869712</v>
      </c>
      <c r="AV368" s="4"/>
      <c r="AW368" s="4"/>
      <c r="AX368" s="4"/>
      <c r="AY368" s="4"/>
      <c r="AZ368" s="3">
        <f t="shared" si="134"/>
        <v>2883.5061770404259</v>
      </c>
      <c r="BA368" s="3">
        <f t="shared" si="135"/>
        <v>350729.08681508864</v>
      </c>
      <c r="BB368" s="4">
        <f t="shared" si="136"/>
        <v>2.9032184370401899E-2</v>
      </c>
      <c r="BC368" s="4">
        <f t="shared" si="137"/>
        <v>0.17038833402085338</v>
      </c>
      <c r="BD368" s="4">
        <f t="shared" si="144"/>
        <v>4.1465108175710599</v>
      </c>
      <c r="BE368" s="4"/>
    </row>
    <row r="369" spans="27:57" x14ac:dyDescent="0.2">
      <c r="AA369">
        <v>3559.4751129270526</v>
      </c>
      <c r="AB369">
        <v>33.231485280379346</v>
      </c>
      <c r="AC369">
        <v>600</v>
      </c>
      <c r="AE369" s="3">
        <f t="shared" si="123"/>
        <v>3129.1064529388486</v>
      </c>
      <c r="AF369" s="3">
        <f t="shared" si="124"/>
        <v>185217.1835000423</v>
      </c>
      <c r="AG369" s="4">
        <f t="shared" si="125"/>
        <v>1.4618720213246677E-2</v>
      </c>
      <c r="AH369" s="4">
        <f t="shared" si="126"/>
        <v>0.12090789971398344</v>
      </c>
      <c r="AI369" s="4">
        <f t="shared" si="138"/>
        <v>2.508274113592341</v>
      </c>
      <c r="AJ369" s="3">
        <f t="shared" si="127"/>
        <v>3285.1618065629273</v>
      </c>
      <c r="AK369" s="4">
        <f t="shared" si="128"/>
        <v>7.7065662116274802E-2</v>
      </c>
      <c r="AL369" s="4">
        <f t="shared" si="129"/>
        <v>21.140136582255852</v>
      </c>
      <c r="AM369" s="3">
        <f t="shared" si="130"/>
        <v>3285.373583752274</v>
      </c>
      <c r="AN369" s="4">
        <f t="shared" si="131"/>
        <v>7.7006165369527604E-2</v>
      </c>
      <c r="AO369" s="3">
        <f t="shared" si="132"/>
        <v>934.09539948604083</v>
      </c>
      <c r="AP369" s="4">
        <f t="shared" si="133"/>
        <v>0.7375749598322352</v>
      </c>
      <c r="AQ369" s="4">
        <f t="shared" si="139"/>
        <v>3160.6384349707928</v>
      </c>
      <c r="AR369" s="4">
        <f t="shared" si="140"/>
        <v>0.11204929527609075</v>
      </c>
      <c r="AS369" s="4">
        <f t="shared" si="141"/>
        <v>3164.7133127385841</v>
      </c>
      <c r="AT369" s="4">
        <f t="shared" si="142"/>
        <v>0.11090449790049105</v>
      </c>
      <c r="AU369" s="3">
        <f t="shared" si="143"/>
        <v>155836.87888804029</v>
      </c>
      <c r="AV369" s="4"/>
      <c r="AW369" s="4"/>
      <c r="AX369" s="4"/>
      <c r="AY369" s="4"/>
      <c r="AZ369" s="3">
        <f t="shared" si="134"/>
        <v>2860.292252782102</v>
      </c>
      <c r="BA369" s="3">
        <f t="shared" si="135"/>
        <v>488856.67192047357</v>
      </c>
      <c r="BB369" s="4">
        <f t="shared" si="136"/>
        <v>3.8584211119821361E-2</v>
      </c>
      <c r="BC369" s="4">
        <f t="shared" si="137"/>
        <v>0.19642864129200038</v>
      </c>
      <c r="BD369" s="4">
        <f t="shared" si="144"/>
        <v>5.1939791188638207</v>
      </c>
      <c r="BE369" s="4"/>
    </row>
    <row r="370" spans="27:57" x14ac:dyDescent="0.2">
      <c r="AA370">
        <v>3031.8226152864113</v>
      </c>
      <c r="AB370">
        <v>33.582100353413466</v>
      </c>
      <c r="AC370">
        <v>600</v>
      </c>
      <c r="AE370" s="3">
        <f t="shared" si="123"/>
        <v>2970.4500181494332</v>
      </c>
      <c r="AF370" s="3">
        <f t="shared" si="124"/>
        <v>3766.5956793378159</v>
      </c>
      <c r="AG370" s="4">
        <f t="shared" si="125"/>
        <v>4.0977119621348233E-4</v>
      </c>
      <c r="AH370" s="4">
        <f t="shared" si="126"/>
        <v>2.0242806036058398E-2</v>
      </c>
      <c r="AI370" s="4">
        <f t="shared" si="138"/>
        <v>0.15858348761314228</v>
      </c>
      <c r="AJ370" s="3">
        <f t="shared" si="127"/>
        <v>3160.810736385813</v>
      </c>
      <c r="AK370" s="4">
        <f t="shared" si="128"/>
        <v>4.2544745345273582E-2</v>
      </c>
      <c r="AL370" s="4">
        <f t="shared" si="129"/>
        <v>5.4877667647393569</v>
      </c>
      <c r="AM370" s="3">
        <f t="shared" si="130"/>
        <v>3160.1633252186839</v>
      </c>
      <c r="AN370" s="4">
        <f t="shared" si="131"/>
        <v>4.233120674183917E-2</v>
      </c>
      <c r="AO370" s="3">
        <f t="shared" si="132"/>
        <v>913.56309663580328</v>
      </c>
      <c r="AP370" s="4">
        <f t="shared" si="133"/>
        <v>0.69867528132100143</v>
      </c>
      <c r="AQ370" s="4">
        <f t="shared" si="139"/>
        <v>3042.5204796578778</v>
      </c>
      <c r="AR370" s="4">
        <f t="shared" si="140"/>
        <v>3.5285258172849548E-3</v>
      </c>
      <c r="AS370" s="4">
        <f t="shared" si="141"/>
        <v>3045.4505627037674</v>
      </c>
      <c r="AT370" s="4">
        <f t="shared" si="142"/>
        <v>4.4949685870948435E-3</v>
      </c>
      <c r="AU370" s="3">
        <f t="shared" si="143"/>
        <v>185.72095081022425</v>
      </c>
      <c r="AV370" s="4"/>
      <c r="AW370" s="4"/>
      <c r="AX370" s="4"/>
      <c r="AY370" s="4"/>
      <c r="AZ370" s="3">
        <f t="shared" si="134"/>
        <v>2763.1230955003934</v>
      </c>
      <c r="BA370" s="3">
        <f t="shared" si="135"/>
        <v>72199.431933236599</v>
      </c>
      <c r="BB370" s="4">
        <f t="shared" si="136"/>
        <v>7.8546385404492033E-3</v>
      </c>
      <c r="BC370" s="4">
        <f t="shared" si="137"/>
        <v>8.8626398665686529E-2</v>
      </c>
      <c r="BD370" s="4">
        <f t="shared" si="144"/>
        <v>1.4527689437455109</v>
      </c>
      <c r="BE370" s="4"/>
    </row>
    <row r="371" spans="27:57" x14ac:dyDescent="0.2">
      <c r="AA371">
        <v>3233.8397116347705</v>
      </c>
      <c r="AB371">
        <v>33.584226429812645</v>
      </c>
      <c r="AC371">
        <v>600</v>
      </c>
      <c r="AE371" s="3">
        <f t="shared" si="123"/>
        <v>2969.5376416296172</v>
      </c>
      <c r="AF371" s="3">
        <f t="shared" si="124"/>
        <v>69855.584209009001</v>
      </c>
      <c r="AG371" s="4">
        <f t="shared" si="125"/>
        <v>6.6798106102310146E-3</v>
      </c>
      <c r="AH371" s="4">
        <f t="shared" si="126"/>
        <v>8.173010834589059E-2</v>
      </c>
      <c r="AI371" s="4">
        <f t="shared" si="138"/>
        <v>1.3287165881129221</v>
      </c>
      <c r="AJ371" s="3">
        <f t="shared" si="127"/>
        <v>3160.0805463902775</v>
      </c>
      <c r="AK371" s="4">
        <f t="shared" si="128"/>
        <v>2.2808540874527855E-2</v>
      </c>
      <c r="AL371" s="4">
        <f t="shared" si="129"/>
        <v>1.6823389353500735</v>
      </c>
      <c r="AM371" s="3">
        <f t="shared" si="130"/>
        <v>3159.4281729432983</v>
      </c>
      <c r="AN371" s="4">
        <f t="shared" si="131"/>
        <v>2.3010274264291156E-2</v>
      </c>
      <c r="AO371" s="3">
        <f t="shared" si="132"/>
        <v>913.44447175527762</v>
      </c>
      <c r="AP371" s="4">
        <f t="shared" si="133"/>
        <v>0.71753563775320406</v>
      </c>
      <c r="AQ371" s="4">
        <f t="shared" si="139"/>
        <v>3041.8233826703345</v>
      </c>
      <c r="AR371" s="4">
        <f t="shared" si="140"/>
        <v>5.9377194322153951E-2</v>
      </c>
      <c r="AS371" s="4">
        <f t="shared" si="141"/>
        <v>3044.746679950169</v>
      </c>
      <c r="AT371" s="4">
        <f t="shared" si="142"/>
        <v>5.8473223333945411E-2</v>
      </c>
      <c r="AU371" s="3">
        <f t="shared" si="143"/>
        <v>35756.174631673726</v>
      </c>
      <c r="AV371" s="4"/>
      <c r="AW371" s="4"/>
      <c r="AX371" s="4"/>
      <c r="AY371" s="4"/>
      <c r="AZ371" s="3">
        <f t="shared" si="134"/>
        <v>2762.5500873155775</v>
      </c>
      <c r="BA371" s="3">
        <f t="shared" si="135"/>
        <v>222113.90999092616</v>
      </c>
      <c r="BB371" s="4">
        <f t="shared" si="136"/>
        <v>2.1239230470080885E-2</v>
      </c>
      <c r="BC371" s="4">
        <f t="shared" si="137"/>
        <v>0.14573685350686313</v>
      </c>
      <c r="BD371" s="4">
        <f t="shared" si="144"/>
        <v>3.1638313717821909</v>
      </c>
      <c r="BE371" s="4"/>
    </row>
    <row r="372" spans="27:57" x14ac:dyDescent="0.2">
      <c r="AA372">
        <v>2922.8499813021776</v>
      </c>
      <c r="AB372">
        <v>33.600852463321829</v>
      </c>
      <c r="AC372">
        <v>600</v>
      </c>
      <c r="AE372" s="3">
        <f t="shared" si="123"/>
        <v>2962.422308977069</v>
      </c>
      <c r="AF372" s="3">
        <f t="shared" si="124"/>
        <v>1565.9691176089689</v>
      </c>
      <c r="AG372" s="4">
        <f t="shared" si="125"/>
        <v>1.8330324048006577E-4</v>
      </c>
      <c r="AH372" s="4">
        <f t="shared" si="126"/>
        <v>1.3538952709868875E-2</v>
      </c>
      <c r="AI372" s="4">
        <f t="shared" si="138"/>
        <v>8.5168866941779636E-2</v>
      </c>
      <c r="AJ372" s="3">
        <f t="shared" si="127"/>
        <v>3154.3800272593235</v>
      </c>
      <c r="AK372" s="4">
        <f t="shared" si="128"/>
        <v>7.9213797299988481E-2</v>
      </c>
      <c r="AL372" s="4">
        <f t="shared" si="129"/>
        <v>18.340374129306369</v>
      </c>
      <c r="AM372" s="3">
        <f t="shared" si="130"/>
        <v>3153.6889474088903</v>
      </c>
      <c r="AN372" s="4">
        <f t="shared" si="131"/>
        <v>7.8977356889138081E-2</v>
      </c>
      <c r="AO372" s="3">
        <f t="shared" si="132"/>
        <v>912.5191589575029</v>
      </c>
      <c r="AP372" s="4">
        <f t="shared" si="133"/>
        <v>0.68779815426895063</v>
      </c>
      <c r="AQ372" s="4">
        <f t="shared" si="139"/>
        <v>3036.3798265960245</v>
      </c>
      <c r="AR372" s="4">
        <f t="shared" si="140"/>
        <v>3.8842173228222761E-2</v>
      </c>
      <c r="AS372" s="4">
        <f t="shared" si="141"/>
        <v>3039.2501228032356</v>
      </c>
      <c r="AT372" s="4">
        <f t="shared" si="142"/>
        <v>3.9824192909551866E-2</v>
      </c>
      <c r="AU372" s="3">
        <f t="shared" si="143"/>
        <v>13548.992941466322</v>
      </c>
      <c r="AV372" s="4"/>
      <c r="AW372" s="4"/>
      <c r="AX372" s="4"/>
      <c r="AY372" s="4"/>
      <c r="AZ372" s="3">
        <f t="shared" si="134"/>
        <v>2758.0756913944688</v>
      </c>
      <c r="BA372" s="3">
        <f t="shared" si="135"/>
        <v>27150.566614589687</v>
      </c>
      <c r="BB372" s="4">
        <f t="shared" si="136"/>
        <v>3.1780874765417375E-3</v>
      </c>
      <c r="BC372" s="4">
        <f t="shared" si="137"/>
        <v>5.6374528614807393E-2</v>
      </c>
      <c r="BD372" s="4">
        <f t="shared" si="144"/>
        <v>0.72364846936323068</v>
      </c>
      <c r="BE372" s="4"/>
    </row>
    <row r="373" spans="27:57" x14ac:dyDescent="0.2">
      <c r="AA373">
        <v>3138.5348738811222</v>
      </c>
      <c r="AB373">
        <v>33.659278348977381</v>
      </c>
      <c r="AC373">
        <v>600</v>
      </c>
      <c r="AE373" s="3">
        <f t="shared" si="123"/>
        <v>2937.6892772110518</v>
      </c>
      <c r="AF373" s="3">
        <f t="shared" si="124"/>
        <v>40338.953701756567</v>
      </c>
      <c r="AG373" s="4">
        <f t="shared" si="125"/>
        <v>4.0951584680437017E-3</v>
      </c>
      <c r="AH373" s="4">
        <f t="shared" si="126"/>
        <v>6.3993425193872078E-2</v>
      </c>
      <c r="AI373" s="4">
        <f t="shared" si="138"/>
        <v>0.90691485045329867</v>
      </c>
      <c r="AJ373" s="3">
        <f t="shared" si="127"/>
        <v>3134.4819463716271</v>
      </c>
      <c r="AK373" s="4">
        <f t="shared" si="128"/>
        <v>1.291343786944498E-3</v>
      </c>
      <c r="AL373" s="4">
        <f t="shared" si="129"/>
        <v>5.233722758322833E-3</v>
      </c>
      <c r="AM373" s="3">
        <f t="shared" si="130"/>
        <v>3133.6562270018594</v>
      </c>
      <c r="AN373" s="4">
        <f t="shared" si="131"/>
        <v>1.554434497402863E-3</v>
      </c>
      <c r="AO373" s="3">
        <f t="shared" si="132"/>
        <v>909.30012177232413</v>
      </c>
      <c r="AP373" s="4">
        <f t="shared" si="133"/>
        <v>0.71027878984569615</v>
      </c>
      <c r="AQ373" s="4">
        <f t="shared" si="139"/>
        <v>3017.3594217814407</v>
      </c>
      <c r="AR373" s="4">
        <f t="shared" si="140"/>
        <v>3.8608923261647728E-2</v>
      </c>
      <c r="AS373" s="4">
        <f t="shared" si="141"/>
        <v>3020.0443631727667</v>
      </c>
      <c r="AT373" s="4">
        <f t="shared" si="142"/>
        <v>3.7753447219730826E-2</v>
      </c>
      <c r="AU373" s="3">
        <f t="shared" si="143"/>
        <v>14040.001127926906</v>
      </c>
      <c r="AV373" s="4"/>
      <c r="AW373" s="4"/>
      <c r="AX373" s="4"/>
      <c r="AY373" s="4"/>
      <c r="AZ373" s="3">
        <f t="shared" si="134"/>
        <v>2742.4438671884996</v>
      </c>
      <c r="BA373" s="3">
        <f t="shared" si="135"/>
        <v>156888.08558277521</v>
      </c>
      <c r="BB373" s="4">
        <f t="shared" si="136"/>
        <v>1.5927075772951688E-2</v>
      </c>
      <c r="BC373" s="4">
        <f t="shared" si="137"/>
        <v>0.12620251888513037</v>
      </c>
      <c r="BD373" s="4">
        <f t="shared" si="144"/>
        <v>2.5116869782236226</v>
      </c>
      <c r="BE373" s="4"/>
    </row>
    <row r="374" spans="27:57" x14ac:dyDescent="0.2">
      <c r="AA374">
        <v>2574.9579163332269</v>
      </c>
      <c r="AB374">
        <v>33.978826815986892</v>
      </c>
      <c r="AC374">
        <v>600</v>
      </c>
      <c r="AE374" s="3">
        <f t="shared" si="123"/>
        <v>2809.4627357465943</v>
      </c>
      <c r="AF374" s="3">
        <f t="shared" si="124"/>
        <v>54992.510328096047</v>
      </c>
      <c r="AG374" s="4">
        <f t="shared" si="125"/>
        <v>8.2939855407633926E-3</v>
      </c>
      <c r="AH374" s="4">
        <f t="shared" si="126"/>
        <v>9.1071321176116646E-2</v>
      </c>
      <c r="AI374" s="4">
        <f t="shared" si="138"/>
        <v>1.3946252476754464</v>
      </c>
      <c r="AJ374" s="3">
        <f t="shared" si="127"/>
        <v>3029.2305874960352</v>
      </c>
      <c r="AK374" s="4">
        <f t="shared" si="128"/>
        <v>0.17641945457877559</v>
      </c>
      <c r="AL374" s="4">
        <f t="shared" si="129"/>
        <v>80.142536876586135</v>
      </c>
      <c r="AM374" s="3">
        <f t="shared" si="130"/>
        <v>3027.704924861197</v>
      </c>
      <c r="AN374" s="4">
        <f t="shared" si="131"/>
        <v>0.17582695455181951</v>
      </c>
      <c r="AO374" s="3">
        <f t="shared" si="132"/>
        <v>892.5536332861783</v>
      </c>
      <c r="AP374" s="4">
        <f t="shared" si="133"/>
        <v>0.65337156478379022</v>
      </c>
      <c r="AQ374" s="4">
        <f t="shared" si="139"/>
        <v>2916.2590836120589</v>
      </c>
      <c r="AR374" s="4">
        <f t="shared" si="140"/>
        <v>0.13254630885962179</v>
      </c>
      <c r="AS374" s="4">
        <f t="shared" si="141"/>
        <v>2917.9546139438298</v>
      </c>
      <c r="AT374" s="4">
        <f t="shared" si="142"/>
        <v>0.13320477800236621</v>
      </c>
      <c r="AU374" s="3">
        <f t="shared" si="143"/>
        <v>117646.73457177939</v>
      </c>
      <c r="AV374" s="4"/>
      <c r="AW374" s="4"/>
      <c r="AX374" s="4"/>
      <c r="AY374" s="4"/>
      <c r="AZ374" s="3">
        <f t="shared" si="134"/>
        <v>2659.4055227979998</v>
      </c>
      <c r="BA374" s="3">
        <f t="shared" si="135"/>
        <v>7131.3982376291515</v>
      </c>
      <c r="BB374" s="4">
        <f t="shared" si="136"/>
        <v>1.0755594446486424E-3</v>
      </c>
      <c r="BC374" s="4">
        <f t="shared" si="137"/>
        <v>3.2795722962737722E-2</v>
      </c>
      <c r="BD374" s="4">
        <f t="shared" si="144"/>
        <v>0.30137753849807419</v>
      </c>
      <c r="BE374" s="4"/>
    </row>
    <row r="375" spans="27:57" x14ac:dyDescent="0.2">
      <c r="AA375">
        <v>2835.4691484933769</v>
      </c>
      <c r="AB375">
        <v>34.02342476404867</v>
      </c>
      <c r="AC375">
        <v>600</v>
      </c>
      <c r="AE375" s="3">
        <f t="shared" si="123"/>
        <v>2792.4572294106574</v>
      </c>
      <c r="AF375" s="3">
        <f t="shared" si="124"/>
        <v>1850.0251831784087</v>
      </c>
      <c r="AG375" s="4">
        <f t="shared" si="125"/>
        <v>2.3010591768093586E-4</v>
      </c>
      <c r="AH375" s="4">
        <f t="shared" si="126"/>
        <v>1.51692424886985E-2</v>
      </c>
      <c r="AI375" s="4">
        <f t="shared" si="138"/>
        <v>9.9485160258941691E-2</v>
      </c>
      <c r="AJ375" s="3">
        <f t="shared" si="127"/>
        <v>3015.005419382569</v>
      </c>
      <c r="AK375" s="4">
        <f t="shared" si="128"/>
        <v>6.3318012465269982E-2</v>
      </c>
      <c r="AL375" s="4">
        <f t="shared" si="129"/>
        <v>11.367879838129955</v>
      </c>
      <c r="AM375" s="3">
        <f t="shared" si="130"/>
        <v>3013.3867539584189</v>
      </c>
      <c r="AN375" s="4">
        <f t="shared" si="131"/>
        <v>6.2747149112723846E-2</v>
      </c>
      <c r="AO375" s="3">
        <f t="shared" si="132"/>
        <v>890.32657783308719</v>
      </c>
      <c r="AP375" s="4">
        <f t="shared" si="133"/>
        <v>0.68600378589689082</v>
      </c>
      <c r="AQ375" s="4">
        <f t="shared" si="139"/>
        <v>2902.5325346027312</v>
      </c>
      <c r="AR375" s="4">
        <f t="shared" si="140"/>
        <v>2.3651601409589773E-2</v>
      </c>
      <c r="AS375" s="4">
        <f t="shared" si="141"/>
        <v>2904.0931988865104</v>
      </c>
      <c r="AT375" s="4">
        <f t="shared" si="142"/>
        <v>2.4202009191176294E-2</v>
      </c>
      <c r="AU375" s="3">
        <f t="shared" si="143"/>
        <v>4709.2602923593304</v>
      </c>
      <c r="AV375" s="4"/>
      <c r="AW375" s="4"/>
      <c r="AX375" s="4"/>
      <c r="AY375" s="4"/>
      <c r="AZ375" s="3">
        <f t="shared" si="134"/>
        <v>2648.1367510950822</v>
      </c>
      <c r="BA375" s="3">
        <f t="shared" si="135"/>
        <v>35093.427114992606</v>
      </c>
      <c r="BB375" s="4">
        <f t="shared" si="136"/>
        <v>4.3649163937276364E-3</v>
      </c>
      <c r="BC375" s="4">
        <f t="shared" si="137"/>
        <v>6.6067513906061553E-2</v>
      </c>
      <c r="BD375" s="4">
        <f t="shared" si="144"/>
        <v>0.90426226974264345</v>
      </c>
      <c r="BE375" s="4"/>
    </row>
    <row r="376" spans="27:57" x14ac:dyDescent="0.2">
      <c r="AA376">
        <v>2905.8821259977531</v>
      </c>
      <c r="AB376">
        <v>34.294499725486425</v>
      </c>
      <c r="AC376">
        <v>600</v>
      </c>
      <c r="AE376" s="3">
        <f t="shared" si="123"/>
        <v>2693.3795054921202</v>
      </c>
      <c r="AF376" s="3">
        <f t="shared" si="124"/>
        <v>45157.363721761023</v>
      </c>
      <c r="AG376" s="4">
        <f t="shared" si="125"/>
        <v>5.3477684251586107E-3</v>
      </c>
      <c r="AH376" s="4">
        <f t="shared" si="126"/>
        <v>7.3128437868989177E-2</v>
      </c>
      <c r="AI376" s="4">
        <f t="shared" si="138"/>
        <v>1.0660275813521372</v>
      </c>
      <c r="AJ376" s="3">
        <f t="shared" si="127"/>
        <v>2930.8635493938191</v>
      </c>
      <c r="AK376" s="4">
        <f t="shared" si="128"/>
        <v>8.5968467793539598E-3</v>
      </c>
      <c r="AL376" s="4">
        <f t="shared" si="129"/>
        <v>0.21476146926614784</v>
      </c>
      <c r="AM376" s="3">
        <f t="shared" si="130"/>
        <v>2928.7026926686226</v>
      </c>
      <c r="AN376" s="4">
        <f t="shared" si="131"/>
        <v>7.8532320587621739E-3</v>
      </c>
      <c r="AO376" s="3">
        <f t="shared" si="132"/>
        <v>877.33120430838778</v>
      </c>
      <c r="AP376" s="4">
        <f t="shared" si="133"/>
        <v>0.69808437979666826</v>
      </c>
      <c r="AQ376" s="4">
        <f t="shared" si="139"/>
        <v>2821.0438268579433</v>
      </c>
      <c r="AR376" s="4">
        <f t="shared" si="140"/>
        <v>2.9195368380842371E-2</v>
      </c>
      <c r="AS376" s="4">
        <f t="shared" si="141"/>
        <v>2821.8013158662234</v>
      </c>
      <c r="AT376" s="4">
        <f t="shared" si="142"/>
        <v>2.8934694005408084E-2</v>
      </c>
      <c r="AU376" s="3">
        <f t="shared" si="143"/>
        <v>7069.5826323743458</v>
      </c>
      <c r="AV376" s="4"/>
      <c r="AW376" s="4"/>
      <c r="AX376" s="4"/>
      <c r="AY376" s="4"/>
      <c r="AZ376" s="3">
        <f t="shared" si="134"/>
        <v>2581.257694927514</v>
      </c>
      <c r="BA376" s="3">
        <f t="shared" si="135"/>
        <v>105381.02124767641</v>
      </c>
      <c r="BB376" s="4">
        <f t="shared" si="136"/>
        <v>1.2479765238547796E-2</v>
      </c>
      <c r="BC376" s="4">
        <f t="shared" si="137"/>
        <v>0.11171286961916159</v>
      </c>
      <c r="BD376" s="4">
        <f t="shared" si="144"/>
        <v>2.0127684145111506</v>
      </c>
      <c r="BE376" s="4"/>
    </row>
    <row r="377" spans="27:57" x14ac:dyDescent="0.2">
      <c r="AA377">
        <v>2648.5571680583698</v>
      </c>
      <c r="AB377">
        <v>34.346570284241935</v>
      </c>
      <c r="AC377">
        <v>600</v>
      </c>
      <c r="AE377" s="3">
        <f t="shared" si="123"/>
        <v>2675.1483883795427</v>
      </c>
      <c r="AF377" s="3">
        <f t="shared" si="124"/>
        <v>707.09299816915541</v>
      </c>
      <c r="AG377" s="4">
        <f t="shared" si="125"/>
        <v>1.0079937373814355E-4</v>
      </c>
      <c r="AH377" s="4">
        <f t="shared" si="126"/>
        <v>1.0039889129773473E-2</v>
      </c>
      <c r="AI377" s="4">
        <f t="shared" si="138"/>
        <v>5.1772370578400388E-2</v>
      </c>
      <c r="AJ377" s="3">
        <f t="shared" si="127"/>
        <v>2915.1438366076177</v>
      </c>
      <c r="AK377" s="4">
        <f t="shared" si="128"/>
        <v>0.10065354516953086</v>
      </c>
      <c r="AL377" s="4">
        <f t="shared" si="129"/>
        <v>26.832893284416471</v>
      </c>
      <c r="AM377" s="3">
        <f t="shared" si="130"/>
        <v>2912.88320342308</v>
      </c>
      <c r="AN377" s="4">
        <f t="shared" si="131"/>
        <v>9.9800011324084378E-2</v>
      </c>
      <c r="AO377" s="3">
        <f t="shared" si="132"/>
        <v>874.93717157404149</v>
      </c>
      <c r="AP377" s="4">
        <f t="shared" si="133"/>
        <v>0.66965516843442385</v>
      </c>
      <c r="AQ377" s="4">
        <f t="shared" si="139"/>
        <v>2805.7645075439409</v>
      </c>
      <c r="AR377" s="4">
        <f t="shared" si="140"/>
        <v>5.9355841505516066E-2</v>
      </c>
      <c r="AS377" s="4">
        <f t="shared" si="141"/>
        <v>2806.370927157539</v>
      </c>
      <c r="AT377" s="4">
        <f t="shared" si="142"/>
        <v>5.9584803757458935E-2</v>
      </c>
      <c r="AU377" s="3">
        <f t="shared" si="143"/>
        <v>24905.182561010592</v>
      </c>
      <c r="AV377" s="4"/>
      <c r="AW377" s="4"/>
      <c r="AX377" s="4"/>
      <c r="AY377" s="4"/>
      <c r="AZ377" s="3">
        <f t="shared" si="134"/>
        <v>2568.7204155875634</v>
      </c>
      <c r="BA377" s="3">
        <f t="shared" si="135"/>
        <v>6373.9070450848212</v>
      </c>
      <c r="BB377" s="4">
        <f t="shared" si="136"/>
        <v>9.0862989744383148E-4</v>
      </c>
      <c r="BC377" s="4">
        <f t="shared" si="137"/>
        <v>3.0143488475022785E-2</v>
      </c>
      <c r="BD377" s="4">
        <f t="shared" si="144"/>
        <v>0.26933633288102327</v>
      </c>
      <c r="BE377" s="4"/>
    </row>
    <row r="378" spans="27:57" x14ac:dyDescent="0.2">
      <c r="AA378">
        <v>2739.129036436248</v>
      </c>
      <c r="AB378">
        <v>34.410265829159648</v>
      </c>
      <c r="AC378">
        <v>600</v>
      </c>
      <c r="AE378" s="3">
        <f t="shared" si="123"/>
        <v>2653.179752516005</v>
      </c>
      <c r="AF378" s="3">
        <f t="shared" si="124"/>
        <v>7387.2794064025475</v>
      </c>
      <c r="AG378" s="4">
        <f t="shared" si="125"/>
        <v>9.8459934391129859E-4</v>
      </c>
      <c r="AH378" s="4">
        <f t="shared" si="126"/>
        <v>3.1378326021496088E-2</v>
      </c>
      <c r="AI378" s="4">
        <f t="shared" si="138"/>
        <v>0.290904810131282</v>
      </c>
      <c r="AJ378" s="3">
        <f t="shared" si="127"/>
        <v>2896.102781196395</v>
      </c>
      <c r="AK378" s="4">
        <f t="shared" si="128"/>
        <v>5.7307904327274076E-2</v>
      </c>
      <c r="AL378" s="4">
        <f t="shared" si="129"/>
        <v>8.9958363466084403</v>
      </c>
      <c r="AM378" s="3">
        <f t="shared" si="130"/>
        <v>2893.7219373365579</v>
      </c>
      <c r="AN378" s="4">
        <f t="shared" si="131"/>
        <v>5.6438706918839926E-2</v>
      </c>
      <c r="AO378" s="3">
        <f t="shared" si="132"/>
        <v>872.05163173401922</v>
      </c>
      <c r="AP378" s="4">
        <f t="shared" si="133"/>
        <v>0.68163178144078795</v>
      </c>
      <c r="AQ378" s="4">
        <f t="shared" si="139"/>
        <v>2787.233996605366</v>
      </c>
      <c r="AR378" s="4">
        <f t="shared" si="140"/>
        <v>1.7562137281310789E-2</v>
      </c>
      <c r="AS378" s="4">
        <f t="shared" si="141"/>
        <v>2787.6570065553442</v>
      </c>
      <c r="AT378" s="4">
        <f t="shared" si="142"/>
        <v>1.7716569564109916E-2</v>
      </c>
      <c r="AU378" s="3">
        <f t="shared" si="143"/>
        <v>2354.9638838798892</v>
      </c>
      <c r="AV378" s="4"/>
      <c r="AW378" s="4"/>
      <c r="AX378" s="4"/>
      <c r="AY378" s="4"/>
      <c r="AZ378" s="3">
        <f t="shared" si="134"/>
        <v>2553.5161421839775</v>
      </c>
      <c r="BA378" s="3">
        <f t="shared" si="135"/>
        <v>34452.146512704552</v>
      </c>
      <c r="BB378" s="4">
        <f t="shared" si="136"/>
        <v>4.5918881616072438E-3</v>
      </c>
      <c r="BC378" s="4">
        <f t="shared" si="137"/>
        <v>6.7763472177916353E-2</v>
      </c>
      <c r="BD378" s="4">
        <f t="shared" si="144"/>
        <v>0.92320834688528386</v>
      </c>
      <c r="BE378" s="4"/>
    </row>
    <row r="379" spans="27:57" x14ac:dyDescent="0.2">
      <c r="AA379">
        <v>2596.3253230397099</v>
      </c>
      <c r="AB379">
        <v>34.664165860740091</v>
      </c>
      <c r="AC379">
        <v>600</v>
      </c>
      <c r="AE379" s="3">
        <f t="shared" si="123"/>
        <v>2569.0731814147321</v>
      </c>
      <c r="AF379" s="3">
        <f t="shared" si="124"/>
        <v>742.6792231478513</v>
      </c>
      <c r="AG379" s="4">
        <f t="shared" si="125"/>
        <v>1.1017499919959093E-4</v>
      </c>
      <c r="AH379" s="4">
        <f t="shared" si="126"/>
        <v>1.0496427925708389E-2</v>
      </c>
      <c r="AI379" s="4">
        <f t="shared" si="138"/>
        <v>5.4795115491429257E-2</v>
      </c>
      <c r="AJ379" s="3">
        <f t="shared" si="127"/>
        <v>2822.2003131016295</v>
      </c>
      <c r="AK379" s="4">
        <f t="shared" si="128"/>
        <v>8.6997953629890656E-2</v>
      </c>
      <c r="AL379" s="4">
        <f t="shared" si="129"/>
        <v>19.650661911558892</v>
      </c>
      <c r="AM379" s="3">
        <f t="shared" si="130"/>
        <v>2819.3596909849271</v>
      </c>
      <c r="AN379" s="4">
        <f t="shared" si="131"/>
        <v>8.5903860339078889E-2</v>
      </c>
      <c r="AO379" s="3">
        <f t="shared" si="132"/>
        <v>861.00147037789804</v>
      </c>
      <c r="AP379" s="4">
        <f t="shared" si="133"/>
        <v>0.66837689301205916</v>
      </c>
      <c r="AQ379" s="4">
        <f t="shared" si="139"/>
        <v>2715.0796051637672</v>
      </c>
      <c r="AR379" s="4">
        <f t="shared" si="140"/>
        <v>4.5739369049878083E-2</v>
      </c>
      <c r="AS379" s="4">
        <f t="shared" si="141"/>
        <v>2714.786465773268</v>
      </c>
      <c r="AT379" s="4">
        <f t="shared" si="142"/>
        <v>4.5626463556911599E-2</v>
      </c>
      <c r="AU379" s="3">
        <f t="shared" si="143"/>
        <v>14033.042337740417</v>
      </c>
      <c r="AV379" s="4"/>
      <c r="AW379" s="4"/>
      <c r="AX379" s="4"/>
      <c r="AY379" s="4"/>
      <c r="AZ379" s="3">
        <f t="shared" si="134"/>
        <v>2494.3171470522252</v>
      </c>
      <c r="BA379" s="3">
        <f t="shared" si="135"/>
        <v>10405.667968293654</v>
      </c>
      <c r="BB379" s="4">
        <f t="shared" si="136"/>
        <v>1.5436603372567083E-3</v>
      </c>
      <c r="BC379" s="4">
        <f t="shared" si="137"/>
        <v>3.9289443076438592E-2</v>
      </c>
      <c r="BD379" s="4">
        <f t="shared" si="144"/>
        <v>0.39681982731181947</v>
      </c>
      <c r="BE379" s="4"/>
    </row>
    <row r="380" spans="27:57" x14ac:dyDescent="0.2">
      <c r="AA380">
        <v>2378.2499122442114</v>
      </c>
      <c r="AB380">
        <v>35.009892875695769</v>
      </c>
      <c r="AC380">
        <v>600</v>
      </c>
      <c r="AE380" s="3">
        <f t="shared" si="123"/>
        <v>2462.721857965455</v>
      </c>
      <c r="AF380" s="3">
        <f t="shared" si="124"/>
        <v>7135.5096139327297</v>
      </c>
      <c r="AG380" s="4">
        <f t="shared" si="125"/>
        <v>1.2615661186967824E-3</v>
      </c>
      <c r="AH380" s="4">
        <f t="shared" si="126"/>
        <v>3.551853204591629E-2</v>
      </c>
      <c r="AI380" s="4">
        <f t="shared" si="138"/>
        <v>0.32644592921694487</v>
      </c>
      <c r="AJ380" s="3">
        <f t="shared" si="127"/>
        <v>2726.4465183648017</v>
      </c>
      <c r="AK380" s="4">
        <f t="shared" si="128"/>
        <v>0.14640875390257793</v>
      </c>
      <c r="AL380" s="4">
        <f t="shared" si="129"/>
        <v>50.979031215222378</v>
      </c>
      <c r="AM380" s="3">
        <f t="shared" si="130"/>
        <v>2723.026523354351</v>
      </c>
      <c r="AN380" s="4">
        <f t="shared" si="131"/>
        <v>0.14497072378099854</v>
      </c>
      <c r="AO380" s="3">
        <f t="shared" si="132"/>
        <v>847.04027294504692</v>
      </c>
      <c r="AP380" s="4">
        <f t="shared" si="133"/>
        <v>0.64383882930715797</v>
      </c>
      <c r="AQ380" s="4">
        <f t="shared" si="139"/>
        <v>2621.056967898387</v>
      </c>
      <c r="AR380" s="4">
        <f t="shared" si="140"/>
        <v>0.10209484478654021</v>
      </c>
      <c r="AS380" s="4">
        <f t="shared" si="141"/>
        <v>2619.8261306687891</v>
      </c>
      <c r="AT380" s="4">
        <f t="shared" si="142"/>
        <v>0.10157730572419818</v>
      </c>
      <c r="AU380" s="3">
        <f t="shared" si="143"/>
        <v>58359.069308319296</v>
      </c>
      <c r="AV380" s="4"/>
      <c r="AW380" s="4"/>
      <c r="AX380" s="4"/>
      <c r="AY380" s="4"/>
      <c r="AZ380" s="3">
        <f t="shared" si="134"/>
        <v>2417.1675659184234</v>
      </c>
      <c r="BA380" s="3">
        <f t="shared" si="135"/>
        <v>1514.5837675059095</v>
      </c>
      <c r="BB380" s="4">
        <f t="shared" si="136"/>
        <v>2.6778011219866796E-4</v>
      </c>
      <c r="BC380" s="4">
        <f t="shared" si="137"/>
        <v>1.6363988272993474E-2</v>
      </c>
      <c r="BD380" s="4">
        <f t="shared" si="144"/>
        <v>0.10208512951154737</v>
      </c>
      <c r="BE380" s="4"/>
    </row>
    <row r="381" spans="27:57" x14ac:dyDescent="0.2">
      <c r="AA381">
        <v>2287.6001864520781</v>
      </c>
      <c r="AB381">
        <v>35.571899632649512</v>
      </c>
      <c r="AC381">
        <v>600</v>
      </c>
      <c r="AE381" s="3">
        <f t="shared" si="123"/>
        <v>2307.2571159840686</v>
      </c>
      <c r="AF381" s="3">
        <f t="shared" si="124"/>
        <v>386.39487862564022</v>
      </c>
      <c r="AG381" s="4">
        <f t="shared" si="125"/>
        <v>7.3836502197307437E-5</v>
      </c>
      <c r="AH381" s="4">
        <f t="shared" si="126"/>
        <v>8.5928168953671672E-3</v>
      </c>
      <c r="AI381" s="4">
        <f t="shared" si="138"/>
        <v>3.8097229828179549E-2</v>
      </c>
      <c r="AJ381" s="3">
        <f t="shared" si="127"/>
        <v>2581.7700152481766</v>
      </c>
      <c r="AK381" s="4">
        <f t="shared" si="128"/>
        <v>0.12859320021840753</v>
      </c>
      <c r="AL381" s="4">
        <f t="shared" si="129"/>
        <v>37.828239692591367</v>
      </c>
      <c r="AM381" s="3">
        <f t="shared" si="130"/>
        <v>2577.5108190285187</v>
      </c>
      <c r="AN381" s="4">
        <f t="shared" si="131"/>
        <v>0.12673133806046477</v>
      </c>
      <c r="AO381" s="3">
        <f t="shared" si="132"/>
        <v>826.72376650794047</v>
      </c>
      <c r="AP381" s="4">
        <f t="shared" si="133"/>
        <v>0.63860653124437083</v>
      </c>
      <c r="AQ381" s="4">
        <f t="shared" si="139"/>
        <v>2477.9264912918725</v>
      </c>
      <c r="AR381" s="4">
        <f t="shared" si="140"/>
        <v>8.3199112312968601E-2</v>
      </c>
      <c r="AS381" s="4">
        <f t="shared" si="141"/>
        <v>2475.2594599435247</v>
      </c>
      <c r="AT381" s="4">
        <f t="shared" si="142"/>
        <v>8.2033248031201697E-2</v>
      </c>
      <c r="AU381" s="3">
        <f t="shared" si="143"/>
        <v>35216.002927337548</v>
      </c>
      <c r="AV381" s="4"/>
      <c r="AW381" s="4"/>
      <c r="AX381" s="4"/>
      <c r="AY381" s="4"/>
      <c r="AZ381" s="3">
        <f t="shared" si="134"/>
        <v>2299.63575211133</v>
      </c>
      <c r="BA381" s="3">
        <f t="shared" si="135"/>
        <v>144.854840738164</v>
      </c>
      <c r="BB381" s="4">
        <f t="shared" si="136"/>
        <v>2.7680425797818363E-5</v>
      </c>
      <c r="BC381" s="4">
        <f t="shared" si="137"/>
        <v>5.2612190410415687E-3</v>
      </c>
      <c r="BD381" s="4">
        <f t="shared" si="144"/>
        <v>1.8252385656831092E-2</v>
      </c>
      <c r="BE381" s="4"/>
    </row>
    <row r="382" spans="27:57" x14ac:dyDescent="0.2">
      <c r="AA382">
        <v>2407.9904667046098</v>
      </c>
      <c r="AB382">
        <v>35.650032002579408</v>
      </c>
      <c r="AC382">
        <v>600</v>
      </c>
      <c r="AE382" s="3">
        <f t="shared" si="123"/>
        <v>2287.1594447306047</v>
      </c>
      <c r="AF382" s="3">
        <f t="shared" si="124"/>
        <v>14600.135871282509</v>
      </c>
      <c r="AG382" s="4">
        <f t="shared" si="125"/>
        <v>2.5179515602974335E-3</v>
      </c>
      <c r="AH382" s="4">
        <f t="shared" si="126"/>
        <v>5.0179194496299297E-2</v>
      </c>
      <c r="AI382" s="4">
        <f t="shared" si="138"/>
        <v>0.55158558747648578</v>
      </c>
      <c r="AJ382" s="3">
        <f t="shared" si="127"/>
        <v>2562.6554106367757</v>
      </c>
      <c r="AK382" s="4">
        <f t="shared" si="128"/>
        <v>6.4229882165533825E-2</v>
      </c>
      <c r="AL382" s="4">
        <f t="shared" si="129"/>
        <v>9.9341111239019124</v>
      </c>
      <c r="AM382" s="3">
        <f t="shared" si="130"/>
        <v>2558.2886910691059</v>
      </c>
      <c r="AN382" s="4">
        <f t="shared" si="131"/>
        <v>6.2416453238779888E-2</v>
      </c>
      <c r="AO382" s="3">
        <f t="shared" si="132"/>
        <v>824.11094254368027</v>
      </c>
      <c r="AP382" s="4">
        <f t="shared" si="133"/>
        <v>0.65775988155322929</v>
      </c>
      <c r="AQ382" s="4">
        <f t="shared" si="139"/>
        <v>2458.9259544193133</v>
      </c>
      <c r="AR382" s="4">
        <f t="shared" si="140"/>
        <v>2.1152694920927074E-2</v>
      </c>
      <c r="AS382" s="4">
        <f t="shared" si="141"/>
        <v>2456.0675677492068</v>
      </c>
      <c r="AT382" s="4">
        <f t="shared" si="142"/>
        <v>1.9965652567716159E-2</v>
      </c>
      <c r="AU382" s="3">
        <f t="shared" si="143"/>
        <v>2311.4076448523833</v>
      </c>
      <c r="AV382" s="4"/>
      <c r="AW382" s="4"/>
      <c r="AX382" s="4"/>
      <c r="AY382" s="4"/>
      <c r="AZ382" s="3">
        <f t="shared" si="134"/>
        <v>2284.0200482675023</v>
      </c>
      <c r="BA382" s="3">
        <f t="shared" si="135"/>
        <v>15368.664647471544</v>
      </c>
      <c r="BB382" s="4">
        <f t="shared" si="136"/>
        <v>2.6504926714349605E-3</v>
      </c>
      <c r="BC382" s="4">
        <f t="shared" si="137"/>
        <v>5.1482935730540469E-2</v>
      </c>
      <c r="BD382" s="4">
        <f t="shared" si="144"/>
        <v>0.57322132334926224</v>
      </c>
      <c r="BE382" s="4"/>
    </row>
    <row r="383" spans="27:57" x14ac:dyDescent="0.2">
      <c r="AA383">
        <v>2225.6318739645335</v>
      </c>
      <c r="AB383">
        <v>35.85828173611624</v>
      </c>
      <c r="AC383">
        <v>600</v>
      </c>
      <c r="AE383" s="3">
        <f t="shared" si="123"/>
        <v>2235.2291496952971</v>
      </c>
      <c r="AF383" s="3">
        <f t="shared" si="124"/>
        <v>92.107701452304241</v>
      </c>
      <c r="AG383" s="4">
        <f t="shared" si="125"/>
        <v>1.8594704448486725E-5</v>
      </c>
      <c r="AH383" s="4">
        <f t="shared" si="126"/>
        <v>4.3121577485623975E-3</v>
      </c>
      <c r="AI383" s="4">
        <f t="shared" si="138"/>
        <v>1.3358836241386592E-2</v>
      </c>
      <c r="AJ383" s="3">
        <f t="shared" si="127"/>
        <v>2512.8266515481973</v>
      </c>
      <c r="AK383" s="4">
        <f t="shared" si="128"/>
        <v>0.12903965877882662</v>
      </c>
      <c r="AL383" s="4">
        <f t="shared" si="129"/>
        <v>37.059516102456982</v>
      </c>
      <c r="AM383" s="3">
        <f t="shared" si="130"/>
        <v>2508.1834056226367</v>
      </c>
      <c r="AN383" s="4">
        <f t="shared" si="131"/>
        <v>0.12695339915077336</v>
      </c>
      <c r="AO383" s="3">
        <f t="shared" si="132"/>
        <v>817.37955336017569</v>
      </c>
      <c r="AP383" s="4">
        <f t="shared" si="133"/>
        <v>0.63274269976005881</v>
      </c>
      <c r="AQ383" s="4">
        <f t="shared" si="139"/>
        <v>2409.3016455442976</v>
      </c>
      <c r="AR383" s="4">
        <f t="shared" si="140"/>
        <v>8.2524775875262718E-2</v>
      </c>
      <c r="AS383" s="4">
        <f t="shared" si="141"/>
        <v>2405.9428133343226</v>
      </c>
      <c r="AT383" s="4">
        <f t="shared" si="142"/>
        <v>8.1015616948637612E-2</v>
      </c>
      <c r="AU383" s="3">
        <f t="shared" si="143"/>
        <v>32512.034856415776</v>
      </c>
      <c r="AV383" s="4"/>
      <c r="AW383" s="4"/>
      <c r="AX383" s="4"/>
      <c r="AY383" s="4"/>
      <c r="AZ383" s="3">
        <f t="shared" si="134"/>
        <v>2243.215878355411</v>
      </c>
      <c r="BA383" s="3">
        <f t="shared" si="135"/>
        <v>309.19721041839756</v>
      </c>
      <c r="BB383" s="4">
        <f t="shared" si="136"/>
        <v>6.2420738476509139E-5</v>
      </c>
      <c r="BC383" s="4">
        <f t="shared" si="137"/>
        <v>7.9006796211787463E-3</v>
      </c>
      <c r="BD383" s="4">
        <f t="shared" si="144"/>
        <v>3.3130145478895034E-2</v>
      </c>
      <c r="BE383" s="4"/>
    </row>
    <row r="384" spans="27:57" x14ac:dyDescent="0.2">
      <c r="AA384">
        <v>2114.9001242749823</v>
      </c>
      <c r="AB384">
        <v>35.906185491553821</v>
      </c>
      <c r="AC384">
        <v>600</v>
      </c>
      <c r="AE384" s="3">
        <f t="shared" si="123"/>
        <v>2223.6079922562549</v>
      </c>
      <c r="AF384" s="3">
        <f t="shared" si="124"/>
        <v>11817.400561033783</v>
      </c>
      <c r="AG384" s="4">
        <f t="shared" si="125"/>
        <v>2.6420572933462672E-3</v>
      </c>
      <c r="AH384" s="4">
        <f t="shared" si="126"/>
        <v>5.140094642461622E-2</v>
      </c>
      <c r="AI384" s="4">
        <f t="shared" si="138"/>
        <v>0.53592202366020059</v>
      </c>
      <c r="AJ384" s="3">
        <f t="shared" si="127"/>
        <v>2501.5890756928698</v>
      </c>
      <c r="AK384" s="4">
        <f t="shared" si="128"/>
        <v>0.18284028970420052</v>
      </c>
      <c r="AL384" s="4">
        <f t="shared" si="129"/>
        <v>70.702319902660051</v>
      </c>
      <c r="AM384" s="3">
        <f t="shared" si="130"/>
        <v>2496.8842269002203</v>
      </c>
      <c r="AN384" s="4">
        <f t="shared" si="131"/>
        <v>0.18061566985636615</v>
      </c>
      <c r="AO384" s="3">
        <f t="shared" si="132"/>
        <v>815.87753883721814</v>
      </c>
      <c r="AP384" s="4">
        <f t="shared" si="133"/>
        <v>0.6142240810937053</v>
      </c>
      <c r="AQ384" s="4">
        <f t="shared" si="139"/>
        <v>2398.0921070009358</v>
      </c>
      <c r="AR384" s="4">
        <f t="shared" si="140"/>
        <v>0.13390324180109248</v>
      </c>
      <c r="AS384" s="4">
        <f t="shared" si="141"/>
        <v>2394.6201028783053</v>
      </c>
      <c r="AT384" s="4">
        <f t="shared" si="142"/>
        <v>0.13226155476217341</v>
      </c>
      <c r="AU384" s="3">
        <f t="shared" si="143"/>
        <v>78243.266429843439</v>
      </c>
      <c r="AV384" s="4"/>
      <c r="AW384" s="4"/>
      <c r="AX384" s="4"/>
      <c r="AY384" s="4"/>
      <c r="AZ384" s="3">
        <f t="shared" si="134"/>
        <v>2233.9942475900193</v>
      </c>
      <c r="BA384" s="3">
        <f t="shared" si="135"/>
        <v>14183.410208177238</v>
      </c>
      <c r="BB384" s="4">
        <f t="shared" si="136"/>
        <v>3.1710342889281233E-3</v>
      </c>
      <c r="BC384" s="4">
        <f t="shared" si="137"/>
        <v>5.6311937357261324E-2</v>
      </c>
      <c r="BD384" s="4">
        <f t="shared" si="144"/>
        <v>0.6145336025326984</v>
      </c>
      <c r="BE384" s="4"/>
    </row>
    <row r="385" spans="27:57" x14ac:dyDescent="0.2">
      <c r="AA385">
        <v>2594.1802049831172</v>
      </c>
      <c r="AB385">
        <v>35.910794049978946</v>
      </c>
      <c r="AC385">
        <v>600</v>
      </c>
      <c r="AE385" s="3">
        <f t="shared" si="123"/>
        <v>2222.4961981514248</v>
      </c>
      <c r="AF385" s="3">
        <f t="shared" si="124"/>
        <v>138149.00093446154</v>
      </c>
      <c r="AG385" s="4">
        <f t="shared" si="125"/>
        <v>2.0528039104119596E-2</v>
      </c>
      <c r="AH385" s="4">
        <f t="shared" si="126"/>
        <v>0.14327609397285926</v>
      </c>
      <c r="AI385" s="4">
        <f t="shared" si="138"/>
        <v>2.7622352953028546</v>
      </c>
      <c r="AJ385" s="3">
        <f t="shared" si="127"/>
        <v>2500.512315516366</v>
      </c>
      <c r="AK385" s="4">
        <f t="shared" si="128"/>
        <v>3.6106932466305183E-2</v>
      </c>
      <c r="AL385" s="4">
        <f t="shared" si="129"/>
        <v>3.3820601592373221</v>
      </c>
      <c r="AM385" s="3">
        <f t="shared" si="130"/>
        <v>2495.8015788759594</v>
      </c>
      <c r="AN385" s="4">
        <f t="shared" si="131"/>
        <v>3.7922818899852793E-2</v>
      </c>
      <c r="AO385" s="3">
        <f t="shared" si="132"/>
        <v>815.73393165806419</v>
      </c>
      <c r="AP385" s="4">
        <f t="shared" si="133"/>
        <v>0.68555232589812587</v>
      </c>
      <c r="AQ385" s="4">
        <f t="shared" si="139"/>
        <v>2397.0176916169439</v>
      </c>
      <c r="AR385" s="4">
        <f t="shared" si="140"/>
        <v>7.6001857152192848E-2</v>
      </c>
      <c r="AS385" s="4">
        <f t="shared" si="141"/>
        <v>2393.5348378236736</v>
      </c>
      <c r="AT385" s="4">
        <f t="shared" si="142"/>
        <v>7.7344421476205572E-2</v>
      </c>
      <c r="AU385" s="3">
        <f t="shared" si="143"/>
        <v>40258.563362547924</v>
      </c>
      <c r="AV385" s="4"/>
      <c r="AW385" s="4"/>
      <c r="AX385" s="4"/>
      <c r="AY385" s="4"/>
      <c r="AZ385" s="3">
        <f t="shared" si="134"/>
        <v>2233.1102770896623</v>
      </c>
      <c r="BA385" s="3">
        <f t="shared" si="135"/>
        <v>130371.49282898469</v>
      </c>
      <c r="BB385" s="4">
        <f t="shared" si="136"/>
        <v>1.9372352204888393E-2</v>
      </c>
      <c r="BC385" s="4">
        <f t="shared" si="137"/>
        <v>0.1391845975849641</v>
      </c>
      <c r="BD385" s="4">
        <f t="shared" si="144"/>
        <v>2.6447634702834337</v>
      </c>
      <c r="BE385" s="4"/>
    </row>
    <row r="386" spans="27:57" x14ac:dyDescent="0.2">
      <c r="AA386">
        <v>2126.2270648869285</v>
      </c>
      <c r="AB386">
        <v>36.484991461280956</v>
      </c>
      <c r="AC386">
        <v>600</v>
      </c>
      <c r="AE386" s="3">
        <f t="shared" si="123"/>
        <v>2091.9544563227664</v>
      </c>
      <c r="AF386" s="3">
        <f t="shared" si="124"/>
        <v>1174.6116977922743</v>
      </c>
      <c r="AG386" s="4">
        <f t="shared" si="125"/>
        <v>2.5982147120594539E-4</v>
      </c>
      <c r="AH386" s="4">
        <f t="shared" si="126"/>
        <v>1.6118978603061218E-2</v>
      </c>
      <c r="AI386" s="4">
        <f t="shared" si="138"/>
        <v>9.4365033668229431E-2</v>
      </c>
      <c r="AJ386" s="3">
        <f t="shared" si="127"/>
        <v>2372.0638583630689</v>
      </c>
      <c r="AK386" s="4">
        <f t="shared" si="128"/>
        <v>0.11562113827631758</v>
      </c>
      <c r="AL386" s="4">
        <f t="shared" si="129"/>
        <v>28.42392989191136</v>
      </c>
      <c r="AM386" s="3">
        <f t="shared" si="130"/>
        <v>2366.6696639233951</v>
      </c>
      <c r="AN386" s="4">
        <f t="shared" si="131"/>
        <v>0.11308415879338514</v>
      </c>
      <c r="AO386" s="3">
        <f t="shared" si="132"/>
        <v>799.00135898672931</v>
      </c>
      <c r="AP386" s="4">
        <f t="shared" si="133"/>
        <v>0.62421635384966756</v>
      </c>
      <c r="AQ386" s="4">
        <f t="shared" si="139"/>
        <v>2268.4428293080127</v>
      </c>
      <c r="AR386" s="4">
        <f t="shared" si="140"/>
        <v>6.6886442548715841E-2</v>
      </c>
      <c r="AS386" s="4">
        <f t="shared" si="141"/>
        <v>2263.6590618818555</v>
      </c>
      <c r="AT386" s="4">
        <f t="shared" si="142"/>
        <v>6.463655705663568E-2</v>
      </c>
      <c r="AU386" s="3">
        <f t="shared" si="143"/>
        <v>18887.553798013618</v>
      </c>
      <c r="AV386" s="4"/>
      <c r="AW386" s="4"/>
      <c r="AX386" s="4"/>
      <c r="AY386" s="4"/>
      <c r="AZ386" s="3">
        <f t="shared" si="134"/>
        <v>2127.1892805221246</v>
      </c>
      <c r="BA386" s="3">
        <f t="shared" si="135"/>
        <v>0.92585892861586616</v>
      </c>
      <c r="BB386" s="4">
        <f t="shared" si="136"/>
        <v>2.0479791697483719E-7</v>
      </c>
      <c r="BC386" s="4">
        <f t="shared" si="137"/>
        <v>4.5254603851413525E-4</v>
      </c>
      <c r="BD386" s="4">
        <f t="shared" si="144"/>
        <v>4.4391413332849013E-4</v>
      </c>
      <c r="BE386" s="4"/>
    </row>
    <row r="387" spans="27:57" x14ac:dyDescent="0.2">
      <c r="AA387">
        <v>2234.503443213378</v>
      </c>
      <c r="AB387">
        <v>36.502191519893465</v>
      </c>
      <c r="AC387">
        <v>600</v>
      </c>
      <c r="AE387" s="3">
        <f t="shared" si="123"/>
        <v>2088.2733506837521</v>
      </c>
      <c r="AF387" s="3">
        <f t="shared" si="124"/>
        <v>21383.239961222935</v>
      </c>
      <c r="AG387" s="4">
        <f t="shared" si="125"/>
        <v>4.2826388577710608E-3</v>
      </c>
      <c r="AH387" s="4">
        <f t="shared" si="126"/>
        <v>6.5441873886457905E-2</v>
      </c>
      <c r="AI387" s="4">
        <f t="shared" si="138"/>
        <v>0.79136001695993718</v>
      </c>
      <c r="AJ387" s="3">
        <f t="shared" si="127"/>
        <v>2368.3837239678533</v>
      </c>
      <c r="AK387" s="4">
        <f t="shared" si="128"/>
        <v>5.9915003112255547E-2</v>
      </c>
      <c r="AL387" s="4">
        <f t="shared" si="129"/>
        <v>8.0214374380740328</v>
      </c>
      <c r="AM387" s="3">
        <f t="shared" si="130"/>
        <v>2362.970510432323</v>
      </c>
      <c r="AN387" s="4">
        <f t="shared" si="131"/>
        <v>5.7492445406215183E-2</v>
      </c>
      <c r="AO387" s="3">
        <f t="shared" si="132"/>
        <v>798.53379736391969</v>
      </c>
      <c r="AP387" s="4">
        <f t="shared" si="133"/>
        <v>0.64263478770228688</v>
      </c>
      <c r="AQ387" s="4">
        <f t="shared" si="139"/>
        <v>2264.747857653746</v>
      </c>
      <c r="AR387" s="4">
        <f t="shared" si="140"/>
        <v>1.3535183636537322E-2</v>
      </c>
      <c r="AS387" s="4">
        <f t="shared" si="141"/>
        <v>2259.9266425260194</v>
      </c>
      <c r="AT387" s="4">
        <f t="shared" si="142"/>
        <v>1.1377561037042292E-2</v>
      </c>
      <c r="AU387" s="3">
        <f t="shared" si="143"/>
        <v>646.33906329028878</v>
      </c>
      <c r="AV387" s="4"/>
      <c r="AW387" s="4"/>
      <c r="AX387" s="4"/>
      <c r="AY387" s="4"/>
      <c r="AZ387" s="3">
        <f t="shared" si="134"/>
        <v>2124.1407687761534</v>
      </c>
      <c r="BA387" s="3">
        <f t="shared" si="135"/>
        <v>12179.919908936816</v>
      </c>
      <c r="BB387" s="4">
        <f t="shared" si="136"/>
        <v>2.4393963861952072E-3</v>
      </c>
      <c r="BC387" s="4">
        <f t="shared" si="137"/>
        <v>4.9390245860849967E-2</v>
      </c>
      <c r="BD387" s="4">
        <f t="shared" si="144"/>
        <v>0.51886251473102551</v>
      </c>
      <c r="BE387" s="4"/>
    </row>
    <row r="388" spans="27:57" x14ac:dyDescent="0.2">
      <c r="AA388">
        <v>2344.8139035624126</v>
      </c>
      <c r="AB388">
        <v>36.716239664008093</v>
      </c>
      <c r="AC388">
        <v>600</v>
      </c>
      <c r="AE388" s="3">
        <f t="shared" si="123"/>
        <v>2043.4886247114878</v>
      </c>
      <c r="AF388" s="3">
        <f t="shared" si="124"/>
        <v>90796.923674587626</v>
      </c>
      <c r="AG388" s="4">
        <f t="shared" si="125"/>
        <v>1.6514079580297564E-2</v>
      </c>
      <c r="AH388" s="4">
        <f t="shared" si="126"/>
        <v>0.12850711879229712</v>
      </c>
      <c r="AI388" s="4">
        <f t="shared" si="138"/>
        <v>2.2307195329085014</v>
      </c>
      <c r="AJ388" s="3">
        <f t="shared" si="127"/>
        <v>2323.3562889064483</v>
      </c>
      <c r="AK388" s="4">
        <f t="shared" si="128"/>
        <v>9.1510949433404321E-3</v>
      </c>
      <c r="AL388" s="4">
        <f t="shared" si="129"/>
        <v>0.19636066897434279</v>
      </c>
      <c r="AM388" s="3">
        <f t="shared" si="130"/>
        <v>2317.7129692774256</v>
      </c>
      <c r="AN388" s="4">
        <f t="shared" si="131"/>
        <v>1.1557818828954108E-2</v>
      </c>
      <c r="AO388" s="3">
        <f t="shared" si="132"/>
        <v>792.86769621952237</v>
      </c>
      <c r="AP388" s="4">
        <f t="shared" si="133"/>
        <v>0.66186327408970935</v>
      </c>
      <c r="AQ388" s="4">
        <f t="shared" si="139"/>
        <v>2219.4924404023691</v>
      </c>
      <c r="AR388" s="4">
        <f t="shared" si="140"/>
        <v>5.3446229984241402E-2</v>
      </c>
      <c r="AS388" s="4">
        <f t="shared" si="141"/>
        <v>2214.2123708904774</v>
      </c>
      <c r="AT388" s="4">
        <f t="shared" si="142"/>
        <v>5.5698037474750502E-2</v>
      </c>
      <c r="AU388" s="3">
        <f t="shared" si="143"/>
        <v>17056.760336258576</v>
      </c>
      <c r="AV388" s="4"/>
      <c r="AW388" s="4"/>
      <c r="AX388" s="4"/>
      <c r="AY388" s="4"/>
      <c r="AZ388" s="3">
        <f t="shared" si="134"/>
        <v>2086.7788694262836</v>
      </c>
      <c r="BA388" s="3">
        <f t="shared" si="135"/>
        <v>66582.078841633294</v>
      </c>
      <c r="BB388" s="4">
        <f t="shared" si="136"/>
        <v>1.2109900909782916E-2</v>
      </c>
      <c r="BC388" s="4">
        <f t="shared" si="137"/>
        <v>0.11004499493290422</v>
      </c>
      <c r="BD388" s="4">
        <f t="shared" si="144"/>
        <v>1.7677043572500979</v>
      </c>
      <c r="BE388" s="4"/>
    </row>
    <row r="389" spans="27:57" x14ac:dyDescent="0.2">
      <c r="AA389">
        <v>2431.9653112661922</v>
      </c>
      <c r="AB389">
        <v>36.821863835989433</v>
      </c>
      <c r="AC389">
        <v>600</v>
      </c>
      <c r="AE389" s="3">
        <f t="shared" si="123"/>
        <v>2022.0651112425144</v>
      </c>
      <c r="AF389" s="3">
        <f t="shared" si="124"/>
        <v>168018.17397945109</v>
      </c>
      <c r="AG389" s="4">
        <f t="shared" si="125"/>
        <v>2.8408055545522871E-2</v>
      </c>
      <c r="AH389" s="4">
        <f t="shared" si="126"/>
        <v>0.16854689420313526</v>
      </c>
      <c r="AI389" s="4">
        <f t="shared" si="138"/>
        <v>3.4123991047932245</v>
      </c>
      <c r="AJ389" s="3">
        <f t="shared" si="127"/>
        <v>2301.6505904112955</v>
      </c>
      <c r="AK389" s="4">
        <f t="shared" si="128"/>
        <v>5.3584119909608777E-2</v>
      </c>
      <c r="AL389" s="4">
        <f t="shared" si="129"/>
        <v>6.9827996282759788</v>
      </c>
      <c r="AM389" s="3">
        <f t="shared" si="130"/>
        <v>2295.898079527281</v>
      </c>
      <c r="AN389" s="4">
        <f t="shared" si="131"/>
        <v>5.594949529443264E-2</v>
      </c>
      <c r="AO389" s="3">
        <f t="shared" si="132"/>
        <v>790.1727750616069</v>
      </c>
      <c r="AP389" s="4">
        <f t="shared" si="133"/>
        <v>0.67508879694907864</v>
      </c>
      <c r="AQ389" s="4">
        <f t="shared" si="139"/>
        <v>2197.6473225616651</v>
      </c>
      <c r="AR389" s="4">
        <f t="shared" si="140"/>
        <v>9.6349231470958141E-2</v>
      </c>
      <c r="AS389" s="4">
        <f t="shared" si="141"/>
        <v>2192.1456513232047</v>
      </c>
      <c r="AT389" s="4">
        <f t="shared" si="142"/>
        <v>9.8611464082983352E-2</v>
      </c>
      <c r="AU389" s="3">
        <f t="shared" si="143"/>
        <v>57513.46929517018</v>
      </c>
      <c r="AV389" s="4"/>
      <c r="AW389" s="4"/>
      <c r="AX389" s="4"/>
      <c r="AY389" s="4"/>
      <c r="AZ389" s="3">
        <f t="shared" si="134"/>
        <v>2068.7270061072777</v>
      </c>
      <c r="BA389" s="3">
        <f t="shared" si="135"/>
        <v>131942.0663347207</v>
      </c>
      <c r="BB389" s="4">
        <f t="shared" si="136"/>
        <v>2.2308405456699123E-2</v>
      </c>
      <c r="BC389" s="4">
        <f t="shared" si="137"/>
        <v>0.14935998612981699</v>
      </c>
      <c r="BD389" s="4">
        <f t="shared" si="144"/>
        <v>2.8466238579920016</v>
      </c>
      <c r="BE389" s="4"/>
    </row>
    <row r="390" spans="27:57" x14ac:dyDescent="0.2">
      <c r="AA390">
        <v>1919.7249092115926</v>
      </c>
      <c r="AB390">
        <v>37.438848352224468</v>
      </c>
      <c r="AC390">
        <v>600</v>
      </c>
      <c r="AE390" s="3">
        <f t="shared" si="123"/>
        <v>1905.0680478839399</v>
      </c>
      <c r="AF390" s="3">
        <f t="shared" si="124"/>
        <v>214.8235839780406</v>
      </c>
      <c r="AG390" s="4">
        <f t="shared" si="125"/>
        <v>5.8291329083202842E-5</v>
      </c>
      <c r="AH390" s="4">
        <f t="shared" si="126"/>
        <v>7.6348758394097571E-3</v>
      </c>
      <c r="AI390" s="4">
        <f t="shared" si="138"/>
        <v>2.9229572815507799E-2</v>
      </c>
      <c r="AJ390" s="3">
        <f t="shared" si="127"/>
        <v>2181.2272343331047</v>
      </c>
      <c r="AK390" s="4">
        <f t="shared" si="128"/>
        <v>0.13621864459158778</v>
      </c>
      <c r="AL390" s="4">
        <f t="shared" si="129"/>
        <v>35.621492285601093</v>
      </c>
      <c r="AM390" s="3">
        <f t="shared" si="130"/>
        <v>2174.8899624384449</v>
      </c>
      <c r="AN390" s="4">
        <f t="shared" si="131"/>
        <v>0.13291750917148093</v>
      </c>
      <c r="AO390" s="3">
        <f t="shared" si="132"/>
        <v>775.66465355088042</v>
      </c>
      <c r="AP390" s="4">
        <f t="shared" si="133"/>
        <v>0.59595010210632926</v>
      </c>
      <c r="AQ390" s="4">
        <f t="shared" si="139"/>
        <v>2076.1401024874167</v>
      </c>
      <c r="AR390" s="4">
        <f t="shared" si="140"/>
        <v>8.1477920365195397E-2</v>
      </c>
      <c r="AS390" s="4">
        <f t="shared" si="141"/>
        <v>2069.4053613027609</v>
      </c>
      <c r="AT390" s="4">
        <f t="shared" si="142"/>
        <v>7.7969740025220682E-2</v>
      </c>
      <c r="AU390" s="3">
        <f t="shared" si="143"/>
        <v>22404.237738216518</v>
      </c>
      <c r="AV390" s="4"/>
      <c r="AW390" s="4"/>
      <c r="AX390" s="4"/>
      <c r="AY390" s="4"/>
      <c r="AZ390" s="3">
        <f t="shared" si="134"/>
        <v>1968.0840541468704</v>
      </c>
      <c r="BA390" s="3">
        <f t="shared" si="135"/>
        <v>2338.6068988712</v>
      </c>
      <c r="BB390" s="4">
        <f t="shared" si="136"/>
        <v>6.3456954685331174E-4</v>
      </c>
      <c r="BC390" s="4">
        <f t="shared" si="137"/>
        <v>2.5190663882742586E-2</v>
      </c>
      <c r="BD390" s="4">
        <f t="shared" si="144"/>
        <v>0.17517774027482155</v>
      </c>
      <c r="BE390" s="4"/>
    </row>
    <row r="391" spans="27:57" x14ac:dyDescent="0.2">
      <c r="AA391">
        <v>1820.4433230867965</v>
      </c>
      <c r="AB391">
        <v>37.741554375067729</v>
      </c>
      <c r="AC391">
        <v>600</v>
      </c>
      <c r="AE391" s="3">
        <f t="shared" si="123"/>
        <v>1852.2801131572933</v>
      </c>
      <c r="AF391" s="3">
        <f t="shared" si="124"/>
        <v>1013.5812019928848</v>
      </c>
      <c r="AG391" s="4">
        <f t="shared" si="125"/>
        <v>3.0584699848873015E-4</v>
      </c>
      <c r="AH391" s="4">
        <f t="shared" si="126"/>
        <v>1.7488481880618745E-2</v>
      </c>
      <c r="AI391" s="4">
        <f t="shared" si="138"/>
        <v>9.8677184214879518E-2</v>
      </c>
      <c r="AJ391" s="3">
        <f t="shared" si="127"/>
        <v>2125.8592216449033</v>
      </c>
      <c r="AK391" s="4">
        <f t="shared" si="128"/>
        <v>0.16777006715058548</v>
      </c>
      <c r="AL391" s="4">
        <f t="shared" si="129"/>
        <v>51.239645809949991</v>
      </c>
      <c r="AM391" s="3">
        <f t="shared" si="130"/>
        <v>2119.2654117683805</v>
      </c>
      <c r="AN391" s="4">
        <f t="shared" si="131"/>
        <v>0.16414797697458261</v>
      </c>
      <c r="AO391" s="3">
        <f t="shared" si="132"/>
        <v>769.25481357074148</v>
      </c>
      <c r="AP391" s="4">
        <f t="shared" si="133"/>
        <v>0.57743545002743035</v>
      </c>
      <c r="AQ391" s="4">
        <f t="shared" si="139"/>
        <v>2020.1220694325975</v>
      </c>
      <c r="AR391" s="4">
        <f t="shared" si="140"/>
        <v>0.10968687891212126</v>
      </c>
      <c r="AS391" s="4">
        <f t="shared" si="141"/>
        <v>2012.8191468278512</v>
      </c>
      <c r="AT391" s="4">
        <f t="shared" si="142"/>
        <v>0.10567526124068326</v>
      </c>
      <c r="AU391" s="3">
        <f t="shared" si="143"/>
        <v>37008.45756004937</v>
      </c>
      <c r="AV391" s="4"/>
      <c r="AW391" s="4"/>
      <c r="AX391" s="4"/>
      <c r="AY391" s="4"/>
      <c r="AZ391" s="3">
        <f t="shared" si="134"/>
        <v>1921.5300634697257</v>
      </c>
      <c r="BA391" s="3">
        <f t="shared" si="135"/>
        <v>10218.529081245748</v>
      </c>
      <c r="BB391" s="4">
        <f t="shared" si="136"/>
        <v>3.0834297659860835E-3</v>
      </c>
      <c r="BC391" s="4">
        <f t="shared" si="137"/>
        <v>5.5528639151217127E-2</v>
      </c>
      <c r="BD391" s="4">
        <f t="shared" si="144"/>
        <v>0.55829549903544007</v>
      </c>
      <c r="BE391" s="4"/>
    </row>
    <row r="392" spans="27:57" x14ac:dyDescent="0.2">
      <c r="AA392">
        <v>2072.7755835990083</v>
      </c>
      <c r="AB392">
        <v>37.976941670664907</v>
      </c>
      <c r="AC392">
        <v>600</v>
      </c>
      <c r="AE392" s="3">
        <f t="shared" si="123"/>
        <v>1813.116185174134</v>
      </c>
      <c r="AF392" s="3">
        <f t="shared" si="124"/>
        <v>67423.003190367628</v>
      </c>
      <c r="AG392" s="4">
        <f t="shared" si="125"/>
        <v>1.5692911471731477E-2</v>
      </c>
      <c r="AH392" s="4">
        <f t="shared" si="126"/>
        <v>0.12527135136068213</v>
      </c>
      <c r="AI392" s="4">
        <f t="shared" si="138"/>
        <v>2.0186163459866768</v>
      </c>
      <c r="AJ392" s="3">
        <f t="shared" si="127"/>
        <v>2084.3709108445942</v>
      </c>
      <c r="AK392" s="4">
        <f t="shared" si="128"/>
        <v>5.5941064422674325E-3</v>
      </c>
      <c r="AL392" s="4">
        <f t="shared" si="129"/>
        <v>6.4865494844730878E-2</v>
      </c>
      <c r="AM392" s="3">
        <f t="shared" si="130"/>
        <v>2077.5901358976034</v>
      </c>
      <c r="AN392" s="4">
        <f t="shared" si="131"/>
        <v>2.32275618098294E-3</v>
      </c>
      <c r="AO392" s="3">
        <f t="shared" si="132"/>
        <v>764.5638164231068</v>
      </c>
      <c r="AP392" s="4">
        <f t="shared" si="133"/>
        <v>0.63114008941789201</v>
      </c>
      <c r="AQ392" s="4">
        <f t="shared" si="139"/>
        <v>1978.0961600074343</v>
      </c>
      <c r="AR392" s="4">
        <f t="shared" si="140"/>
        <v>4.5677604628659302E-2</v>
      </c>
      <c r="AS392" s="4">
        <f t="shared" si="141"/>
        <v>1970.3673921492873</v>
      </c>
      <c r="AT392" s="4">
        <f t="shared" si="142"/>
        <v>4.9406309230981625E-2</v>
      </c>
      <c r="AU392" s="3">
        <f t="shared" si="143"/>
        <v>10487.437676002713</v>
      </c>
      <c r="AV392" s="4"/>
      <c r="AW392" s="4"/>
      <c r="AX392" s="4"/>
      <c r="AY392" s="4"/>
      <c r="AZ392" s="3">
        <f t="shared" si="134"/>
        <v>1886.5298550062239</v>
      </c>
      <c r="BA392" s="3">
        <f t="shared" si="135"/>
        <v>34687.471419057118</v>
      </c>
      <c r="BB392" s="4">
        <f t="shared" si="136"/>
        <v>8.0736157157005311E-3</v>
      </c>
      <c r="BC392" s="4">
        <f t="shared" si="137"/>
        <v>8.9853301084047724E-2</v>
      </c>
      <c r="BD392" s="4">
        <f t="shared" si="144"/>
        <v>1.2262448537501798</v>
      </c>
      <c r="BE392" s="4"/>
    </row>
    <row r="393" spans="27:57" x14ac:dyDescent="0.2">
      <c r="AA393">
        <v>1940.6643279652462</v>
      </c>
      <c r="AB393">
        <v>38.154728730114762</v>
      </c>
      <c r="AC393">
        <v>600</v>
      </c>
      <c r="AE393" s="3">
        <f t="shared" si="123"/>
        <v>1784.5608450295645</v>
      </c>
      <c r="AF393" s="3">
        <f t="shared" si="124"/>
        <v>24368.29738465069</v>
      </c>
      <c r="AG393" s="4">
        <f t="shared" si="125"/>
        <v>6.4702988455979712E-3</v>
      </c>
      <c r="AH393" s="4">
        <f t="shared" si="126"/>
        <v>8.0438167840882424E-2</v>
      </c>
      <c r="AI393" s="4">
        <f t="shared" si="138"/>
        <v>1.0050055648764153</v>
      </c>
      <c r="AJ393" s="3">
        <f t="shared" si="127"/>
        <v>2053.9026479378203</v>
      </c>
      <c r="AK393" s="4">
        <f t="shared" si="128"/>
        <v>5.8350286724393283E-2</v>
      </c>
      <c r="AL393" s="4">
        <f t="shared" si="129"/>
        <v>6.6074884385882902</v>
      </c>
      <c r="AM393" s="3">
        <f t="shared" si="130"/>
        <v>2046.9875019102692</v>
      </c>
      <c r="AN393" s="4">
        <f t="shared" si="131"/>
        <v>5.4786998664782496E-2</v>
      </c>
      <c r="AO393" s="3">
        <f t="shared" si="132"/>
        <v>761.1815410960312</v>
      </c>
      <c r="AP393" s="4">
        <f t="shared" si="133"/>
        <v>0.60777269405775225</v>
      </c>
      <c r="AQ393" s="4">
        <f t="shared" si="139"/>
        <v>1947.2096854250976</v>
      </c>
      <c r="AR393" s="4">
        <f t="shared" si="140"/>
        <v>3.372740646350778E-3</v>
      </c>
      <c r="AS393" s="4">
        <f t="shared" si="141"/>
        <v>1939.1682824145887</v>
      </c>
      <c r="AT393" s="4">
        <f t="shared" si="142"/>
        <v>7.7089351780176515E-4</v>
      </c>
      <c r="AU393" s="3">
        <f t="shared" si="143"/>
        <v>2.2381522896421839</v>
      </c>
      <c r="AV393" s="4"/>
      <c r="AW393" s="4"/>
      <c r="AX393" s="4"/>
      <c r="AY393" s="4"/>
      <c r="AZ393" s="3">
        <f t="shared" si="134"/>
        <v>1860.7626436674673</v>
      </c>
      <c r="BA393" s="3">
        <f t="shared" si="135"/>
        <v>6384.2791536219365</v>
      </c>
      <c r="BB393" s="4">
        <f t="shared" si="136"/>
        <v>1.6951612739129966E-3</v>
      </c>
      <c r="BC393" s="4">
        <f t="shared" si="137"/>
        <v>4.1172336269794024E-2</v>
      </c>
      <c r="BD393" s="4">
        <f t="shared" si="144"/>
        <v>0.36803021743060355</v>
      </c>
      <c r="BE393" s="4"/>
    </row>
    <row r="394" spans="27:57" x14ac:dyDescent="0.2">
      <c r="AA394">
        <v>1846.1996333927366</v>
      </c>
      <c r="AB394">
        <v>38.319570842458305</v>
      </c>
      <c r="AC394">
        <v>600</v>
      </c>
      <c r="AE394" s="3">
        <f t="shared" ref="AE394:AE457" si="145">(((8.314*$AC394)/$AB394)*(1+AE$6/($AB394-AE$5))-AE$4/($AB394^2))</f>
        <v>1758.8338713264743</v>
      </c>
      <c r="AF394" s="3">
        <f t="shared" ref="AF394:AF457" si="146">(AE394-AA394)^2</f>
        <v>7632.7763814187529</v>
      </c>
      <c r="AG394" s="4">
        <f t="shared" ref="AG394:AG457" si="147">(ABS(AE394-AA394)/AA394)^2</f>
        <v>2.239366712133923E-3</v>
      </c>
      <c r="AH394" s="4">
        <f t="shared" ref="AH394:AH457" si="148">(ABS(AE394-AA394)/AA394)</f>
        <v>4.7321947467680606E-2</v>
      </c>
      <c r="AI394" s="4">
        <f t="shared" si="138"/>
        <v>0.44231660533084294</v>
      </c>
      <c r="AJ394" s="3">
        <f t="shared" ref="AJ394:AJ457" si="149">(((8.314*$AC394)/$AB394)*(1+AJ$3/($AB394-AJ$2))-AJ$1/($AB394^2)) +$AJ$4*AB394 + $AJ$5*AB394^2 +$AJ$6*AB394^-1 + $AJ$7*AB394^-2</f>
        <v>2026.2960173658109</v>
      </c>
      <c r="AK394" s="4">
        <f t="shared" ref="AK394:AK457" si="150">(ABS(AJ394-AA394)/AA394)</f>
        <v>9.7549788612033048E-2</v>
      </c>
      <c r="AL394" s="4">
        <f t="shared" ref="AL394:AL457" si="151">(ABS(AJ394-AA394)^2)/AA394</f>
        <v>17.568364186364938</v>
      </c>
      <c r="AM394" s="3">
        <f t="shared" ref="AM394:AM457" si="152">(((8.314*$AC394)/$AB394)*(1+AM$3/($AB394-AM$2))-AM$1/($AB394^2)) +$AM$4*$AB394 + $AM$5*$AB394^-1 + (8.314*$AC394)*($AM$6*$AB394 + $AM$7*$AB394^-1)</f>
        <v>2019.2613017611889</v>
      </c>
      <c r="AN394" s="4">
        <f t="shared" ref="AN394:AN457" si="153">(ABS(AM394-AA394)/AA394)</f>
        <v>9.373941216228017E-2</v>
      </c>
      <c r="AO394" s="3">
        <f t="shared" ref="AO394:AO457" si="154">(8.314*$AC394)/($AB394-AO$3)  -$AO$2/($AB394^2) +$AO$4*AB394 + $AO$5*AB394^2 +$AO$6*AB394^-1 + $AO$7*AB394^-2</f>
        <v>758.16377675530634</v>
      </c>
      <c r="AP394" s="4">
        <f t="shared" ref="AP394:AP457" si="155">(ABS(AO394-AA394)/AA394)</f>
        <v>0.58933813925526635</v>
      </c>
      <c r="AQ394" s="4">
        <f t="shared" si="139"/>
        <v>1919.2094906134432</v>
      </c>
      <c r="AR394" s="4">
        <f t="shared" si="140"/>
        <v>3.9546025196927043E-2</v>
      </c>
      <c r="AS394" s="4">
        <f t="shared" si="141"/>
        <v>1910.884979923117</v>
      </c>
      <c r="AT394" s="4">
        <f t="shared" si="142"/>
        <v>3.5037027069228184E-2</v>
      </c>
      <c r="AU394" s="3">
        <f t="shared" si="143"/>
        <v>4184.1940557554026</v>
      </c>
      <c r="AV394" s="4"/>
      <c r="AW394" s="4"/>
      <c r="AX394" s="4"/>
      <c r="AY394" s="4"/>
      <c r="AZ394" s="3">
        <f t="shared" ref="AZ394:AZ457" si="156">(((8.314*$AC394)/$AB394)*(1+AZ$6/($AB394-AZ$5))-AZ$4/($AB394^2))</f>
        <v>1837.3688553824595</v>
      </c>
      <c r="BA394" s="3">
        <f t="shared" ref="BA394:BA457" si="157">(AZ394-AA394)^2</f>
        <v>77.982640266793084</v>
      </c>
      <c r="BB394" s="4">
        <f t="shared" ref="BB394:BB457" si="158">(ABS(AZ394-AA394)/AA394)^2</f>
        <v>2.2879188385879445E-5</v>
      </c>
      <c r="BC394" s="4">
        <f t="shared" ref="BC394:BC457" si="159">(ABS(AZ394-AA394)/AA394)</f>
        <v>4.7832194582602466E-3</v>
      </c>
      <c r="BD394" s="4">
        <f t="shared" si="144"/>
        <v>1.4214113890461511E-2</v>
      </c>
      <c r="BE394" s="4"/>
    </row>
    <row r="395" spans="27:57" x14ac:dyDescent="0.2">
      <c r="AA395">
        <v>1960.5081690854938</v>
      </c>
      <c r="AB395">
        <v>38.362740813536433</v>
      </c>
      <c r="AC395">
        <v>600</v>
      </c>
      <c r="AE395" s="3">
        <f t="shared" si="145"/>
        <v>1752.2115308964258</v>
      </c>
      <c r="AF395" s="3">
        <f t="shared" si="146"/>
        <v>43387.489480867531</v>
      </c>
      <c r="AG395" s="4">
        <f t="shared" si="147"/>
        <v>1.1288265327924965E-2</v>
      </c>
      <c r="AH395" s="4">
        <f t="shared" si="148"/>
        <v>0.10624624853577168</v>
      </c>
      <c r="AI395" s="4">
        <f t="shared" ref="AI395:AI458" si="160">(ABS(AE395-AA395)^1.5)/AA395</f>
        <v>1.5333974431937025</v>
      </c>
      <c r="AJ395" s="3">
        <f t="shared" si="149"/>
        <v>2019.1660215659501</v>
      </c>
      <c r="AK395" s="4">
        <f t="shared" si="150"/>
        <v>2.9919718471674659E-2</v>
      </c>
      <c r="AL395" s="4">
        <f t="shared" si="151"/>
        <v>1.7550264323682758</v>
      </c>
      <c r="AM395" s="3">
        <f t="shared" si="152"/>
        <v>2012.1007653592487</v>
      </c>
      <c r="AN395" s="4">
        <f t="shared" si="153"/>
        <v>2.6315930271191366E-2</v>
      </c>
      <c r="AO395" s="3">
        <f t="shared" si="154"/>
        <v>757.39171668415952</v>
      </c>
      <c r="AP395" s="4">
        <f t="shared" si="155"/>
        <v>0.61367581700133622</v>
      </c>
      <c r="AQ395" s="4">
        <f t="shared" ref="AQ395:AQ458" si="161">(8.314*$AC395/$AB395)*(AQ$4+AQ$5/AB395+AQ$6/(AB395^2)+AQ$7/(AB395^3))</f>
        <v>1911.9758476784273</v>
      </c>
      <c r="AR395" s="4">
        <f t="shared" ref="AR395:AR458" si="162">(ABS(AQ395-$AA395)/$AA395)</f>
        <v>2.4754970253301787E-2</v>
      </c>
      <c r="AS395" s="4">
        <f t="shared" ref="AS395:AS458" si="163">(8.314*$AC395/$AB395)*(1+(AS$2+$AS$3/$AC395+$AS$4/($AC395^2))/AB395+(AS$5+$AS$6/$AC395+$AS$7/($AC395^2))/(AB395^2) + (AT$2+$AT$3/$AC395+$AT$4/($AC395^2))/(AB395^3)  )</f>
        <v>1903.5782536906934</v>
      </c>
      <c r="AT395" s="4">
        <f t="shared" ref="AT395:AT458" si="164">(ABS(AS395-$AA395)/$AA395)</f>
        <v>2.9038346431046087E-2</v>
      </c>
      <c r="AU395" s="3">
        <f t="shared" ref="AU395:AU458" si="165">(AS395-AA395)^2</f>
        <v>3241.0152668591368</v>
      </c>
      <c r="AV395" s="4"/>
      <c r="AW395" s="4"/>
      <c r="AX395" s="4"/>
      <c r="AY395" s="4"/>
      <c r="AZ395" s="3">
        <f t="shared" si="156"/>
        <v>1831.3196941630117</v>
      </c>
      <c r="BA395" s="3">
        <f t="shared" si="157"/>
        <v>16689.662052796786</v>
      </c>
      <c r="BB395" s="4">
        <f t="shared" si="158"/>
        <v>4.3422040717162975E-3</v>
      </c>
      <c r="BC395" s="4">
        <f t="shared" si="159"/>
        <v>6.5895402508189427E-2</v>
      </c>
      <c r="BD395" s="4">
        <f t="shared" ref="BD395:BD458" si="166">(ABS(AZ395-AA395)^1.5)/AA395</f>
        <v>0.74897444671178248</v>
      </c>
      <c r="BE395" s="4"/>
    </row>
    <row r="396" spans="27:57" x14ac:dyDescent="0.2">
      <c r="AA396">
        <v>1748.863104813742</v>
      </c>
      <c r="AB396">
        <v>38.624393162251032</v>
      </c>
      <c r="AC396">
        <v>600</v>
      </c>
      <c r="AE396" s="3">
        <f t="shared" si="145"/>
        <v>1713.0570724703671</v>
      </c>
      <c r="AF396" s="3">
        <f t="shared" si="146"/>
        <v>1282.0719521748101</v>
      </c>
      <c r="AG396" s="4">
        <f t="shared" si="147"/>
        <v>4.1918020709558006E-4</v>
      </c>
      <c r="AH396" s="4">
        <f t="shared" si="148"/>
        <v>2.0473890863623848E-2</v>
      </c>
      <c r="AI396" s="4">
        <f t="shared" si="160"/>
        <v>0.12251195881613738</v>
      </c>
      <c r="AJ396" s="3">
        <f t="shared" si="149"/>
        <v>1976.8123637522988</v>
      </c>
      <c r="AK396" s="4">
        <f t="shared" si="150"/>
        <v>0.13034139625401608</v>
      </c>
      <c r="AL396" s="4">
        <f t="shared" si="151"/>
        <v>29.711224685119749</v>
      </c>
      <c r="AM396" s="3">
        <f t="shared" si="152"/>
        <v>1969.5686132354886</v>
      </c>
      <c r="AN396" s="4">
        <f t="shared" si="153"/>
        <v>0.12619941939094897</v>
      </c>
      <c r="AO396" s="3">
        <f t="shared" si="154"/>
        <v>752.8687541736349</v>
      </c>
      <c r="AP396" s="4">
        <f t="shared" si="155"/>
        <v>0.56950961335889283</v>
      </c>
      <c r="AQ396" s="4">
        <f t="shared" si="161"/>
        <v>1868.992250775196</v>
      </c>
      <c r="AR396" s="4">
        <f t="shared" si="162"/>
        <v>6.8689850927038706E-2</v>
      </c>
      <c r="AS396" s="4">
        <f t="shared" si="163"/>
        <v>1860.1609291525756</v>
      </c>
      <c r="AT396" s="4">
        <f t="shared" si="164"/>
        <v>6.3640100836072633E-2</v>
      </c>
      <c r="AU396" s="3">
        <f t="shared" si="165"/>
        <v>12387.205702557862</v>
      </c>
      <c r="AV396" s="4"/>
      <c r="AW396" s="4"/>
      <c r="AX396" s="4"/>
      <c r="AY396" s="4"/>
      <c r="AZ396" s="3">
        <f t="shared" si="156"/>
        <v>1795.3252150620556</v>
      </c>
      <c r="BA396" s="3">
        <f t="shared" si="157"/>
        <v>2158.727688726447</v>
      </c>
      <c r="BB396" s="4">
        <f t="shared" si="158"/>
        <v>7.0580743778718338E-4</v>
      </c>
      <c r="BC396" s="4">
        <f t="shared" si="159"/>
        <v>2.6567036676814058E-2</v>
      </c>
      <c r="BD396" s="4">
        <f t="shared" si="166"/>
        <v>0.18108921278902246</v>
      </c>
      <c r="BE396" s="4"/>
    </row>
    <row r="397" spans="27:57" x14ac:dyDescent="0.2">
      <c r="AA397">
        <v>1671.9620368464125</v>
      </c>
      <c r="AB397">
        <v>38.731365172833598</v>
      </c>
      <c r="AC397">
        <v>600</v>
      </c>
      <c r="AE397" s="3">
        <f t="shared" si="145"/>
        <v>1697.5192088607841</v>
      </c>
      <c r="AF397" s="3">
        <f t="shared" si="146"/>
        <v>653.16904137218114</v>
      </c>
      <c r="AG397" s="4">
        <f t="shared" si="147"/>
        <v>2.3365375645878345E-4</v>
      </c>
      <c r="AH397" s="4">
        <f t="shared" si="148"/>
        <v>1.528573702700604E-2</v>
      </c>
      <c r="AI397" s="4">
        <f t="shared" si="160"/>
        <v>7.7275670463744506E-2</v>
      </c>
      <c r="AJ397" s="3">
        <f t="shared" si="149"/>
        <v>1959.9118919667401</v>
      </c>
      <c r="AK397" s="4">
        <f t="shared" si="150"/>
        <v>0.17222272322848131</v>
      </c>
      <c r="AL397" s="4">
        <f t="shared" si="151"/>
        <v>49.591508202069477</v>
      </c>
      <c r="AM397" s="3">
        <f t="shared" si="152"/>
        <v>1952.5983300653459</v>
      </c>
      <c r="AN397" s="4">
        <f t="shared" si="153"/>
        <v>0.16784848401717198</v>
      </c>
      <c r="AO397" s="3">
        <f t="shared" si="154"/>
        <v>751.09464176826282</v>
      </c>
      <c r="AP397" s="4">
        <f t="shared" si="155"/>
        <v>0.5507705167846112</v>
      </c>
      <c r="AQ397" s="4">
        <f t="shared" si="161"/>
        <v>1851.8347343646199</v>
      </c>
      <c r="AR397" s="4">
        <f t="shared" si="162"/>
        <v>0.10758180721463988</v>
      </c>
      <c r="AS397" s="4">
        <f t="shared" si="163"/>
        <v>1842.8305785691764</v>
      </c>
      <c r="AT397" s="4">
        <f t="shared" si="164"/>
        <v>0.10219642429504515</v>
      </c>
      <c r="AU397" s="3">
        <f t="shared" si="165"/>
        <v>29196.058550463906</v>
      </c>
      <c r="AV397" s="4"/>
      <c r="AW397" s="4"/>
      <c r="AX397" s="4"/>
      <c r="AY397" s="4"/>
      <c r="AZ397" s="3">
        <f t="shared" si="156"/>
        <v>1780.9329756117177</v>
      </c>
      <c r="BA397" s="3">
        <f t="shared" si="157"/>
        <v>11874.665495391888</v>
      </c>
      <c r="BB397" s="4">
        <f t="shared" si="158"/>
        <v>4.2478440096624962E-3</v>
      </c>
      <c r="BC397" s="4">
        <f t="shared" si="159"/>
        <v>6.5175486263337509E-2</v>
      </c>
      <c r="BD397" s="4">
        <f t="shared" si="166"/>
        <v>0.68036133742409266</v>
      </c>
      <c r="BE397" s="4"/>
    </row>
    <row r="398" spans="27:57" x14ac:dyDescent="0.2">
      <c r="AA398">
        <v>1563.1895552571161</v>
      </c>
      <c r="AB398">
        <v>38.742900486450175</v>
      </c>
      <c r="AC398">
        <v>600</v>
      </c>
      <c r="AE398" s="3">
        <f t="shared" si="145"/>
        <v>1695.8594627033756</v>
      </c>
      <c r="AF398" s="3">
        <f t="shared" si="146"/>
        <v>17601.304341799052</v>
      </c>
      <c r="AG398" s="4">
        <f t="shared" si="147"/>
        <v>7.2031351470969356E-3</v>
      </c>
      <c r="AH398" s="4">
        <f t="shared" si="148"/>
        <v>8.487128576318928E-2</v>
      </c>
      <c r="AI398" s="4">
        <f t="shared" si="160"/>
        <v>0.9775680402346687</v>
      </c>
      <c r="AJ398" s="3">
        <f t="shared" si="149"/>
        <v>1958.1034891856407</v>
      </c>
      <c r="AK398" s="4">
        <f t="shared" si="150"/>
        <v>0.25263342670145233</v>
      </c>
      <c r="AL398" s="4">
        <f t="shared" si="151"/>
        <v>99.768460380514099</v>
      </c>
      <c r="AM398" s="3">
        <f t="shared" si="152"/>
        <v>1950.7825055426849</v>
      </c>
      <c r="AN398" s="4">
        <f t="shared" si="153"/>
        <v>0.24795006400987424</v>
      </c>
      <c r="AO398" s="3">
        <f t="shared" si="154"/>
        <v>750.9058587449947</v>
      </c>
      <c r="AP398" s="4">
        <f t="shared" si="155"/>
        <v>0.51963224407452979</v>
      </c>
      <c r="AQ398" s="4">
        <f t="shared" si="161"/>
        <v>1849.9986710301657</v>
      </c>
      <c r="AR398" s="4">
        <f t="shared" si="162"/>
        <v>0.18347686293609783</v>
      </c>
      <c r="AS398" s="4">
        <f t="shared" si="163"/>
        <v>1840.9760308950872</v>
      </c>
      <c r="AT398" s="4">
        <f t="shared" si="164"/>
        <v>0.17770492049652947</v>
      </c>
      <c r="AU398" s="3">
        <f t="shared" si="165"/>
        <v>77165.326047365103</v>
      </c>
      <c r="AV398" s="4"/>
      <c r="AW398" s="4"/>
      <c r="AX398" s="4"/>
      <c r="AY398" s="4"/>
      <c r="AZ398" s="3">
        <f t="shared" si="156"/>
        <v>1779.3919708341248</v>
      </c>
      <c r="BA398" s="3">
        <f t="shared" si="157"/>
        <v>46743.484501333551</v>
      </c>
      <c r="BB398" s="4">
        <f t="shared" si="158"/>
        <v>1.9129243468039604E-2</v>
      </c>
      <c r="BC398" s="4">
        <f t="shared" si="159"/>
        <v>0.13830850829952437</v>
      </c>
      <c r="BD398" s="4">
        <f t="shared" si="166"/>
        <v>2.0336638478251219</v>
      </c>
      <c r="BE398" s="4"/>
    </row>
    <row r="399" spans="27:57" x14ac:dyDescent="0.2">
      <c r="AA399">
        <v>1630.8229675684884</v>
      </c>
      <c r="AB399">
        <v>39.16837642543684</v>
      </c>
      <c r="AC399">
        <v>600</v>
      </c>
      <c r="AE399" s="3">
        <f t="shared" si="145"/>
        <v>1636.6939696594559</v>
      </c>
      <c r="AF399" s="3">
        <f t="shared" si="146"/>
        <v>34.468665552145019</v>
      </c>
      <c r="AG399" s="4">
        <f t="shared" si="147"/>
        <v>1.2960173983656622E-5</v>
      </c>
      <c r="AH399" s="4">
        <f t="shared" si="148"/>
        <v>3.6000241643156538E-3</v>
      </c>
      <c r="AI399" s="4">
        <f t="shared" si="160"/>
        <v>8.722912848203342E-3</v>
      </c>
      <c r="AJ399" s="3">
        <f t="shared" si="149"/>
        <v>1893.2515784959983</v>
      </c>
      <c r="AK399" s="4">
        <f t="shared" si="150"/>
        <v>0.16091790227775837</v>
      </c>
      <c r="AL399" s="4">
        <f t="shared" si="151"/>
        <v>42.229461568120911</v>
      </c>
      <c r="AM399" s="3">
        <f t="shared" si="152"/>
        <v>1885.6707086941558</v>
      </c>
      <c r="AN399" s="4">
        <f t="shared" si="153"/>
        <v>0.15626940887743218</v>
      </c>
      <c r="AO399" s="3">
        <f t="shared" si="154"/>
        <v>744.27319770829627</v>
      </c>
      <c r="AP399" s="4">
        <f t="shared" si="155"/>
        <v>0.54362109652037405</v>
      </c>
      <c r="AQ399" s="4">
        <f t="shared" si="161"/>
        <v>1784.1413845016841</v>
      </c>
      <c r="AR399" s="4">
        <f t="shared" si="162"/>
        <v>9.4012912487852221E-2</v>
      </c>
      <c r="AS399" s="4">
        <f t="shared" si="163"/>
        <v>1774.4573452705083</v>
      </c>
      <c r="AT399" s="4">
        <f t="shared" si="164"/>
        <v>8.8074782216352274E-2</v>
      </c>
      <c r="AU399" s="3">
        <f t="shared" si="165"/>
        <v>20630.834457846526</v>
      </c>
      <c r="AV399" s="4"/>
      <c r="AW399" s="4"/>
      <c r="AX399" s="4"/>
      <c r="AY399" s="4"/>
      <c r="AZ399" s="3">
        <f t="shared" si="156"/>
        <v>1724.0025464263306</v>
      </c>
      <c r="BA399" s="3">
        <f t="shared" si="157"/>
        <v>8682.4339161248354</v>
      </c>
      <c r="BB399" s="4">
        <f t="shared" si="158"/>
        <v>3.264584002660248E-3</v>
      </c>
      <c r="BC399" s="4">
        <f t="shared" si="159"/>
        <v>5.7136538245331665E-2</v>
      </c>
      <c r="BD399" s="4">
        <f t="shared" si="166"/>
        <v>0.55153654685245546</v>
      </c>
      <c r="BE399" s="4"/>
    </row>
    <row r="400" spans="27:57" x14ac:dyDescent="0.2">
      <c r="AA400">
        <v>1809.8591542227775</v>
      </c>
      <c r="AB400">
        <v>39.392542926298987</v>
      </c>
      <c r="AC400">
        <v>600</v>
      </c>
      <c r="AE400" s="3">
        <f t="shared" si="145"/>
        <v>1607.0479160113105</v>
      </c>
      <c r="AF400" s="3">
        <f t="shared" si="146"/>
        <v>41132.398344868438</v>
      </c>
      <c r="AG400" s="4">
        <f t="shared" si="147"/>
        <v>1.2557248116909104E-2</v>
      </c>
      <c r="AH400" s="4">
        <f t="shared" si="148"/>
        <v>0.11205912777149885</v>
      </c>
      <c r="AI400" s="4">
        <f t="shared" si="160"/>
        <v>1.5958543289156908</v>
      </c>
      <c r="AJ400" s="3">
        <f t="shared" si="149"/>
        <v>1860.4767561758413</v>
      </c>
      <c r="AK400" s="4">
        <f t="shared" si="150"/>
        <v>2.7967702257362045E-2</v>
      </c>
      <c r="AL400" s="4">
        <f t="shared" si="151"/>
        <v>1.4156580204049543</v>
      </c>
      <c r="AM400" s="3">
        <f t="shared" si="152"/>
        <v>1852.7692739562929</v>
      </c>
      <c r="AN400" s="4">
        <f t="shared" si="153"/>
        <v>2.3709093402874529E-2</v>
      </c>
      <c r="AO400" s="3">
        <f t="shared" si="154"/>
        <v>741.02556132209702</v>
      </c>
      <c r="AP400" s="4">
        <f t="shared" si="155"/>
        <v>0.59056175195007277</v>
      </c>
      <c r="AQ400" s="4">
        <f t="shared" si="161"/>
        <v>1750.8544460008079</v>
      </c>
      <c r="AR400" s="4">
        <f t="shared" si="162"/>
        <v>3.2601823232652871E-2</v>
      </c>
      <c r="AS400" s="4">
        <f t="shared" si="163"/>
        <v>1740.8374916177966</v>
      </c>
      <c r="AT400" s="4">
        <f t="shared" si="164"/>
        <v>3.813648285499957E-2</v>
      </c>
      <c r="AU400" s="3">
        <f t="shared" si="165"/>
        <v>4763.9899087558288</v>
      </c>
      <c r="AV400" s="4"/>
      <c r="AW400" s="4"/>
      <c r="AX400" s="4"/>
      <c r="AY400" s="4"/>
      <c r="AZ400" s="3">
        <f t="shared" si="156"/>
        <v>1695.9158447891095</v>
      </c>
      <c r="BA400" s="3">
        <f t="shared" si="157"/>
        <v>12983.077764696613</v>
      </c>
      <c r="BB400" s="4">
        <f t="shared" si="158"/>
        <v>3.9635843124319146E-3</v>
      </c>
      <c r="BC400" s="4">
        <f t="shared" si="159"/>
        <v>6.2957003680543078E-2</v>
      </c>
      <c r="BD400" s="4">
        <f t="shared" si="166"/>
        <v>0.67202969709519678</v>
      </c>
      <c r="BE400" s="4"/>
    </row>
    <row r="401" spans="27:57" x14ac:dyDescent="0.2">
      <c r="AA401">
        <v>1583.6124834438822</v>
      </c>
      <c r="AB401">
        <v>39.682136608923464</v>
      </c>
      <c r="AC401">
        <v>600</v>
      </c>
      <c r="AE401" s="3">
        <f t="shared" si="145"/>
        <v>1570.1971546951986</v>
      </c>
      <c r="AF401" s="3">
        <f t="shared" si="146"/>
        <v>179.97104543525609</v>
      </c>
      <c r="AG401" s="4">
        <f t="shared" si="147"/>
        <v>7.1763697397540362E-5</v>
      </c>
      <c r="AH401" s="4">
        <f t="shared" si="148"/>
        <v>8.4713456662764246E-3</v>
      </c>
      <c r="AI401" s="4">
        <f t="shared" si="160"/>
        <v>3.1027948575583466E-2</v>
      </c>
      <c r="AJ401" s="3">
        <f t="shared" si="149"/>
        <v>1819.4821183256004</v>
      </c>
      <c r="AK401" s="4">
        <f t="shared" si="150"/>
        <v>0.14894403608689197</v>
      </c>
      <c r="AL401" s="4">
        <f t="shared" si="151"/>
        <v>35.13137540962466</v>
      </c>
      <c r="AM401" s="3">
        <f t="shared" si="152"/>
        <v>1811.6208626461666</v>
      </c>
      <c r="AN401" s="4">
        <f t="shared" si="153"/>
        <v>0.14397990770218899</v>
      </c>
      <c r="AO401" s="3">
        <f t="shared" si="154"/>
        <v>737.06590934649626</v>
      </c>
      <c r="AP401" s="4">
        <f t="shared" si="155"/>
        <v>0.53456674719840613</v>
      </c>
      <c r="AQ401" s="4">
        <f t="shared" si="161"/>
        <v>1709.2235709970298</v>
      </c>
      <c r="AR401" s="4">
        <f t="shared" si="162"/>
        <v>7.9319334033021258E-2</v>
      </c>
      <c r="AS401" s="4">
        <f t="shared" si="163"/>
        <v>1698.791829351554</v>
      </c>
      <c r="AT401" s="4">
        <f t="shared" si="164"/>
        <v>7.2732027002711752E-2</v>
      </c>
      <c r="AU401" s="3">
        <f t="shared" si="165"/>
        <v>13266.281723719127</v>
      </c>
      <c r="AV401" s="4"/>
      <c r="AW401" s="4"/>
      <c r="AX401" s="4"/>
      <c r="AY401" s="4"/>
      <c r="AZ401" s="3">
        <f t="shared" si="156"/>
        <v>1660.6959912182504</v>
      </c>
      <c r="BA401" s="3">
        <f t="shared" si="157"/>
        <v>5941.8671708010788</v>
      </c>
      <c r="BB401" s="4">
        <f t="shared" si="158"/>
        <v>2.3693275581662798E-3</v>
      </c>
      <c r="BC401" s="4">
        <f t="shared" si="159"/>
        <v>4.8675738907244949E-2</v>
      </c>
      <c r="BD401" s="4">
        <f t="shared" si="166"/>
        <v>0.42735942630289003</v>
      </c>
      <c r="BE401" s="4"/>
    </row>
    <row r="402" spans="27:57" x14ac:dyDescent="0.2">
      <c r="AA402">
        <v>1452.4762801660672</v>
      </c>
      <c r="AB402">
        <v>39.993997783855697</v>
      </c>
      <c r="AC402">
        <v>600</v>
      </c>
      <c r="AE402" s="3">
        <f t="shared" si="145"/>
        <v>1532.2271801340589</v>
      </c>
      <c r="AF402" s="3">
        <f t="shared" si="146"/>
        <v>6360.2060457046182</v>
      </c>
      <c r="AG402" s="4">
        <f t="shared" si="147"/>
        <v>3.0147623828959565E-3</v>
      </c>
      <c r="AH402" s="4">
        <f t="shared" si="148"/>
        <v>5.4906851875662625E-2</v>
      </c>
      <c r="AI402" s="4">
        <f t="shared" si="160"/>
        <v>0.49033663255522714</v>
      </c>
      <c r="AJ402" s="3">
        <f t="shared" si="149"/>
        <v>1776.9528148673039</v>
      </c>
      <c r="AK402" s="4">
        <f t="shared" si="150"/>
        <v>0.22339541039812233</v>
      </c>
      <c r="AL402" s="4">
        <f t="shared" si="151"/>
        <v>72.486568634143353</v>
      </c>
      <c r="AM402" s="3">
        <f t="shared" si="152"/>
        <v>1768.9375539347031</v>
      </c>
      <c r="AN402" s="4">
        <f t="shared" si="153"/>
        <v>0.21787706834871939</v>
      </c>
      <c r="AO402" s="3">
        <f t="shared" si="154"/>
        <v>733.08255707748935</v>
      </c>
      <c r="AP402" s="4">
        <f t="shared" si="155"/>
        <v>0.49528775988433132</v>
      </c>
      <c r="AQ402" s="4">
        <f t="shared" si="161"/>
        <v>1666.0476951595892</v>
      </c>
      <c r="AR402" s="4">
        <f t="shared" si="162"/>
        <v>0.14703951996317871</v>
      </c>
      <c r="AS402" s="4">
        <f t="shared" si="163"/>
        <v>1655.1879240306137</v>
      </c>
      <c r="AT402" s="4">
        <f t="shared" si="164"/>
        <v>0.1395627912363358</v>
      </c>
      <c r="AU402" s="3">
        <f t="shared" si="165"/>
        <v>41092.010558266702</v>
      </c>
      <c r="AV402" s="4"/>
      <c r="AW402" s="4"/>
      <c r="AX402" s="4"/>
      <c r="AY402" s="4"/>
      <c r="AZ402" s="3">
        <f t="shared" si="156"/>
        <v>1624.0527732434869</v>
      </c>
      <c r="BA402" s="3">
        <f t="shared" si="157"/>
        <v>29438.492976745827</v>
      </c>
      <c r="BB402" s="4">
        <f t="shared" si="158"/>
        <v>1.3953960075771083E-2</v>
      </c>
      <c r="BC402" s="4">
        <f t="shared" si="159"/>
        <v>0.11812688125812466</v>
      </c>
      <c r="BD402" s="4">
        <f t="shared" si="166"/>
        <v>1.5473110657987057</v>
      </c>
      <c r="BE402" s="4"/>
    </row>
    <row r="403" spans="27:57" x14ac:dyDescent="0.2">
      <c r="AA403">
        <v>1473.322436211118</v>
      </c>
      <c r="AB403">
        <v>40.047288976552167</v>
      </c>
      <c r="AC403">
        <v>600</v>
      </c>
      <c r="AE403" s="3">
        <f t="shared" si="145"/>
        <v>1525.9081338747578</v>
      </c>
      <c r="AF403" s="3">
        <f t="shared" si="146"/>
        <v>2765.2555987717374</v>
      </c>
      <c r="AG403" s="4">
        <f t="shared" si="147"/>
        <v>1.2739127238264915E-3</v>
      </c>
      <c r="AH403" s="4">
        <f t="shared" si="148"/>
        <v>3.5691913983793185E-2</v>
      </c>
      <c r="AI403" s="4">
        <f t="shared" si="160"/>
        <v>0.25882347139508777</v>
      </c>
      <c r="AJ403" s="3">
        <f t="shared" si="149"/>
        <v>1769.8469362073263</v>
      </c>
      <c r="AK403" s="4">
        <f t="shared" si="150"/>
        <v>0.20126246143292845</v>
      </c>
      <c r="AL403" s="4">
        <f t="shared" si="151"/>
        <v>59.679250744405266</v>
      </c>
      <c r="AM403" s="3">
        <f t="shared" si="152"/>
        <v>1761.8065028504805</v>
      </c>
      <c r="AN403" s="4">
        <f t="shared" si="153"/>
        <v>0.19580511336082343</v>
      </c>
      <c r="AO403" s="3">
        <f t="shared" si="154"/>
        <v>732.42971926992197</v>
      </c>
      <c r="AP403" s="4">
        <f t="shared" si="155"/>
        <v>0.50287207927581623</v>
      </c>
      <c r="AQ403" s="4">
        <f t="shared" si="161"/>
        <v>1658.8357982947264</v>
      </c>
      <c r="AR403" s="4">
        <f t="shared" si="162"/>
        <v>0.125914977960076</v>
      </c>
      <c r="AS403" s="4">
        <f t="shared" si="163"/>
        <v>1647.9047694107926</v>
      </c>
      <c r="AT403" s="4">
        <f t="shared" si="164"/>
        <v>0.1184956727114268</v>
      </c>
      <c r="AU403" s="3">
        <f t="shared" si="165"/>
        <v>30478.991065442213</v>
      </c>
      <c r="AV403" s="4"/>
      <c r="AW403" s="4"/>
      <c r="AX403" s="4"/>
      <c r="AY403" s="4"/>
      <c r="AZ403" s="3">
        <f t="shared" si="156"/>
        <v>1617.9199226358414</v>
      </c>
      <c r="BA403" s="3">
        <f t="shared" si="157"/>
        <v>20908.433080348084</v>
      </c>
      <c r="BB403" s="4">
        <f t="shared" si="158"/>
        <v>9.6322086638794026E-3</v>
      </c>
      <c r="BC403" s="4">
        <f t="shared" si="159"/>
        <v>9.8143816228427772E-2</v>
      </c>
      <c r="BD403" s="4">
        <f t="shared" si="166"/>
        <v>1.1801665821041558</v>
      </c>
      <c r="BE403" s="4"/>
    </row>
    <row r="404" spans="27:57" x14ac:dyDescent="0.2">
      <c r="AA404">
        <v>1722.1068295124028</v>
      </c>
      <c r="AB404">
        <v>40.064056515785566</v>
      </c>
      <c r="AC404">
        <v>600</v>
      </c>
      <c r="AE404" s="3">
        <f t="shared" si="145"/>
        <v>1523.9298442254967</v>
      </c>
      <c r="AF404" s="3">
        <f t="shared" si="146"/>
        <v>39274.117497406587</v>
      </c>
      <c r="AG404" s="4">
        <f t="shared" si="147"/>
        <v>1.324299627689844E-2</v>
      </c>
      <c r="AH404" s="4">
        <f t="shared" si="148"/>
        <v>0.11507821808187003</v>
      </c>
      <c r="AI404" s="4">
        <f t="shared" si="160"/>
        <v>1.6200176166700948</v>
      </c>
      <c r="AJ404" s="3">
        <f t="shared" si="149"/>
        <v>1767.6206854897391</v>
      </c>
      <c r="AK404" s="4">
        <f t="shared" si="150"/>
        <v>2.642917105800174E-2</v>
      </c>
      <c r="AL404" s="4">
        <f t="shared" si="151"/>
        <v>1.202893485134277</v>
      </c>
      <c r="AM404" s="3">
        <f t="shared" si="152"/>
        <v>1759.5723989852083</v>
      </c>
      <c r="AN404" s="4">
        <f t="shared" si="153"/>
        <v>2.1755659306811736E-2</v>
      </c>
      <c r="AO404" s="3">
        <f t="shared" si="154"/>
        <v>732.22594787237779</v>
      </c>
      <c r="AP404" s="4">
        <f t="shared" si="155"/>
        <v>0.57480805759320974</v>
      </c>
      <c r="AQ404" s="4">
        <f t="shared" si="161"/>
        <v>1656.5764742200215</v>
      </c>
      <c r="AR404" s="4">
        <f t="shared" si="162"/>
        <v>3.8052433315612325E-2</v>
      </c>
      <c r="AS404" s="4">
        <f t="shared" si="163"/>
        <v>1645.6231368088609</v>
      </c>
      <c r="AT404" s="4">
        <f t="shared" si="164"/>
        <v>4.4412861846205853E-2</v>
      </c>
      <c r="AU404" s="3">
        <f t="shared" si="165"/>
        <v>5849.755249569831</v>
      </c>
      <c r="AV404" s="4"/>
      <c r="AW404" s="4"/>
      <c r="AX404" s="4"/>
      <c r="AY404" s="4"/>
      <c r="AZ404" s="3">
        <f t="shared" si="156"/>
        <v>1615.9979037668897</v>
      </c>
      <c r="BA404" s="3">
        <f t="shared" si="157"/>
        <v>11259.104122866798</v>
      </c>
      <c r="BB404" s="4">
        <f t="shared" si="158"/>
        <v>3.7965022126896369E-3</v>
      </c>
      <c r="BC404" s="4">
        <f t="shared" si="159"/>
        <v>6.161576269664798E-2</v>
      </c>
      <c r="BD404" s="4">
        <f t="shared" si="166"/>
        <v>0.63469896122410707</v>
      </c>
      <c r="BE404" s="4"/>
    </row>
    <row r="405" spans="27:57" x14ac:dyDescent="0.2">
      <c r="AA405">
        <v>1606.3961406576975</v>
      </c>
      <c r="AB405">
        <v>40.853469729709118</v>
      </c>
      <c r="AC405">
        <v>600</v>
      </c>
      <c r="AE405" s="3">
        <f t="shared" si="145"/>
        <v>1435.8551932806006</v>
      </c>
      <c r="AF405" s="3">
        <f t="shared" si="146"/>
        <v>29084.214732277742</v>
      </c>
      <c r="AG405" s="4">
        <f t="shared" si="147"/>
        <v>1.127072979915379E-2</v>
      </c>
      <c r="AH405" s="4">
        <f t="shared" si="148"/>
        <v>0.10616369341330298</v>
      </c>
      <c r="AI405" s="4">
        <f t="shared" si="160"/>
        <v>1.386405762242412</v>
      </c>
      <c r="AJ405" s="3">
        <f t="shared" si="149"/>
        <v>1667.7373657442297</v>
      </c>
      <c r="AK405" s="4">
        <f t="shared" si="150"/>
        <v>3.8185615324883432E-2</v>
      </c>
      <c r="AL405" s="4">
        <f t="shared" si="151"/>
        <v>2.3423524247114074</v>
      </c>
      <c r="AM405" s="3">
        <f t="shared" si="152"/>
        <v>1659.3534862094837</v>
      </c>
      <c r="AN405" s="4">
        <f t="shared" si="153"/>
        <v>3.2966554271043086E-2</v>
      </c>
      <c r="AO405" s="3">
        <f t="shared" si="154"/>
        <v>723.47065243630027</v>
      </c>
      <c r="AP405" s="4">
        <f t="shared" si="155"/>
        <v>0.54963123097389055</v>
      </c>
      <c r="AQ405" s="4">
        <f t="shared" si="161"/>
        <v>1555.3040184503914</v>
      </c>
      <c r="AR405" s="4">
        <f t="shared" si="162"/>
        <v>3.1805431371609121E-2</v>
      </c>
      <c r="AS405" s="4">
        <f t="shared" si="163"/>
        <v>1543.3590257049054</v>
      </c>
      <c r="AT405" s="4">
        <f t="shared" si="164"/>
        <v>3.9241326194286767E-2</v>
      </c>
      <c r="AU405" s="3">
        <f t="shared" si="165"/>
        <v>3973.677861571523</v>
      </c>
      <c r="AV405" s="4"/>
      <c r="AW405" s="4"/>
      <c r="AX405" s="4"/>
      <c r="AY405" s="4"/>
      <c r="AZ405" s="3">
        <f t="shared" si="156"/>
        <v>1529.4618630316945</v>
      </c>
      <c r="BA405" s="3">
        <f t="shared" si="157"/>
        <v>5918.8830738349052</v>
      </c>
      <c r="BB405" s="4">
        <f t="shared" si="158"/>
        <v>2.2936886022899205E-3</v>
      </c>
      <c r="BC405" s="4">
        <f t="shared" si="159"/>
        <v>4.7892469160504977E-2</v>
      </c>
      <c r="BD405" s="4">
        <f t="shared" si="166"/>
        <v>0.42007532147957866</v>
      </c>
      <c r="BE405" s="4"/>
    </row>
    <row r="406" spans="27:57" x14ac:dyDescent="0.2">
      <c r="AA406">
        <v>1331.8715662244811</v>
      </c>
      <c r="AB406">
        <v>41.880998966054676</v>
      </c>
      <c r="AC406">
        <v>600</v>
      </c>
      <c r="AE406" s="3">
        <f t="shared" si="145"/>
        <v>1334.3164643784503</v>
      </c>
      <c r="AF406" s="3">
        <f t="shared" si="146"/>
        <v>5.9775269832821687</v>
      </c>
      <c r="AG406" s="4">
        <f t="shared" si="147"/>
        <v>3.3697435483292638E-6</v>
      </c>
      <c r="AH406" s="4">
        <f t="shared" si="148"/>
        <v>1.8356861246763467E-3</v>
      </c>
      <c r="AI406" s="4">
        <f t="shared" si="160"/>
        <v>2.8703100495695503E-3</v>
      </c>
      <c r="AJ406" s="3">
        <f t="shared" si="149"/>
        <v>1550.8138751148022</v>
      </c>
      <c r="AK406" s="4">
        <f t="shared" si="150"/>
        <v>0.16438695324877844</v>
      </c>
      <c r="AL406" s="4">
        <f t="shared" si="151"/>
        <v>35.991259095732829</v>
      </c>
      <c r="AM406" s="3">
        <f t="shared" si="152"/>
        <v>1542.0809605924039</v>
      </c>
      <c r="AN406" s="4">
        <f t="shared" si="153"/>
        <v>0.15783007888952336</v>
      </c>
      <c r="AO406" s="3">
        <f t="shared" si="154"/>
        <v>714.26156161204722</v>
      </c>
      <c r="AP406" s="4">
        <f t="shared" si="155"/>
        <v>0.46371588693285343</v>
      </c>
      <c r="AQ406" s="4">
        <f t="shared" si="161"/>
        <v>1437.1230409395607</v>
      </c>
      <c r="AR406" s="4">
        <f t="shared" si="162"/>
        <v>7.9025243412501833E-2</v>
      </c>
      <c r="AS406" s="4">
        <f t="shared" si="163"/>
        <v>1424.0470944269125</v>
      </c>
      <c r="AT406" s="4">
        <f t="shared" si="164"/>
        <v>6.9207520109259305E-2</v>
      </c>
      <c r="AU406" s="3">
        <f t="shared" si="165"/>
        <v>8496.3279993972355</v>
      </c>
      <c r="AV406" s="4"/>
      <c r="AW406" s="4"/>
      <c r="AX406" s="4"/>
      <c r="AY406" s="4"/>
      <c r="AZ406" s="3">
        <f t="shared" si="156"/>
        <v>1427.4084710315908</v>
      </c>
      <c r="BA406" s="3">
        <f t="shared" si="157"/>
        <v>9127.3001801227492</v>
      </c>
      <c r="BB406" s="4">
        <f t="shared" si="158"/>
        <v>5.1453821926112251E-3</v>
      </c>
      <c r="BC406" s="4">
        <f t="shared" si="159"/>
        <v>7.1731319467936913E-2</v>
      </c>
      <c r="BD406" s="4">
        <f t="shared" si="166"/>
        <v>0.70112330494121744</v>
      </c>
      <c r="BE406" s="4"/>
    </row>
    <row r="407" spans="27:57" x14ac:dyDescent="0.2">
      <c r="AA407">
        <v>1320.0510763780255</v>
      </c>
      <c r="AB407">
        <v>41.88803437288346</v>
      </c>
      <c r="AC407">
        <v>600</v>
      </c>
      <c r="AE407" s="3">
        <f t="shared" si="145"/>
        <v>1333.6663542977412</v>
      </c>
      <c r="AF407" s="3">
        <f t="shared" si="146"/>
        <v>185.37579283109812</v>
      </c>
      <c r="AG407" s="4">
        <f t="shared" si="147"/>
        <v>1.0638283271243705E-4</v>
      </c>
      <c r="AH407" s="4">
        <f t="shared" si="148"/>
        <v>1.0314205384441258E-2</v>
      </c>
      <c r="AI407" s="4">
        <f t="shared" si="160"/>
        <v>3.8058268921043366E-2</v>
      </c>
      <c r="AJ407" s="3">
        <f t="shared" si="149"/>
        <v>1550.059517877401</v>
      </c>
      <c r="AK407" s="4">
        <f t="shared" si="150"/>
        <v>0.17424207715543544</v>
      </c>
      <c r="AL407" s="4">
        <f t="shared" si="151"/>
        <v>40.077148610135644</v>
      </c>
      <c r="AM407" s="3">
        <f t="shared" si="152"/>
        <v>1541.3245131865604</v>
      </c>
      <c r="AN407" s="4">
        <f t="shared" si="153"/>
        <v>0.1676249054056817</v>
      </c>
      <c r="AO407" s="3">
        <f t="shared" si="154"/>
        <v>714.20609452798544</v>
      </c>
      <c r="AP407" s="4">
        <f t="shared" si="155"/>
        <v>0.4589557121625672</v>
      </c>
      <c r="AQ407" s="4">
        <f t="shared" si="161"/>
        <v>1436.3623528476014</v>
      </c>
      <c r="AR407" s="4">
        <f t="shared" si="162"/>
        <v>8.811119399160855E-2</v>
      </c>
      <c r="AS407" s="4">
        <f t="shared" si="163"/>
        <v>1423.2792412410181</v>
      </c>
      <c r="AT407" s="4">
        <f t="shared" si="164"/>
        <v>7.820012930577766E-2</v>
      </c>
      <c r="AU407" s="3">
        <f t="shared" si="165"/>
        <v>10656.054020981173</v>
      </c>
      <c r="AV407" s="4"/>
      <c r="AW407" s="4"/>
      <c r="AX407" s="4"/>
      <c r="AY407" s="4"/>
      <c r="AZ407" s="3">
        <f t="shared" si="156"/>
        <v>1426.7474021383132</v>
      </c>
      <c r="BA407" s="3">
        <f t="shared" si="157"/>
        <v>11384.105930745425</v>
      </c>
      <c r="BB407" s="4">
        <f t="shared" si="158"/>
        <v>6.5330721898225457E-3</v>
      </c>
      <c r="BC407" s="4">
        <f t="shared" si="159"/>
        <v>8.0827422263873697E-2</v>
      </c>
      <c r="BD407" s="4">
        <f t="shared" si="166"/>
        <v>0.83489807676193806</v>
      </c>
      <c r="BE407" s="4"/>
    </row>
    <row r="408" spans="27:57" x14ac:dyDescent="0.2">
      <c r="AA408">
        <v>1258.9301631838457</v>
      </c>
      <c r="AB408">
        <v>42.044252837961395</v>
      </c>
      <c r="AC408">
        <v>600</v>
      </c>
      <c r="AE408" s="3">
        <f t="shared" si="145"/>
        <v>1319.3771102768935</v>
      </c>
      <c r="AF408" s="3">
        <f t="shared" si="146"/>
        <v>3653.8334128697211</v>
      </c>
      <c r="AG408" s="4">
        <f t="shared" si="147"/>
        <v>2.3053956254468137E-3</v>
      </c>
      <c r="AH408" s="4">
        <f t="shared" si="148"/>
        <v>4.801453556421028E-2</v>
      </c>
      <c r="AI408" s="4">
        <f t="shared" si="160"/>
        <v>0.37330165737634696</v>
      </c>
      <c r="AJ408" s="3">
        <f t="shared" si="149"/>
        <v>1533.4612846498976</v>
      </c>
      <c r="AK408" s="4">
        <f t="shared" si="150"/>
        <v>0.21806699807061594</v>
      </c>
      <c r="AL408" s="4">
        <f t="shared" si="151"/>
        <v>59.866177535061574</v>
      </c>
      <c r="AM408" s="3">
        <f t="shared" si="152"/>
        <v>1524.6808325741456</v>
      </c>
      <c r="AN408" s="4">
        <f t="shared" si="153"/>
        <v>0.21109246339623325</v>
      </c>
      <c r="AO408" s="3">
        <f t="shared" si="154"/>
        <v>712.99915129455621</v>
      </c>
      <c r="AP408" s="4">
        <f t="shared" si="155"/>
        <v>0.43364678030163728</v>
      </c>
      <c r="AQ408" s="4">
        <f t="shared" si="161"/>
        <v>1419.6316484459182</v>
      </c>
      <c r="AR408" s="4">
        <f t="shared" si="162"/>
        <v>0.12764924533673658</v>
      </c>
      <c r="AS408" s="4">
        <f t="shared" si="163"/>
        <v>1406.3913694359721</v>
      </c>
      <c r="AT408" s="4">
        <f t="shared" si="164"/>
        <v>0.11713215757671237</v>
      </c>
      <c r="AU408" s="3">
        <f t="shared" si="165"/>
        <v>21744.807349332172</v>
      </c>
      <c r="AV408" s="4"/>
      <c r="AW408" s="4"/>
      <c r="AX408" s="4"/>
      <c r="AY408" s="4"/>
      <c r="AZ408" s="3">
        <f t="shared" si="156"/>
        <v>1412.1931956199799</v>
      </c>
      <c r="BA408" s="3">
        <f t="shared" si="157"/>
        <v>23489.557111519509</v>
      </c>
      <c r="BB408" s="4">
        <f t="shared" si="158"/>
        <v>1.482079670568468E-2</v>
      </c>
      <c r="BC408" s="4">
        <f t="shared" si="159"/>
        <v>0.12174069453426278</v>
      </c>
      <c r="BD408" s="4">
        <f t="shared" si="166"/>
        <v>1.5071430742410301</v>
      </c>
      <c r="BE408" s="4"/>
    </row>
    <row r="409" spans="27:57" x14ac:dyDescent="0.2">
      <c r="AA409">
        <v>1478.7965041520924</v>
      </c>
      <c r="AB409">
        <v>42.598351234625554</v>
      </c>
      <c r="AC409">
        <v>600</v>
      </c>
      <c r="AE409" s="3">
        <f t="shared" si="145"/>
        <v>1270.8516954185516</v>
      </c>
      <c r="AF409" s="3">
        <f t="shared" si="146"/>
        <v>43241.043479228894</v>
      </c>
      <c r="AG409" s="4">
        <f t="shared" si="147"/>
        <v>1.9773308180531836E-2</v>
      </c>
      <c r="AH409" s="4">
        <f t="shared" si="148"/>
        <v>0.14061759555806605</v>
      </c>
      <c r="AI409" s="4">
        <f t="shared" si="160"/>
        <v>2.0277467266969129</v>
      </c>
      <c r="AJ409" s="3">
        <f t="shared" si="149"/>
        <v>1476.8491417251128</v>
      </c>
      <c r="AK409" s="4">
        <f t="shared" si="150"/>
        <v>1.3168562554157865E-3</v>
      </c>
      <c r="AL409" s="4">
        <f t="shared" si="151"/>
        <v>2.5643963935298598E-3</v>
      </c>
      <c r="AM409" s="3">
        <f t="shared" si="152"/>
        <v>1467.9216495544215</v>
      </c>
      <c r="AN409" s="4">
        <f t="shared" si="153"/>
        <v>7.3538546832759358E-3</v>
      </c>
      <c r="AO409" s="3">
        <f t="shared" si="154"/>
        <v>709.08316438766633</v>
      </c>
      <c r="AP409" s="4">
        <f t="shared" si="155"/>
        <v>0.52049983726852389</v>
      </c>
      <c r="AQ409" s="4">
        <f t="shared" si="161"/>
        <v>1362.674631406665</v>
      </c>
      <c r="AR409" s="4">
        <f t="shared" si="162"/>
        <v>7.8524578885185464E-2</v>
      </c>
      <c r="AS409" s="4">
        <f t="shared" si="163"/>
        <v>1348.9058370014661</v>
      </c>
      <c r="AT409" s="4">
        <f t="shared" si="164"/>
        <v>8.7835389646868697E-2</v>
      </c>
      <c r="AU409" s="3">
        <f t="shared" si="165"/>
        <v>16871.585412834793</v>
      </c>
      <c r="AV409" s="4"/>
      <c r="AW409" s="4"/>
      <c r="AX409" s="4"/>
      <c r="AY409" s="4"/>
      <c r="AZ409" s="3">
        <f t="shared" si="156"/>
        <v>1362.4286751137581</v>
      </c>
      <c r="BA409" s="3">
        <f t="shared" si="157"/>
        <v>13541.471635095004</v>
      </c>
      <c r="BB409" s="4">
        <f t="shared" si="158"/>
        <v>6.1922578715586261E-3</v>
      </c>
      <c r="BC409" s="4">
        <f t="shared" si="159"/>
        <v>7.8690900818065526E-2</v>
      </c>
      <c r="BD409" s="4">
        <f t="shared" si="166"/>
        <v>0.84886960444983139</v>
      </c>
      <c r="BE409" s="4"/>
    </row>
    <row r="410" spans="27:57" x14ac:dyDescent="0.2">
      <c r="AA410">
        <v>1230.8949011661691</v>
      </c>
      <c r="AB410">
        <v>43.123731140376279</v>
      </c>
      <c r="AC410">
        <v>600</v>
      </c>
      <c r="AE410" s="3">
        <f t="shared" si="145"/>
        <v>1227.7244787592342</v>
      </c>
      <c r="AF410" s="3">
        <f t="shared" si="146"/>
        <v>10.051578238394908</v>
      </c>
      <c r="AG410" s="4">
        <f t="shared" si="147"/>
        <v>6.6342573164281056E-6</v>
      </c>
      <c r="AH410" s="4">
        <f t="shared" si="148"/>
        <v>2.5757052075942436E-3</v>
      </c>
      <c r="AI410" s="4">
        <f t="shared" si="160"/>
        <v>4.586218273193666E-3</v>
      </c>
      <c r="AJ410" s="3">
        <f t="shared" si="149"/>
        <v>1426.2316147196477</v>
      </c>
      <c r="AK410" s="4">
        <f t="shared" si="150"/>
        <v>0.15869487587316639</v>
      </c>
      <c r="AL410" s="4">
        <f t="shared" si="151"/>
        <v>30.998935510841541</v>
      </c>
      <c r="AM410" s="3">
        <f t="shared" si="152"/>
        <v>1417.1834508227066</v>
      </c>
      <c r="AN410" s="4">
        <f t="shared" si="153"/>
        <v>0.15134399328492207</v>
      </c>
      <c r="AO410" s="3">
        <f t="shared" si="154"/>
        <v>705.85920678756622</v>
      </c>
      <c r="AP410" s="4">
        <f t="shared" si="155"/>
        <v>0.42654794806703306</v>
      </c>
      <c r="AQ410" s="4">
        <f t="shared" si="161"/>
        <v>1311.9084988346688</v>
      </c>
      <c r="AR410" s="4">
        <f t="shared" si="162"/>
        <v>6.5816827733826896E-2</v>
      </c>
      <c r="AS410" s="4">
        <f t="shared" si="163"/>
        <v>1297.6782694207536</v>
      </c>
      <c r="AT410" s="4">
        <f t="shared" si="164"/>
        <v>5.4255946784175391E-2</v>
      </c>
      <c r="AU410" s="3">
        <f t="shared" si="165"/>
        <v>4460.0182754274447</v>
      </c>
      <c r="AV410" s="4"/>
      <c r="AW410" s="4"/>
      <c r="AX410" s="4"/>
      <c r="AY410" s="4"/>
      <c r="AZ410" s="3">
        <f t="shared" si="156"/>
        <v>1317.7710730718538</v>
      </c>
      <c r="BA410" s="3">
        <f t="shared" si="157"/>
        <v>7547.4692449860822</v>
      </c>
      <c r="BB410" s="4">
        <f t="shared" si="158"/>
        <v>4.981491649520383E-3</v>
      </c>
      <c r="BC410" s="4">
        <f t="shared" si="159"/>
        <v>7.0579682979738462E-2</v>
      </c>
      <c r="BD410" s="4">
        <f t="shared" si="166"/>
        <v>0.65785479012504466</v>
      </c>
      <c r="BE410" s="4"/>
    </row>
    <row r="411" spans="27:57" x14ac:dyDescent="0.2">
      <c r="AA411">
        <v>1178.1478482067591</v>
      </c>
      <c r="AB411">
        <v>43.12806591383049</v>
      </c>
      <c r="AC411">
        <v>600</v>
      </c>
      <c r="AE411" s="3">
        <f t="shared" si="145"/>
        <v>1227.3795777724379</v>
      </c>
      <c r="AF411" s="3">
        <f t="shared" si="146"/>
        <v>2423.7631960281255</v>
      </c>
      <c r="AG411" s="4">
        <f t="shared" si="147"/>
        <v>1.7461863854446669E-3</v>
      </c>
      <c r="AH411" s="4">
        <f t="shared" si="148"/>
        <v>4.1787395054545658E-2</v>
      </c>
      <c r="AI411" s="4">
        <f t="shared" si="160"/>
        <v>0.29320261918932755</v>
      </c>
      <c r="AJ411" s="3">
        <f t="shared" si="149"/>
        <v>1425.8257140720702</v>
      </c>
      <c r="AK411" s="4">
        <f t="shared" si="150"/>
        <v>0.21022647220575738</v>
      </c>
      <c r="AL411" s="4">
        <f t="shared" si="151"/>
        <v>52.068443984315131</v>
      </c>
      <c r="AM411" s="3">
        <f t="shared" si="152"/>
        <v>1416.7766249854792</v>
      </c>
      <c r="AN411" s="4">
        <f t="shared" si="153"/>
        <v>0.20254569674080658</v>
      </c>
      <c r="AO411" s="3">
        <f t="shared" si="154"/>
        <v>705.8344649415709</v>
      </c>
      <c r="AP411" s="4">
        <f t="shared" si="155"/>
        <v>0.40089483164960088</v>
      </c>
      <c r="AQ411" s="4">
        <f t="shared" si="161"/>
        <v>1311.5020834333468</v>
      </c>
      <c r="AR411" s="4">
        <f t="shared" si="162"/>
        <v>0.11318972863173676</v>
      </c>
      <c r="AS411" s="4">
        <f t="shared" si="163"/>
        <v>1297.2682005968145</v>
      </c>
      <c r="AT411" s="4">
        <f t="shared" si="164"/>
        <v>0.10110815257301249</v>
      </c>
      <c r="AU411" s="3">
        <f t="shared" si="165"/>
        <v>14189.658353530967</v>
      </c>
      <c r="AV411" s="4"/>
      <c r="AW411" s="4"/>
      <c r="AX411" s="4"/>
      <c r="AY411" s="4"/>
      <c r="AZ411" s="3">
        <f t="shared" si="156"/>
        <v>1317.4123438118622</v>
      </c>
      <c r="BA411" s="3">
        <f t="shared" si="157"/>
        <v>19394.59973614378</v>
      </c>
      <c r="BB411" s="4">
        <f t="shared" si="158"/>
        <v>1.3972728881229371E-2</v>
      </c>
      <c r="BC411" s="4">
        <f t="shared" si="159"/>
        <v>0.11820629797616272</v>
      </c>
      <c r="BD411" s="4">
        <f t="shared" si="166"/>
        <v>1.3949570028754517</v>
      </c>
      <c r="BE411" s="4"/>
    </row>
    <row r="412" spans="27:57" x14ac:dyDescent="0.2">
      <c r="AA412">
        <v>1397.8918908006949</v>
      </c>
      <c r="AB412">
        <v>43.346527841658492</v>
      </c>
      <c r="AC412">
        <v>600</v>
      </c>
      <c r="AE412" s="3">
        <f t="shared" si="145"/>
        <v>1210.2190835829124</v>
      </c>
      <c r="AF412" s="3">
        <f t="shared" si="146"/>
        <v>35221.08256900296</v>
      </c>
      <c r="AG412" s="4">
        <f t="shared" si="147"/>
        <v>1.8024180562086961E-2</v>
      </c>
      <c r="AH412" s="4">
        <f t="shared" si="148"/>
        <v>0.1342541640400288</v>
      </c>
      <c r="AI412" s="4">
        <f t="shared" si="160"/>
        <v>1.839197804448192</v>
      </c>
      <c r="AJ412" s="3">
        <f t="shared" si="149"/>
        <v>1405.6089324811524</v>
      </c>
      <c r="AK412" s="4">
        <f t="shared" si="150"/>
        <v>5.5204853331234484E-3</v>
      </c>
      <c r="AL412" s="4">
        <f t="shared" si="151"/>
        <v>4.2601815412067638E-2</v>
      </c>
      <c r="AM412" s="3">
        <f t="shared" si="152"/>
        <v>1396.5146352434936</v>
      </c>
      <c r="AN412" s="4">
        <f t="shared" si="153"/>
        <v>9.8523753250509007E-4</v>
      </c>
      <c r="AO412" s="3">
        <f t="shared" si="154"/>
        <v>704.62526721231177</v>
      </c>
      <c r="AP412" s="4">
        <f t="shared" si="155"/>
        <v>0.49593722386592337</v>
      </c>
      <c r="AQ412" s="4">
        <f t="shared" si="161"/>
        <v>1291.2742161508618</v>
      </c>
      <c r="AR412" s="4">
        <f t="shared" si="162"/>
        <v>7.6270329165987125E-2</v>
      </c>
      <c r="AS412" s="4">
        <f t="shared" si="163"/>
        <v>1276.8593715886313</v>
      </c>
      <c r="AT412" s="4">
        <f t="shared" si="164"/>
        <v>8.658217420714677E-2</v>
      </c>
      <c r="AU412" s="3">
        <f t="shared" si="165"/>
        <v>14648.870706818536</v>
      </c>
      <c r="AV412" s="4"/>
      <c r="AW412" s="4"/>
      <c r="AX412" s="4"/>
      <c r="AY412" s="4"/>
      <c r="AZ412" s="3">
        <f t="shared" si="156"/>
        <v>1299.5325268057652</v>
      </c>
      <c r="BA412" s="3">
        <f t="shared" si="157"/>
        <v>9674.5644854870752</v>
      </c>
      <c r="BB412" s="4">
        <f t="shared" si="158"/>
        <v>4.9509011202124777E-3</v>
      </c>
      <c r="BC412" s="4">
        <f t="shared" si="159"/>
        <v>7.0362640088419637E-2</v>
      </c>
      <c r="BD412" s="4">
        <f t="shared" si="166"/>
        <v>0.69783055635726143</v>
      </c>
      <c r="BE412" s="4"/>
    </row>
    <row r="413" spans="27:57" x14ac:dyDescent="0.2">
      <c r="AA413">
        <v>1329.1459778484409</v>
      </c>
      <c r="AB413">
        <v>43.578521252053434</v>
      </c>
      <c r="AC413">
        <v>600</v>
      </c>
      <c r="AE413" s="3">
        <f t="shared" si="145"/>
        <v>1192.4592690718391</v>
      </c>
      <c r="AF413" s="3">
        <f t="shared" si="146"/>
        <v>18683.25635617955</v>
      </c>
      <c r="AG413" s="4">
        <f t="shared" si="147"/>
        <v>1.0575653424887249E-2</v>
      </c>
      <c r="AH413" s="4">
        <f t="shared" si="148"/>
        <v>0.10283799601746063</v>
      </c>
      <c r="AI413" s="4">
        <f t="shared" si="160"/>
        <v>1.2023108000054858</v>
      </c>
      <c r="AJ413" s="3">
        <f t="shared" si="149"/>
        <v>1384.6431081147039</v>
      </c>
      <c r="AK413" s="4">
        <f t="shared" si="150"/>
        <v>4.1753976757390565E-2</v>
      </c>
      <c r="AL413" s="4">
        <f t="shared" si="151"/>
        <v>2.3172258872394198</v>
      </c>
      <c r="AM413" s="3">
        <f t="shared" si="152"/>
        <v>1375.503758221761</v>
      </c>
      <c r="AN413" s="4">
        <f t="shared" si="153"/>
        <v>3.4877869809576453E-2</v>
      </c>
      <c r="AO413" s="3">
        <f t="shared" si="154"/>
        <v>703.42013164389482</v>
      </c>
      <c r="AP413" s="4">
        <f t="shared" si="155"/>
        <v>0.47077285462462271</v>
      </c>
      <c r="AQ413" s="4">
        <f t="shared" si="161"/>
        <v>1270.3281775828993</v>
      </c>
      <c r="AR413" s="4">
        <f t="shared" si="162"/>
        <v>4.4252325362149507E-2</v>
      </c>
      <c r="AS413" s="4">
        <f t="shared" si="163"/>
        <v>1255.7278276922341</v>
      </c>
      <c r="AT413" s="4">
        <f t="shared" si="164"/>
        <v>5.5237085602179437E-2</v>
      </c>
      <c r="AU413" s="3">
        <f t="shared" si="165"/>
        <v>5390.2247723593318</v>
      </c>
      <c r="AV413" s="4"/>
      <c r="AW413" s="4"/>
      <c r="AX413" s="4"/>
      <c r="AY413" s="4"/>
      <c r="AZ413" s="3">
        <f t="shared" si="156"/>
        <v>1280.9643350267045</v>
      </c>
      <c r="BA413" s="3">
        <f t="shared" si="157"/>
        <v>2321.4707050013858</v>
      </c>
      <c r="BB413" s="4">
        <f t="shared" si="158"/>
        <v>1.3140680159860344E-3</v>
      </c>
      <c r="BC413" s="4">
        <f t="shared" si="159"/>
        <v>3.6250076082486149E-2</v>
      </c>
      <c r="BD413" s="4">
        <f t="shared" si="166"/>
        <v>0.25162264562178605</v>
      </c>
      <c r="BE413" s="4"/>
    </row>
    <row r="414" spans="27:57" x14ac:dyDescent="0.2">
      <c r="AA414">
        <v>1148.6842135160832</v>
      </c>
      <c r="AB414">
        <v>44.235706011929473</v>
      </c>
      <c r="AC414">
        <v>600</v>
      </c>
      <c r="AE414" s="3">
        <f t="shared" si="145"/>
        <v>1144.5845710116214</v>
      </c>
      <c r="AF414" s="3">
        <f t="shared" si="146"/>
        <v>16.807068664390037</v>
      </c>
      <c r="AG414" s="4">
        <f t="shared" si="147"/>
        <v>1.2737689826810717E-5</v>
      </c>
      <c r="AH414" s="4">
        <f t="shared" si="148"/>
        <v>3.5689900289592735E-3</v>
      </c>
      <c r="AI414" s="4">
        <f t="shared" si="160"/>
        <v>7.226338950163092E-3</v>
      </c>
      <c r="AJ414" s="3">
        <f t="shared" si="149"/>
        <v>1327.9194296230523</v>
      </c>
      <c r="AK414" s="4">
        <f t="shared" si="150"/>
        <v>0.15603523927462731</v>
      </c>
      <c r="AL414" s="4">
        <f t="shared" si="151"/>
        <v>27.967009831690458</v>
      </c>
      <c r="AM414" s="3">
        <f t="shared" si="152"/>
        <v>1318.6678155823161</v>
      </c>
      <c r="AN414" s="4">
        <f t="shared" si="153"/>
        <v>0.14798114230709136</v>
      </c>
      <c r="AO414" s="3">
        <f t="shared" si="154"/>
        <v>700.42147244679245</v>
      </c>
      <c r="AP414" s="4">
        <f t="shared" si="155"/>
        <v>0.39024018594037591</v>
      </c>
      <c r="AQ414" s="4">
        <f t="shared" si="161"/>
        <v>1213.8317617981656</v>
      </c>
      <c r="AR414" s="4">
        <f t="shared" si="162"/>
        <v>5.6714933064734997E-2</v>
      </c>
      <c r="AS414" s="4">
        <f t="shared" si="163"/>
        <v>1198.7415619085032</v>
      </c>
      <c r="AT414" s="4">
        <f t="shared" si="164"/>
        <v>4.3577989323276341E-2</v>
      </c>
      <c r="AU414" s="3">
        <f t="shared" si="165"/>
        <v>2505.7381280801087</v>
      </c>
      <c r="AV414" s="4"/>
      <c r="AW414" s="4"/>
      <c r="AX414" s="4"/>
      <c r="AY414" s="4"/>
      <c r="AZ414" s="3">
        <f t="shared" si="156"/>
        <v>1230.5951543329234</v>
      </c>
      <c r="BA414" s="3">
        <f t="shared" si="157"/>
        <v>6709.4022254998881</v>
      </c>
      <c r="BB414" s="4">
        <f t="shared" si="158"/>
        <v>5.0849012506746201E-3</v>
      </c>
      <c r="BC414" s="4">
        <f t="shared" si="159"/>
        <v>7.1308493538109613E-2</v>
      </c>
      <c r="BD414" s="4">
        <f t="shared" si="166"/>
        <v>0.64537511991359342</v>
      </c>
      <c r="BE414" s="4"/>
    </row>
    <row r="415" spans="27:57" x14ac:dyDescent="0.2">
      <c r="AA415">
        <v>1079.54069726631</v>
      </c>
      <c r="AB415">
        <v>44.475679297138946</v>
      </c>
      <c r="AC415">
        <v>600</v>
      </c>
      <c r="AE415" s="3">
        <f t="shared" si="145"/>
        <v>1127.9452911753351</v>
      </c>
      <c r="AF415" s="3">
        <f t="shared" si="146"/>
        <v>2343.0047114976351</v>
      </c>
      <c r="AG415" s="4">
        <f t="shared" si="147"/>
        <v>2.0104585485640706E-3</v>
      </c>
      <c r="AH415" s="4">
        <f t="shared" si="148"/>
        <v>4.483813721112944E-2</v>
      </c>
      <c r="AI415" s="4">
        <f t="shared" si="160"/>
        <v>0.31195421076525315</v>
      </c>
      <c r="AJ415" s="3">
        <f t="shared" si="149"/>
        <v>1308.1379735245009</v>
      </c>
      <c r="AK415" s="4">
        <f t="shared" si="150"/>
        <v>0.21175419957493155</v>
      </c>
      <c r="AL415" s="4">
        <f t="shared" si="151"/>
        <v>48.40643325906273</v>
      </c>
      <c r="AM415" s="3">
        <f t="shared" si="152"/>
        <v>1298.8506182938652</v>
      </c>
      <c r="AN415" s="4">
        <f t="shared" si="153"/>
        <v>0.20315113787086256</v>
      </c>
      <c r="AO415" s="3">
        <f t="shared" si="154"/>
        <v>699.47028152287282</v>
      </c>
      <c r="AP415" s="4">
        <f t="shared" si="155"/>
        <v>0.35206677868271069</v>
      </c>
      <c r="AQ415" s="4">
        <f t="shared" si="161"/>
        <v>1194.1941650148701</v>
      </c>
      <c r="AR415" s="4">
        <f t="shared" si="162"/>
        <v>0.1062057855149823</v>
      </c>
      <c r="AS415" s="4">
        <f t="shared" si="163"/>
        <v>1178.9376412822085</v>
      </c>
      <c r="AT415" s="4">
        <f t="shared" si="164"/>
        <v>9.2073364410993064E-2</v>
      </c>
      <c r="AU415" s="3">
        <f t="shared" si="165"/>
        <v>9879.7524796996604</v>
      </c>
      <c r="AV415" s="4"/>
      <c r="AW415" s="4"/>
      <c r="AX415" s="4"/>
      <c r="AY415" s="4"/>
      <c r="AZ415" s="3">
        <f t="shared" si="156"/>
        <v>1212.9842415676658</v>
      </c>
      <c r="BA415" s="3">
        <f t="shared" si="157"/>
        <v>17807.17951570791</v>
      </c>
      <c r="BB415" s="4">
        <f t="shared" si="158"/>
        <v>1.5279779894376075E-2</v>
      </c>
      <c r="BC415" s="4">
        <f t="shared" si="159"/>
        <v>0.12361140681335228</v>
      </c>
      <c r="BD415" s="4">
        <f t="shared" si="166"/>
        <v>1.4279313657351111</v>
      </c>
      <c r="BE415" s="4"/>
    </row>
    <row r="416" spans="27:57" x14ac:dyDescent="0.2">
      <c r="AA416">
        <v>1025.6780798985635</v>
      </c>
      <c r="AB416">
        <v>44.656759213139175</v>
      </c>
      <c r="AC416">
        <v>600</v>
      </c>
      <c r="AE416" s="3">
        <f t="shared" si="145"/>
        <v>1115.6706848608524</v>
      </c>
      <c r="AF416" s="3">
        <f t="shared" si="146"/>
        <v>8098.6689478985763</v>
      </c>
      <c r="AG416" s="4">
        <f t="shared" si="147"/>
        <v>7.698240915975243E-3</v>
      </c>
      <c r="AH416" s="4">
        <f t="shared" si="148"/>
        <v>8.7739619989918138E-2</v>
      </c>
      <c r="AI416" s="4">
        <f t="shared" si="160"/>
        <v>0.83233692316025998</v>
      </c>
      <c r="AJ416" s="3">
        <f t="shared" si="149"/>
        <v>1293.5246574654882</v>
      </c>
      <c r="AK416" s="4">
        <f t="shared" si="150"/>
        <v>0.26114097865230179</v>
      </c>
      <c r="AL416" s="4">
        <f t="shared" si="151"/>
        <v>69.94571739449637</v>
      </c>
      <c r="AM416" s="3">
        <f t="shared" si="152"/>
        <v>1284.2120648341524</v>
      </c>
      <c r="AN416" s="4">
        <f t="shared" si="153"/>
        <v>0.25206152885821365</v>
      </c>
      <c r="AO416" s="3">
        <f t="shared" si="154"/>
        <v>698.80054270313485</v>
      </c>
      <c r="AP416" s="4">
        <f t="shared" si="155"/>
        <v>0.31869408501715846</v>
      </c>
      <c r="AQ416" s="4">
        <f t="shared" si="161"/>
        <v>1179.7101534563387</v>
      </c>
      <c r="AR416" s="4">
        <f t="shared" si="162"/>
        <v>0.1501758461807125</v>
      </c>
      <c r="AS416" s="4">
        <f t="shared" si="163"/>
        <v>1164.332377309903</v>
      </c>
      <c r="AT416" s="4">
        <f t="shared" si="164"/>
        <v>0.13518305609597506</v>
      </c>
      <c r="AU416" s="3">
        <f t="shared" si="165"/>
        <v>19225.014190632184</v>
      </c>
      <c r="AV416" s="4"/>
      <c r="AW416" s="4"/>
      <c r="AX416" s="4"/>
      <c r="AY416" s="4"/>
      <c r="AZ416" s="3">
        <f t="shared" si="156"/>
        <v>1199.9592761096012</v>
      </c>
      <c r="BA416" s="3">
        <f t="shared" si="157"/>
        <v>30373.935352750221</v>
      </c>
      <c r="BB416" s="4">
        <f t="shared" si="158"/>
        <v>2.8872136077670047E-2</v>
      </c>
      <c r="BC416" s="4">
        <f t="shared" si="159"/>
        <v>0.16991802752406834</v>
      </c>
      <c r="BD416" s="4">
        <f t="shared" si="166"/>
        <v>2.2431830983636178</v>
      </c>
      <c r="BE416" s="4"/>
    </row>
    <row r="417" spans="27:57" x14ac:dyDescent="0.2">
      <c r="AA417">
        <v>1164.0099238724906</v>
      </c>
      <c r="AB417">
        <v>44.819716534681511</v>
      </c>
      <c r="AC417">
        <v>600</v>
      </c>
      <c r="AE417" s="3">
        <f t="shared" si="145"/>
        <v>1104.8248591446697</v>
      </c>
      <c r="AF417" s="3">
        <f t="shared" si="146"/>
        <v>3502.8718868363462</v>
      </c>
      <c r="AG417" s="4">
        <f t="shared" si="147"/>
        <v>2.5852996532465459E-3</v>
      </c>
      <c r="AH417" s="4">
        <f t="shared" si="148"/>
        <v>5.0845842044817645E-2</v>
      </c>
      <c r="AI417" s="4">
        <f t="shared" si="160"/>
        <v>0.39116636782603109</v>
      </c>
      <c r="AJ417" s="3">
        <f t="shared" si="149"/>
        <v>1280.5981620022619</v>
      </c>
      <c r="AK417" s="4">
        <f t="shared" si="150"/>
        <v>0.10016086266850655</v>
      </c>
      <c r="AL417" s="4">
        <f t="shared" si="151"/>
        <v>11.677578508079161</v>
      </c>
      <c r="AM417" s="3">
        <f t="shared" si="152"/>
        <v>1271.2640840360084</v>
      </c>
      <c r="AN417" s="4">
        <f t="shared" si="153"/>
        <v>9.2141963709981858E-2</v>
      </c>
      <c r="AO417" s="3">
        <f t="shared" si="154"/>
        <v>698.23205298176492</v>
      </c>
      <c r="AP417" s="4">
        <f t="shared" si="155"/>
        <v>0.40014939850439668</v>
      </c>
      <c r="AQ417" s="4">
        <f t="shared" si="161"/>
        <v>1166.9149405373496</v>
      </c>
      <c r="AR417" s="4">
        <f t="shared" si="162"/>
        <v>2.4956975067655877E-3</v>
      </c>
      <c r="AS417" s="4">
        <f t="shared" si="163"/>
        <v>1151.4311011460861</v>
      </c>
      <c r="AT417" s="4">
        <f t="shared" si="164"/>
        <v>1.0806456601810227E-2</v>
      </c>
      <c r="AU417" s="3">
        <f t="shared" si="165"/>
        <v>158.22678118231025</v>
      </c>
      <c r="AV417" s="4"/>
      <c r="AW417" s="4"/>
      <c r="AX417" s="4"/>
      <c r="AY417" s="4"/>
      <c r="AZ417" s="3">
        <f t="shared" si="156"/>
        <v>1188.4270816647584</v>
      </c>
      <c r="BA417" s="3">
        <f t="shared" si="157"/>
        <v>596.19759465250138</v>
      </c>
      <c r="BB417" s="4">
        <f t="shared" si="158"/>
        <v>4.4002449547580287E-4</v>
      </c>
      <c r="BC417" s="4">
        <f t="shared" si="159"/>
        <v>2.0976760843271366E-2</v>
      </c>
      <c r="BD417" s="4">
        <f t="shared" si="166"/>
        <v>0.10365397984880118</v>
      </c>
      <c r="BE417" s="4"/>
    </row>
    <row r="418" spans="27:57" x14ac:dyDescent="0.2">
      <c r="AA418">
        <v>1070.6068755788378</v>
      </c>
      <c r="AB418">
        <v>45.02750672824147</v>
      </c>
      <c r="AC418">
        <v>600</v>
      </c>
      <c r="AE418" s="3">
        <f t="shared" si="145"/>
        <v>1091.2624675053446</v>
      </c>
      <c r="AF418" s="3">
        <f t="shared" si="146"/>
        <v>426.65347783437119</v>
      </c>
      <c r="AG418" s="4">
        <f t="shared" si="147"/>
        <v>3.7223330965878155E-4</v>
      </c>
      <c r="AH418" s="4">
        <f t="shared" si="148"/>
        <v>1.9293348845101557E-2</v>
      </c>
      <c r="AI418" s="4">
        <f t="shared" si="160"/>
        <v>8.7685228777513127E-2</v>
      </c>
      <c r="AJ418" s="3">
        <f t="shared" si="149"/>
        <v>1264.4158199879303</v>
      </c>
      <c r="AK418" s="4">
        <f t="shared" si="150"/>
        <v>0.18102718077941266</v>
      </c>
      <c r="AL418" s="4">
        <f t="shared" si="151"/>
        <v>35.084686816211907</v>
      </c>
      <c r="AM418" s="3">
        <f t="shared" si="152"/>
        <v>1255.0559716287719</v>
      </c>
      <c r="AN418" s="4">
        <f t="shared" si="153"/>
        <v>0.17228461749809815</v>
      </c>
      <c r="AO418" s="3">
        <f t="shared" si="154"/>
        <v>697.55283180917786</v>
      </c>
      <c r="AP418" s="4">
        <f t="shared" si="155"/>
        <v>0.34845100688145997</v>
      </c>
      <c r="AQ418" s="4">
        <f t="shared" si="161"/>
        <v>1150.9200483393602</v>
      </c>
      <c r="AR418" s="4">
        <f t="shared" si="162"/>
        <v>7.5016492601077248E-2</v>
      </c>
      <c r="AS418" s="4">
        <f t="shared" si="163"/>
        <v>1135.3050697584779</v>
      </c>
      <c r="AT418" s="4">
        <f t="shared" si="164"/>
        <v>6.0431326993542894E-2</v>
      </c>
      <c r="AU418" s="3">
        <f t="shared" si="165"/>
        <v>4185.8563301064087</v>
      </c>
      <c r="AV418" s="4"/>
      <c r="AW418" s="4"/>
      <c r="AX418" s="4"/>
      <c r="AY418" s="4"/>
      <c r="AZ418" s="3">
        <f t="shared" si="156"/>
        <v>1173.9760610794026</v>
      </c>
      <c r="BA418" s="3">
        <f t="shared" si="157"/>
        <v>10685.188511050166</v>
      </c>
      <c r="BB418" s="4">
        <f t="shared" si="158"/>
        <v>9.3222797666733907E-3</v>
      </c>
      <c r="BC418" s="4">
        <f t="shared" si="159"/>
        <v>9.6551953717536915E-2</v>
      </c>
      <c r="BD418" s="4">
        <f t="shared" si="166"/>
        <v>0.98164986960189748</v>
      </c>
      <c r="BE418" s="4"/>
    </row>
    <row r="419" spans="27:57" x14ac:dyDescent="0.2">
      <c r="AA419">
        <v>1220.7823685929627</v>
      </c>
      <c r="AB419">
        <v>45.540355429127594</v>
      </c>
      <c r="AC419">
        <v>600</v>
      </c>
      <c r="AE419" s="3">
        <f t="shared" si="145"/>
        <v>1059.0139669108071</v>
      </c>
      <c r="AF419" s="3">
        <f t="shared" si="146"/>
        <v>26169.015782799252</v>
      </c>
      <c r="AG419" s="4">
        <f t="shared" si="147"/>
        <v>1.755944934705261E-2</v>
      </c>
      <c r="AH419" s="4">
        <f t="shared" si="148"/>
        <v>0.13251207245776744</v>
      </c>
      <c r="AI419" s="4">
        <f t="shared" si="160"/>
        <v>1.6853972989451109</v>
      </c>
      <c r="AJ419" s="3">
        <f t="shared" si="149"/>
        <v>1225.8609452257315</v>
      </c>
      <c r="AK419" s="4">
        <f t="shared" si="150"/>
        <v>4.1600999190561606E-3</v>
      </c>
      <c r="AL419" s="4">
        <f t="shared" si="151"/>
        <v>2.1127386238901879E-2</v>
      </c>
      <c r="AM419" s="3">
        <f t="shared" si="152"/>
        <v>1216.4448646758276</v>
      </c>
      <c r="AN419" s="4">
        <f t="shared" si="153"/>
        <v>3.5530525577088623E-3</v>
      </c>
      <c r="AO419" s="3">
        <f t="shared" si="154"/>
        <v>696.08569335051743</v>
      </c>
      <c r="AP419" s="4">
        <f t="shared" si="155"/>
        <v>0.42980361507612119</v>
      </c>
      <c r="AQ419" s="4">
        <f t="shared" si="161"/>
        <v>1112.920447267903</v>
      </c>
      <c r="AR419" s="4">
        <f t="shared" si="162"/>
        <v>8.8354750281475755E-2</v>
      </c>
      <c r="AS419" s="4">
        <f t="shared" si="163"/>
        <v>1097.0008039921115</v>
      </c>
      <c r="AT419" s="4">
        <f t="shared" si="164"/>
        <v>0.10139527550968658</v>
      </c>
      <c r="AU419" s="3">
        <f t="shared" si="165"/>
        <v>15321.875735034699</v>
      </c>
      <c r="AV419" s="4"/>
      <c r="AW419" s="4"/>
      <c r="AX419" s="4"/>
      <c r="AY419" s="4"/>
      <c r="AZ419" s="3">
        <f t="shared" si="156"/>
        <v>1139.4826245118661</v>
      </c>
      <c r="BA419" s="3">
        <f t="shared" si="157"/>
        <v>6609.6483876518023</v>
      </c>
      <c r="BB419" s="4">
        <f t="shared" si="158"/>
        <v>4.4350841097006988E-3</v>
      </c>
      <c r="BC419" s="4">
        <f t="shared" si="159"/>
        <v>6.6596427154170204E-2</v>
      </c>
      <c r="BD419" s="4">
        <f t="shared" si="166"/>
        <v>0.60047581391493554</v>
      </c>
      <c r="BE419" s="4"/>
    </row>
    <row r="420" spans="27:57" x14ac:dyDescent="0.2">
      <c r="AA420">
        <v>1109.9208481177736</v>
      </c>
      <c r="AB420">
        <v>45.716151706368073</v>
      </c>
      <c r="AC420">
        <v>600</v>
      </c>
      <c r="AE420" s="3">
        <f t="shared" si="145"/>
        <v>1048.3428582146696</v>
      </c>
      <c r="AF420" s="3">
        <f t="shared" si="146"/>
        <v>3791.8488405067815</v>
      </c>
      <c r="AG420" s="4">
        <f t="shared" si="147"/>
        <v>3.0779885372002789E-3</v>
      </c>
      <c r="AH420" s="4">
        <f t="shared" si="148"/>
        <v>5.5479622720421222E-2</v>
      </c>
      <c r="AI420" s="4">
        <f t="shared" si="160"/>
        <v>0.43535772310318405</v>
      </c>
      <c r="AJ420" s="3">
        <f t="shared" si="149"/>
        <v>1213.080612511495</v>
      </c>
      <c r="AK420" s="4">
        <f t="shared" si="150"/>
        <v>9.2943352283779354E-2</v>
      </c>
      <c r="AL420" s="4">
        <f t="shared" si="151"/>
        <v>9.5880143235573261</v>
      </c>
      <c r="AM420" s="3">
        <f t="shared" si="152"/>
        <v>1203.6475366692036</v>
      </c>
      <c r="AN420" s="4">
        <f t="shared" si="153"/>
        <v>8.444447972157082E-2</v>
      </c>
      <c r="AO420" s="3">
        <f t="shared" si="154"/>
        <v>695.64821927445541</v>
      </c>
      <c r="AP420" s="4">
        <f t="shared" si="155"/>
        <v>0.37324519991299393</v>
      </c>
      <c r="AQ420" s="4">
        <f t="shared" si="161"/>
        <v>1100.3595935980252</v>
      </c>
      <c r="AR420" s="4">
        <f t="shared" si="162"/>
        <v>8.6143570831763508E-3</v>
      </c>
      <c r="AS420" s="4">
        <f t="shared" si="163"/>
        <v>1084.3415187032701</v>
      </c>
      <c r="AT420" s="4">
        <f t="shared" si="164"/>
        <v>2.304608428419147E-2</v>
      </c>
      <c r="AU420" s="3">
        <f t="shared" si="165"/>
        <v>654.30209329568345</v>
      </c>
      <c r="AV420" s="4"/>
      <c r="AW420" s="4"/>
      <c r="AX420" s="4"/>
      <c r="AY420" s="4"/>
      <c r="AZ420" s="3">
        <f t="shared" si="156"/>
        <v>1128.028857151945</v>
      </c>
      <c r="BA420" s="3">
        <f t="shared" si="157"/>
        <v>327.89999118163109</v>
      </c>
      <c r="BB420" s="4">
        <f t="shared" si="158"/>
        <v>2.6616894730177153E-4</v>
      </c>
      <c r="BC420" s="4">
        <f t="shared" si="159"/>
        <v>1.6314685019998748E-2</v>
      </c>
      <c r="BD420" s="4">
        <f t="shared" si="166"/>
        <v>6.9424705273817E-2</v>
      </c>
      <c r="BE420" s="4"/>
    </row>
    <row r="421" spans="27:57" x14ac:dyDescent="0.2">
      <c r="AA421">
        <v>978.39406400164899</v>
      </c>
      <c r="AB421">
        <v>47.003416666321698</v>
      </c>
      <c r="AC421">
        <v>600</v>
      </c>
      <c r="AE421" s="3">
        <f t="shared" si="145"/>
        <v>975.60947519378635</v>
      </c>
      <c r="AF421" s="3">
        <f t="shared" si="146"/>
        <v>7.7539348288738399</v>
      </c>
      <c r="AG421" s="4">
        <f t="shared" si="147"/>
        <v>8.1001773598957641E-6</v>
      </c>
      <c r="AH421" s="4">
        <f t="shared" si="148"/>
        <v>2.8460810529385427E-3</v>
      </c>
      <c r="AI421" s="4">
        <f t="shared" si="160"/>
        <v>4.7492802842186562E-3</v>
      </c>
      <c r="AJ421" s="3">
        <f t="shared" si="149"/>
        <v>1125.7122074807853</v>
      </c>
      <c r="AK421" s="4">
        <f t="shared" si="150"/>
        <v>0.15057137905825238</v>
      </c>
      <c r="AL421" s="4">
        <f t="shared" si="151"/>
        <v>22.181896023955044</v>
      </c>
      <c r="AM421" s="3">
        <f t="shared" si="152"/>
        <v>1116.1860359602465</v>
      </c>
      <c r="AN421" s="4">
        <f t="shared" si="153"/>
        <v>0.14083484050897235</v>
      </c>
      <c r="AO421" s="3">
        <f t="shared" si="154"/>
        <v>693.36685451444589</v>
      </c>
      <c r="AP421" s="4">
        <f t="shared" si="155"/>
        <v>0.29132148279951409</v>
      </c>
      <c r="AQ421" s="4">
        <f t="shared" si="161"/>
        <v>1015.0099108065352</v>
      </c>
      <c r="AR421" s="4">
        <f t="shared" si="162"/>
        <v>3.7424436790966194E-2</v>
      </c>
      <c r="AS421" s="4">
        <f t="shared" si="163"/>
        <v>998.35733889666687</v>
      </c>
      <c r="AT421" s="4">
        <f t="shared" si="164"/>
        <v>2.0404125116384848E-2</v>
      </c>
      <c r="AU421" s="3">
        <f t="shared" si="165"/>
        <v>398.5323445340515</v>
      </c>
      <c r="AV421" s="4"/>
      <c r="AW421" s="4"/>
      <c r="AX421" s="4"/>
      <c r="AY421" s="4"/>
      <c r="AZ421" s="3">
        <f t="shared" si="156"/>
        <v>1049.4658574559276</v>
      </c>
      <c r="BA421" s="3">
        <f t="shared" si="157"/>
        <v>5051.1998248076352</v>
      </c>
      <c r="BB421" s="4">
        <f t="shared" si="158"/>
        <v>5.2767550107406204E-3</v>
      </c>
      <c r="BC421" s="4">
        <f t="shared" si="159"/>
        <v>7.264127621910714E-2</v>
      </c>
      <c r="BD421" s="4">
        <f t="shared" si="166"/>
        <v>0.61239565824080311</v>
      </c>
      <c r="BE421" s="4"/>
    </row>
    <row r="422" spans="27:57" x14ac:dyDescent="0.2">
      <c r="AA422">
        <v>922.33280040277043</v>
      </c>
      <c r="AB422">
        <v>47.226133433904309</v>
      </c>
      <c r="AC422">
        <v>600</v>
      </c>
      <c r="AE422" s="3">
        <f t="shared" si="145"/>
        <v>963.91498638064149</v>
      </c>
      <c r="AF422" s="3">
        <f t="shared" si="146"/>
        <v>1729.0781906982568</v>
      </c>
      <c r="AG422" s="4">
        <f t="shared" si="147"/>
        <v>2.032541052149341E-3</v>
      </c>
      <c r="AH422" s="4">
        <f t="shared" si="148"/>
        <v>4.508371160573784E-2</v>
      </c>
      <c r="AI422" s="4">
        <f t="shared" si="160"/>
        <v>0.29071893649731795</v>
      </c>
      <c r="AJ422" s="3">
        <f t="shared" si="149"/>
        <v>1111.6278928369604</v>
      </c>
      <c r="AK422" s="4">
        <f t="shared" si="150"/>
        <v>0.20523513026049531</v>
      </c>
      <c r="AL422" s="4">
        <f t="shared" si="151"/>
        <v>38.850002953403482</v>
      </c>
      <c r="AM422" s="3">
        <f t="shared" si="152"/>
        <v>1102.0906523853741</v>
      </c>
      <c r="AN422" s="4">
        <f t="shared" si="153"/>
        <v>0.1948947840780528</v>
      </c>
      <c r="AO422" s="3">
        <f t="shared" si="154"/>
        <v>693.12360703623165</v>
      </c>
      <c r="AP422" s="4">
        <f t="shared" si="155"/>
        <v>0.24851029180188125</v>
      </c>
      <c r="AQ422" s="4">
        <f t="shared" si="161"/>
        <v>1001.3420289852442</v>
      </c>
      <c r="AR422" s="4">
        <f t="shared" si="162"/>
        <v>8.5662386231923501E-2</v>
      </c>
      <c r="AS422" s="4">
        <f t="shared" si="163"/>
        <v>984.59406923774111</v>
      </c>
      <c r="AT422" s="4">
        <f t="shared" si="164"/>
        <v>6.7504125200558859E-2</v>
      </c>
      <c r="AU422" s="3">
        <f t="shared" si="165"/>
        <v>3876.4655969404912</v>
      </c>
      <c r="AV422" s="4"/>
      <c r="AW422" s="4"/>
      <c r="AX422" s="4"/>
      <c r="AY422" s="4"/>
      <c r="AZ422" s="3">
        <f t="shared" si="156"/>
        <v>1036.7580558527798</v>
      </c>
      <c r="BA422" s="3">
        <f t="shared" si="157"/>
        <v>13093.13908479989</v>
      </c>
      <c r="BB422" s="4">
        <f t="shared" si="158"/>
        <v>1.5391057983681995E-2</v>
      </c>
      <c r="BC422" s="4">
        <f t="shared" si="159"/>
        <v>0.1240607028179431</v>
      </c>
      <c r="BD422" s="4">
        <f t="shared" si="166"/>
        <v>1.327074128083551</v>
      </c>
      <c r="BE422" s="4"/>
    </row>
    <row r="423" spans="27:57" x14ac:dyDescent="0.2">
      <c r="AA423">
        <v>990.26708662524288</v>
      </c>
      <c r="AB423">
        <v>47.979798385846706</v>
      </c>
      <c r="AC423">
        <v>600</v>
      </c>
      <c r="AE423" s="3">
        <f t="shared" si="145"/>
        <v>926.08998187617476</v>
      </c>
      <c r="AF423" s="3">
        <f t="shared" si="146"/>
        <v>4118.7007739728624</v>
      </c>
      <c r="AG423" s="4">
        <f t="shared" si="147"/>
        <v>4.2000605550061333E-3</v>
      </c>
      <c r="AH423" s="4">
        <f t="shared" si="148"/>
        <v>6.4807874174409807E-2</v>
      </c>
      <c r="AI423" s="4">
        <f t="shared" si="160"/>
        <v>0.5191798591924166</v>
      </c>
      <c r="AJ423" s="3">
        <f t="shared" si="149"/>
        <v>1066.0173008463482</v>
      </c>
      <c r="AK423" s="4">
        <f t="shared" si="150"/>
        <v>7.6494730809701539E-2</v>
      </c>
      <c r="AL423" s="4">
        <f t="shared" si="151"/>
        <v>5.7944922456206793</v>
      </c>
      <c r="AM423" s="3">
        <f t="shared" si="152"/>
        <v>1056.4521726806836</v>
      </c>
      <c r="AN423" s="4">
        <f t="shared" si="153"/>
        <v>6.6835591073711828E-2</v>
      </c>
      <c r="AO423" s="3">
        <f t="shared" si="154"/>
        <v>692.59727538876643</v>
      </c>
      <c r="AP423" s="4">
        <f t="shared" si="155"/>
        <v>0.30059548101402944</v>
      </c>
      <c r="AQ423" s="4">
        <f t="shared" si="161"/>
        <v>957.26940155525301</v>
      </c>
      <c r="AR423" s="4">
        <f t="shared" si="162"/>
        <v>3.3322005260665123E-2</v>
      </c>
      <c r="AS423" s="4">
        <f t="shared" si="163"/>
        <v>940.22737160821634</v>
      </c>
      <c r="AT423" s="4">
        <f t="shared" si="164"/>
        <v>5.0531534060733241E-2</v>
      </c>
      <c r="AU423" s="3">
        <f t="shared" si="165"/>
        <v>2503.973078985231</v>
      </c>
      <c r="AV423" s="4"/>
      <c r="AW423" s="4"/>
      <c r="AX423" s="4"/>
      <c r="AY423" s="4"/>
      <c r="AZ423" s="3">
        <f t="shared" si="156"/>
        <v>995.52333128276314</v>
      </c>
      <c r="BA423" s="3">
        <f t="shared" si="157"/>
        <v>27.62810789971023</v>
      </c>
      <c r="BB423" s="4">
        <f t="shared" si="158"/>
        <v>2.8173866606749251E-5</v>
      </c>
      <c r="BC423" s="4">
        <f t="shared" si="159"/>
        <v>5.3079060472797793E-3</v>
      </c>
      <c r="BD423" s="4">
        <f t="shared" si="166"/>
        <v>1.2169171534390255E-2</v>
      </c>
      <c r="BE423" s="4"/>
    </row>
    <row r="424" spans="27:57" x14ac:dyDescent="0.2">
      <c r="AA424">
        <v>899.07757258446418</v>
      </c>
      <c r="AB424">
        <v>48.796718542050058</v>
      </c>
      <c r="AC424">
        <v>600</v>
      </c>
      <c r="AE424" s="3">
        <f t="shared" si="145"/>
        <v>887.90328154686472</v>
      </c>
      <c r="AF424" s="3">
        <f t="shared" si="146"/>
        <v>124.86478019297562</v>
      </c>
      <c r="AG424" s="4">
        <f t="shared" si="147"/>
        <v>1.5447052702037762E-4</v>
      </c>
      <c r="AH424" s="4">
        <f t="shared" si="148"/>
        <v>1.2428617260998007E-2</v>
      </c>
      <c r="AI424" s="4">
        <f t="shared" si="160"/>
        <v>4.1546343108113268E-2</v>
      </c>
      <c r="AJ424" s="3">
        <f t="shared" si="149"/>
        <v>1019.9002669715589</v>
      </c>
      <c r="AK424" s="4">
        <f t="shared" si="150"/>
        <v>0.13438517217127452</v>
      </c>
      <c r="AL424" s="4">
        <f t="shared" si="151"/>
        <v>16.236778587407013</v>
      </c>
      <c r="AM424" s="3">
        <f t="shared" si="152"/>
        <v>1010.3198727517124</v>
      </c>
      <c r="AN424" s="4">
        <f t="shared" si="153"/>
        <v>0.12372936836526142</v>
      </c>
      <c r="AO424" s="3">
        <f t="shared" si="154"/>
        <v>692.50264834382313</v>
      </c>
      <c r="AP424" s="4">
        <f t="shared" si="155"/>
        <v>0.22976318233233906</v>
      </c>
      <c r="AQ424" s="4">
        <f t="shared" si="161"/>
        <v>913.01998677590325</v>
      </c>
      <c r="AR424" s="4">
        <f t="shared" si="162"/>
        <v>1.5507465225008985E-2</v>
      </c>
      <c r="AS424" s="4">
        <f t="shared" si="163"/>
        <v>895.70579419969079</v>
      </c>
      <c r="AT424" s="4">
        <f t="shared" si="164"/>
        <v>3.7502641458188857E-3</v>
      </c>
      <c r="AU424" s="3">
        <f t="shared" si="165"/>
        <v>11.368889476025069</v>
      </c>
      <c r="AV424" s="4"/>
      <c r="AW424" s="4"/>
      <c r="AX424" s="4"/>
      <c r="AY424" s="4"/>
      <c r="AZ424" s="3">
        <f t="shared" si="156"/>
        <v>953.70371643007218</v>
      </c>
      <c r="BA424" s="3">
        <f t="shared" si="157"/>
        <v>2984.0155914410566</v>
      </c>
      <c r="BB424" s="4">
        <f t="shared" si="158"/>
        <v>3.6915330354528146E-3</v>
      </c>
      <c r="BC424" s="4">
        <f t="shared" si="159"/>
        <v>6.075798742101992E-2</v>
      </c>
      <c r="BD424" s="4">
        <f t="shared" si="166"/>
        <v>0.44905925511613676</v>
      </c>
      <c r="BE424" s="4"/>
    </row>
    <row r="425" spans="27:57" x14ac:dyDescent="0.2">
      <c r="AA425">
        <v>854.31009521507485</v>
      </c>
      <c r="AB425">
        <v>49.291141255855678</v>
      </c>
      <c r="AC425">
        <v>600</v>
      </c>
      <c r="AE425" s="3">
        <f t="shared" si="145"/>
        <v>866.08924439679981</v>
      </c>
      <c r="AF425" s="3">
        <f t="shared" si="146"/>
        <v>138.74835544533181</v>
      </c>
      <c r="AG425" s="4">
        <f t="shared" si="147"/>
        <v>1.9010641300180336E-4</v>
      </c>
      <c r="AH425" s="4">
        <f t="shared" si="148"/>
        <v>1.3787908217050306E-2</v>
      </c>
      <c r="AI425" s="4">
        <f t="shared" si="160"/>
        <v>4.7321155936334222E-2</v>
      </c>
      <c r="AJ425" s="3">
        <f t="shared" si="149"/>
        <v>993.53286496887529</v>
      </c>
      <c r="AK425" s="4">
        <f t="shared" si="150"/>
        <v>0.16296514641881965</v>
      </c>
      <c r="AL425" s="4">
        <f t="shared" si="151"/>
        <v>22.688459057761705</v>
      </c>
      <c r="AM425" s="3">
        <f t="shared" si="152"/>
        <v>983.9498953564804</v>
      </c>
      <c r="AN425" s="4">
        <f t="shared" si="153"/>
        <v>0.15174794359508109</v>
      </c>
      <c r="AO425" s="3">
        <f t="shared" si="154"/>
        <v>692.66390738346945</v>
      </c>
      <c r="AP425" s="4">
        <f t="shared" si="155"/>
        <v>0.18921254558148531</v>
      </c>
      <c r="AQ425" s="4">
        <f t="shared" si="161"/>
        <v>887.87098321454528</v>
      </c>
      <c r="AR425" s="4">
        <f t="shared" si="162"/>
        <v>3.9284199247372094E-2</v>
      </c>
      <c r="AS425" s="4">
        <f t="shared" si="163"/>
        <v>870.41371980161443</v>
      </c>
      <c r="AT425" s="4">
        <f t="shared" si="164"/>
        <v>1.884985870673277E-2</v>
      </c>
      <c r="AU425" s="3">
        <f t="shared" si="165"/>
        <v>259.32672482420207</v>
      </c>
      <c r="AV425" s="4"/>
      <c r="AW425" s="4"/>
      <c r="AX425" s="4"/>
      <c r="AY425" s="4"/>
      <c r="AZ425" s="3">
        <f t="shared" si="156"/>
        <v>929.73602874643791</v>
      </c>
      <c r="BA425" s="3">
        <f t="shared" si="157"/>
        <v>5689.0714490775981</v>
      </c>
      <c r="BB425" s="4">
        <f t="shared" si="158"/>
        <v>7.79489575226891E-3</v>
      </c>
      <c r="BC425" s="4">
        <f t="shared" si="159"/>
        <v>8.8288706821817872E-2</v>
      </c>
      <c r="BD425" s="4">
        <f t="shared" si="166"/>
        <v>0.76677068859897035</v>
      </c>
      <c r="BE425" s="4"/>
    </row>
    <row r="426" spans="27:57" x14ac:dyDescent="0.2">
      <c r="AA426">
        <v>840.38062852883081</v>
      </c>
      <c r="AB426">
        <v>49.334739054058794</v>
      </c>
      <c r="AC426">
        <v>600</v>
      </c>
      <c r="AE426" s="3">
        <f t="shared" si="145"/>
        <v>864.20997055279997</v>
      </c>
      <c r="AF426" s="3">
        <f t="shared" si="146"/>
        <v>567.83754129530269</v>
      </c>
      <c r="AG426" s="4">
        <f t="shared" si="147"/>
        <v>8.0402959653755259E-4</v>
      </c>
      <c r="AH426" s="4">
        <f t="shared" si="148"/>
        <v>2.8355415647412976E-2</v>
      </c>
      <c r="AI426" s="4">
        <f t="shared" si="160"/>
        <v>0.13841783213620729</v>
      </c>
      <c r="AJ426" s="3">
        <f t="shared" si="149"/>
        <v>991.26072090004368</v>
      </c>
      <c r="AK426" s="4">
        <f t="shared" si="150"/>
        <v>0.17953780376321066</v>
      </c>
      <c r="AL426" s="4">
        <f t="shared" si="151"/>
        <v>27.088680415917914</v>
      </c>
      <c r="AM426" s="3">
        <f t="shared" si="152"/>
        <v>981.67774607436615</v>
      </c>
      <c r="AN426" s="4">
        <f t="shared" si="153"/>
        <v>0.16813466749333558</v>
      </c>
      <c r="AO426" s="3">
        <f t="shared" si="154"/>
        <v>692.68555728456022</v>
      </c>
      <c r="AP426" s="4">
        <f t="shared" si="155"/>
        <v>0.17574782929352548</v>
      </c>
      <c r="AQ426" s="4">
        <f t="shared" si="161"/>
        <v>885.70916238273219</v>
      </c>
      <c r="AR426" s="4">
        <f t="shared" si="162"/>
        <v>5.393809937439116E-2</v>
      </c>
      <c r="AS426" s="4">
        <f t="shared" si="163"/>
        <v>868.24002417504732</v>
      </c>
      <c r="AT426" s="4">
        <f t="shared" si="164"/>
        <v>3.3150925545472332E-2</v>
      </c>
      <c r="AU426" s="3">
        <f t="shared" si="165"/>
        <v>776.14592577242752</v>
      </c>
      <c r="AV426" s="4"/>
      <c r="AW426" s="4"/>
      <c r="AX426" s="4"/>
      <c r="AY426" s="4"/>
      <c r="AZ426" s="3">
        <f t="shared" si="156"/>
        <v>927.66872348051538</v>
      </c>
      <c r="BA426" s="3">
        <f t="shared" si="157"/>
        <v>7619.2115202943014</v>
      </c>
      <c r="BB426" s="4">
        <f t="shared" si="158"/>
        <v>1.0788422953900208E-2</v>
      </c>
      <c r="BC426" s="4">
        <f t="shared" si="159"/>
        <v>0.10386733343019935</v>
      </c>
      <c r="BD426" s="4">
        <f t="shared" si="166"/>
        <v>0.97041274063100258</v>
      </c>
      <c r="BE426" s="4"/>
    </row>
    <row r="427" spans="27:57" x14ac:dyDescent="0.2">
      <c r="AA427">
        <v>910.25472333345408</v>
      </c>
      <c r="AB427">
        <v>50.288713837624364</v>
      </c>
      <c r="AC427">
        <v>600</v>
      </c>
      <c r="AE427" s="3">
        <f t="shared" si="145"/>
        <v>824.77699988893096</v>
      </c>
      <c r="AF427" s="3">
        <f t="shared" si="146"/>
        <v>7306.4412052583775</v>
      </c>
      <c r="AG427" s="4">
        <f t="shared" si="147"/>
        <v>8.8182013598643635E-3</v>
      </c>
      <c r="AH427" s="4">
        <f t="shared" si="148"/>
        <v>9.390527865814767E-2</v>
      </c>
      <c r="AI427" s="4">
        <f t="shared" si="160"/>
        <v>0.86819339845255861</v>
      </c>
      <c r="AJ427" s="3">
        <f t="shared" si="149"/>
        <v>943.56954511815547</v>
      </c>
      <c r="AK427" s="4">
        <f t="shared" si="150"/>
        <v>3.6599449506506058E-2</v>
      </c>
      <c r="AL427" s="4">
        <f t="shared" si="151"/>
        <v>1.2193041377274267</v>
      </c>
      <c r="AM427" s="3">
        <f t="shared" si="152"/>
        <v>933.99468885625959</v>
      </c>
      <c r="AN427" s="4">
        <f t="shared" si="153"/>
        <v>2.6080573837471682E-2</v>
      </c>
      <c r="AO427" s="3">
        <f t="shared" si="154"/>
        <v>693.44141835154403</v>
      </c>
      <c r="AP427" s="4">
        <f t="shared" si="155"/>
        <v>0.23818970605053891</v>
      </c>
      <c r="AQ427" s="4">
        <f t="shared" si="161"/>
        <v>840.53646884302771</v>
      </c>
      <c r="AR427" s="4">
        <f t="shared" si="162"/>
        <v>7.6592027158189704E-2</v>
      </c>
      <c r="AS427" s="4">
        <f t="shared" si="163"/>
        <v>822.83580342021935</v>
      </c>
      <c r="AT427" s="4">
        <f t="shared" si="164"/>
        <v>9.603786464638922E-2</v>
      </c>
      <c r="AU427" s="3">
        <f t="shared" si="165"/>
        <v>7642.0675587965479</v>
      </c>
      <c r="AV427" s="4"/>
      <c r="AW427" s="4"/>
      <c r="AX427" s="4"/>
      <c r="AY427" s="4"/>
      <c r="AZ427" s="3">
        <f t="shared" si="156"/>
        <v>884.20566054186736</v>
      </c>
      <c r="BA427" s="3">
        <f t="shared" si="157"/>
        <v>678.55367232002777</v>
      </c>
      <c r="BB427" s="4">
        <f t="shared" si="158"/>
        <v>8.1895176432639607E-4</v>
      </c>
      <c r="BC427" s="4">
        <f t="shared" si="159"/>
        <v>2.861733328467899E-2</v>
      </c>
      <c r="BD427" s="4">
        <f t="shared" si="166"/>
        <v>0.14605795401900931</v>
      </c>
      <c r="BE427" s="4"/>
    </row>
    <row r="428" spans="27:57" x14ac:dyDescent="0.2">
      <c r="AA428">
        <v>800.94449018130535</v>
      </c>
      <c r="AB428">
        <v>50.330797263526264</v>
      </c>
      <c r="AC428">
        <v>600</v>
      </c>
      <c r="AE428" s="3">
        <f t="shared" si="145"/>
        <v>823.10869709680344</v>
      </c>
      <c r="AF428" s="3">
        <f t="shared" si="146"/>
        <v>491.25206819301309</v>
      </c>
      <c r="AG428" s="4">
        <f t="shared" si="147"/>
        <v>7.6577212854153859E-4</v>
      </c>
      <c r="AH428" s="4">
        <f t="shared" si="148"/>
        <v>2.7672588034759932E-2</v>
      </c>
      <c r="AI428" s="4">
        <f t="shared" si="160"/>
        <v>0.1302794377755602</v>
      </c>
      <c r="AJ428" s="3">
        <f t="shared" si="149"/>
        <v>941.55146165759618</v>
      </c>
      <c r="AK428" s="4">
        <f t="shared" si="150"/>
        <v>0.17555145606215783</v>
      </c>
      <c r="AL428" s="4">
        <f t="shared" si="151"/>
        <v>24.683758575153149</v>
      </c>
      <c r="AM428" s="3">
        <f t="shared" si="152"/>
        <v>931.97730417855485</v>
      </c>
      <c r="AN428" s="4">
        <f t="shared" si="153"/>
        <v>0.16359787176710375</v>
      </c>
      <c r="AO428" s="3">
        <f t="shared" si="154"/>
        <v>693.4866322815509</v>
      </c>
      <c r="AP428" s="4">
        <f t="shared" si="155"/>
        <v>0.13416392673533445</v>
      </c>
      <c r="AQ428" s="4">
        <f t="shared" si="161"/>
        <v>838.63371628854816</v>
      </c>
      <c r="AR428" s="4">
        <f t="shared" si="162"/>
        <v>4.7055977747860279E-2</v>
      </c>
      <c r="AS428" s="4">
        <f t="shared" si="163"/>
        <v>820.92403267121495</v>
      </c>
      <c r="AT428" s="4">
        <f t="shared" si="164"/>
        <v>2.4944977754184854E-2</v>
      </c>
      <c r="AU428" s="3">
        <f t="shared" si="165"/>
        <v>399.18211810610273</v>
      </c>
      <c r="AV428" s="4"/>
      <c r="AW428" s="4"/>
      <c r="AX428" s="4"/>
      <c r="AY428" s="4"/>
      <c r="AZ428" s="3">
        <f t="shared" si="156"/>
        <v>882.36349071836582</v>
      </c>
      <c r="BA428" s="3">
        <f t="shared" si="157"/>
        <v>6629.0536484538534</v>
      </c>
      <c r="BB428" s="4">
        <f t="shared" si="158"/>
        <v>1.0333482241133408E-2</v>
      </c>
      <c r="BC428" s="4">
        <f t="shared" si="159"/>
        <v>0.10165373697574236</v>
      </c>
      <c r="BD428" s="4">
        <f t="shared" si="166"/>
        <v>0.91724685670791239</v>
      </c>
      <c r="BE428" s="4"/>
    </row>
    <row r="429" spans="27:57" x14ac:dyDescent="0.2">
      <c r="AA429">
        <v>783.44019372997445</v>
      </c>
      <c r="AB429">
        <v>51.254342667659046</v>
      </c>
      <c r="AC429">
        <v>600</v>
      </c>
      <c r="AE429" s="3">
        <f t="shared" si="145"/>
        <v>787.89949129778893</v>
      </c>
      <c r="AF429" s="3">
        <f t="shared" si="146"/>
        <v>19.885334798316084</v>
      </c>
      <c r="AG429" s="4">
        <f t="shared" si="147"/>
        <v>3.239822443221499E-5</v>
      </c>
      <c r="AH429" s="4">
        <f t="shared" si="148"/>
        <v>5.6919438184345238E-3</v>
      </c>
      <c r="AI429" s="4">
        <f t="shared" si="160"/>
        <v>1.2019705629177603E-2</v>
      </c>
      <c r="AJ429" s="3">
        <f t="shared" si="149"/>
        <v>898.96009681072405</v>
      </c>
      <c r="AK429" s="4">
        <f t="shared" si="150"/>
        <v>0.14745210164767911</v>
      </c>
      <c r="AL429" s="4">
        <f t="shared" si="151"/>
        <v>17.033652491392726</v>
      </c>
      <c r="AM429" s="3">
        <f t="shared" si="152"/>
        <v>889.40773257392061</v>
      </c>
      <c r="AN429" s="4">
        <f t="shared" si="153"/>
        <v>0.13525925742899733</v>
      </c>
      <c r="AO429" s="3">
        <f t="shared" si="154"/>
        <v>694.71116906763939</v>
      </c>
      <c r="AP429" s="4">
        <f t="shared" si="155"/>
        <v>0.11325564525850328</v>
      </c>
      <c r="AQ429" s="4">
        <f t="shared" si="161"/>
        <v>798.64966077556323</v>
      </c>
      <c r="AR429" s="4">
        <f t="shared" si="162"/>
        <v>1.9413692541323677E-2</v>
      </c>
      <c r="AS429" s="4">
        <f t="shared" si="163"/>
        <v>780.76558832928356</v>
      </c>
      <c r="AT429" s="4">
        <f t="shared" si="164"/>
        <v>3.4139241541298049E-3</v>
      </c>
      <c r="AU429" s="3">
        <f t="shared" si="165"/>
        <v>7.1535140494048948</v>
      </c>
      <c r="AV429" s="4"/>
      <c r="AW429" s="4"/>
      <c r="AX429" s="4"/>
      <c r="AY429" s="4"/>
      <c r="AZ429" s="3">
        <f t="shared" si="156"/>
        <v>843.42798891376572</v>
      </c>
      <c r="BA429" s="3">
        <f t="shared" si="157"/>
        <v>3598.5355710124904</v>
      </c>
      <c r="BB429" s="4">
        <f t="shared" si="158"/>
        <v>5.8629218084296098E-3</v>
      </c>
      <c r="BC429" s="4">
        <f t="shared" si="159"/>
        <v>7.6569718612710141E-2</v>
      </c>
      <c r="BD429" s="4">
        <f t="shared" si="166"/>
        <v>0.59304616398949739</v>
      </c>
      <c r="BE429" s="4"/>
    </row>
    <row r="430" spans="27:57" x14ac:dyDescent="0.2">
      <c r="AA430">
        <v>848.16312924521162</v>
      </c>
      <c r="AB430">
        <v>51.691266827698811</v>
      </c>
      <c r="AC430">
        <v>600</v>
      </c>
      <c r="AE430" s="3">
        <f t="shared" si="145"/>
        <v>772.12719008183228</v>
      </c>
      <c r="AF430" s="3">
        <f t="shared" si="146"/>
        <v>5781.4640444571241</v>
      </c>
      <c r="AG430" s="4">
        <f t="shared" si="147"/>
        <v>8.0367239407398219E-3</v>
      </c>
      <c r="AH430" s="4">
        <f t="shared" si="148"/>
        <v>8.964777710986381E-2</v>
      </c>
      <c r="AI430" s="4">
        <f t="shared" si="160"/>
        <v>0.78171596672382682</v>
      </c>
      <c r="AJ430" s="3">
        <f t="shared" si="149"/>
        <v>879.8841008736465</v>
      </c>
      <c r="AK430" s="4">
        <f t="shared" si="150"/>
        <v>3.7399611625022741E-2</v>
      </c>
      <c r="AL430" s="4">
        <f t="shared" si="151"/>
        <v>1.1863520192718298</v>
      </c>
      <c r="AM430" s="3">
        <f t="shared" si="152"/>
        <v>870.34600638679922</v>
      </c>
      <c r="AN430" s="4">
        <f t="shared" si="153"/>
        <v>2.615402199966927E-2</v>
      </c>
      <c r="AO430" s="3">
        <f t="shared" si="154"/>
        <v>695.43633186487045</v>
      </c>
      <c r="AP430" s="4">
        <f t="shared" si="155"/>
        <v>0.1800677158841533</v>
      </c>
      <c r="AQ430" s="4">
        <f t="shared" si="161"/>
        <v>780.85183595323349</v>
      </c>
      <c r="AR430" s="4">
        <f t="shared" si="162"/>
        <v>7.9361258431357523E-2</v>
      </c>
      <c r="AS430" s="4">
        <f t="shared" si="163"/>
        <v>762.90007127431431</v>
      </c>
      <c r="AT430" s="4">
        <f t="shared" si="164"/>
        <v>0.10052672066371679</v>
      </c>
      <c r="AU430" s="3">
        <f t="shared" si="165"/>
        <v>7269.7890545485952</v>
      </c>
      <c r="AV430" s="4"/>
      <c r="AW430" s="4"/>
      <c r="AX430" s="4"/>
      <c r="AY430" s="4"/>
      <c r="AZ430" s="3">
        <f t="shared" si="156"/>
        <v>825.95428685313357</v>
      </c>
      <c r="BA430" s="3">
        <f t="shared" si="157"/>
        <v>493.23268039616329</v>
      </c>
      <c r="BB430" s="4">
        <f t="shared" si="158"/>
        <v>6.8563513677742378E-4</v>
      </c>
      <c r="BC430" s="4">
        <f t="shared" si="159"/>
        <v>2.61846355097302E-2</v>
      </c>
      <c r="BD430" s="4">
        <f t="shared" si="166"/>
        <v>0.12339839014817279</v>
      </c>
      <c r="BE430" s="4"/>
    </row>
    <row r="431" spans="27:57" x14ac:dyDescent="0.2">
      <c r="AA431">
        <v>732.3897454137591</v>
      </c>
      <c r="AB431">
        <v>52.196384477287502</v>
      </c>
      <c r="AC431">
        <v>600</v>
      </c>
      <c r="AE431" s="3">
        <f t="shared" si="145"/>
        <v>754.55227295613224</v>
      </c>
      <c r="AF431" s="3">
        <f t="shared" si="146"/>
        <v>491.17762706644805</v>
      </c>
      <c r="AG431" s="4">
        <f t="shared" si="147"/>
        <v>9.1570179791603142E-4</v>
      </c>
      <c r="AH431" s="4">
        <f t="shared" si="148"/>
        <v>3.0260565062735219E-2</v>
      </c>
      <c r="AI431" s="4">
        <f t="shared" si="160"/>
        <v>0.14245794578371071</v>
      </c>
      <c r="AJ431" s="3">
        <f t="shared" si="149"/>
        <v>858.63344204962971</v>
      </c>
      <c r="AK431" s="4">
        <f t="shared" si="150"/>
        <v>0.17237228869793911</v>
      </c>
      <c r="AL431" s="4">
        <f t="shared" si="151"/>
        <v>21.760914922813331</v>
      </c>
      <c r="AM431" s="3">
        <f t="shared" si="152"/>
        <v>849.11467677855876</v>
      </c>
      <c r="AN431" s="4">
        <f t="shared" si="153"/>
        <v>0.15937543104028118</v>
      </c>
      <c r="AO431" s="3">
        <f t="shared" si="154"/>
        <v>696.38252224243217</v>
      </c>
      <c r="AP431" s="4">
        <f t="shared" si="155"/>
        <v>4.9164018743851838E-2</v>
      </c>
      <c r="AQ431" s="4">
        <f t="shared" si="161"/>
        <v>761.10841266868897</v>
      </c>
      <c r="AR431" s="4">
        <f t="shared" si="162"/>
        <v>3.9212273840215271E-2</v>
      </c>
      <c r="AS431" s="4">
        <f t="shared" si="163"/>
        <v>743.08937334159384</v>
      </c>
      <c r="AT431" s="4">
        <f t="shared" si="164"/>
        <v>1.4609199534586672E-2</v>
      </c>
      <c r="AU431" s="3">
        <f t="shared" si="165"/>
        <v>114.48203779410113</v>
      </c>
      <c r="AV431" s="4"/>
      <c r="AW431" s="4"/>
      <c r="AX431" s="4"/>
      <c r="AY431" s="4"/>
      <c r="AZ431" s="3">
        <f t="shared" si="156"/>
        <v>806.46304724065749</v>
      </c>
      <c r="BA431" s="3">
        <f t="shared" si="157"/>
        <v>5486.8540435387877</v>
      </c>
      <c r="BB431" s="4">
        <f t="shared" si="158"/>
        <v>1.0229134707496784E-2</v>
      </c>
      <c r="BC431" s="4">
        <f t="shared" si="159"/>
        <v>0.10113918482713208</v>
      </c>
      <c r="BD431" s="4">
        <f t="shared" si="166"/>
        <v>0.87046297027295183</v>
      </c>
      <c r="BE431" s="4"/>
    </row>
    <row r="432" spans="27:57" x14ac:dyDescent="0.2">
      <c r="AA432">
        <v>732.5658942100282</v>
      </c>
      <c r="AB432">
        <v>52.304542687663918</v>
      </c>
      <c r="AC432">
        <v>600</v>
      </c>
      <c r="AE432" s="3">
        <f t="shared" si="145"/>
        <v>750.87733223062605</v>
      </c>
      <c r="AF432" s="3">
        <f t="shared" si="146"/>
        <v>335.30876238219645</v>
      </c>
      <c r="AG432" s="4">
        <f t="shared" si="147"/>
        <v>6.2481509279443351E-4</v>
      </c>
      <c r="AH432" s="4">
        <f t="shared" si="148"/>
        <v>2.4996301582322803E-2</v>
      </c>
      <c r="AI432" s="4">
        <f t="shared" si="160"/>
        <v>0.10696383896457415</v>
      </c>
      <c r="AJ432" s="3">
        <f t="shared" si="149"/>
        <v>854.19087082596263</v>
      </c>
      <c r="AK432" s="4">
        <f t="shared" si="150"/>
        <v>0.16602598834756058</v>
      </c>
      <c r="AL432" s="4">
        <f t="shared" si="151"/>
        <v>20.192906950409455</v>
      </c>
      <c r="AM432" s="3">
        <f t="shared" si="152"/>
        <v>844.67661501371788</v>
      </c>
      <c r="AN432" s="4">
        <f t="shared" si="153"/>
        <v>0.15303841154738129</v>
      </c>
      <c r="AO432" s="3">
        <f t="shared" si="154"/>
        <v>696.59951059712512</v>
      </c>
      <c r="AP432" s="4">
        <f t="shared" si="155"/>
        <v>4.9096448383920327E-2</v>
      </c>
      <c r="AQ432" s="4">
        <f t="shared" si="161"/>
        <v>756.99224736291069</v>
      </c>
      <c r="AR432" s="4">
        <f t="shared" si="162"/>
        <v>3.3343557686674664E-2</v>
      </c>
      <c r="AS432" s="4">
        <f t="shared" si="163"/>
        <v>738.96026922980059</v>
      </c>
      <c r="AT432" s="4">
        <f t="shared" si="164"/>
        <v>8.7287369918686141E-3</v>
      </c>
      <c r="AU432" s="3">
        <f t="shared" si="165"/>
        <v>40.888031893489064</v>
      </c>
      <c r="AV432" s="4"/>
      <c r="AW432" s="4"/>
      <c r="AX432" s="4"/>
      <c r="AY432" s="4"/>
      <c r="AZ432" s="3">
        <f t="shared" si="156"/>
        <v>802.38489446552774</v>
      </c>
      <c r="BA432" s="3">
        <f t="shared" si="157"/>
        <v>4874.6927966774438</v>
      </c>
      <c r="BB432" s="4">
        <f t="shared" si="158"/>
        <v>9.0835133876659251E-3</v>
      </c>
      <c r="BC432" s="4">
        <f t="shared" si="159"/>
        <v>9.5307467638511542E-2</v>
      </c>
      <c r="BD432" s="4">
        <f t="shared" si="166"/>
        <v>0.79636789459035873</v>
      </c>
      <c r="BE432" s="4"/>
    </row>
    <row r="433" spans="27:57" x14ac:dyDescent="0.2">
      <c r="AA433">
        <v>694.75345213338062</v>
      </c>
      <c r="AB433">
        <v>52.928951076126111</v>
      </c>
      <c r="AC433">
        <v>600</v>
      </c>
      <c r="AE433" s="3">
        <f t="shared" si="145"/>
        <v>730.2429763972782</v>
      </c>
      <c r="AF433" s="3">
        <f t="shared" si="146"/>
        <v>1259.506332477775</v>
      </c>
      <c r="AG433" s="4">
        <f t="shared" si="147"/>
        <v>2.6093896085855645E-3</v>
      </c>
      <c r="AH433" s="4">
        <f t="shared" si="148"/>
        <v>5.1082184845458248E-2</v>
      </c>
      <c r="AI433" s="4">
        <f t="shared" si="160"/>
        <v>0.30431233269103575</v>
      </c>
      <c r="AJ433" s="3">
        <f t="shared" si="149"/>
        <v>829.25435138737043</v>
      </c>
      <c r="AK433" s="4">
        <f t="shared" si="150"/>
        <v>0.1935951506839983</v>
      </c>
      <c r="AL433" s="4">
        <f t="shared" si="151"/>
        <v>26.038721858209431</v>
      </c>
      <c r="AM433" s="3">
        <f t="shared" si="152"/>
        <v>819.76850194096744</v>
      </c>
      <c r="AN433" s="4">
        <f t="shared" si="153"/>
        <v>0.1799416029149663</v>
      </c>
      <c r="AO433" s="3">
        <f t="shared" si="154"/>
        <v>697.94645963058019</v>
      </c>
      <c r="AP433" s="4">
        <f t="shared" si="155"/>
        <v>4.5958857597537661E-3</v>
      </c>
      <c r="AQ433" s="4">
        <f t="shared" si="161"/>
        <v>733.96194273209881</v>
      </c>
      <c r="AR433" s="4">
        <f t="shared" si="162"/>
        <v>5.6435114468766735E-2</v>
      </c>
      <c r="AS433" s="4">
        <f t="shared" si="163"/>
        <v>715.8648799851901</v>
      </c>
      <c r="AT433" s="4">
        <f t="shared" si="164"/>
        <v>3.0386934799650989E-2</v>
      </c>
      <c r="AU433" s="3">
        <f t="shared" si="165"/>
        <v>445.69238594215705</v>
      </c>
      <c r="AV433" s="4"/>
      <c r="AW433" s="4"/>
      <c r="AX433" s="4"/>
      <c r="AY433" s="4"/>
      <c r="AZ433" s="3">
        <f t="shared" si="156"/>
        <v>779.47209947308079</v>
      </c>
      <c r="BA433" s="3">
        <f t="shared" si="157"/>
        <v>7177.2492070684866</v>
      </c>
      <c r="BB433" s="4">
        <f t="shared" si="158"/>
        <v>1.4869508009785228E-2</v>
      </c>
      <c r="BC433" s="4">
        <f t="shared" si="159"/>
        <v>0.12194059213315814</v>
      </c>
      <c r="BD433" s="4">
        <f t="shared" si="166"/>
        <v>1.1223745387328781</v>
      </c>
      <c r="BE433" s="4"/>
    </row>
    <row r="434" spans="27:57" x14ac:dyDescent="0.2">
      <c r="AA434">
        <v>676.769337156853</v>
      </c>
      <c r="AB434">
        <v>53.988670696213667</v>
      </c>
      <c r="AC434">
        <v>600</v>
      </c>
      <c r="AE434" s="3">
        <f t="shared" si="145"/>
        <v>697.34974661126535</v>
      </c>
      <c r="AF434" s="3">
        <f t="shared" si="146"/>
        <v>423.55325331126511</v>
      </c>
      <c r="AG434" s="4">
        <f t="shared" si="147"/>
        <v>9.2475497134268203E-4</v>
      </c>
      <c r="AH434" s="4">
        <f t="shared" si="148"/>
        <v>3.0409784138376944E-2</v>
      </c>
      <c r="AI434" s="4">
        <f t="shared" si="160"/>
        <v>0.13795592033412615</v>
      </c>
      <c r="AJ434" s="3">
        <f t="shared" si="149"/>
        <v>789.53967122452138</v>
      </c>
      <c r="AK434" s="4">
        <f t="shared" si="150"/>
        <v>0.16663038331704427</v>
      </c>
      <c r="AL434" s="4">
        <f t="shared" si="151"/>
        <v>18.79096399248672</v>
      </c>
      <c r="AM434" s="3">
        <f t="shared" si="152"/>
        <v>780.11035417522476</v>
      </c>
      <c r="AN434" s="4">
        <f t="shared" si="153"/>
        <v>0.15269754603911775</v>
      </c>
      <c r="AO434" s="3">
        <f t="shared" si="154"/>
        <v>700.574437181603</v>
      </c>
      <c r="AP434" s="4">
        <f t="shared" si="155"/>
        <v>3.5174613738791126E-2</v>
      </c>
      <c r="AQ434" s="4">
        <f t="shared" si="161"/>
        <v>697.54964870358515</v>
      </c>
      <c r="AR434" s="4">
        <f t="shared" si="162"/>
        <v>3.0705161132198212E-2</v>
      </c>
      <c r="AS434" s="4">
        <f t="shared" si="163"/>
        <v>679.37699166556115</v>
      </c>
      <c r="AT434" s="4">
        <f t="shared" si="164"/>
        <v>3.8530919850226345E-3</v>
      </c>
      <c r="AU434" s="3">
        <f t="shared" si="165"/>
        <v>6.7998620367859495</v>
      </c>
      <c r="AV434" s="4"/>
      <c r="AW434" s="4"/>
      <c r="AX434" s="4"/>
      <c r="AY434" s="4"/>
      <c r="AZ434" s="3">
        <f t="shared" si="156"/>
        <v>742.9042333446863</v>
      </c>
      <c r="BA434" s="3">
        <f t="shared" si="157"/>
        <v>4373.824493775488</v>
      </c>
      <c r="BB434" s="4">
        <f t="shared" si="158"/>
        <v>9.5494861927712567E-3</v>
      </c>
      <c r="BC434" s="4">
        <f t="shared" si="159"/>
        <v>9.7721472526621583E-2</v>
      </c>
      <c r="BD434" s="4">
        <f t="shared" si="166"/>
        <v>0.79470389328735147</v>
      </c>
      <c r="BE434" s="4"/>
    </row>
    <row r="435" spans="27:57" x14ac:dyDescent="0.2">
      <c r="AA435">
        <v>764.96626473064703</v>
      </c>
      <c r="AB435">
        <v>54.430274150871853</v>
      </c>
      <c r="AC435">
        <v>600</v>
      </c>
      <c r="AE435" s="3">
        <f t="shared" si="145"/>
        <v>684.37477305503398</v>
      </c>
      <c r="AF435" s="3">
        <f t="shared" si="146"/>
        <v>6494.9885305004063</v>
      </c>
      <c r="AG435" s="4">
        <f t="shared" si="147"/>
        <v>1.1099254825897704E-2</v>
      </c>
      <c r="AH435" s="4">
        <f t="shared" si="148"/>
        <v>0.10535300102938551</v>
      </c>
      <c r="AI435" s="4">
        <f t="shared" si="160"/>
        <v>0.94578301047694957</v>
      </c>
      <c r="AJ435" s="3">
        <f t="shared" si="149"/>
        <v>773.88976391042479</v>
      </c>
      <c r="AK435" s="4">
        <f t="shared" si="150"/>
        <v>1.1665219227569239E-2</v>
      </c>
      <c r="AL435" s="4">
        <f t="shared" si="151"/>
        <v>0.10409457420914189</v>
      </c>
      <c r="AM435" s="3">
        <f t="shared" si="152"/>
        <v>764.48672186884914</v>
      </c>
      <c r="AN435" s="4">
        <f t="shared" si="153"/>
        <v>6.2688105856110359E-4</v>
      </c>
      <c r="AO435" s="3">
        <f t="shared" si="154"/>
        <v>701.78612097078155</v>
      </c>
      <c r="AP435" s="4">
        <f t="shared" si="155"/>
        <v>8.25920653927293E-2</v>
      </c>
      <c r="AQ435" s="4">
        <f t="shared" si="161"/>
        <v>683.29361262554698</v>
      </c>
      <c r="AR435" s="4">
        <f t="shared" si="162"/>
        <v>0.10676634496275189</v>
      </c>
      <c r="AS435" s="4">
        <f t="shared" si="163"/>
        <v>665.10131608053621</v>
      </c>
      <c r="AT435" s="4">
        <f t="shared" si="164"/>
        <v>0.13054817350053255</v>
      </c>
      <c r="AU435" s="3">
        <f t="shared" si="165"/>
        <v>9973.0079688892711</v>
      </c>
      <c r="AV435" s="4"/>
      <c r="AW435" s="4"/>
      <c r="AX435" s="4"/>
      <c r="AY435" s="4"/>
      <c r="AZ435" s="3">
        <f t="shared" si="156"/>
        <v>728.46868051010415</v>
      </c>
      <c r="BA435" s="3">
        <f t="shared" si="157"/>
        <v>1332.0736539356203</v>
      </c>
      <c r="BB435" s="4">
        <f t="shared" si="158"/>
        <v>2.2763742941909414E-3</v>
      </c>
      <c r="BC435" s="4">
        <f t="shared" si="159"/>
        <v>4.7711364413428187E-2</v>
      </c>
      <c r="BD435" s="4">
        <f t="shared" si="166"/>
        <v>0.28823976568078308</v>
      </c>
      <c r="BE435" s="4"/>
    </row>
    <row r="436" spans="27:57" x14ac:dyDescent="0.2">
      <c r="AA436">
        <v>642.56213121485314</v>
      </c>
      <c r="AB436">
        <v>54.810539370231645</v>
      </c>
      <c r="AC436">
        <v>600</v>
      </c>
      <c r="AE436" s="3">
        <f t="shared" si="145"/>
        <v>673.52511984429589</v>
      </c>
      <c r="AF436" s="3">
        <f t="shared" si="146"/>
        <v>958.70666486700088</v>
      </c>
      <c r="AG436" s="4">
        <f t="shared" si="147"/>
        <v>2.3219640533992292E-3</v>
      </c>
      <c r="AH436" s="4">
        <f t="shared" si="148"/>
        <v>4.8186762221581449E-2</v>
      </c>
      <c r="AI436" s="4">
        <f t="shared" si="160"/>
        <v>0.26813233035830492</v>
      </c>
      <c r="AJ436" s="3">
        <f t="shared" si="149"/>
        <v>760.8115287329814</v>
      </c>
      <c r="AK436" s="4">
        <f t="shared" si="150"/>
        <v>0.18402795896882582</v>
      </c>
      <c r="AL436" s="4">
        <f t="shared" si="151"/>
        <v>21.761195274554481</v>
      </c>
      <c r="AM436" s="3">
        <f t="shared" si="152"/>
        <v>751.43225250511273</v>
      </c>
      <c r="AN436" s="4">
        <f t="shared" si="153"/>
        <v>0.16943127520513149</v>
      </c>
      <c r="AO436" s="3">
        <f t="shared" si="154"/>
        <v>702.88044198958778</v>
      </c>
      <c r="AP436" s="4">
        <f t="shared" si="155"/>
        <v>9.3871561744067425E-2</v>
      </c>
      <c r="AQ436" s="4">
        <f t="shared" si="161"/>
        <v>671.42124624143196</v>
      </c>
      <c r="AR436" s="4">
        <f t="shared" si="162"/>
        <v>4.4912567399539478E-2</v>
      </c>
      <c r="AS436" s="4">
        <f t="shared" si="163"/>
        <v>653.21720729634546</v>
      </c>
      <c r="AT436" s="4">
        <f t="shared" si="164"/>
        <v>1.6582172468438842E-2</v>
      </c>
      <c r="AU436" s="3">
        <f t="shared" si="165"/>
        <v>113.53064630238984</v>
      </c>
      <c r="AV436" s="4"/>
      <c r="AW436" s="4"/>
      <c r="AX436" s="4"/>
      <c r="AY436" s="4"/>
      <c r="AZ436" s="3">
        <f t="shared" si="156"/>
        <v>716.39413775594278</v>
      </c>
      <c r="BA436" s="3">
        <f t="shared" si="157"/>
        <v>5451.1651898835034</v>
      </c>
      <c r="BB436" s="4">
        <f t="shared" si="158"/>
        <v>1.3202588532965515E-2</v>
      </c>
      <c r="BC436" s="4">
        <f t="shared" si="159"/>
        <v>0.1149025175223133</v>
      </c>
      <c r="BD436" s="4">
        <f t="shared" si="166"/>
        <v>0.98730623563574427</v>
      </c>
      <c r="BE436" s="4"/>
    </row>
    <row r="437" spans="27:57" x14ac:dyDescent="0.2">
      <c r="AA437">
        <v>730.56497300704029</v>
      </c>
      <c r="AB437">
        <v>55.243087506978235</v>
      </c>
      <c r="AC437">
        <v>600</v>
      </c>
      <c r="AE437" s="3">
        <f t="shared" si="145"/>
        <v>661.53197798507495</v>
      </c>
      <c r="AF437" s="3">
        <f t="shared" si="146"/>
        <v>4765.5544017026923</v>
      </c>
      <c r="AG437" s="4">
        <f t="shared" si="147"/>
        <v>8.928854365882425E-3</v>
      </c>
      <c r="AH437" s="4">
        <f t="shared" si="148"/>
        <v>9.4492615403969138E-2</v>
      </c>
      <c r="AI437" s="4">
        <f t="shared" si="160"/>
        <v>0.7851022602131621</v>
      </c>
      <c r="AJ437" s="3">
        <f t="shared" si="149"/>
        <v>746.36451119076696</v>
      </c>
      <c r="AK437" s="4">
        <f t="shared" si="150"/>
        <v>2.1626465499290249E-2</v>
      </c>
      <c r="AL437" s="4">
        <f t="shared" si="151"/>
        <v>0.34168816743508368</v>
      </c>
      <c r="AM437" s="3">
        <f t="shared" si="152"/>
        <v>737.01345580523036</v>
      </c>
      <c r="AN437" s="4">
        <f t="shared" si="153"/>
        <v>8.8267067768768165E-3</v>
      </c>
      <c r="AO437" s="3">
        <f t="shared" si="154"/>
        <v>704.1797509572142</v>
      </c>
      <c r="AP437" s="4">
        <f t="shared" si="155"/>
        <v>3.6116188189564122E-2</v>
      </c>
      <c r="AQ437" s="4">
        <f t="shared" si="161"/>
        <v>658.35032841111456</v>
      </c>
      <c r="AR437" s="4">
        <f t="shared" si="162"/>
        <v>9.8847668946797182E-2</v>
      </c>
      <c r="AS437" s="4">
        <f t="shared" si="163"/>
        <v>640.13845170845207</v>
      </c>
      <c r="AT437" s="4">
        <f t="shared" si="164"/>
        <v>0.1237761522105123</v>
      </c>
      <c r="AU437" s="3">
        <f t="shared" si="165"/>
        <v>8176.9557541640306</v>
      </c>
      <c r="AV437" s="4"/>
      <c r="AW437" s="4"/>
      <c r="AX437" s="4"/>
      <c r="AY437" s="4"/>
      <c r="AZ437" s="3">
        <f t="shared" si="156"/>
        <v>703.04411172955975</v>
      </c>
      <c r="BA437" s="3">
        <f t="shared" si="157"/>
        <v>757.39780545432825</v>
      </c>
      <c r="BB437" s="4">
        <f t="shared" si="158"/>
        <v>1.419078271255154E-3</v>
      </c>
      <c r="BC437" s="4">
        <f t="shared" si="159"/>
        <v>3.767065530695151E-2</v>
      </c>
      <c r="BD437" s="4">
        <f t="shared" si="166"/>
        <v>0.19762149742651985</v>
      </c>
      <c r="BE437" s="4"/>
    </row>
    <row r="438" spans="27:57" x14ac:dyDescent="0.2">
      <c r="AA438">
        <v>692.70149686280934</v>
      </c>
      <c r="AB438">
        <v>55.895075018332626</v>
      </c>
      <c r="AC438">
        <v>600</v>
      </c>
      <c r="AE438" s="3">
        <f t="shared" si="145"/>
        <v>644.1213083198902</v>
      </c>
      <c r="AF438" s="3">
        <f t="shared" si="146"/>
        <v>2360.0347188655714</v>
      </c>
      <c r="AG438" s="4">
        <f t="shared" si="147"/>
        <v>4.9184259792610496E-3</v>
      </c>
      <c r="AH438" s="4">
        <f t="shared" si="148"/>
        <v>7.0131490639092006E-2</v>
      </c>
      <c r="AI438" s="4">
        <f t="shared" si="160"/>
        <v>0.48881291043393416</v>
      </c>
      <c r="AJ438" s="3">
        <f t="shared" si="149"/>
        <v>725.41134591613536</v>
      </c>
      <c r="AK438" s="4">
        <f t="shared" si="150"/>
        <v>4.7220699249916974E-2</v>
      </c>
      <c r="AL438" s="4">
        <f t="shared" si="151"/>
        <v>1.5445819446572897</v>
      </c>
      <c r="AM438" s="3">
        <f t="shared" si="152"/>
        <v>716.10500950974119</v>
      </c>
      <c r="AN438" s="4">
        <f t="shared" si="153"/>
        <v>3.3785855455668173E-2</v>
      </c>
      <c r="AO438" s="3">
        <f t="shared" si="154"/>
        <v>706.2417773360288</v>
      </c>
      <c r="AP438" s="4">
        <f t="shared" si="155"/>
        <v>1.954706397278241E-2</v>
      </c>
      <c r="AQ438" s="4">
        <f t="shared" si="161"/>
        <v>639.47625054711841</v>
      </c>
      <c r="AR438" s="4">
        <f t="shared" si="162"/>
        <v>7.6837204130125153E-2</v>
      </c>
      <c r="AS438" s="4">
        <f t="shared" si="163"/>
        <v>621.26300217644553</v>
      </c>
      <c r="AT438" s="4">
        <f t="shared" si="164"/>
        <v>0.10313027329939828</v>
      </c>
      <c r="AU438" s="3">
        <f t="shared" si="165"/>
        <v>5103.4585230536304</v>
      </c>
      <c r="AV438" s="4"/>
      <c r="AW438" s="4"/>
      <c r="AX438" s="4"/>
      <c r="AY438" s="4"/>
      <c r="AZ438" s="3">
        <f t="shared" si="156"/>
        <v>683.66007853642395</v>
      </c>
      <c r="BA438" s="3">
        <f t="shared" si="157"/>
        <v>81.747245352697462</v>
      </c>
      <c r="BB438" s="4">
        <f t="shared" si="158"/>
        <v>1.7036519508026619E-4</v>
      </c>
      <c r="BC438" s="4">
        <f t="shared" si="159"/>
        <v>1.3052401889317774E-2</v>
      </c>
      <c r="BD438" s="4">
        <f t="shared" si="166"/>
        <v>3.9247203683535709E-2</v>
      </c>
      <c r="BE438" s="4"/>
    </row>
    <row r="439" spans="27:57" x14ac:dyDescent="0.2">
      <c r="AA439">
        <v>611.45784444061962</v>
      </c>
      <c r="AB439">
        <v>56.567189098035286</v>
      </c>
      <c r="AC439">
        <v>600</v>
      </c>
      <c r="AE439" s="3">
        <f t="shared" si="145"/>
        <v>626.96520785441317</v>
      </c>
      <c r="AF439" s="3">
        <f t="shared" si="146"/>
        <v>240.47832004746249</v>
      </c>
      <c r="AG439" s="4">
        <f t="shared" si="147"/>
        <v>6.4319533723953117E-4</v>
      </c>
      <c r="AH439" s="4">
        <f t="shared" si="148"/>
        <v>2.5361296048103124E-2</v>
      </c>
      <c r="AI439" s="4">
        <f t="shared" si="160"/>
        <v>9.9871236302705779E-2</v>
      </c>
      <c r="AJ439" s="3">
        <f t="shared" si="149"/>
        <v>704.79017002145679</v>
      </c>
      <c r="AK439" s="4">
        <f t="shared" si="150"/>
        <v>0.15263901907452088</v>
      </c>
      <c r="AL439" s="4">
        <f t="shared" si="151"/>
        <v>14.246154624602797</v>
      </c>
      <c r="AM439" s="3">
        <f t="shared" si="152"/>
        <v>695.53239213338361</v>
      </c>
      <c r="AN439" s="4">
        <f t="shared" si="153"/>
        <v>0.13749851842963592</v>
      </c>
      <c r="AO439" s="3">
        <f t="shared" si="154"/>
        <v>708.48918595330611</v>
      </c>
      <c r="AP439" s="4">
        <f t="shared" si="155"/>
        <v>0.15868852185787841</v>
      </c>
      <c r="AQ439" s="4">
        <f t="shared" si="161"/>
        <v>620.99889153661854</v>
      </c>
      <c r="AR439" s="4">
        <f t="shared" si="162"/>
        <v>1.5603769225869302E-2</v>
      </c>
      <c r="AS439" s="4">
        <f t="shared" si="163"/>
        <v>602.79643835738318</v>
      </c>
      <c r="AT439" s="4">
        <f t="shared" si="164"/>
        <v>1.4165172892924717E-2</v>
      </c>
      <c r="AU439" s="3">
        <f t="shared" si="165"/>
        <v>75.019955338725268</v>
      </c>
      <c r="AV439" s="4"/>
      <c r="AW439" s="4"/>
      <c r="AX439" s="4"/>
      <c r="AY439" s="4"/>
      <c r="AZ439" s="3">
        <f t="shared" si="156"/>
        <v>664.55791935892501</v>
      </c>
      <c r="BA439" s="3">
        <f t="shared" si="157"/>
        <v>2819.6179563296441</v>
      </c>
      <c r="BB439" s="4">
        <f t="shared" si="158"/>
        <v>7.5414911495977899E-3</v>
      </c>
      <c r="BC439" s="4">
        <f t="shared" si="159"/>
        <v>8.6841759249785988E-2</v>
      </c>
      <c r="BD439" s="4">
        <f t="shared" si="166"/>
        <v>0.63281414731292096</v>
      </c>
      <c r="BE439" s="4"/>
    </row>
    <row r="440" spans="27:57" x14ac:dyDescent="0.2">
      <c r="AA440">
        <v>589.73552389194333</v>
      </c>
      <c r="AB440">
        <v>57.222496690538755</v>
      </c>
      <c r="AC440">
        <v>600</v>
      </c>
      <c r="AE440" s="3">
        <f t="shared" si="145"/>
        <v>610.96420815085548</v>
      </c>
      <c r="AF440" s="3">
        <f t="shared" si="146"/>
        <v>450.65703536458466</v>
      </c>
      <c r="AG440" s="4">
        <f t="shared" si="147"/>
        <v>1.2957809088652004E-3</v>
      </c>
      <c r="AH440" s="4">
        <f t="shared" si="148"/>
        <v>3.5996956938958054E-2</v>
      </c>
      <c r="AI440" s="4">
        <f t="shared" si="160"/>
        <v>0.16585452596485134</v>
      </c>
      <c r="AJ440" s="3">
        <f t="shared" si="149"/>
        <v>685.58294105241112</v>
      </c>
      <c r="AK440" s="4">
        <f t="shared" si="150"/>
        <v>0.16252610412193824</v>
      </c>
      <c r="AL440" s="4">
        <f t="shared" si="151"/>
        <v>15.577707301241038</v>
      </c>
      <c r="AM440" s="3">
        <f t="shared" si="152"/>
        <v>676.37462551777446</v>
      </c>
      <c r="AN440" s="4">
        <f t="shared" si="153"/>
        <v>0.14691179031247562</v>
      </c>
      <c r="AO440" s="3">
        <f t="shared" si="154"/>
        <v>710.79061320164089</v>
      </c>
      <c r="AP440" s="4">
        <f t="shared" si="155"/>
        <v>0.20527013280597012</v>
      </c>
      <c r="AQ440" s="4">
        <f t="shared" si="161"/>
        <v>603.87689020926769</v>
      </c>
      <c r="AR440" s="4">
        <f t="shared" si="162"/>
        <v>2.3979166498227542E-2</v>
      </c>
      <c r="AS440" s="4">
        <f t="shared" si="163"/>
        <v>585.69593728824134</v>
      </c>
      <c r="AT440" s="4">
        <f t="shared" si="164"/>
        <v>6.8498274905382179E-3</v>
      </c>
      <c r="AU440" s="3">
        <f t="shared" si="165"/>
        <v>16.31825992880859</v>
      </c>
      <c r="AV440" s="4"/>
      <c r="AW440" s="4"/>
      <c r="AX440" s="4"/>
      <c r="AY440" s="4"/>
      <c r="AZ440" s="3">
        <f t="shared" si="156"/>
        <v>646.74305769069633</v>
      </c>
      <c r="BA440" s="3">
        <f t="shared" si="157"/>
        <v>3249.8589098159659</v>
      </c>
      <c r="BB440" s="4">
        <f t="shared" si="158"/>
        <v>9.3443678926219114E-3</v>
      </c>
      <c r="BC440" s="4">
        <f t="shared" si="159"/>
        <v>9.6666270708152965E-2</v>
      </c>
      <c r="BD440" s="4">
        <f t="shared" si="166"/>
        <v>0.72986256820488149</v>
      </c>
      <c r="BE440" s="4"/>
    </row>
    <row r="441" spans="27:57" x14ac:dyDescent="0.2">
      <c r="AA441">
        <v>555.64638447439074</v>
      </c>
      <c r="AB441">
        <v>59.452280230666652</v>
      </c>
      <c r="AC441">
        <v>600</v>
      </c>
      <c r="AE441" s="3">
        <f t="shared" si="145"/>
        <v>561.32829567429701</v>
      </c>
      <c r="AF441" s="3">
        <f t="shared" si="146"/>
        <v>32.284114883620276</v>
      </c>
      <c r="AG441" s="4">
        <f t="shared" si="147"/>
        <v>1.0456633789720395E-4</v>
      </c>
      <c r="AH441" s="4">
        <f t="shared" si="148"/>
        <v>1.0225768327964601E-2</v>
      </c>
      <c r="AI441" s="4">
        <f t="shared" si="160"/>
        <v>2.4374918388197865E-2</v>
      </c>
      <c r="AJ441" s="3">
        <f t="shared" si="149"/>
        <v>626.18537836740472</v>
      </c>
      <c r="AK441" s="4">
        <f t="shared" si="150"/>
        <v>0.12694943378375401</v>
      </c>
      <c r="AL441" s="4">
        <f t="shared" si="151"/>
        <v>8.954885334393806</v>
      </c>
      <c r="AM441" s="3">
        <f t="shared" si="152"/>
        <v>617.1578195081745</v>
      </c>
      <c r="AN441" s="4">
        <f t="shared" si="153"/>
        <v>0.11070248408431561</v>
      </c>
      <c r="AO441" s="3">
        <f t="shared" si="154"/>
        <v>719.33441450566431</v>
      </c>
      <c r="AP441" s="4">
        <f t="shared" si="155"/>
        <v>0.29459029088457572</v>
      </c>
      <c r="AQ441" s="4">
        <f t="shared" si="161"/>
        <v>551.47726286025954</v>
      </c>
      <c r="AR441" s="4">
        <f t="shared" si="162"/>
        <v>7.5031921931336728E-3</v>
      </c>
      <c r="AS441" s="4">
        <f t="shared" si="163"/>
        <v>533.43932943716266</v>
      </c>
      <c r="AT441" s="4">
        <f t="shared" si="164"/>
        <v>3.9966164916621701E-2</v>
      </c>
      <c r="AU441" s="3">
        <f t="shared" si="165"/>
        <v>493.15329342647738</v>
      </c>
      <c r="AV441" s="4"/>
      <c r="AW441" s="4"/>
      <c r="AX441" s="4"/>
      <c r="AY441" s="4"/>
      <c r="AZ441" s="3">
        <f t="shared" si="156"/>
        <v>591.51445247488937</v>
      </c>
      <c r="BA441" s="3">
        <f t="shared" si="157"/>
        <v>1286.5183020883933</v>
      </c>
      <c r="BB441" s="4">
        <f t="shared" si="158"/>
        <v>4.1669566587797541E-3</v>
      </c>
      <c r="BC441" s="4">
        <f t="shared" si="159"/>
        <v>6.4551968666956658E-2</v>
      </c>
      <c r="BD441" s="4">
        <f t="shared" si="166"/>
        <v>0.38660145472080509</v>
      </c>
      <c r="BE441" s="4"/>
    </row>
    <row r="442" spans="27:57" x14ac:dyDescent="0.2">
      <c r="AA442">
        <v>531.57985948260045</v>
      </c>
      <c r="AB442">
        <v>60.25963920081967</v>
      </c>
      <c r="AC442">
        <v>600</v>
      </c>
      <c r="AE442" s="3">
        <f t="shared" si="145"/>
        <v>544.99554149409175</v>
      </c>
      <c r="AF442" s="3">
        <f t="shared" si="146"/>
        <v>179.98052383345123</v>
      </c>
      <c r="AG442" s="4">
        <f t="shared" si="147"/>
        <v>6.3692526355872648E-4</v>
      </c>
      <c r="AH442" s="4">
        <f t="shared" si="148"/>
        <v>2.5237378302009235E-2</v>
      </c>
      <c r="AI442" s="4">
        <f t="shared" si="160"/>
        <v>9.243801599444447E-2</v>
      </c>
      <c r="AJ442" s="3">
        <f t="shared" si="149"/>
        <v>606.71077103926723</v>
      </c>
      <c r="AK442" s="4">
        <f t="shared" si="150"/>
        <v>0.14133513566483408</v>
      </c>
      <c r="AL442" s="4">
        <f t="shared" si="151"/>
        <v>10.618637577484149</v>
      </c>
      <c r="AM442" s="3">
        <f t="shared" si="152"/>
        <v>597.75233877141932</v>
      </c>
      <c r="AN442" s="4">
        <f t="shared" si="153"/>
        <v>0.1244826682358247</v>
      </c>
      <c r="AO442" s="3">
        <f t="shared" si="154"/>
        <v>722.66421487262767</v>
      </c>
      <c r="AP442" s="4">
        <f t="shared" si="155"/>
        <v>0.35946500225951794</v>
      </c>
      <c r="AQ442" s="4">
        <f t="shared" si="161"/>
        <v>534.47999101155892</v>
      </c>
      <c r="AR442" s="4">
        <f t="shared" si="162"/>
        <v>5.4556836140880818E-3</v>
      </c>
      <c r="AS442" s="4">
        <f t="shared" si="163"/>
        <v>516.51652213021794</v>
      </c>
      <c r="AT442" s="4">
        <f t="shared" si="164"/>
        <v>2.833692263481169E-2</v>
      </c>
      <c r="AU442" s="3">
        <f t="shared" si="165"/>
        <v>226.90413219168238</v>
      </c>
      <c r="AV442" s="4"/>
      <c r="AW442" s="4"/>
      <c r="AX442" s="4"/>
      <c r="AY442" s="4"/>
      <c r="AZ442" s="3">
        <f t="shared" si="156"/>
        <v>573.36181376899162</v>
      </c>
      <c r="BA442" s="3">
        <f t="shared" si="157"/>
        <v>1745.7317039900813</v>
      </c>
      <c r="BB442" s="4">
        <f t="shared" si="158"/>
        <v>6.1778941520118473E-3</v>
      </c>
      <c r="BC442" s="4">
        <f t="shared" si="159"/>
        <v>7.8599581118552073E-2</v>
      </c>
      <c r="BD442" s="4">
        <f t="shared" si="166"/>
        <v>0.50805953494203993</v>
      </c>
      <c r="BE442" s="4"/>
    </row>
    <row r="443" spans="27:57" x14ac:dyDescent="0.2">
      <c r="AA443">
        <v>607.93833955559433</v>
      </c>
      <c r="AB443">
        <v>61.010929654613328</v>
      </c>
      <c r="AC443">
        <v>600</v>
      </c>
      <c r="AE443" s="3">
        <f t="shared" si="145"/>
        <v>530.49669583211073</v>
      </c>
      <c r="AF443" s="3">
        <f t="shared" si="146"/>
        <v>5997.2081825949663</v>
      </c>
      <c r="AG443" s="4">
        <f t="shared" si="147"/>
        <v>1.6226694468096825E-2</v>
      </c>
      <c r="AH443" s="4">
        <f t="shared" si="148"/>
        <v>0.12738404322401148</v>
      </c>
      <c r="AI443" s="4">
        <f t="shared" si="160"/>
        <v>1.1209914771344947</v>
      </c>
      <c r="AJ443" s="3">
        <f t="shared" si="149"/>
        <v>589.45592137269341</v>
      </c>
      <c r="AK443" s="4">
        <f t="shared" si="150"/>
        <v>3.0401797321109317E-2</v>
      </c>
      <c r="AL443" s="4">
        <f t="shared" si="151"/>
        <v>0.56189873160053916</v>
      </c>
      <c r="AM443" s="3">
        <f t="shared" si="152"/>
        <v>580.56313273713749</v>
      </c>
      <c r="AN443" s="4">
        <f t="shared" si="153"/>
        <v>4.5029577898423434E-2</v>
      </c>
      <c r="AO443" s="3">
        <f t="shared" si="154"/>
        <v>725.86037972287204</v>
      </c>
      <c r="AP443" s="4">
        <f t="shared" si="155"/>
        <v>0.19397039550668782</v>
      </c>
      <c r="AQ443" s="4">
        <f t="shared" si="161"/>
        <v>519.49595349864342</v>
      </c>
      <c r="AR443" s="4">
        <f t="shared" si="162"/>
        <v>0.1454792045548611</v>
      </c>
      <c r="AS443" s="4">
        <f t="shared" si="163"/>
        <v>501.61090589381064</v>
      </c>
      <c r="AT443" s="4">
        <f t="shared" si="164"/>
        <v>0.17489838482552281</v>
      </c>
      <c r="AU443" s="3">
        <f t="shared" si="165"/>
        <v>11305.523149101011</v>
      </c>
      <c r="AV443" s="4"/>
      <c r="AW443" s="4"/>
      <c r="AX443" s="4"/>
      <c r="AY443" s="4"/>
      <c r="AZ443" s="3">
        <f t="shared" si="156"/>
        <v>557.25977431493732</v>
      </c>
      <c r="BA443" s="3">
        <f t="shared" si="157"/>
        <v>2568.3169748515288</v>
      </c>
      <c r="BB443" s="4">
        <f t="shared" si="158"/>
        <v>6.9491159184855503E-3</v>
      </c>
      <c r="BC443" s="4">
        <f t="shared" si="159"/>
        <v>8.3361357465468078E-2</v>
      </c>
      <c r="BD443" s="4">
        <f t="shared" si="166"/>
        <v>0.59344016079117723</v>
      </c>
      <c r="BE443" s="4"/>
    </row>
    <row r="444" spans="27:57" x14ac:dyDescent="0.2">
      <c r="AA444">
        <v>506.7218113694758</v>
      </c>
      <c r="AB444">
        <v>61.108439890765602</v>
      </c>
      <c r="AC444">
        <v>600</v>
      </c>
      <c r="AE444" s="3">
        <f t="shared" si="145"/>
        <v>528.6620429988626</v>
      </c>
      <c r="AF444" s="3">
        <f t="shared" si="146"/>
        <v>481.37376395114501</v>
      </c>
      <c r="AG444" s="4">
        <f t="shared" si="147"/>
        <v>1.8747493836016344E-3</v>
      </c>
      <c r="AH444" s="4">
        <f t="shared" si="148"/>
        <v>4.3298376223614141E-2</v>
      </c>
      <c r="AI444" s="4">
        <f t="shared" si="160"/>
        <v>0.20281133036216195</v>
      </c>
      <c r="AJ444" s="3">
        <f t="shared" si="149"/>
        <v>587.27485703677291</v>
      </c>
      <c r="AK444" s="4">
        <f t="shared" si="150"/>
        <v>0.15896897244188671</v>
      </c>
      <c r="AL444" s="4">
        <f t="shared" si="151"/>
        <v>12.805434896794598</v>
      </c>
      <c r="AM444" s="3">
        <f t="shared" si="152"/>
        <v>578.39066984014585</v>
      </c>
      <c r="AN444" s="4">
        <f t="shared" si="153"/>
        <v>0.14143630067349272</v>
      </c>
      <c r="AO444" s="3">
        <f t="shared" si="154"/>
        <v>726.28169040253147</v>
      </c>
      <c r="AP444" s="4">
        <f t="shared" si="155"/>
        <v>0.43329470748391319</v>
      </c>
      <c r="AQ444" s="4">
        <f t="shared" si="161"/>
        <v>517.60699604058095</v>
      </c>
      <c r="AR444" s="4">
        <f t="shared" si="162"/>
        <v>2.1481579096993372E-2</v>
      </c>
      <c r="AS444" s="4">
        <f t="shared" si="163"/>
        <v>499.73272493511422</v>
      </c>
      <c r="AT444" s="4">
        <f t="shared" si="164"/>
        <v>1.3792748363195077E-2</v>
      </c>
      <c r="AU444" s="3">
        <f t="shared" si="165"/>
        <v>48.847329186977085</v>
      </c>
      <c r="AV444" s="4"/>
      <c r="AW444" s="4"/>
      <c r="AX444" s="4"/>
      <c r="AY444" s="4"/>
      <c r="AZ444" s="3">
        <f t="shared" si="156"/>
        <v>555.22319390979817</v>
      </c>
      <c r="BA444" s="3">
        <f t="shared" si="157"/>
        <v>2352.3841083226876</v>
      </c>
      <c r="BB444" s="4">
        <f t="shared" si="158"/>
        <v>9.1615517656667006E-3</v>
      </c>
      <c r="BC444" s="4">
        <f t="shared" si="159"/>
        <v>9.571599534908834E-2</v>
      </c>
      <c r="BD444" s="4">
        <f t="shared" si="166"/>
        <v>0.66659427454004305</v>
      </c>
      <c r="BE444" s="4"/>
    </row>
    <row r="445" spans="27:57" x14ac:dyDescent="0.2">
      <c r="AA445">
        <v>573.89569754514787</v>
      </c>
      <c r="AB445">
        <v>61.170085614114448</v>
      </c>
      <c r="AC445">
        <v>600</v>
      </c>
      <c r="AE445" s="3">
        <f t="shared" si="145"/>
        <v>527.50762780994853</v>
      </c>
      <c r="AF445" s="3">
        <f t="shared" si="146"/>
        <v>2151.8530137577168</v>
      </c>
      <c r="AG445" s="4">
        <f t="shared" si="147"/>
        <v>6.5335115767088722E-3</v>
      </c>
      <c r="AH445" s="4">
        <f t="shared" si="148"/>
        <v>8.0830140273965081E-2</v>
      </c>
      <c r="AI445" s="4">
        <f t="shared" si="160"/>
        <v>0.55052428705380796</v>
      </c>
      <c r="AJ445" s="3">
        <f t="shared" si="149"/>
        <v>585.90274488464411</v>
      </c>
      <c r="AK445" s="4">
        <f t="shared" si="150"/>
        <v>2.09220027103473E-2</v>
      </c>
      <c r="AL445" s="4">
        <f t="shared" si="151"/>
        <v>0.25121147698020868</v>
      </c>
      <c r="AM445" s="3">
        <f t="shared" si="152"/>
        <v>577.02400445380692</v>
      </c>
      <c r="AN445" s="4">
        <f t="shared" si="153"/>
        <v>5.4510025463519957E-3</v>
      </c>
      <c r="AO445" s="3">
        <f t="shared" si="154"/>
        <v>726.54878397320613</v>
      </c>
      <c r="AP445" s="4">
        <f t="shared" si="155"/>
        <v>0.26599447788341224</v>
      </c>
      <c r="AQ445" s="4">
        <f t="shared" si="161"/>
        <v>516.41923132776446</v>
      </c>
      <c r="AR445" s="4">
        <f t="shared" si="162"/>
        <v>0.10015141507984869</v>
      </c>
      <c r="AS445" s="4">
        <f t="shared" si="163"/>
        <v>498.55184109092437</v>
      </c>
      <c r="AT445" s="4">
        <f t="shared" si="164"/>
        <v>0.13128492995592855</v>
      </c>
      <c r="AU445" s="3">
        <f t="shared" si="165"/>
        <v>5676.6967053946355</v>
      </c>
      <c r="AV445" s="4"/>
      <c r="AW445" s="4"/>
      <c r="AX445" s="4"/>
      <c r="AY445" s="4"/>
      <c r="AZ445" s="3">
        <f t="shared" si="156"/>
        <v>553.94183496917594</v>
      </c>
      <c r="BA445" s="3">
        <f t="shared" si="157"/>
        <v>398.15663170077295</v>
      </c>
      <c r="BB445" s="4">
        <f t="shared" si="158"/>
        <v>1.2088934262372E-3</v>
      </c>
      <c r="BC445" s="4">
        <f t="shared" si="159"/>
        <v>3.4769144744114716E-2</v>
      </c>
      <c r="BD445" s="4">
        <f t="shared" si="166"/>
        <v>0.15531288837740714</v>
      </c>
      <c r="BE445" s="4"/>
    </row>
    <row r="446" spans="27:57" x14ac:dyDescent="0.2">
      <c r="AA446">
        <v>547.05672249176814</v>
      </c>
      <c r="AB446">
        <v>61.26529739858767</v>
      </c>
      <c r="AC446">
        <v>600</v>
      </c>
      <c r="AE446" s="3">
        <f t="shared" si="145"/>
        <v>525.7328677412944</v>
      </c>
      <c r="AF446" s="3">
        <f t="shared" si="146"/>
        <v>454.70678141930159</v>
      </c>
      <c r="AG446" s="4">
        <f t="shared" si="147"/>
        <v>1.5193810755714532E-3</v>
      </c>
      <c r="AH446" s="4">
        <f t="shared" si="148"/>
        <v>3.8979239032739636E-2</v>
      </c>
      <c r="AI446" s="4">
        <f t="shared" si="160"/>
        <v>0.17999739266473894</v>
      </c>
      <c r="AJ446" s="3">
        <f t="shared" si="149"/>
        <v>583.79372165653388</v>
      </c>
      <c r="AK446" s="4">
        <f t="shared" si="150"/>
        <v>6.7153912298954579E-2</v>
      </c>
      <c r="AL446" s="4">
        <f t="shared" si="151"/>
        <v>2.4670332200374463</v>
      </c>
      <c r="AM446" s="3">
        <f t="shared" si="152"/>
        <v>574.92340709914174</v>
      </c>
      <c r="AN446" s="4">
        <f t="shared" si="153"/>
        <v>5.093929653298964E-2</v>
      </c>
      <c r="AO446" s="3">
        <f t="shared" si="154"/>
        <v>726.96242858592984</v>
      </c>
      <c r="AP446" s="4">
        <f t="shared" si="155"/>
        <v>0.3288611558865705</v>
      </c>
      <c r="AQ446" s="4">
        <f t="shared" si="161"/>
        <v>514.59443843609711</v>
      </c>
      <c r="AR446" s="4">
        <f t="shared" si="162"/>
        <v>5.9339886927647641E-2</v>
      </c>
      <c r="AS446" s="4">
        <f t="shared" si="163"/>
        <v>496.73777799094296</v>
      </c>
      <c r="AT446" s="4">
        <f t="shared" si="164"/>
        <v>9.1981219555495652E-2</v>
      </c>
      <c r="AU446" s="3">
        <f t="shared" si="165"/>
        <v>2531.9961756771249</v>
      </c>
      <c r="AV446" s="4"/>
      <c r="AW446" s="4"/>
      <c r="AX446" s="4"/>
      <c r="AY446" s="4"/>
      <c r="AZ446" s="3">
        <f t="shared" si="156"/>
        <v>551.97209146299292</v>
      </c>
      <c r="BA446" s="3">
        <f t="shared" si="157"/>
        <v>24.160852123279348</v>
      </c>
      <c r="BB446" s="4">
        <f t="shared" si="158"/>
        <v>8.0732337818247319E-5</v>
      </c>
      <c r="BC446" s="4">
        <f t="shared" si="159"/>
        <v>8.9851175739801715E-3</v>
      </c>
      <c r="BD446" s="4">
        <f t="shared" si="166"/>
        <v>1.9920572990911919E-2</v>
      </c>
      <c r="BE446" s="4"/>
    </row>
    <row r="447" spans="27:57" x14ac:dyDescent="0.2">
      <c r="AA447">
        <v>490.222764018254</v>
      </c>
      <c r="AB447">
        <v>62.136173999666454</v>
      </c>
      <c r="AC447">
        <v>600</v>
      </c>
      <c r="AE447" s="3">
        <f t="shared" si="145"/>
        <v>509.95045492000895</v>
      </c>
      <c r="AF447" s="3">
        <f t="shared" si="146"/>
        <v>389.1817883151852</v>
      </c>
      <c r="AG447" s="4">
        <f t="shared" si="147"/>
        <v>1.6194426050857012E-3</v>
      </c>
      <c r="AH447" s="4">
        <f t="shared" si="148"/>
        <v>4.0242298705288955E-2</v>
      </c>
      <c r="AI447" s="4">
        <f t="shared" si="160"/>
        <v>0.17873965185784477</v>
      </c>
      <c r="AJ447" s="3">
        <f t="shared" si="149"/>
        <v>565.06163743033903</v>
      </c>
      <c r="AK447" s="4">
        <f t="shared" si="150"/>
        <v>0.15266299100157316</v>
      </c>
      <c r="AL447" s="4">
        <f t="shared" si="151"/>
        <v>11.425126258277011</v>
      </c>
      <c r="AM447" s="3">
        <f t="shared" si="152"/>
        <v>556.2690809649165</v>
      </c>
      <c r="AN447" s="4">
        <f t="shared" si="153"/>
        <v>0.13472715221401507</v>
      </c>
      <c r="AO447" s="3">
        <f t="shared" si="154"/>
        <v>730.80657231889279</v>
      </c>
      <c r="AP447" s="4">
        <f t="shared" si="155"/>
        <v>0.490764252415827</v>
      </c>
      <c r="AQ447" s="4">
        <f t="shared" si="161"/>
        <v>498.43336852962409</v>
      </c>
      <c r="AR447" s="4">
        <f t="shared" si="162"/>
        <v>1.6748721426295011E-2</v>
      </c>
      <c r="AS447" s="4">
        <f t="shared" si="163"/>
        <v>480.68034768456039</v>
      </c>
      <c r="AT447" s="4">
        <f t="shared" si="164"/>
        <v>1.9465469647872751E-2</v>
      </c>
      <c r="AU447" s="3">
        <f t="shared" si="165"/>
        <v>91.057709485542574</v>
      </c>
      <c r="AV447" s="4"/>
      <c r="AW447" s="4"/>
      <c r="AX447" s="4"/>
      <c r="AY447" s="4"/>
      <c r="AZ447" s="3">
        <f t="shared" si="156"/>
        <v>534.4657141491906</v>
      </c>
      <c r="BA447" s="3">
        <f t="shared" si="157"/>
        <v>1957.4386362885434</v>
      </c>
      <c r="BB447" s="4">
        <f t="shared" si="158"/>
        <v>8.145189779227997E-3</v>
      </c>
      <c r="BC447" s="4">
        <f t="shared" si="159"/>
        <v>9.025070514532281E-2</v>
      </c>
      <c r="BD447" s="4">
        <f t="shared" si="166"/>
        <v>0.60030594300689621</v>
      </c>
      <c r="BE447" s="4"/>
    </row>
    <row r="448" spans="27:57" x14ac:dyDescent="0.2">
      <c r="AA448">
        <v>460.34350093864845</v>
      </c>
      <c r="AB448">
        <v>63.033704644823096</v>
      </c>
      <c r="AC448">
        <v>600</v>
      </c>
      <c r="AE448" s="3">
        <f t="shared" si="145"/>
        <v>494.49332025316369</v>
      </c>
      <c r="AF448" s="3">
        <f t="shared" si="146"/>
        <v>1166.2101592140382</v>
      </c>
      <c r="AG448" s="4">
        <f t="shared" si="147"/>
        <v>5.5031682131770543E-3</v>
      </c>
      <c r="AH448" s="4">
        <f t="shared" si="148"/>
        <v>7.4183341884664744E-2</v>
      </c>
      <c r="AI448" s="4">
        <f t="shared" si="160"/>
        <v>0.43351147636179171</v>
      </c>
      <c r="AJ448" s="3">
        <f t="shared" si="149"/>
        <v>546.75729439896702</v>
      </c>
      <c r="AK448" s="4">
        <f t="shared" si="150"/>
        <v>0.18771589755067539</v>
      </c>
      <c r="AL448" s="4">
        <f t="shared" si="151"/>
        <v>16.221242800162383</v>
      </c>
      <c r="AM448" s="3">
        <f t="shared" si="152"/>
        <v>538.04597522879305</v>
      </c>
      <c r="AN448" s="4">
        <f t="shared" si="153"/>
        <v>0.1687923781517669</v>
      </c>
      <c r="AO448" s="3">
        <f t="shared" si="154"/>
        <v>734.87506363920647</v>
      </c>
      <c r="AP448" s="4">
        <f t="shared" si="155"/>
        <v>0.59636241663189204</v>
      </c>
      <c r="AQ448" s="4">
        <f t="shared" si="161"/>
        <v>482.72166959923112</v>
      </c>
      <c r="AR448" s="4">
        <f t="shared" si="162"/>
        <v>4.861189223906321E-2</v>
      </c>
      <c r="AS448" s="4">
        <f t="shared" si="163"/>
        <v>465.08496978710093</v>
      </c>
      <c r="AT448" s="4">
        <f t="shared" si="164"/>
        <v>1.029984965310588E-2</v>
      </c>
      <c r="AU448" s="3">
        <f t="shared" si="165"/>
        <v>22.48152684084533</v>
      </c>
      <c r="AV448" s="4"/>
      <c r="AW448" s="4"/>
      <c r="AX448" s="4"/>
      <c r="AY448" s="4"/>
      <c r="AZ448" s="3">
        <f t="shared" si="156"/>
        <v>517.3393804378685</v>
      </c>
      <c r="BA448" s="3">
        <f t="shared" si="157"/>
        <v>3248.5302798896128</v>
      </c>
      <c r="BB448" s="4">
        <f t="shared" si="158"/>
        <v>1.5329319878228409E-2</v>
      </c>
      <c r="BC448" s="4">
        <f t="shared" si="159"/>
        <v>0.12381163062583583</v>
      </c>
      <c r="BD448" s="4">
        <f t="shared" si="166"/>
        <v>0.93472352521186897</v>
      </c>
      <c r="BE448" s="4"/>
    </row>
    <row r="449" spans="27:57" x14ac:dyDescent="0.2">
      <c r="AA449">
        <v>497.2704091180758</v>
      </c>
      <c r="AB449">
        <v>63.45963911078875</v>
      </c>
      <c r="AC449">
        <v>600</v>
      </c>
      <c r="AE449" s="3">
        <f t="shared" si="145"/>
        <v>487.42842827681091</v>
      </c>
      <c r="AF449" s="3">
        <f t="shared" si="146"/>
        <v>96.864586879825325</v>
      </c>
      <c r="AG449" s="4">
        <f t="shared" si="147"/>
        <v>3.917236543710708E-4</v>
      </c>
      <c r="AH449" s="4">
        <f t="shared" si="148"/>
        <v>1.9792009861837448E-2</v>
      </c>
      <c r="AI449" s="4">
        <f t="shared" si="160"/>
        <v>6.2091357702907031E-2</v>
      </c>
      <c r="AJ449" s="3">
        <f t="shared" si="149"/>
        <v>538.40551100474977</v>
      </c>
      <c r="AK449" s="4">
        <f t="shared" si="150"/>
        <v>8.2721797099546537E-2</v>
      </c>
      <c r="AL449" s="4">
        <f t="shared" si="151"/>
        <v>3.4027695519386181</v>
      </c>
      <c r="AM449" s="3">
        <f t="shared" si="152"/>
        <v>529.73305775183928</v>
      </c>
      <c r="AN449" s="4">
        <f t="shared" si="153"/>
        <v>6.5281681834511274E-2</v>
      </c>
      <c r="AO449" s="3">
        <f t="shared" si="154"/>
        <v>736.8406754600187</v>
      </c>
      <c r="AP449" s="4">
        <f t="shared" si="155"/>
        <v>0.48177060599046712</v>
      </c>
      <c r="AQ449" s="4">
        <f t="shared" si="161"/>
        <v>475.57899437558899</v>
      </c>
      <c r="AR449" s="4">
        <f t="shared" si="162"/>
        <v>4.3620964257570033E-2</v>
      </c>
      <c r="AS449" s="4">
        <f t="shared" si="163"/>
        <v>458.00053612340088</v>
      </c>
      <c r="AT449" s="4">
        <f t="shared" si="164"/>
        <v>7.8970862280587417E-2</v>
      </c>
      <c r="AU449" s="3">
        <f t="shared" si="165"/>
        <v>1542.1229250178992</v>
      </c>
      <c r="AV449" s="4"/>
      <c r="AW449" s="4"/>
      <c r="AX449" s="4"/>
      <c r="AY449" s="4"/>
      <c r="AZ449" s="3">
        <f t="shared" si="156"/>
        <v>509.51862376442273</v>
      </c>
      <c r="BA449" s="3">
        <f t="shared" si="157"/>
        <v>150.01876202298729</v>
      </c>
      <c r="BB449" s="4">
        <f t="shared" si="158"/>
        <v>6.0668093032571627E-4</v>
      </c>
      <c r="BC449" s="4">
        <f t="shared" si="159"/>
        <v>2.4630893819058135E-2</v>
      </c>
      <c r="BD449" s="4">
        <f t="shared" si="166"/>
        <v>8.6201846015470096E-2</v>
      </c>
      <c r="BE449" s="4"/>
    </row>
    <row r="450" spans="27:57" x14ac:dyDescent="0.2">
      <c r="AA450">
        <v>468.15850345677154</v>
      </c>
      <c r="AB450">
        <v>63.860698341604348</v>
      </c>
      <c r="AC450">
        <v>600</v>
      </c>
      <c r="AE450" s="3">
        <f t="shared" si="145"/>
        <v>480.92812400487992</v>
      </c>
      <c r="AF450" s="3">
        <f t="shared" si="146"/>
        <v>163.06320894267171</v>
      </c>
      <c r="AG450" s="4">
        <f t="shared" si="147"/>
        <v>7.4399523197075674E-4</v>
      </c>
      <c r="AH450" s="4">
        <f t="shared" si="148"/>
        <v>2.727627599161507E-2</v>
      </c>
      <c r="AI450" s="4">
        <f t="shared" si="160"/>
        <v>9.7470697144672366E-2</v>
      </c>
      <c r="AJ450" s="3">
        <f t="shared" si="149"/>
        <v>530.72948580203217</v>
      </c>
      <c r="AK450" s="4">
        <f t="shared" si="150"/>
        <v>0.13365341413912449</v>
      </c>
      <c r="AL450" s="4">
        <f t="shared" si="151"/>
        <v>8.3628254164829663</v>
      </c>
      <c r="AM450" s="3">
        <f t="shared" si="152"/>
        <v>522.09378115354264</v>
      </c>
      <c r="AN450" s="4">
        <f t="shared" si="153"/>
        <v>0.11520730115660781</v>
      </c>
      <c r="AO450" s="3">
        <f t="shared" si="154"/>
        <v>738.71069252533653</v>
      </c>
      <c r="AP450" s="4">
        <f t="shared" si="155"/>
        <v>0.57790724096832946</v>
      </c>
      <c r="AQ450" s="4">
        <f t="shared" si="161"/>
        <v>469.02857231047068</v>
      </c>
      <c r="AR450" s="4">
        <f t="shared" si="162"/>
        <v>1.8584920433459085E-3</v>
      </c>
      <c r="AS450" s="4">
        <f t="shared" si="163"/>
        <v>451.50659795142724</v>
      </c>
      <c r="AT450" s="4">
        <f t="shared" si="164"/>
        <v>3.5568948085724333E-2</v>
      </c>
      <c r="AU450" s="3">
        <f t="shared" si="165"/>
        <v>277.2859569589159</v>
      </c>
      <c r="AV450" s="4"/>
      <c r="AW450" s="4"/>
      <c r="AX450" s="4"/>
      <c r="AY450" s="4"/>
      <c r="AZ450" s="3">
        <f t="shared" si="156"/>
        <v>502.32708627374473</v>
      </c>
      <c r="BA450" s="3">
        <f t="shared" si="157"/>
        <v>1167.4920517203552</v>
      </c>
      <c r="BB450" s="4">
        <f t="shared" si="158"/>
        <v>5.3268209639433604E-3</v>
      </c>
      <c r="BC450" s="4">
        <f t="shared" si="159"/>
        <v>7.2985073569486525E-2</v>
      </c>
      <c r="BD450" s="4">
        <f t="shared" si="166"/>
        <v>0.42662621023290132</v>
      </c>
      <c r="BE450" s="4"/>
    </row>
    <row r="451" spans="27:57" x14ac:dyDescent="0.2">
      <c r="AA451">
        <v>465.76925581595208</v>
      </c>
      <c r="AB451">
        <v>64.85690534386714</v>
      </c>
      <c r="AC451">
        <v>600</v>
      </c>
      <c r="AE451" s="3">
        <f t="shared" si="145"/>
        <v>465.39001724185238</v>
      </c>
      <c r="AF451" s="3">
        <f t="shared" si="146"/>
        <v>0.14382189608517515</v>
      </c>
      <c r="AG451" s="4">
        <f t="shared" si="147"/>
        <v>6.6295396586335159E-7</v>
      </c>
      <c r="AH451" s="4">
        <f t="shared" si="148"/>
        <v>8.1421985106195467E-4</v>
      </c>
      <c r="AI451" s="4">
        <f t="shared" si="160"/>
        <v>5.0141571246597365E-4</v>
      </c>
      <c r="AJ451" s="3">
        <f t="shared" si="149"/>
        <v>512.41456847338361</v>
      </c>
      <c r="AK451" s="4">
        <f t="shared" si="150"/>
        <v>0.10014682608390826</v>
      </c>
      <c r="AL451" s="4">
        <f t="shared" si="151"/>
        <v>4.6713800143333204</v>
      </c>
      <c r="AM451" s="3">
        <f t="shared" si="152"/>
        <v>503.87065699882834</v>
      </c>
      <c r="AN451" s="4">
        <f t="shared" si="153"/>
        <v>8.1803169073769791E-2</v>
      </c>
      <c r="AO451" s="3">
        <f t="shared" si="154"/>
        <v>743.43086761617838</v>
      </c>
      <c r="AP451" s="4">
        <f t="shared" si="155"/>
        <v>0.59613555066834167</v>
      </c>
      <c r="AQ451" s="4">
        <f t="shared" si="161"/>
        <v>453.45413435028536</v>
      </c>
      <c r="AR451" s="4">
        <f t="shared" si="162"/>
        <v>2.6440391485463392E-2</v>
      </c>
      <c r="AS451" s="4">
        <f t="shared" si="163"/>
        <v>436.07876568648385</v>
      </c>
      <c r="AT451" s="4">
        <f t="shared" si="164"/>
        <v>6.3745062085421064E-2</v>
      </c>
      <c r="AU451" s="3">
        <f t="shared" si="165"/>
        <v>881.5252041280504</v>
      </c>
      <c r="AV451" s="4"/>
      <c r="AW451" s="4"/>
      <c r="AX451" s="4"/>
      <c r="AY451" s="4"/>
      <c r="AZ451" s="3">
        <f t="shared" si="156"/>
        <v>485.1543317506534</v>
      </c>
      <c r="BA451" s="3">
        <f t="shared" si="157"/>
        <v>375.78116899413624</v>
      </c>
      <c r="BB451" s="4">
        <f t="shared" si="158"/>
        <v>1.7321814206502338E-3</v>
      </c>
      <c r="BC451" s="4">
        <f t="shared" si="159"/>
        <v>4.1619483666309867E-2</v>
      </c>
      <c r="BD451" s="4">
        <f t="shared" si="166"/>
        <v>0.18324428605548268</v>
      </c>
      <c r="BE451" s="4"/>
    </row>
    <row r="452" spans="27:57" x14ac:dyDescent="0.2">
      <c r="AA452">
        <v>412.29205653504772</v>
      </c>
      <c r="AB452">
        <v>66.860124926594281</v>
      </c>
      <c r="AC452">
        <v>600</v>
      </c>
      <c r="AE452" s="3">
        <f t="shared" si="145"/>
        <v>436.55432575489419</v>
      </c>
      <c r="AF452" s="3">
        <f t="shared" si="146"/>
        <v>588.65770769630956</v>
      </c>
      <c r="AG452" s="4">
        <f t="shared" si="147"/>
        <v>3.4630032560881274E-3</v>
      </c>
      <c r="AH452" s="4">
        <f t="shared" si="148"/>
        <v>5.8847287584799755E-2</v>
      </c>
      <c r="AI452" s="4">
        <f t="shared" si="160"/>
        <v>0.28986258349158334</v>
      </c>
      <c r="AJ452" s="3">
        <f t="shared" si="149"/>
        <v>478.55955539183714</v>
      </c>
      <c r="AK452" s="4">
        <f t="shared" si="150"/>
        <v>0.16072950668443503</v>
      </c>
      <c r="AL452" s="4">
        <f t="shared" si="151"/>
        <v>10.651142400463126</v>
      </c>
      <c r="AM452" s="3">
        <f t="shared" si="152"/>
        <v>470.20154123544904</v>
      </c>
      <c r="AN452" s="4">
        <f t="shared" si="153"/>
        <v>0.14045743492387322</v>
      </c>
      <c r="AO452" s="3">
        <f t="shared" si="154"/>
        <v>753.20727871422184</v>
      </c>
      <c r="AP452" s="4">
        <f t="shared" si="155"/>
        <v>0.82687797830563814</v>
      </c>
      <c r="AQ452" s="4">
        <f t="shared" si="161"/>
        <v>424.86285197801703</v>
      </c>
      <c r="AR452" s="4">
        <f t="shared" si="162"/>
        <v>3.0490025805046544E-2</v>
      </c>
      <c r="AS452" s="4">
        <f t="shared" si="163"/>
        <v>407.80518468514396</v>
      </c>
      <c r="AT452" s="4">
        <f t="shared" si="164"/>
        <v>1.088275114396328E-2</v>
      </c>
      <c r="AU452" s="3">
        <f t="shared" si="165"/>
        <v>20.132018997458825</v>
      </c>
      <c r="AV452" s="4"/>
      <c r="AW452" s="4"/>
      <c r="AX452" s="4"/>
      <c r="AY452" s="4"/>
      <c r="AZ452" s="3">
        <f t="shared" si="156"/>
        <v>453.35931765437346</v>
      </c>
      <c r="BA452" s="3">
        <f t="shared" si="157"/>
        <v>1686.5199358428833</v>
      </c>
      <c r="BB452" s="4">
        <f t="shared" si="158"/>
        <v>9.9215961210084719E-3</v>
      </c>
      <c r="BC452" s="4">
        <f t="shared" si="159"/>
        <v>9.9607209181908477E-2</v>
      </c>
      <c r="BD452" s="4">
        <f t="shared" si="166"/>
        <v>0.63832027903078858</v>
      </c>
      <c r="BE452" s="4"/>
    </row>
    <row r="453" spans="27:57" x14ac:dyDescent="0.2">
      <c r="AA453">
        <v>416.58690722158667</v>
      </c>
      <c r="AB453">
        <v>67.112754870150241</v>
      </c>
      <c r="AC453">
        <v>600</v>
      </c>
      <c r="AE453" s="3">
        <f t="shared" si="145"/>
        <v>433.12835801852009</v>
      </c>
      <c r="AF453" s="3">
        <f t="shared" si="146"/>
        <v>273.61959446736921</v>
      </c>
      <c r="AG453" s="4">
        <f t="shared" si="147"/>
        <v>1.5766524203855857E-3</v>
      </c>
      <c r="AH453" s="4">
        <f t="shared" si="148"/>
        <v>3.9707082748366013E-2</v>
      </c>
      <c r="AI453" s="4">
        <f t="shared" si="160"/>
        <v>0.16149340059480485</v>
      </c>
      <c r="AJ453" s="3">
        <f t="shared" si="149"/>
        <v>474.54950605323768</v>
      </c>
      <c r="AK453" s="4">
        <f t="shared" si="150"/>
        <v>0.13913687114708129</v>
      </c>
      <c r="AL453" s="4">
        <f t="shared" si="151"/>
        <v>8.0647346449893895</v>
      </c>
      <c r="AM453" s="3">
        <f t="shared" si="152"/>
        <v>466.21499000727289</v>
      </c>
      <c r="AN453" s="4">
        <f t="shared" si="153"/>
        <v>0.11913020290694962</v>
      </c>
      <c r="AO453" s="3">
        <f t="shared" si="154"/>
        <v>754.46394037464393</v>
      </c>
      <c r="AP453" s="4">
        <f t="shared" si="155"/>
        <v>0.8110601348624169</v>
      </c>
      <c r="AQ453" s="4">
        <f t="shared" si="161"/>
        <v>421.49275618549825</v>
      </c>
      <c r="AR453" s="4">
        <f t="shared" si="162"/>
        <v>1.1776291762578394E-2</v>
      </c>
      <c r="AS453" s="4">
        <f t="shared" si="163"/>
        <v>404.47697435958617</v>
      </c>
      <c r="AT453" s="4">
        <f t="shared" si="164"/>
        <v>2.9069403411565005E-2</v>
      </c>
      <c r="AU453" s="3">
        <f t="shared" si="165"/>
        <v>146.65047392215976</v>
      </c>
      <c r="AV453" s="4"/>
      <c r="AW453" s="4"/>
      <c r="AX453" s="4"/>
      <c r="AY453" s="4"/>
      <c r="AZ453" s="3">
        <f t="shared" si="156"/>
        <v>449.58885896042148</v>
      </c>
      <c r="BA453" s="3">
        <f t="shared" si="157"/>
        <v>1089.1288185723815</v>
      </c>
      <c r="BB453" s="4">
        <f t="shared" si="158"/>
        <v>6.2757844198128975E-3</v>
      </c>
      <c r="BC453" s="4">
        <f t="shared" si="159"/>
        <v>7.9219848648005492E-2</v>
      </c>
      <c r="BD453" s="4">
        <f t="shared" si="166"/>
        <v>0.45509684084378876</v>
      </c>
      <c r="BE453" s="4"/>
    </row>
    <row r="454" spans="27:57" x14ac:dyDescent="0.2">
      <c r="AA454">
        <v>412.88092522966201</v>
      </c>
      <c r="AB454">
        <v>68.841293946182503</v>
      </c>
      <c r="AC454">
        <v>600</v>
      </c>
      <c r="AE454" s="3">
        <f t="shared" si="145"/>
        <v>410.83547486721471</v>
      </c>
      <c r="AF454" s="3">
        <f t="shared" si="146"/>
        <v>4.1838671852357816</v>
      </c>
      <c r="AG454" s="4">
        <f t="shared" si="147"/>
        <v>2.4543034115375322E-5</v>
      </c>
      <c r="AH454" s="4">
        <f t="shared" si="148"/>
        <v>4.954092663180143E-3</v>
      </c>
      <c r="AI454" s="4">
        <f t="shared" si="160"/>
        <v>7.0853057821699452E-3</v>
      </c>
      <c r="AJ454" s="3">
        <f t="shared" si="149"/>
        <v>448.52388560351278</v>
      </c>
      <c r="AK454" s="4">
        <f t="shared" si="150"/>
        <v>8.632745713313017E-2</v>
      </c>
      <c r="AL454" s="4">
        <f t="shared" si="151"/>
        <v>3.0769661337714598</v>
      </c>
      <c r="AM454" s="3">
        <f t="shared" si="152"/>
        <v>440.35004506595186</v>
      </c>
      <c r="AN454" s="4">
        <f t="shared" si="153"/>
        <v>6.6530367856084294E-2</v>
      </c>
      <c r="AO454" s="3">
        <f t="shared" si="154"/>
        <v>763.18349828529358</v>
      </c>
      <c r="AP454" s="4">
        <f t="shared" si="155"/>
        <v>0.84843486741553464</v>
      </c>
      <c r="AQ454" s="4">
        <f t="shared" si="161"/>
        <v>399.70118694483904</v>
      </c>
      <c r="AR454" s="4">
        <f t="shared" si="162"/>
        <v>3.1921402708279249E-2</v>
      </c>
      <c r="AS454" s="4">
        <f t="shared" si="163"/>
        <v>382.9806723046263</v>
      </c>
      <c r="AT454" s="4">
        <f t="shared" si="164"/>
        <v>7.2418586323414955E-2</v>
      </c>
      <c r="AU454" s="3">
        <f t="shared" si="165"/>
        <v>894.02512498110684</v>
      </c>
      <c r="AV454" s="4"/>
      <c r="AW454" s="4"/>
      <c r="AX454" s="4"/>
      <c r="AY454" s="4"/>
      <c r="AZ454" s="3">
        <f t="shared" si="156"/>
        <v>425.09545410964614</v>
      </c>
      <c r="BA454" s="3">
        <f t="shared" si="157"/>
        <v>149.19471575996636</v>
      </c>
      <c r="BB454" s="4">
        <f t="shared" si="158"/>
        <v>8.7519293433886193E-4</v>
      </c>
      <c r="BC454" s="4">
        <f t="shared" si="159"/>
        <v>2.9583659921295438E-2</v>
      </c>
      <c r="BD454" s="4">
        <f t="shared" si="166"/>
        <v>0.1033927916831734</v>
      </c>
      <c r="BE454" s="4"/>
    </row>
    <row r="455" spans="27:57" x14ac:dyDescent="0.2">
      <c r="AA455">
        <v>376.48723778526244</v>
      </c>
      <c r="AB455">
        <v>69.860562553119195</v>
      </c>
      <c r="AC455">
        <v>600</v>
      </c>
      <c r="AE455" s="3">
        <f t="shared" si="145"/>
        <v>398.56502226948305</v>
      </c>
      <c r="AF455" s="3">
        <f t="shared" si="146"/>
        <v>487.42856773169251</v>
      </c>
      <c r="AG455" s="4">
        <f t="shared" si="147"/>
        <v>3.4388280547881477E-3</v>
      </c>
      <c r="AH455" s="4">
        <f t="shared" si="148"/>
        <v>5.864152159339104E-2</v>
      </c>
      <c r="AI455" s="4">
        <f t="shared" si="160"/>
        <v>0.27553893494732146</v>
      </c>
      <c r="AJ455" s="3">
        <f t="shared" si="149"/>
        <v>434.25137319758483</v>
      </c>
      <c r="AK455" s="4">
        <f t="shared" si="150"/>
        <v>0.1534291992263212</v>
      </c>
      <c r="AL455" s="4">
        <f t="shared" si="151"/>
        <v>8.862705040313406</v>
      </c>
      <c r="AM455" s="3">
        <f t="shared" si="152"/>
        <v>426.17197712168257</v>
      </c>
      <c r="AN455" s="4">
        <f t="shared" si="153"/>
        <v>0.13196925247372898</v>
      </c>
      <c r="AO455" s="3">
        <f t="shared" si="154"/>
        <v>768.41262842127333</v>
      </c>
      <c r="AP455" s="4">
        <f t="shared" si="155"/>
        <v>1.0410057800141261</v>
      </c>
      <c r="AQ455" s="4">
        <f t="shared" si="161"/>
        <v>387.80735665104027</v>
      </c>
      <c r="AR455" s="4">
        <f t="shared" si="162"/>
        <v>3.0067735980560652E-2</v>
      </c>
      <c r="AS455" s="4">
        <f t="shared" si="163"/>
        <v>371.26684673974489</v>
      </c>
      <c r="AT455" s="4">
        <f t="shared" si="164"/>
        <v>1.3866050483483073E-2</v>
      </c>
      <c r="AU455" s="3">
        <f t="shared" si="165"/>
        <v>27.252482668119761</v>
      </c>
      <c r="AV455" s="4"/>
      <c r="AW455" s="4"/>
      <c r="AX455" s="4"/>
      <c r="AY455" s="4"/>
      <c r="AZ455" s="3">
        <f t="shared" si="156"/>
        <v>411.64643682248243</v>
      </c>
      <c r="BA455" s="3">
        <f t="shared" si="157"/>
        <v>1236.1692769388512</v>
      </c>
      <c r="BB455" s="4">
        <f t="shared" si="158"/>
        <v>8.721223726764555E-3</v>
      </c>
      <c r="BC455" s="4">
        <f t="shared" si="159"/>
        <v>9.3387492346483719E-2</v>
      </c>
      <c r="BD455" s="4">
        <f t="shared" si="166"/>
        <v>0.55374293752375814</v>
      </c>
      <c r="BE455" s="4"/>
    </row>
    <row r="456" spans="27:57" x14ac:dyDescent="0.2">
      <c r="AA456">
        <v>373.84595795275118</v>
      </c>
      <c r="AB456">
        <v>70.454562319113677</v>
      </c>
      <c r="AC456">
        <v>600</v>
      </c>
      <c r="AE456" s="3">
        <f t="shared" si="145"/>
        <v>391.69106888529757</v>
      </c>
      <c r="AF456" s="3">
        <f t="shared" si="146"/>
        <v>318.44798419488671</v>
      </c>
      <c r="AG456" s="4">
        <f t="shared" si="147"/>
        <v>2.2785214707009829E-3</v>
      </c>
      <c r="AH456" s="4">
        <f t="shared" si="148"/>
        <v>4.7733860840089008E-2</v>
      </c>
      <c r="AI456" s="4">
        <f t="shared" si="160"/>
        <v>0.20164441079992226</v>
      </c>
      <c r="AJ456" s="3">
        <f t="shared" si="149"/>
        <v>426.27294759741147</v>
      </c>
      <c r="AK456" s="4">
        <f t="shared" si="150"/>
        <v>0.14023687705963192</v>
      </c>
      <c r="AL456" s="4">
        <f t="shared" si="151"/>
        <v>7.3521973014048223</v>
      </c>
      <c r="AM456" s="3">
        <f t="shared" si="152"/>
        <v>418.24841607127695</v>
      </c>
      <c r="AN456" s="4">
        <f t="shared" si="153"/>
        <v>0.1187720695488638</v>
      </c>
      <c r="AO456" s="3">
        <f t="shared" si="154"/>
        <v>771.48583022474907</v>
      </c>
      <c r="AP456" s="4">
        <f t="shared" si="155"/>
        <v>1.06364630622074</v>
      </c>
      <c r="AQ456" s="4">
        <f t="shared" si="161"/>
        <v>381.1751050905242</v>
      </c>
      <c r="AR456" s="4">
        <f t="shared" si="162"/>
        <v>1.9604724838831401E-2</v>
      </c>
      <c r="AS456" s="4">
        <f t="shared" si="163"/>
        <v>364.74109905865964</v>
      </c>
      <c r="AT456" s="4">
        <f t="shared" si="164"/>
        <v>2.4354573589484309E-2</v>
      </c>
      <c r="AU456" s="3">
        <f t="shared" si="165"/>
        <v>82.898455481317725</v>
      </c>
      <c r="AV456" s="4"/>
      <c r="AW456" s="4"/>
      <c r="AX456" s="4"/>
      <c r="AY456" s="4"/>
      <c r="AZ456" s="3">
        <f t="shared" si="156"/>
        <v>404.12315617810424</v>
      </c>
      <c r="BA456" s="3">
        <f t="shared" si="157"/>
        <v>916.70873237732258</v>
      </c>
      <c r="BB456" s="4">
        <f t="shared" si="158"/>
        <v>6.55912623966407E-3</v>
      </c>
      <c r="BC456" s="4">
        <f t="shared" si="159"/>
        <v>8.0988432752239811E-2</v>
      </c>
      <c r="BD456" s="4">
        <f t="shared" si="166"/>
        <v>0.44563658438622811</v>
      </c>
      <c r="BE456" s="4"/>
    </row>
    <row r="457" spans="27:57" x14ac:dyDescent="0.2">
      <c r="AA457">
        <v>338.11050565205107</v>
      </c>
      <c r="AB457">
        <v>73.057585569271723</v>
      </c>
      <c r="AC457">
        <v>600</v>
      </c>
      <c r="AE457" s="3">
        <f t="shared" si="145"/>
        <v>363.75696034927307</v>
      </c>
      <c r="AF457" s="3">
        <f t="shared" si="146"/>
        <v>657.7406385366603</v>
      </c>
      <c r="AG457" s="4">
        <f t="shared" si="147"/>
        <v>5.7535692568314095E-3</v>
      </c>
      <c r="AH457" s="4">
        <f t="shared" si="148"/>
        <v>7.5852285771962139E-2</v>
      </c>
      <c r="AI457" s="4">
        <f t="shared" si="160"/>
        <v>0.38413363988676646</v>
      </c>
      <c r="AJ457" s="3">
        <f t="shared" si="149"/>
        <v>393.98374831843427</v>
      </c>
      <c r="AK457" s="4">
        <f t="shared" si="150"/>
        <v>0.16525142440821478</v>
      </c>
      <c r="AL457" s="4">
        <f t="shared" si="151"/>
        <v>9.2331329369256636</v>
      </c>
      <c r="AM457" s="3">
        <f t="shared" si="152"/>
        <v>386.19750302191784</v>
      </c>
      <c r="AN457" s="4">
        <f t="shared" si="153"/>
        <v>0.14222272471874331</v>
      </c>
      <c r="AO457" s="3">
        <f t="shared" si="154"/>
        <v>785.13799104266968</v>
      </c>
      <c r="AP457" s="4">
        <f t="shared" si="155"/>
        <v>1.3221342665130134</v>
      </c>
      <c r="AQ457" s="4">
        <f t="shared" si="161"/>
        <v>354.44404261226373</v>
      </c>
      <c r="AR457" s="4">
        <f t="shared" si="162"/>
        <v>4.8308279947448511E-2</v>
      </c>
      <c r="AS457" s="4">
        <f t="shared" si="163"/>
        <v>338.48683772928717</v>
      </c>
      <c r="AT457" s="4">
        <f t="shared" si="164"/>
        <v>1.1130446139505127E-3</v>
      </c>
      <c r="AU457" s="3">
        <f t="shared" si="165"/>
        <v>0.14162583235683782</v>
      </c>
      <c r="AV457" s="4"/>
      <c r="AW457" s="4"/>
      <c r="AX457" s="4"/>
      <c r="AY457" s="4"/>
      <c r="AZ457" s="3">
        <f t="shared" si="156"/>
        <v>373.6377149652867</v>
      </c>
      <c r="BA457" s="3">
        <f t="shared" si="157"/>
        <v>1262.1826015864565</v>
      </c>
      <c r="BB457" s="4">
        <f t="shared" si="158"/>
        <v>1.1040909725681428E-2</v>
      </c>
      <c r="BC457" s="4">
        <f t="shared" si="159"/>
        <v>0.10507573328643216</v>
      </c>
      <c r="BD457" s="4">
        <f t="shared" si="166"/>
        <v>0.6263008149705882</v>
      </c>
      <c r="BE457" s="4"/>
    </row>
    <row r="458" spans="27:57" x14ac:dyDescent="0.2">
      <c r="AA458">
        <v>342.71956627207283</v>
      </c>
      <c r="AB458">
        <v>73.190460314846462</v>
      </c>
      <c r="AC458">
        <v>600</v>
      </c>
      <c r="AE458" s="3">
        <f t="shared" ref="AE458:AE521" si="167">(((8.314*$AC458)/$AB458)*(1+AE$6/($AB458-AE$5))-AE$4/($AB458^2))</f>
        <v>362.41987329496499</v>
      </c>
      <c r="AF458" s="3">
        <f t="shared" ref="AF458:AF521" si="168">(AE458-AA458)^2</f>
        <v>388.1020967962142</v>
      </c>
      <c r="AG458" s="4">
        <f t="shared" ref="AG458:AG521" si="169">(ABS(AE458-AA458)/AA458)^2</f>
        <v>3.3042141754594336E-3</v>
      </c>
      <c r="AH458" s="4">
        <f t="shared" ref="AH458:AH521" si="170">(ABS(AE458-AA458)/AA458)</f>
        <v>5.7482294451939142E-2</v>
      </c>
      <c r="AI458" s="4">
        <f t="shared" si="160"/>
        <v>0.25513532433973796</v>
      </c>
      <c r="AJ458" s="3">
        <f t="shared" ref="AJ458:AJ521" si="171">(((8.314*$AC458)/$AB458)*(1+AJ$3/($AB458-AJ$2))-AJ$1/($AB458^2)) +$AJ$4*AB458 + $AJ$5*AB458^2 +$AJ$6*AB458^-1 + $AJ$7*AB458^-2</f>
        <v>392.44378568916864</v>
      </c>
      <c r="AK458" s="4">
        <f t="shared" ref="AK458:AK521" si="172">(ABS(AJ458-AA458)/AA458)</f>
        <v>0.14508719171762002</v>
      </c>
      <c r="AL458" s="4">
        <f t="shared" ref="AL458:AL521" si="173">(ABS(AJ458-AA458)^2)/AA458</f>
        <v>7.2143473555771838</v>
      </c>
      <c r="AM458" s="3">
        <f t="shared" ref="AM458:AM521" si="174">(((8.314*$AC458)/$AB458)*(1+AM$3/($AB458-AM$2))-AM$1/($AB458^2)) +$AM$4*$AB458 + $AM$5*$AB458^-1 + (8.314*$AC458)*($AM$6*$AB458 + $AM$7*$AB458^-1)</f>
        <v>384.66959254423983</v>
      </c>
      <c r="AN458" s="4">
        <f t="shared" ref="AN458:AN521" si="175">(ABS(AM458-AA458)/AA458)</f>
        <v>0.12240335948273341</v>
      </c>
      <c r="AO458" s="3">
        <f t="shared" ref="AO458:AO521" si="176">(8.314*$AC458)/($AB458-AO$3)  -$AO$2/($AB458^2) +$AO$4*AB458 + $AO$5*AB458^2 +$AO$6*AB458^-1 + $AO$7*AB458^-2</f>
        <v>785.84171859402522</v>
      </c>
      <c r="AP458" s="4">
        <f t="shared" ref="AP458:AP521" si="177">(ABS(AO458-AA458)/AA458)</f>
        <v>1.2929584299548673</v>
      </c>
      <c r="AQ458" s="4">
        <f t="shared" si="161"/>
        <v>353.17319861206829</v>
      </c>
      <c r="AR458" s="4">
        <f t="shared" si="162"/>
        <v>3.0502000378048739E-2</v>
      </c>
      <c r="AS458" s="4">
        <f t="shared" si="163"/>
        <v>337.24065623567714</v>
      </c>
      <c r="AT458" s="4">
        <f t="shared" si="164"/>
        <v>1.5986569124116414E-2</v>
      </c>
      <c r="AU458" s="3">
        <f t="shared" si="165"/>
        <v>30.018455186917411</v>
      </c>
      <c r="AV458" s="4"/>
      <c r="AW458" s="4"/>
      <c r="AX458" s="4"/>
      <c r="AY458" s="4"/>
      <c r="AZ458" s="3">
        <f t="shared" ref="AZ458:AZ521" si="178">(((8.314*$AC458)/$AB458)*(1+AZ$6/($AB458-AZ$5))-AZ$4/($AB458^2))</f>
        <v>372.18223835174967</v>
      </c>
      <c r="BA458" s="3">
        <f t="shared" ref="BA458:BA521" si="179">(AZ458-AA458)^2</f>
        <v>868.04904607456979</v>
      </c>
      <c r="BB458" s="4">
        <f t="shared" ref="BB458:BB521" si="180">(ABS(AZ458-AA458)/AA458)^2</f>
        <v>7.3903748181491681E-3</v>
      </c>
      <c r="BC458" s="4">
        <f t="shared" ref="BC458:BC521" si="181">(ABS(AZ458-AA458)/AA458)</f>
        <v>8.5967289233458838E-2</v>
      </c>
      <c r="BD458" s="4">
        <f t="shared" si="166"/>
        <v>0.46662639210939449</v>
      </c>
      <c r="BE458" s="4"/>
    </row>
    <row r="459" spans="27:57" x14ac:dyDescent="0.2">
      <c r="AA459">
        <v>361.11901934021381</v>
      </c>
      <c r="AB459">
        <v>74.927091586025639</v>
      </c>
      <c r="AC459">
        <v>600</v>
      </c>
      <c r="AE459" s="3">
        <f t="shared" si="167"/>
        <v>345.66504973964106</v>
      </c>
      <c r="AF459" s="3">
        <f t="shared" si="168"/>
        <v>238.82517641542663</v>
      </c>
      <c r="AG459" s="4">
        <f t="shared" si="169"/>
        <v>1.8313838603255289E-3</v>
      </c>
      <c r="AH459" s="4">
        <f t="shared" si="170"/>
        <v>4.2794670933721746E-2</v>
      </c>
      <c r="AI459" s="4">
        <f t="shared" ref="AI459:AI522" si="182">(ABS(AE459-AA459)^1.5)/AA459</f>
        <v>0.16823243000221538</v>
      </c>
      <c r="AJ459" s="3">
        <f t="shared" si="171"/>
        <v>373.19227683867018</v>
      </c>
      <c r="AK459" s="4">
        <f t="shared" si="172"/>
        <v>3.343290397862439E-2</v>
      </c>
      <c r="AL459" s="4">
        <f t="shared" si="173"/>
        <v>0.40364405865509867</v>
      </c>
      <c r="AM459" s="3">
        <f t="shared" si="174"/>
        <v>365.57443176115748</v>
      </c>
      <c r="AN459" s="4">
        <f t="shared" si="175"/>
        <v>1.2337794971541461E-2</v>
      </c>
      <c r="AO459" s="3">
        <f t="shared" si="176"/>
        <v>795.08692756590619</v>
      </c>
      <c r="AP459" s="4">
        <f t="shared" si="177"/>
        <v>1.2017309667559961</v>
      </c>
      <c r="AQ459" s="4">
        <f t="shared" ref="AQ459:AQ522" si="183">(8.314*$AC459/$AB459)*(AQ$4+AQ$5/AB459+AQ$6/(AB459^2)+AQ$7/(AB459^3))</f>
        <v>337.31275507589396</v>
      </c>
      <c r="AR459" s="4">
        <f t="shared" ref="AR459:AR522" si="184">(ABS(AQ459-$AA459)/$AA459)</f>
        <v>6.5923595793473649E-2</v>
      </c>
      <c r="AS459" s="4">
        <f t="shared" ref="AS459:AS522" si="185">(8.314*$AC459/$AB459)*(1+(AS$2+$AS$3/$AC459+$AS$4/($AC459^2))/AB459+(AS$5+$AS$6/$AC459+$AS$7/($AC459^2))/(AB459^2) + (AT$2+$AT$3/$AC459+$AT$4/($AC459^2))/(AB459^3)  )</f>
        <v>321.70422308292302</v>
      </c>
      <c r="AT459" s="4">
        <f t="shared" ref="AT459:AT522" si="186">(ABS(AS459-$AA459)/$AA459)</f>
        <v>0.10914627628670458</v>
      </c>
      <c r="AU459" s="3">
        <f t="shared" ref="AU459:AU522" si="187">(AS459-AA459)^2</f>
        <v>1553.526164003744</v>
      </c>
      <c r="AV459" s="4"/>
      <c r="AW459" s="4"/>
      <c r="AX459" s="4"/>
      <c r="AY459" s="4"/>
      <c r="AZ459" s="3">
        <f t="shared" si="178"/>
        <v>353.97497687333578</v>
      </c>
      <c r="BA459" s="3">
        <f t="shared" si="179"/>
        <v>51.037342768556783</v>
      </c>
      <c r="BB459" s="4">
        <f t="shared" si="180"/>
        <v>3.9136981796948948E-4</v>
      </c>
      <c r="BC459" s="4">
        <f t="shared" si="181"/>
        <v>1.9783068972469602E-2</v>
      </c>
      <c r="BD459" s="4">
        <f t="shared" ref="BD459:BD522" si="188">(ABS(AZ459-AA459)^1.5)/AA459</f>
        <v>5.2876862613324152E-2</v>
      </c>
      <c r="BE459" s="4"/>
    </row>
    <row r="460" spans="27:57" x14ac:dyDescent="0.2">
      <c r="AA460">
        <v>340.6339986497988</v>
      </c>
      <c r="AB460">
        <v>75.685953943690905</v>
      </c>
      <c r="AC460">
        <v>600</v>
      </c>
      <c r="AE460" s="3">
        <f t="shared" si="167"/>
        <v>338.74145243623786</v>
      </c>
      <c r="AF460" s="3">
        <f t="shared" si="168"/>
        <v>3.5817311704638271</v>
      </c>
      <c r="AG460" s="4">
        <f t="shared" si="169"/>
        <v>3.0868604828061268E-5</v>
      </c>
      <c r="AH460" s="4">
        <f t="shared" si="170"/>
        <v>5.555952198144011E-3</v>
      </c>
      <c r="AI460" s="4">
        <f t="shared" si="182"/>
        <v>7.6433148034904391E-3</v>
      </c>
      <c r="AJ460" s="3">
        <f t="shared" si="171"/>
        <v>365.26228257082641</v>
      </c>
      <c r="AK460" s="4">
        <f t="shared" si="172"/>
        <v>7.2301308790810467E-2</v>
      </c>
      <c r="AL460" s="4">
        <f t="shared" si="173"/>
        <v>1.7806571607619701</v>
      </c>
      <c r="AM460" s="3">
        <f t="shared" si="174"/>
        <v>357.71202788793215</v>
      </c>
      <c r="AN460" s="4">
        <f t="shared" si="175"/>
        <v>5.013600904732661E-2</v>
      </c>
      <c r="AO460" s="3">
        <f t="shared" si="176"/>
        <v>799.1505731228882</v>
      </c>
      <c r="AP460" s="4">
        <f t="shared" si="177"/>
        <v>1.3460681443735865</v>
      </c>
      <c r="AQ460" s="4">
        <f t="shared" si="183"/>
        <v>330.7925480055199</v>
      </c>
      <c r="AR460" s="4">
        <f t="shared" si="184"/>
        <v>2.8891568907649632E-2</v>
      </c>
      <c r="AS460" s="4">
        <f t="shared" si="185"/>
        <v>315.32622385734129</v>
      </c>
      <c r="AT460" s="4">
        <f t="shared" si="186"/>
        <v>7.4296091678376738E-2</v>
      </c>
      <c r="AU460" s="3">
        <f t="shared" si="187"/>
        <v>640.48346494574764</v>
      </c>
      <c r="AV460" s="4"/>
      <c r="AW460" s="4"/>
      <c r="AX460" s="4"/>
      <c r="AY460" s="4"/>
      <c r="AZ460" s="3">
        <f t="shared" si="178"/>
        <v>346.46865834656461</v>
      </c>
      <c r="BA460" s="3">
        <f t="shared" si="179"/>
        <v>34.043253777063313</v>
      </c>
      <c r="BB460" s="4">
        <f t="shared" si="180"/>
        <v>2.9339660010538592E-4</v>
      </c>
      <c r="BC460" s="4">
        <f t="shared" si="181"/>
        <v>1.7128823663795069E-2</v>
      </c>
      <c r="BD460" s="4">
        <f t="shared" si="188"/>
        <v>4.1374742510413419E-2</v>
      </c>
      <c r="BE460" s="4"/>
    </row>
    <row r="461" spans="27:57" x14ac:dyDescent="0.2">
      <c r="AA461">
        <v>305.13023405333962</v>
      </c>
      <c r="AB461">
        <v>77.447258213010912</v>
      </c>
      <c r="AC461">
        <v>600</v>
      </c>
      <c r="AE461" s="3">
        <f t="shared" si="167"/>
        <v>323.5263859053357</v>
      </c>
      <c r="AF461" s="3">
        <f t="shared" si="168"/>
        <v>338.4184029616988</v>
      </c>
      <c r="AG461" s="4">
        <f t="shared" si="169"/>
        <v>3.6348248400836711E-3</v>
      </c>
      <c r="AH461" s="4">
        <f t="shared" si="170"/>
        <v>6.0289508540737592E-2</v>
      </c>
      <c r="AI461" s="4">
        <f t="shared" si="182"/>
        <v>0.25858613596553598</v>
      </c>
      <c r="AJ461" s="3">
        <f t="shared" si="171"/>
        <v>347.88987308724006</v>
      </c>
      <c r="AK461" s="4">
        <f t="shared" si="172"/>
        <v>0.14013570030698977</v>
      </c>
      <c r="AL461" s="4">
        <f t="shared" si="173"/>
        <v>5.9921519608897338</v>
      </c>
      <c r="AM461" s="3">
        <f t="shared" si="174"/>
        <v>340.49463712907607</v>
      </c>
      <c r="AN461" s="4">
        <f t="shared" si="175"/>
        <v>0.11589937387048449</v>
      </c>
      <c r="AO461" s="3">
        <f t="shared" si="176"/>
        <v>808.62358674085237</v>
      </c>
      <c r="AP461" s="4">
        <f t="shared" si="177"/>
        <v>1.6500932929494538</v>
      </c>
      <c r="AQ461" s="4">
        <f t="shared" si="183"/>
        <v>316.52989430847572</v>
      </c>
      <c r="AR461" s="4">
        <f t="shared" si="184"/>
        <v>3.7359982666100966E-2</v>
      </c>
      <c r="AS461" s="4">
        <f t="shared" si="185"/>
        <v>301.39390613170445</v>
      </c>
      <c r="AT461" s="4">
        <f t="shared" si="186"/>
        <v>1.2245026892294196E-2</v>
      </c>
      <c r="AU461" s="3">
        <f t="shared" si="187"/>
        <v>13.960146337990556</v>
      </c>
      <c r="AV461" s="4"/>
      <c r="AW461" s="4"/>
      <c r="AX461" s="4"/>
      <c r="AY461" s="4"/>
      <c r="AZ461" s="3">
        <f t="shared" si="178"/>
        <v>330.01107305085213</v>
      </c>
      <c r="BA461" s="3">
        <f t="shared" si="179"/>
        <v>619.05614922013945</v>
      </c>
      <c r="BB461" s="4">
        <f t="shared" si="180"/>
        <v>6.6490493687678476E-3</v>
      </c>
      <c r="BC461" s="4">
        <f t="shared" si="181"/>
        <v>8.1541703249121841E-2</v>
      </c>
      <c r="BD461" s="4">
        <f t="shared" si="188"/>
        <v>0.40673569652886998</v>
      </c>
      <c r="BE461" s="4"/>
    </row>
    <row r="462" spans="27:57" x14ac:dyDescent="0.2">
      <c r="AA462">
        <v>303.95512270966424</v>
      </c>
      <c r="AB462">
        <v>77.563975154745037</v>
      </c>
      <c r="AC462">
        <v>600</v>
      </c>
      <c r="AE462" s="3">
        <f t="shared" si="167"/>
        <v>322.55813251678717</v>
      </c>
      <c r="AF462" s="3">
        <f t="shared" si="168"/>
        <v>346.07197388391194</v>
      </c>
      <c r="AG462" s="4">
        <f t="shared" si="169"/>
        <v>3.745825102235212E-3</v>
      </c>
      <c r="AH462" s="4">
        <f t="shared" si="170"/>
        <v>6.1203146179221964E-2</v>
      </c>
      <c r="AI462" s="4">
        <f t="shared" si="182"/>
        <v>0.26397655409647447</v>
      </c>
      <c r="AJ462" s="3">
        <f t="shared" si="171"/>
        <v>346.78692135104706</v>
      </c>
      <c r="AK462" s="4">
        <f t="shared" si="172"/>
        <v>0.14091487670795219</v>
      </c>
      <c r="AL462" s="4">
        <f t="shared" si="173"/>
        <v>6.0356376247302936</v>
      </c>
      <c r="AM462" s="3">
        <f t="shared" si="174"/>
        <v>339.40186273222048</v>
      </c>
      <c r="AN462" s="4">
        <f t="shared" si="175"/>
        <v>0.11661833400457183</v>
      </c>
      <c r="AO462" s="3">
        <f t="shared" si="176"/>
        <v>809.25298165305946</v>
      </c>
      <c r="AP462" s="4">
        <f t="shared" si="177"/>
        <v>1.662409418991935</v>
      </c>
      <c r="AQ462" s="4">
        <f t="shared" si="183"/>
        <v>315.62520780536153</v>
      </c>
      <c r="AR462" s="4">
        <f t="shared" si="184"/>
        <v>3.8394105655012993E-2</v>
      </c>
      <c r="AS462" s="4">
        <f t="shared" si="185"/>
        <v>300.5110918229359</v>
      </c>
      <c r="AT462" s="4">
        <f t="shared" si="186"/>
        <v>1.1330721640832668E-2</v>
      </c>
      <c r="AU462" s="3">
        <f t="shared" si="187"/>
        <v>11.861348748738809</v>
      </c>
      <c r="AV462" s="4"/>
      <c r="AW462" s="4"/>
      <c r="AX462" s="4"/>
      <c r="AY462" s="4"/>
      <c r="AZ462" s="3">
        <f t="shared" si="178"/>
        <v>328.96557950544621</v>
      </c>
      <c r="BA462" s="3">
        <f t="shared" si="179"/>
        <v>625.52294913367689</v>
      </c>
      <c r="BB462" s="4">
        <f t="shared" si="180"/>
        <v>6.7705556696570504E-3</v>
      </c>
      <c r="BC462" s="4">
        <f t="shared" si="181"/>
        <v>8.228338635263531E-2</v>
      </c>
      <c r="BD462" s="4">
        <f t="shared" si="188"/>
        <v>0.41150296482454962</v>
      </c>
      <c r="BE462" s="4"/>
    </row>
    <row r="463" spans="27:57" x14ac:dyDescent="0.2">
      <c r="AA463">
        <v>283.40198176715739</v>
      </c>
      <c r="AB463">
        <v>79.139358834771201</v>
      </c>
      <c r="AC463">
        <v>600</v>
      </c>
      <c r="AE463" s="3">
        <f t="shared" si="167"/>
        <v>309.94360643624856</v>
      </c>
      <c r="AF463" s="3">
        <f t="shared" si="168"/>
        <v>704.45784007490863</v>
      </c>
      <c r="AG463" s="4">
        <f t="shared" si="169"/>
        <v>8.7710026285655433E-3</v>
      </c>
      <c r="AH463" s="4">
        <f t="shared" si="170"/>
        <v>9.3653631155260306E-2</v>
      </c>
      <c r="AI463" s="4">
        <f t="shared" si="182"/>
        <v>0.4824900618033483</v>
      </c>
      <c r="AJ463" s="3">
        <f t="shared" si="171"/>
        <v>332.44676588084712</v>
      </c>
      <c r="AK463" s="4">
        <f t="shared" si="172"/>
        <v>0.1730573082371204</v>
      </c>
      <c r="AL463" s="4">
        <f t="shared" si="173"/>
        <v>8.4875583217858299</v>
      </c>
      <c r="AM463" s="3">
        <f t="shared" si="174"/>
        <v>325.19786981301399</v>
      </c>
      <c r="AN463" s="4">
        <f t="shared" si="175"/>
        <v>0.14747916646608361</v>
      </c>
      <c r="AO463" s="3">
        <f t="shared" si="176"/>
        <v>817.76234089343404</v>
      </c>
      <c r="AP463" s="4">
        <f t="shared" si="177"/>
        <v>1.8855208978930367</v>
      </c>
      <c r="AQ463" s="4">
        <f t="shared" si="183"/>
        <v>303.86951418515469</v>
      </c>
      <c r="AR463" s="4">
        <f t="shared" si="184"/>
        <v>7.2220851422321319E-2</v>
      </c>
      <c r="AS463" s="4">
        <f t="shared" si="185"/>
        <v>289.04994854422768</v>
      </c>
      <c r="AT463" s="4">
        <f t="shared" si="186"/>
        <v>1.9929171778730329E-2</v>
      </c>
      <c r="AU463" s="3">
        <f t="shared" si="187"/>
        <v>31.899528714889652</v>
      </c>
      <c r="AV463" s="4"/>
      <c r="AW463" s="4"/>
      <c r="AX463" s="4"/>
      <c r="AY463" s="4"/>
      <c r="AZ463" s="3">
        <f t="shared" si="178"/>
        <v>315.3656288408705</v>
      </c>
      <c r="BA463" s="3">
        <f t="shared" si="179"/>
        <v>1021.6747342528884</v>
      </c>
      <c r="BB463" s="4">
        <f t="shared" si="180"/>
        <v>1.2720579245335966E-2</v>
      </c>
      <c r="BC463" s="4">
        <f t="shared" si="181"/>
        <v>0.11278554537411239</v>
      </c>
      <c r="BD463" s="4">
        <f t="shared" si="188"/>
        <v>0.63764888894368732</v>
      </c>
      <c r="BE463" s="4"/>
    </row>
    <row r="464" spans="27:57" x14ac:dyDescent="0.2">
      <c r="AA464">
        <v>298.21615995720595</v>
      </c>
      <c r="AB464">
        <v>81.378694089752571</v>
      </c>
      <c r="AC464">
        <v>600</v>
      </c>
      <c r="AE464" s="3">
        <f t="shared" si="167"/>
        <v>293.36370822872675</v>
      </c>
      <c r="AF464" s="3">
        <f t="shared" si="168"/>
        <v>23.546287777220734</v>
      </c>
      <c r="AG464" s="4">
        <f t="shared" si="169"/>
        <v>2.647647112177678E-4</v>
      </c>
      <c r="AH464" s="4">
        <f t="shared" si="170"/>
        <v>1.6271592153743523E-2</v>
      </c>
      <c r="AI464" s="4">
        <f t="shared" si="182"/>
        <v>3.5843520761623747E-2</v>
      </c>
      <c r="AJ464" s="3">
        <f t="shared" si="171"/>
        <v>313.68420407064178</v>
      </c>
      <c r="AK464" s="4">
        <f t="shared" si="172"/>
        <v>5.1868564452226547E-2</v>
      </c>
      <c r="AL464" s="4">
        <f t="shared" si="173"/>
        <v>0.80230524304763018</v>
      </c>
      <c r="AM464" s="3">
        <f t="shared" si="174"/>
        <v>306.62487056101907</v>
      </c>
      <c r="AN464" s="4">
        <f t="shared" si="175"/>
        <v>2.8196696668013464E-2</v>
      </c>
      <c r="AO464" s="3">
        <f t="shared" si="176"/>
        <v>829.88400313683371</v>
      </c>
      <c r="AP464" s="4">
        <f t="shared" si="177"/>
        <v>1.7828270716648023</v>
      </c>
      <c r="AQ464" s="4">
        <f t="shared" si="183"/>
        <v>288.49947771196759</v>
      </c>
      <c r="AR464" s="4">
        <f t="shared" si="184"/>
        <v>3.2582681792404221E-2</v>
      </c>
      <c r="AS464" s="4">
        <f t="shared" si="185"/>
        <v>274.09508942013883</v>
      </c>
      <c r="AT464" s="4">
        <f t="shared" si="186"/>
        <v>8.0884518600630118E-2</v>
      </c>
      <c r="AU464" s="3">
        <f t="shared" si="187"/>
        <v>581.8260438541671</v>
      </c>
      <c r="AV464" s="4"/>
      <c r="AW464" s="4"/>
      <c r="AX464" s="4"/>
      <c r="AY464" s="4"/>
      <c r="AZ464" s="3">
        <f t="shared" si="178"/>
        <v>297.55207713946288</v>
      </c>
      <c r="BA464" s="3">
        <f t="shared" si="179"/>
        <v>0.44100598882156872</v>
      </c>
      <c r="BB464" s="4">
        <f t="shared" si="180"/>
        <v>4.9588633410234645E-6</v>
      </c>
      <c r="BC464" s="4">
        <f t="shared" si="181"/>
        <v>2.2268505430368389E-3</v>
      </c>
      <c r="BD464" s="4">
        <f t="shared" si="188"/>
        <v>1.814688937617037E-3</v>
      </c>
      <c r="BE464" s="4"/>
    </row>
    <row r="465" spans="27:57" x14ac:dyDescent="0.2">
      <c r="AA465">
        <v>262.62884589479046</v>
      </c>
      <c r="AB465">
        <v>83.245346294046897</v>
      </c>
      <c r="AC465">
        <v>600</v>
      </c>
      <c r="AE465" s="3">
        <f t="shared" si="167"/>
        <v>280.63256654358156</v>
      </c>
      <c r="AF465" s="3">
        <f t="shared" si="168"/>
        <v>324.13395719970708</v>
      </c>
      <c r="AG465" s="4">
        <f t="shared" si="169"/>
        <v>4.6993704420817397E-3</v>
      </c>
      <c r="AH465" s="4">
        <f t="shared" si="170"/>
        <v>6.8551954327223524E-2</v>
      </c>
      <c r="AI465" s="4">
        <f t="shared" si="182"/>
        <v>0.29087136790070195</v>
      </c>
      <c r="AJ465" s="3">
        <f t="shared" si="171"/>
        <v>299.34607158493895</v>
      </c>
      <c r="AK465" s="4">
        <f t="shared" si="172"/>
        <v>0.13980652264244223</v>
      </c>
      <c r="AL465" s="4">
        <f t="shared" si="173"/>
        <v>5.1333076448174069</v>
      </c>
      <c r="AM465" s="3">
        <f t="shared" si="174"/>
        <v>292.44106813672693</v>
      </c>
      <c r="AN465" s="4">
        <f t="shared" si="175"/>
        <v>0.11351465274259817</v>
      </c>
      <c r="AO465" s="3">
        <f t="shared" si="176"/>
        <v>839.98917212476397</v>
      </c>
      <c r="AP465" s="4">
        <f t="shared" si="177"/>
        <v>2.1983888489585981</v>
      </c>
      <c r="AQ465" s="4">
        <f t="shared" si="183"/>
        <v>276.75307096139699</v>
      </c>
      <c r="AR465" s="4">
        <f t="shared" si="184"/>
        <v>5.378017414075191E-2</v>
      </c>
      <c r="AS465" s="4">
        <f t="shared" si="185"/>
        <v>262.6901312541986</v>
      </c>
      <c r="AT465" s="4">
        <f t="shared" si="186"/>
        <v>2.3335349625949595E-4</v>
      </c>
      <c r="AU465" s="3">
        <f t="shared" si="187"/>
        <v>3.7558952777855953E-3</v>
      </c>
      <c r="AV465" s="4"/>
      <c r="AW465" s="4"/>
      <c r="AX465" s="4"/>
      <c r="AY465" s="4"/>
      <c r="AZ465" s="3">
        <f t="shared" si="178"/>
        <v>283.92393906565422</v>
      </c>
      <c r="BA465" s="3">
        <f t="shared" si="179"/>
        <v>453.4809931557686</v>
      </c>
      <c r="BB465" s="4">
        <f t="shared" si="180"/>
        <v>6.574674229423861E-3</v>
      </c>
      <c r="BC465" s="4">
        <f t="shared" si="181"/>
        <v>8.1084364888823424E-2</v>
      </c>
      <c r="BD465" s="4">
        <f t="shared" si="188"/>
        <v>0.3741768302335915</v>
      </c>
      <c r="BE465" s="4"/>
    </row>
    <row r="466" spans="27:57" x14ac:dyDescent="0.2">
      <c r="AA466">
        <v>247.23520010937148</v>
      </c>
      <c r="AB466">
        <v>85.835867174637954</v>
      </c>
      <c r="AC466">
        <v>600</v>
      </c>
      <c r="AE466" s="3">
        <f t="shared" si="167"/>
        <v>264.41751933668127</v>
      </c>
      <c r="AF466" s="3">
        <f t="shared" si="168"/>
        <v>295.23209402917973</v>
      </c>
      <c r="AG466" s="4">
        <f t="shared" si="169"/>
        <v>4.8299536144675919E-3</v>
      </c>
      <c r="AH466" s="4">
        <f t="shared" si="170"/>
        <v>6.9497867697272495E-2</v>
      </c>
      <c r="AI466" s="4">
        <f t="shared" si="182"/>
        <v>0.28807951134518545</v>
      </c>
      <c r="AJ466" s="3">
        <f t="shared" si="171"/>
        <v>281.17564636350875</v>
      </c>
      <c r="AK466" s="4">
        <f t="shared" si="172"/>
        <v>0.1372799918422731</v>
      </c>
      <c r="AL466" s="4">
        <f t="shared" si="173"/>
        <v>4.659344184891073</v>
      </c>
      <c r="AM466" s="3">
        <f t="shared" si="174"/>
        <v>274.47918048624223</v>
      </c>
      <c r="AN466" s="4">
        <f t="shared" si="175"/>
        <v>0.11019458541833285</v>
      </c>
      <c r="AO466" s="3">
        <f t="shared" si="176"/>
        <v>853.97986454004376</v>
      </c>
      <c r="AP466" s="4">
        <f t="shared" si="177"/>
        <v>2.4541192522839048</v>
      </c>
      <c r="AQ466" s="4">
        <f t="shared" si="183"/>
        <v>261.8515178375398</v>
      </c>
      <c r="AR466" s="4">
        <f t="shared" si="184"/>
        <v>5.9119080623238056E-2</v>
      </c>
      <c r="AS466" s="4">
        <f t="shared" si="185"/>
        <v>248.25345147854409</v>
      </c>
      <c r="AT466" s="4">
        <f t="shared" si="186"/>
        <v>4.1185533804335506E-3</v>
      </c>
      <c r="AU466" s="3">
        <f t="shared" si="187"/>
        <v>1.0368358508219095</v>
      </c>
      <c r="AV466" s="4"/>
      <c r="AW466" s="4"/>
      <c r="AX466" s="4"/>
      <c r="AY466" s="4"/>
      <c r="AZ466" s="3">
        <f t="shared" si="178"/>
        <v>266.63370893424877</v>
      </c>
      <c r="BA466" s="3">
        <f t="shared" si="179"/>
        <v>376.30214462884237</v>
      </c>
      <c r="BB466" s="4">
        <f t="shared" si="180"/>
        <v>6.1562477126973396E-3</v>
      </c>
      <c r="BC466" s="4">
        <f t="shared" si="181"/>
        <v>7.8461759556470181E-2</v>
      </c>
      <c r="BD466" s="4">
        <f t="shared" si="188"/>
        <v>0.34557492036154774</v>
      </c>
      <c r="BE466" s="4"/>
    </row>
    <row r="467" spans="27:57" x14ac:dyDescent="0.2">
      <c r="AA467">
        <v>263.82610052752659</v>
      </c>
      <c r="AB467">
        <v>87.911538037237975</v>
      </c>
      <c r="AC467">
        <v>600</v>
      </c>
      <c r="AE467" s="3">
        <f t="shared" si="167"/>
        <v>252.51175872511743</v>
      </c>
      <c r="AF467" s="3">
        <f t="shared" si="168"/>
        <v>128.01433042174335</v>
      </c>
      <c r="AG467" s="4">
        <f t="shared" si="169"/>
        <v>1.8391750728129876E-3</v>
      </c>
      <c r="AH467" s="4">
        <f t="shared" si="170"/>
        <v>4.2885604493967291E-2</v>
      </c>
      <c r="AI467" s="4">
        <f t="shared" si="182"/>
        <v>0.14425344158208803</v>
      </c>
      <c r="AJ467" s="3">
        <f t="shared" si="171"/>
        <v>267.90247327808362</v>
      </c>
      <c r="AK467" s="4">
        <f t="shared" si="172"/>
        <v>1.5450983592624925E-2</v>
      </c>
      <c r="AL467" s="4">
        <f t="shared" si="173"/>
        <v>6.2983968486279962E-2</v>
      </c>
      <c r="AM467" s="3">
        <f t="shared" si="174"/>
        <v>261.3683613210755</v>
      </c>
      <c r="AN467" s="4">
        <f t="shared" si="175"/>
        <v>9.3157545881047635E-3</v>
      </c>
      <c r="AO467" s="3">
        <f t="shared" si="176"/>
        <v>865.13791734909842</v>
      </c>
      <c r="AP467" s="4">
        <f t="shared" si="177"/>
        <v>2.279197606374936</v>
      </c>
      <c r="AQ467" s="4">
        <f t="shared" si="183"/>
        <v>250.94443150769325</v>
      </c>
      <c r="AR467" s="4">
        <f t="shared" si="184"/>
        <v>4.8826363252445965E-2</v>
      </c>
      <c r="AS467" s="4">
        <f t="shared" si="185"/>
        <v>237.7101030255308</v>
      </c>
      <c r="AT467" s="4">
        <f t="shared" si="186"/>
        <v>9.8989438307188829E-2</v>
      </c>
      <c r="AU467" s="3">
        <f t="shared" si="187"/>
        <v>682.04532552425053</v>
      </c>
      <c r="AV467" s="4"/>
      <c r="AW467" s="4"/>
      <c r="AX467" s="4"/>
      <c r="AY467" s="4"/>
      <c r="AZ467" s="3">
        <f t="shared" si="178"/>
        <v>253.98917677997355</v>
      </c>
      <c r="BA467" s="3">
        <f t="shared" si="179"/>
        <v>96.765068815173024</v>
      </c>
      <c r="BB467" s="4">
        <f t="shared" si="180"/>
        <v>1.3902185942588153E-3</v>
      </c>
      <c r="BC467" s="4">
        <f t="shared" si="181"/>
        <v>3.7285635226703799E-2</v>
      </c>
      <c r="BD467" s="4">
        <f t="shared" si="188"/>
        <v>0.1169421835958024</v>
      </c>
      <c r="BE467" s="4"/>
    </row>
    <row r="468" spans="27:57" x14ac:dyDescent="0.2">
      <c r="AA468">
        <v>234.58519654656806</v>
      </c>
      <c r="AB468">
        <v>88.459378850904457</v>
      </c>
      <c r="AC468">
        <v>600</v>
      </c>
      <c r="AE468" s="3">
        <f t="shared" si="167"/>
        <v>249.51677611777313</v>
      </c>
      <c r="AF468" s="3">
        <f t="shared" si="168"/>
        <v>222.9520684912288</v>
      </c>
      <c r="AG468" s="4">
        <f t="shared" si="169"/>
        <v>4.0514482955397169E-3</v>
      </c>
      <c r="AH468" s="4">
        <f t="shared" si="170"/>
        <v>6.3650988174102349E-2</v>
      </c>
      <c r="AI468" s="4">
        <f t="shared" si="182"/>
        <v>0.24595634288115947</v>
      </c>
      <c r="AJ468" s="3">
        <f t="shared" si="171"/>
        <v>264.5729492302309</v>
      </c>
      <c r="AK468" s="4">
        <f t="shared" si="172"/>
        <v>0.1278330991261416</v>
      </c>
      <c r="AL468" s="4">
        <f t="shared" si="173"/>
        <v>3.8334273613808922</v>
      </c>
      <c r="AM468" s="3">
        <f t="shared" si="174"/>
        <v>258.08098895595253</v>
      </c>
      <c r="AN468" s="4">
        <f t="shared" si="175"/>
        <v>0.10015888792334887</v>
      </c>
      <c r="AO468" s="3">
        <f t="shared" si="176"/>
        <v>868.07263033267736</v>
      </c>
      <c r="AP468" s="4">
        <f t="shared" si="177"/>
        <v>2.7004578426599659</v>
      </c>
      <c r="AQ468" s="4">
        <f t="shared" si="183"/>
        <v>248.20432593050847</v>
      </c>
      <c r="AR468" s="4">
        <f t="shared" si="184"/>
        <v>5.8056218314001123E-2</v>
      </c>
      <c r="AS468" s="4">
        <f t="shared" si="185"/>
        <v>235.06459368578695</v>
      </c>
      <c r="AT468" s="4">
        <f t="shared" si="186"/>
        <v>2.0435950191073676E-3</v>
      </c>
      <c r="AU468" s="3">
        <f t="shared" si="187"/>
        <v>0.2298216170912552</v>
      </c>
      <c r="AV468" s="4"/>
      <c r="AW468" s="4"/>
      <c r="AX468" s="4"/>
      <c r="AY468" s="4"/>
      <c r="AZ468" s="3">
        <f t="shared" si="178"/>
        <v>250.81538592096581</v>
      </c>
      <c r="BA468" s="3">
        <f t="shared" si="179"/>
        <v>263.4190471288137</v>
      </c>
      <c r="BB468" s="4">
        <f t="shared" si="180"/>
        <v>4.7868075713534564E-3</v>
      </c>
      <c r="BC468" s="4">
        <f t="shared" si="181"/>
        <v>6.91867586417622E-2</v>
      </c>
      <c r="BD468" s="4">
        <f t="shared" si="188"/>
        <v>0.27873068252682132</v>
      </c>
      <c r="BE468" s="4"/>
    </row>
    <row r="469" spans="27:57" x14ac:dyDescent="0.2">
      <c r="AA469">
        <v>220.2587001471282</v>
      </c>
      <c r="AB469">
        <v>91.442461874209386</v>
      </c>
      <c r="AC469">
        <v>600</v>
      </c>
      <c r="AE469" s="3">
        <f t="shared" si="167"/>
        <v>234.19270975307612</v>
      </c>
      <c r="AF469" s="3">
        <f t="shared" si="168"/>
        <v>194.15662369864893</v>
      </c>
      <c r="AG469" s="4">
        <f t="shared" si="169"/>
        <v>4.0020827793080431E-3</v>
      </c>
      <c r="AH469" s="4">
        <f t="shared" si="170"/>
        <v>6.3262016876701327E-2</v>
      </c>
      <c r="AI469" s="4">
        <f t="shared" si="182"/>
        <v>0.23614626800073948</v>
      </c>
      <c r="AJ469" s="3">
        <f t="shared" si="171"/>
        <v>247.59875616511039</v>
      </c>
      <c r="AK469" s="4">
        <f t="shared" si="172"/>
        <v>0.12412701972598407</v>
      </c>
      <c r="AL469" s="4">
        <f t="shared" si="173"/>
        <v>3.3936396726535847</v>
      </c>
      <c r="AM469" s="3">
        <f t="shared" si="174"/>
        <v>241.33125989884854</v>
      </c>
      <c r="AN469" s="4">
        <f t="shared" si="175"/>
        <v>9.5671861032705266E-2</v>
      </c>
      <c r="AO469" s="3">
        <f t="shared" si="176"/>
        <v>883.95965360436662</v>
      </c>
      <c r="AP469" s="4">
        <f t="shared" si="177"/>
        <v>3.0132791713285338</v>
      </c>
      <c r="AQ469" s="4">
        <f t="shared" si="183"/>
        <v>234.20106117729983</v>
      </c>
      <c r="AR469" s="4">
        <f t="shared" si="184"/>
        <v>6.3299933309596559E-2</v>
      </c>
      <c r="AS469" s="4">
        <f t="shared" si="185"/>
        <v>221.56550324168231</v>
      </c>
      <c r="AT469" s="4">
        <f t="shared" si="186"/>
        <v>5.9330373496311178E-3</v>
      </c>
      <c r="AU469" s="3">
        <f t="shared" si="187"/>
        <v>1.7077343279362047</v>
      </c>
      <c r="AV469" s="4"/>
      <c r="AW469" s="4"/>
      <c r="AX469" s="4"/>
      <c r="AY469" s="4"/>
      <c r="AZ469" s="3">
        <f t="shared" si="178"/>
        <v>234.62246136241757</v>
      </c>
      <c r="BA469" s="3">
        <f t="shared" si="179"/>
        <v>206.31763624985123</v>
      </c>
      <c r="BB469" s="4">
        <f t="shared" si="180"/>
        <v>4.2527534903194567E-3</v>
      </c>
      <c r="BC469" s="4">
        <f t="shared" si="181"/>
        <v>6.5213138939323081E-2</v>
      </c>
      <c r="BD469" s="4">
        <f t="shared" si="188"/>
        <v>0.24715488189076321</v>
      </c>
      <c r="BE469" s="4"/>
    </row>
    <row r="470" spans="27:57" x14ac:dyDescent="0.2">
      <c r="AA470">
        <v>210.73934472003441</v>
      </c>
      <c r="AB470">
        <v>92.78981595796003</v>
      </c>
      <c r="AC470">
        <v>600</v>
      </c>
      <c r="AE470" s="3">
        <f t="shared" si="167"/>
        <v>227.77513712092815</v>
      </c>
      <c r="AF470" s="3">
        <f t="shared" si="168"/>
        <v>290.21822272634893</v>
      </c>
      <c r="AG470" s="4">
        <f t="shared" si="169"/>
        <v>6.5348169610067895E-3</v>
      </c>
      <c r="AH470" s="4">
        <f t="shared" si="170"/>
        <v>8.0838214731689798E-2</v>
      </c>
      <c r="AI470" s="4">
        <f t="shared" si="182"/>
        <v>0.3336551889684185</v>
      </c>
      <c r="AJ470" s="3">
        <f t="shared" si="171"/>
        <v>240.52167680331004</v>
      </c>
      <c r="AK470" s="4">
        <f t="shared" si="172"/>
        <v>0.14132307435444119</v>
      </c>
      <c r="AL470" s="4">
        <f t="shared" si="173"/>
        <v>4.208930731453421</v>
      </c>
      <c r="AM470" s="3">
        <f t="shared" si="174"/>
        <v>234.35280190015195</v>
      </c>
      <c r="AN470" s="4">
        <f t="shared" si="175"/>
        <v>0.11205053907464613</v>
      </c>
      <c r="AO470" s="3">
        <f t="shared" si="176"/>
        <v>891.0761408780952</v>
      </c>
      <c r="AP470" s="4">
        <f t="shared" si="177"/>
        <v>3.2283330721270058</v>
      </c>
      <c r="AQ470" s="4">
        <f t="shared" si="183"/>
        <v>228.34212806250929</v>
      </c>
      <c r="AR470" s="4">
        <f t="shared" si="184"/>
        <v>8.3528699236775361E-2</v>
      </c>
      <c r="AS470" s="4">
        <f t="shared" si="185"/>
        <v>215.92803004882373</v>
      </c>
      <c r="AT470" s="4">
        <f t="shared" si="186"/>
        <v>2.4621341286234173E-2</v>
      </c>
      <c r="AU470" s="3">
        <f t="shared" si="187"/>
        <v>26.922455441193524</v>
      </c>
      <c r="AV470" s="4"/>
      <c r="AW470" s="4"/>
      <c r="AX470" s="4"/>
      <c r="AY470" s="4"/>
      <c r="AZ470" s="3">
        <f t="shared" si="178"/>
        <v>227.8646387672504</v>
      </c>
      <c r="BA470" s="3">
        <f t="shared" si="179"/>
        <v>293.27569620361135</v>
      </c>
      <c r="BB470" s="4">
        <f t="shared" si="180"/>
        <v>6.6036618093741582E-3</v>
      </c>
      <c r="BC470" s="4">
        <f t="shared" si="181"/>
        <v>8.1262917800028311E-2</v>
      </c>
      <c r="BD470" s="4">
        <f t="shared" si="188"/>
        <v>0.33628804658194861</v>
      </c>
      <c r="BE470" s="4"/>
    </row>
    <row r="471" spans="27:57" x14ac:dyDescent="0.2">
      <c r="AA471">
        <v>230.65595356248846</v>
      </c>
      <c r="AB471">
        <v>94.241966355613684</v>
      </c>
      <c r="AC471">
        <v>600</v>
      </c>
      <c r="AE471" s="3">
        <f t="shared" si="167"/>
        <v>221.1784339202712</v>
      </c>
      <c r="AF471" s="3">
        <f t="shared" si="168"/>
        <v>89.823378568613975</v>
      </c>
      <c r="AG471" s="4">
        <f t="shared" si="169"/>
        <v>1.6883405395391635E-3</v>
      </c>
      <c r="AH471" s="4">
        <f t="shared" si="170"/>
        <v>4.1089421260698762E-2</v>
      </c>
      <c r="AI471" s="4">
        <f t="shared" si="182"/>
        <v>0.12649616842511122</v>
      </c>
      <c r="AJ471" s="3">
        <f t="shared" si="171"/>
        <v>233.26717073276339</v>
      </c>
      <c r="AK471" s="4">
        <f t="shared" si="172"/>
        <v>1.1320831437231926E-2</v>
      </c>
      <c r="AL471" s="4">
        <f t="shared" si="173"/>
        <v>2.9561149430688178E-2</v>
      </c>
      <c r="AM471" s="3">
        <f t="shared" si="174"/>
        <v>227.20270372136707</v>
      </c>
      <c r="AN471" s="4">
        <f t="shared" si="175"/>
        <v>1.4971431640006852E-2</v>
      </c>
      <c r="AO471" s="3">
        <f t="shared" si="176"/>
        <v>898.69922718521036</v>
      </c>
      <c r="AP471" s="4">
        <f t="shared" si="177"/>
        <v>2.896275874542896</v>
      </c>
      <c r="AQ471" s="4">
        <f t="shared" si="183"/>
        <v>222.32090391406561</v>
      </c>
      <c r="AR471" s="4">
        <f t="shared" si="184"/>
        <v>3.6136286619476966E-2</v>
      </c>
      <c r="AS471" s="4">
        <f t="shared" si="185"/>
        <v>210.14100906672797</v>
      </c>
      <c r="AT471" s="4">
        <f t="shared" si="186"/>
        <v>8.8941751465360097E-2</v>
      </c>
      <c r="AU471" s="3">
        <f t="shared" si="187"/>
        <v>420.86294766413357</v>
      </c>
      <c r="AV471" s="4"/>
      <c r="AW471" s="4"/>
      <c r="AX471" s="4"/>
      <c r="AY471" s="4"/>
      <c r="AZ471" s="3">
        <f t="shared" si="178"/>
        <v>220.93325702893378</v>
      </c>
      <c r="BA471" s="3">
        <f t="shared" si="179"/>
        <v>94.530827883596231</v>
      </c>
      <c r="BB471" s="4">
        <f t="shared" si="180"/>
        <v>1.7768228215793486E-3</v>
      </c>
      <c r="BC471" s="4">
        <f t="shared" si="181"/>
        <v>4.2152376226961968E-2</v>
      </c>
      <c r="BD471" s="4">
        <f t="shared" si="188"/>
        <v>0.13143633092912466</v>
      </c>
      <c r="BE471" s="4"/>
    </row>
    <row r="472" spans="27:57" x14ac:dyDescent="0.2">
      <c r="AA472">
        <v>199.74122873205374</v>
      </c>
      <c r="AB472">
        <v>96.260762990198131</v>
      </c>
      <c r="AC472">
        <v>600</v>
      </c>
      <c r="AE472" s="3">
        <f t="shared" si="167"/>
        <v>212.51969948827428</v>
      </c>
      <c r="AF472" s="3">
        <f t="shared" si="168"/>
        <v>163.28931486758361</v>
      </c>
      <c r="AG472" s="4">
        <f t="shared" si="169"/>
        <v>4.092817054637975E-3</v>
      </c>
      <c r="AH472" s="4">
        <f t="shared" si="170"/>
        <v>6.3975128406576681E-2</v>
      </c>
      <c r="AI472" s="4">
        <f t="shared" si="182"/>
        <v>0.2286918079933167</v>
      </c>
      <c r="AJ472" s="3">
        <f t="shared" si="171"/>
        <v>223.7768374650085</v>
      </c>
      <c r="AK472" s="4">
        <f t="shared" si="172"/>
        <v>0.12033373823487253</v>
      </c>
      <c r="AL472" s="4">
        <f t="shared" si="173"/>
        <v>2.892294649587194</v>
      </c>
      <c r="AM472" s="3">
        <f t="shared" si="174"/>
        <v>217.85433649543924</v>
      </c>
      <c r="AN472" s="4">
        <f t="shared" si="175"/>
        <v>9.0682869422434739E-2</v>
      </c>
      <c r="AO472" s="3">
        <f t="shared" si="176"/>
        <v>909.20874714126796</v>
      </c>
      <c r="AP472" s="4">
        <f t="shared" si="177"/>
        <v>3.5519332834431565</v>
      </c>
      <c r="AQ472" s="4">
        <f t="shared" si="183"/>
        <v>214.41669123637146</v>
      </c>
      <c r="AR472" s="4">
        <f t="shared" si="184"/>
        <v>7.3472375220062197E-2</v>
      </c>
      <c r="AS472" s="4">
        <f t="shared" si="185"/>
        <v>202.55456579795208</v>
      </c>
      <c r="AT472" s="4">
        <f t="shared" si="186"/>
        <v>1.4084909178526867E-2</v>
      </c>
      <c r="AU472" s="3">
        <f t="shared" si="187"/>
        <v>7.9148654463574699</v>
      </c>
      <c r="AV472" s="4"/>
      <c r="AW472" s="4"/>
      <c r="AX472" s="4"/>
      <c r="AY472" s="4"/>
      <c r="AZ472" s="3">
        <f t="shared" si="178"/>
        <v>211.85906237401059</v>
      </c>
      <c r="BA472" s="3">
        <f t="shared" si="179"/>
        <v>146.84189217414121</v>
      </c>
      <c r="BB472" s="4">
        <f t="shared" si="180"/>
        <v>3.6805653885742793E-3</v>
      </c>
      <c r="BC472" s="4">
        <f t="shared" si="181"/>
        <v>6.0667663450756693E-2</v>
      </c>
      <c r="BD472" s="4">
        <f t="shared" si="188"/>
        <v>0.21118825508793668</v>
      </c>
      <c r="BE472" s="4"/>
    </row>
    <row r="473" spans="27:57" x14ac:dyDescent="0.2">
      <c r="AA473">
        <v>184.81422843697413</v>
      </c>
      <c r="AB473">
        <v>98.241045681539802</v>
      </c>
      <c r="AC473">
        <v>600</v>
      </c>
      <c r="AE473" s="3">
        <f t="shared" si="167"/>
        <v>204.55914768228217</v>
      </c>
      <c r="AF473" s="3">
        <f t="shared" si="168"/>
        <v>389.86183600373585</v>
      </c>
      <c r="AG473" s="4">
        <f t="shared" si="169"/>
        <v>1.1414053836157107E-2</v>
      </c>
      <c r="AH473" s="4">
        <f t="shared" si="170"/>
        <v>0.10683657536703949</v>
      </c>
      <c r="AI473" s="4">
        <f t="shared" si="182"/>
        <v>0.47473105149813055</v>
      </c>
      <c r="AJ473" s="3">
        <f t="shared" si="171"/>
        <v>215.08461137500473</v>
      </c>
      <c r="AK473" s="4">
        <f t="shared" si="172"/>
        <v>0.16378816281644398</v>
      </c>
      <c r="AL473" s="4">
        <f t="shared" si="173"/>
        <v>4.9579304091702632</v>
      </c>
      <c r="AM473" s="3">
        <f t="shared" si="174"/>
        <v>209.29785911825223</v>
      </c>
      <c r="AN473" s="4">
        <f t="shared" si="175"/>
        <v>0.13247697911758768</v>
      </c>
      <c r="AO473" s="3">
        <f t="shared" si="176"/>
        <v>919.40961874934555</v>
      </c>
      <c r="AP473" s="4">
        <f t="shared" si="177"/>
        <v>3.9747772480779808</v>
      </c>
      <c r="AQ473" s="4">
        <f t="shared" si="183"/>
        <v>207.14578266723163</v>
      </c>
      <c r="AR473" s="4">
        <f t="shared" si="184"/>
        <v>0.12083244033276942</v>
      </c>
      <c r="AS473" s="4">
        <f t="shared" si="185"/>
        <v>195.58646740441517</v>
      </c>
      <c r="AT473" s="4">
        <f t="shared" si="186"/>
        <v>5.8286848683377322E-2</v>
      </c>
      <c r="AU473" s="3">
        <f t="shared" si="187"/>
        <v>116.04113237165522</v>
      </c>
      <c r="AV473" s="4"/>
      <c r="AW473" s="4"/>
      <c r="AX473" s="4"/>
      <c r="AY473" s="4"/>
      <c r="AZ473" s="3">
        <f t="shared" si="178"/>
        <v>203.54113425524736</v>
      </c>
      <c r="BA473" s="3">
        <f t="shared" si="179"/>
        <v>350.6970015264755</v>
      </c>
      <c r="BB473" s="4">
        <f t="shared" si="180"/>
        <v>1.0267418059262682E-2</v>
      </c>
      <c r="BC473" s="4">
        <f t="shared" si="181"/>
        <v>0.10132826880620571</v>
      </c>
      <c r="BD473" s="4">
        <f t="shared" si="188"/>
        <v>0.43849398056603911</v>
      </c>
      <c r="BE473" s="4"/>
    </row>
    <row r="474" spans="27:57" x14ac:dyDescent="0.2">
      <c r="AA474">
        <v>203.37544494105754</v>
      </c>
      <c r="AB474">
        <v>100.12078763113595</v>
      </c>
      <c r="AC474">
        <v>600</v>
      </c>
      <c r="AE474" s="3">
        <f t="shared" si="167"/>
        <v>197.45041436230537</v>
      </c>
      <c r="AF474" s="3">
        <f t="shared" si="168"/>
        <v>35.105987359148287</v>
      </c>
      <c r="AG474" s="4">
        <f t="shared" si="169"/>
        <v>8.4875854559954148E-4</v>
      </c>
      <c r="AH474" s="4">
        <f t="shared" si="170"/>
        <v>2.9133460927248955E-2</v>
      </c>
      <c r="AI474" s="4">
        <f t="shared" si="182"/>
        <v>7.0914880925335433E-2</v>
      </c>
      <c r="AJ474" s="3">
        <f t="shared" si="171"/>
        <v>207.34998953901763</v>
      </c>
      <c r="AK474" s="4">
        <f t="shared" si="172"/>
        <v>1.9542893190040697E-2</v>
      </c>
      <c r="AL474" s="4">
        <f t="shared" si="173"/>
        <v>7.7674100556987286E-2</v>
      </c>
      <c r="AM474" s="3">
        <f t="shared" si="174"/>
        <v>201.68897061153237</v>
      </c>
      <c r="AN474" s="4">
        <f t="shared" si="175"/>
        <v>8.2924186349730873E-3</v>
      </c>
      <c r="AO474" s="3">
        <f t="shared" si="176"/>
        <v>928.98592531831844</v>
      </c>
      <c r="AP474" s="4">
        <f t="shared" si="177"/>
        <v>3.5678372115550041</v>
      </c>
      <c r="AQ474" s="4">
        <f t="shared" si="183"/>
        <v>200.64677173255345</v>
      </c>
      <c r="AR474" s="4">
        <f t="shared" si="184"/>
        <v>1.3416925574741423E-2</v>
      </c>
      <c r="AS474" s="4">
        <f t="shared" si="185"/>
        <v>189.36674606163322</v>
      </c>
      <c r="AT474" s="4">
        <f t="shared" si="186"/>
        <v>6.8880974709037909E-2</v>
      </c>
      <c r="AU474" s="3">
        <f t="shared" si="187"/>
        <v>196.24364429438407</v>
      </c>
      <c r="AV474" s="4"/>
      <c r="AW474" s="4"/>
      <c r="AX474" s="4"/>
      <c r="AY474" s="4"/>
      <c r="AZ474" s="3">
        <f t="shared" si="178"/>
        <v>196.1337764523077</v>
      </c>
      <c r="BA474" s="3">
        <f t="shared" si="179"/>
        <v>52.441762500952358</v>
      </c>
      <c r="BB474" s="4">
        <f t="shared" si="180"/>
        <v>1.267886119072105E-3</v>
      </c>
      <c r="BC474" s="4">
        <f t="shared" si="181"/>
        <v>3.5607388546088366E-2</v>
      </c>
      <c r="BD474" s="4">
        <f t="shared" si="188"/>
        <v>9.5820722997730451E-2</v>
      </c>
      <c r="BE474" s="4"/>
    </row>
    <row r="475" spans="27:57" x14ac:dyDescent="0.2">
      <c r="AA475">
        <v>175.89868409220892</v>
      </c>
      <c r="AB475">
        <v>102.45069376712212</v>
      </c>
      <c r="AC475">
        <v>600</v>
      </c>
      <c r="AE475" s="3">
        <f t="shared" si="167"/>
        <v>189.1927683194271</v>
      </c>
      <c r="AF475" s="3">
        <f t="shared" si="168"/>
        <v>176.73267544037114</v>
      </c>
      <c r="AG475" s="4">
        <f t="shared" si="169"/>
        <v>5.7120456686206734E-3</v>
      </c>
      <c r="AH475" s="4">
        <f t="shared" si="170"/>
        <v>7.5578076640125433E-2</v>
      </c>
      <c r="AI475" s="4">
        <f t="shared" si="182"/>
        <v>0.27556562962089454</v>
      </c>
      <c r="AJ475" s="3">
        <f t="shared" si="171"/>
        <v>198.39896206026816</v>
      </c>
      <c r="AK475" s="4">
        <f t="shared" si="172"/>
        <v>0.12791612446778869</v>
      </c>
      <c r="AL475" s="4">
        <f t="shared" si="173"/>
        <v>2.8781483571221087</v>
      </c>
      <c r="AM475" s="3">
        <f t="shared" si="174"/>
        <v>192.88969996495501</v>
      </c>
      <c r="AN475" s="4">
        <f t="shared" si="175"/>
        <v>9.6595468922548194E-2</v>
      </c>
      <c r="AO475" s="3">
        <f t="shared" si="176"/>
        <v>940.70178170849135</v>
      </c>
      <c r="AP475" s="4">
        <f t="shared" si="177"/>
        <v>4.3479750946593798</v>
      </c>
      <c r="AQ475" s="4">
        <f t="shared" si="183"/>
        <v>193.0865275600928</v>
      </c>
      <c r="AR475" s="4">
        <f t="shared" si="184"/>
        <v>9.771445168329819E-2</v>
      </c>
      <c r="AS475" s="4">
        <f t="shared" si="185"/>
        <v>182.14174789222838</v>
      </c>
      <c r="AT475" s="4">
        <f t="shared" si="186"/>
        <v>3.5492384904634883E-2</v>
      </c>
      <c r="AU475" s="3">
        <f t="shared" si="187"/>
        <v>38.975845611113371</v>
      </c>
      <c r="AV475" s="4"/>
      <c r="AW475" s="4"/>
      <c r="AX475" s="4"/>
      <c r="AY475" s="4"/>
      <c r="AZ475" s="3">
        <f t="shared" si="178"/>
        <v>187.55426129681965</v>
      </c>
      <c r="BA475" s="3">
        <f t="shared" si="179"/>
        <v>135.85247997264111</v>
      </c>
      <c r="BB475" s="4">
        <f t="shared" si="180"/>
        <v>4.3907872036991775E-3</v>
      </c>
      <c r="BC475" s="4">
        <f t="shared" si="181"/>
        <v>6.6263015353205723E-2</v>
      </c>
      <c r="BD475" s="4">
        <f t="shared" si="188"/>
        <v>0.22622369292744857</v>
      </c>
      <c r="BE475" s="4"/>
    </row>
    <row r="476" spans="27:57" x14ac:dyDescent="0.2">
      <c r="AA476">
        <v>155.45659989974504</v>
      </c>
      <c r="AB476">
        <v>106.52903850708418</v>
      </c>
      <c r="AC476">
        <v>600</v>
      </c>
      <c r="AE476" s="3">
        <f t="shared" si="167"/>
        <v>176.05286847312459</v>
      </c>
      <c r="AF476" s="3">
        <f t="shared" si="168"/>
        <v>424.20627914678192</v>
      </c>
      <c r="AG476" s="4">
        <f t="shared" si="169"/>
        <v>1.7553299512456454E-2</v>
      </c>
      <c r="AH476" s="4">
        <f t="shared" si="170"/>
        <v>0.13248886561691309</v>
      </c>
      <c r="AI476" s="4">
        <f t="shared" si="182"/>
        <v>0.60127570307432654</v>
      </c>
      <c r="AJ476" s="3">
        <f t="shared" si="171"/>
        <v>184.23356240339015</v>
      </c>
      <c r="AK476" s="4">
        <f t="shared" si="172"/>
        <v>0.18511251707681473</v>
      </c>
      <c r="AL476" s="4">
        <f t="shared" si="173"/>
        <v>5.3269759628748616</v>
      </c>
      <c r="AM476" s="3">
        <f t="shared" si="174"/>
        <v>178.97953580926583</v>
      </c>
      <c r="AN476" s="4">
        <f t="shared" si="175"/>
        <v>0.15131513184188303</v>
      </c>
      <c r="AO476" s="3">
        <f t="shared" si="176"/>
        <v>960.76975154421984</v>
      </c>
      <c r="AP476" s="4">
        <f t="shared" si="177"/>
        <v>5.1803085373269866</v>
      </c>
      <c r="AQ476" s="4">
        <f t="shared" si="183"/>
        <v>181.02155503952866</v>
      </c>
      <c r="AR476" s="4">
        <f t="shared" si="184"/>
        <v>0.16445075446311461</v>
      </c>
      <c r="AS476" s="4">
        <f t="shared" si="185"/>
        <v>170.63503539792387</v>
      </c>
      <c r="AT476" s="4">
        <f t="shared" si="186"/>
        <v>9.7637768405892694E-2</v>
      </c>
      <c r="AU476" s="3">
        <f t="shared" si="187"/>
        <v>230.38490417237517</v>
      </c>
      <c r="AV476" s="4"/>
      <c r="AW476" s="4"/>
      <c r="AX476" s="4"/>
      <c r="AY476" s="4"/>
      <c r="AZ476" s="3">
        <f t="shared" si="178"/>
        <v>173.95964851083909</v>
      </c>
      <c r="BA476" s="3">
        <f t="shared" si="179"/>
        <v>342.36280790450922</v>
      </c>
      <c r="BB476" s="4">
        <f t="shared" si="180"/>
        <v>1.4166685418143072E-2</v>
      </c>
      <c r="BC476" s="4">
        <f t="shared" si="181"/>
        <v>0.11902388591431164</v>
      </c>
      <c r="BD476" s="4">
        <f t="shared" si="188"/>
        <v>0.51198327018563661</v>
      </c>
      <c r="BE476" s="4"/>
    </row>
    <row r="477" spans="27:57" x14ac:dyDescent="0.2">
      <c r="AA477">
        <v>156.96625160065113</v>
      </c>
      <c r="AB477">
        <v>110.39431531838601</v>
      </c>
      <c r="AC477">
        <v>600</v>
      </c>
      <c r="AE477" s="3">
        <f t="shared" si="167"/>
        <v>164.94457231982304</v>
      </c>
      <c r="AF477" s="3">
        <f t="shared" si="168"/>
        <v>63.653601497967692</v>
      </c>
      <c r="AG477" s="4">
        <f t="shared" si="169"/>
        <v>2.5835115428843769E-3</v>
      </c>
      <c r="AH477" s="4">
        <f t="shared" si="170"/>
        <v>5.082825535943937E-2</v>
      </c>
      <c r="AI477" s="4">
        <f t="shared" si="182"/>
        <v>0.14356909023468181</v>
      </c>
      <c r="AJ477" s="3">
        <f t="shared" si="171"/>
        <v>172.33683745927237</v>
      </c>
      <c r="AK477" s="4">
        <f t="shared" si="172"/>
        <v>9.7922870055702341E-2</v>
      </c>
      <c r="AL477" s="4">
        <f t="shared" si="173"/>
        <v>1.5051318817137835</v>
      </c>
      <c r="AM477" s="3">
        <f t="shared" si="174"/>
        <v>167.31319207589732</v>
      </c>
      <c r="AN477" s="4">
        <f t="shared" si="175"/>
        <v>6.5918249112366933E-2</v>
      </c>
      <c r="AO477" s="3">
        <f t="shared" si="176"/>
        <v>979.23504242849583</v>
      </c>
      <c r="AP477" s="4">
        <f t="shared" si="177"/>
        <v>5.2385068920409497</v>
      </c>
      <c r="AQ477" s="4">
        <f t="shared" si="183"/>
        <v>170.77563798628185</v>
      </c>
      <c r="AR477" s="4">
        <f t="shared" si="184"/>
        <v>8.7976786378030775E-2</v>
      </c>
      <c r="AS477" s="4">
        <f t="shared" si="185"/>
        <v>160.88576890963409</v>
      </c>
      <c r="AT477" s="4">
        <f t="shared" si="186"/>
        <v>2.4970445997238185E-2</v>
      </c>
      <c r="AU477" s="3">
        <f t="shared" si="187"/>
        <v>15.362615935417031</v>
      </c>
      <c r="AV477" s="4"/>
      <c r="AW477" s="4"/>
      <c r="AX477" s="4"/>
      <c r="AY477" s="4"/>
      <c r="AZ477" s="3">
        <f t="shared" si="178"/>
        <v>162.5242753501503</v>
      </c>
      <c r="BA477" s="3">
        <f t="shared" si="179"/>
        <v>30.891627999996821</v>
      </c>
      <c r="BB477" s="4">
        <f t="shared" si="180"/>
        <v>1.2537998736651232E-3</v>
      </c>
      <c r="BC477" s="4">
        <f t="shared" si="181"/>
        <v>3.5409036610237268E-2</v>
      </c>
      <c r="BD477" s="4">
        <f t="shared" si="188"/>
        <v>8.3478437185597915E-2</v>
      </c>
      <c r="BE477" s="4"/>
    </row>
    <row r="478" spans="27:57" x14ac:dyDescent="0.2">
      <c r="AA478">
        <v>173.49599314307235</v>
      </c>
      <c r="AB478">
        <v>113.2874544139223</v>
      </c>
      <c r="AC478">
        <v>600</v>
      </c>
      <c r="AE478" s="3">
        <f t="shared" si="167"/>
        <v>157.37344238111672</v>
      </c>
      <c r="AF478" s="3">
        <f t="shared" si="168"/>
        <v>259.93664307183627</v>
      </c>
      <c r="AG478" s="4">
        <f t="shared" si="169"/>
        <v>8.6355222478398559E-3</v>
      </c>
      <c r="AH478" s="4">
        <f t="shared" si="170"/>
        <v>9.2927510715825459E-2</v>
      </c>
      <c r="AI478" s="4">
        <f t="shared" si="182"/>
        <v>0.37313086953077923</v>
      </c>
      <c r="AJ478" s="3">
        <f t="shared" si="171"/>
        <v>164.27184427709537</v>
      </c>
      <c r="AK478" s="4">
        <f t="shared" si="172"/>
        <v>5.3166350985237747E-2</v>
      </c>
      <c r="AL478" s="4">
        <f t="shared" si="173"/>
        <v>0.49041433614861513</v>
      </c>
      <c r="AM478" s="3">
        <f t="shared" si="174"/>
        <v>159.41376281112832</v>
      </c>
      <c r="AN478" s="4">
        <f t="shared" si="175"/>
        <v>8.1167467195229187E-2</v>
      </c>
      <c r="AO478" s="3">
        <f t="shared" si="176"/>
        <v>992.68182186310469</v>
      </c>
      <c r="AP478" s="4">
        <f t="shared" si="177"/>
        <v>4.7216411968920573</v>
      </c>
      <c r="AQ478" s="4">
        <f t="shared" si="183"/>
        <v>163.76052125761169</v>
      </c>
      <c r="AR478" s="4">
        <f t="shared" si="184"/>
        <v>5.6113525788646743E-2</v>
      </c>
      <c r="AS478" s="4">
        <f t="shared" si="185"/>
        <v>154.22262848793616</v>
      </c>
      <c r="AT478" s="4">
        <f t="shared" si="186"/>
        <v>0.1110882407482606</v>
      </c>
      <c r="AU478" s="3">
        <f t="shared" si="187"/>
        <v>371.46258512985298</v>
      </c>
      <c r="AV478" s="4"/>
      <c r="AW478" s="4"/>
      <c r="AX478" s="4"/>
      <c r="AY478" s="4"/>
      <c r="AZ478" s="3">
        <f t="shared" si="178"/>
        <v>154.76153642524017</v>
      </c>
      <c r="BA478" s="3">
        <f t="shared" si="179"/>
        <v>350.97986851232758</v>
      </c>
      <c r="BB478" s="4">
        <f t="shared" si="180"/>
        <v>1.1660127742145582E-2</v>
      </c>
      <c r="BC478" s="4">
        <f t="shared" si="181"/>
        <v>0.10798207139217872</v>
      </c>
      <c r="BD478" s="4">
        <f t="shared" si="188"/>
        <v>0.46738224025910596</v>
      </c>
      <c r="BE478" s="4"/>
    </row>
    <row r="479" spans="27:57" x14ac:dyDescent="0.2">
      <c r="AA479">
        <v>160.9658139392356</v>
      </c>
      <c r="AB479">
        <v>115.45053280872467</v>
      </c>
      <c r="AC479">
        <v>600</v>
      </c>
      <c r="AE479" s="3">
        <f t="shared" si="167"/>
        <v>152.08425588475643</v>
      </c>
      <c r="AF479" s="3">
        <f t="shared" si="168"/>
        <v>78.882073475083843</v>
      </c>
      <c r="AG479" s="4">
        <f t="shared" si="169"/>
        <v>3.0444652259183969E-3</v>
      </c>
      <c r="AH479" s="4">
        <f t="shared" si="170"/>
        <v>5.5176672842047997E-2</v>
      </c>
      <c r="AI479" s="4">
        <f t="shared" si="182"/>
        <v>0.1644372057924765</v>
      </c>
      <c r="AJ479" s="3">
        <f t="shared" si="171"/>
        <v>158.65950707105807</v>
      </c>
      <c r="AK479" s="4">
        <f t="shared" si="172"/>
        <v>1.4327929712132275E-2</v>
      </c>
      <c r="AL479" s="4">
        <f t="shared" si="173"/>
        <v>3.3044602701855552E-2</v>
      </c>
      <c r="AM479" s="3">
        <f t="shared" si="174"/>
        <v>153.92156934140186</v>
      </c>
      <c r="AN479" s="4">
        <f t="shared" si="175"/>
        <v>4.3762364352053863E-2</v>
      </c>
      <c r="AO479" s="3">
        <f t="shared" si="176"/>
        <v>1002.517544669761</v>
      </c>
      <c r="AP479" s="4">
        <f t="shared" si="177"/>
        <v>5.2281395045050383</v>
      </c>
      <c r="AQ479" s="4">
        <f t="shared" si="183"/>
        <v>158.8415203431604</v>
      </c>
      <c r="AR479" s="4">
        <f t="shared" si="184"/>
        <v>1.3197172393866956E-2</v>
      </c>
      <c r="AS479" s="4">
        <f t="shared" si="185"/>
        <v>149.55618368607</v>
      </c>
      <c r="AT479" s="4">
        <f t="shared" si="186"/>
        <v>7.0882319505884167E-2</v>
      </c>
      <c r="AU479" s="3">
        <f t="shared" si="187"/>
        <v>130.17966251395177</v>
      </c>
      <c r="AV479" s="4"/>
      <c r="AW479" s="4"/>
      <c r="AX479" s="4"/>
      <c r="AY479" s="4"/>
      <c r="AZ479" s="3">
        <f t="shared" si="178"/>
        <v>149.35401055211207</v>
      </c>
      <c r="BA479" s="3">
        <f t="shared" si="179"/>
        <v>134.83397790121347</v>
      </c>
      <c r="BB479" s="4">
        <f t="shared" si="180"/>
        <v>5.2039372053544735E-3</v>
      </c>
      <c r="BC479" s="4">
        <f t="shared" si="181"/>
        <v>7.213831995101129E-2</v>
      </c>
      <c r="BD479" s="4">
        <f t="shared" si="188"/>
        <v>0.24581923372167855</v>
      </c>
      <c r="BE479" s="4"/>
    </row>
    <row r="480" spans="27:57" x14ac:dyDescent="0.2">
      <c r="AA480">
        <v>133.66172822437525</v>
      </c>
      <c r="AB480">
        <v>116.09361824673118</v>
      </c>
      <c r="AC480">
        <v>600</v>
      </c>
      <c r="AE480" s="3">
        <f t="shared" si="167"/>
        <v>150.56889427943005</v>
      </c>
      <c r="AF480" s="3">
        <f t="shared" si="168"/>
        <v>285.85226401319733</v>
      </c>
      <c r="AG480" s="4">
        <f t="shared" si="169"/>
        <v>1.6000276653555828E-2</v>
      </c>
      <c r="AH480" s="4">
        <f t="shared" si="170"/>
        <v>0.12649219997120703</v>
      </c>
      <c r="AI480" s="4">
        <f t="shared" si="182"/>
        <v>0.52011473187027202</v>
      </c>
      <c r="AJ480" s="3">
        <f t="shared" si="171"/>
        <v>157.05496938042504</v>
      </c>
      <c r="AK480" s="4">
        <f t="shared" si="172"/>
        <v>0.17501824543806602</v>
      </c>
      <c r="AL480" s="4">
        <f t="shared" si="173"/>
        <v>4.0942440222413872</v>
      </c>
      <c r="AM480" s="3">
        <f t="shared" si="174"/>
        <v>152.35217046000528</v>
      </c>
      <c r="AN480" s="4">
        <f t="shared" si="175"/>
        <v>0.13983391120197669</v>
      </c>
      <c r="AO480" s="3">
        <f t="shared" si="176"/>
        <v>1005.4049695191754</v>
      </c>
      <c r="AP480" s="4">
        <f t="shared" si="177"/>
        <v>6.5220108469001863</v>
      </c>
      <c r="AQ480" s="4">
        <f t="shared" si="183"/>
        <v>157.4291628879806</v>
      </c>
      <c r="AR480" s="4">
        <f t="shared" si="184"/>
        <v>0.17781780154531168</v>
      </c>
      <c r="AS480" s="4">
        <f t="shared" si="185"/>
        <v>148.21721163616252</v>
      </c>
      <c r="AT480" s="4">
        <f t="shared" si="186"/>
        <v>0.10889791419839542</v>
      </c>
      <c r="AU480" s="3">
        <f t="shared" si="187"/>
        <v>211.86209735081422</v>
      </c>
      <c r="AV480" s="4"/>
      <c r="AW480" s="4"/>
      <c r="AX480" s="4"/>
      <c r="AY480" s="4"/>
      <c r="AZ480" s="3">
        <f t="shared" si="178"/>
        <v>147.80713931380913</v>
      </c>
      <c r="BA480" s="3">
        <f t="shared" si="179"/>
        <v>200.09265488907894</v>
      </c>
      <c r="BB480" s="4">
        <f t="shared" si="180"/>
        <v>1.1199973684385174E-2</v>
      </c>
      <c r="BC480" s="4">
        <f t="shared" si="181"/>
        <v>0.10582992811291697</v>
      </c>
      <c r="BD480" s="4">
        <f t="shared" si="188"/>
        <v>0.39803044099223078</v>
      </c>
      <c r="BE480" s="4"/>
    </row>
    <row r="481" spans="27:57" x14ac:dyDescent="0.2">
      <c r="AA481">
        <v>136.2200017096971</v>
      </c>
      <c r="AB481">
        <v>119.44757103745704</v>
      </c>
      <c r="AC481">
        <v>600</v>
      </c>
      <c r="AE481" s="3">
        <f t="shared" si="167"/>
        <v>143.05987203417627</v>
      </c>
      <c r="AF481" s="3">
        <f t="shared" si="168"/>
        <v>46.783826055690717</v>
      </c>
      <c r="AG481" s="4">
        <f t="shared" si="169"/>
        <v>2.521238750353942E-3</v>
      </c>
      <c r="AH481" s="4">
        <f t="shared" si="170"/>
        <v>5.0211938325003369E-2</v>
      </c>
      <c r="AI481" s="4">
        <f t="shared" si="182"/>
        <v>0.13132001412379177</v>
      </c>
      <c r="AJ481" s="3">
        <f t="shared" si="171"/>
        <v>149.12711070021626</v>
      </c>
      <c r="AK481" s="4">
        <f t="shared" si="172"/>
        <v>9.4751936782572682E-2</v>
      </c>
      <c r="AL481" s="4">
        <f t="shared" si="173"/>
        <v>1.2229735751154474</v>
      </c>
      <c r="AM481" s="3">
        <f t="shared" si="174"/>
        <v>144.60342688112965</v>
      </c>
      <c r="AN481" s="4">
        <f t="shared" si="175"/>
        <v>6.1543276069682781E-2</v>
      </c>
      <c r="AO481" s="3">
        <f t="shared" si="176"/>
        <v>1020.1853050849471</v>
      </c>
      <c r="AP481" s="4">
        <f t="shared" si="177"/>
        <v>6.4892474840743084</v>
      </c>
      <c r="AQ481" s="4">
        <f t="shared" si="183"/>
        <v>150.4084720027715</v>
      </c>
      <c r="AR481" s="4">
        <f t="shared" si="184"/>
        <v>0.10415849445745798</v>
      </c>
      <c r="AS481" s="4">
        <f t="shared" si="185"/>
        <v>141.56703156795118</v>
      </c>
      <c r="AT481" s="4">
        <f t="shared" si="186"/>
        <v>3.9252898187810227E-2</v>
      </c>
      <c r="AU481" s="3">
        <f t="shared" si="187"/>
        <v>28.590728305060594</v>
      </c>
      <c r="AV481" s="4"/>
      <c r="AW481" s="4"/>
      <c r="AX481" s="4"/>
      <c r="AY481" s="4"/>
      <c r="AZ481" s="3">
        <f t="shared" si="178"/>
        <v>140.15799894966648</v>
      </c>
      <c r="BA481" s="3">
        <f t="shared" si="179"/>
        <v>15.507822262006432</v>
      </c>
      <c r="BB481" s="4">
        <f t="shared" si="180"/>
        <v>8.357358881684755E-4</v>
      </c>
      <c r="BC481" s="4">
        <f t="shared" si="181"/>
        <v>2.8909096979471281E-2</v>
      </c>
      <c r="BD481" s="4">
        <f t="shared" si="188"/>
        <v>5.736833291068176E-2</v>
      </c>
      <c r="BE481" s="4"/>
    </row>
    <row r="482" spans="27:57" x14ac:dyDescent="0.2">
      <c r="AA482">
        <v>122.42763665891748</v>
      </c>
      <c r="AB482">
        <v>122.288079516564</v>
      </c>
      <c r="AC482">
        <v>600</v>
      </c>
      <c r="AE482" s="3">
        <f t="shared" si="167"/>
        <v>137.1781463681065</v>
      </c>
      <c r="AF482" s="3">
        <f t="shared" si="168"/>
        <v>217.57753668087949</v>
      </c>
      <c r="AG482" s="4">
        <f t="shared" si="169"/>
        <v>1.4516272882200629E-2</v>
      </c>
      <c r="AH482" s="4">
        <f t="shared" si="170"/>
        <v>0.12048349630634325</v>
      </c>
      <c r="AI482" s="4">
        <f t="shared" si="182"/>
        <v>0.46273364270402656</v>
      </c>
      <c r="AJ482" s="3">
        <f t="shared" si="171"/>
        <v>142.94498583780424</v>
      </c>
      <c r="AK482" s="4">
        <f t="shared" si="172"/>
        <v>0.16758756224338422</v>
      </c>
      <c r="AL482" s="4">
        <f t="shared" si="173"/>
        <v>3.4384525325859334</v>
      </c>
      <c r="AM482" s="3">
        <f t="shared" si="174"/>
        <v>138.56777791602153</v>
      </c>
      <c r="AN482" s="4">
        <f t="shared" si="175"/>
        <v>0.13183413237053956</v>
      </c>
      <c r="AO482" s="3">
        <f t="shared" si="176"/>
        <v>1032.3294389804398</v>
      </c>
      <c r="AP482" s="4">
        <f t="shared" si="177"/>
        <v>7.4321601490724047</v>
      </c>
      <c r="AQ482" s="4">
        <f t="shared" si="183"/>
        <v>144.88101665880134</v>
      </c>
      <c r="AR482" s="4">
        <f t="shared" si="184"/>
        <v>0.18340123694814775</v>
      </c>
      <c r="AS482" s="4">
        <f t="shared" si="185"/>
        <v>136.33791113607612</v>
      </c>
      <c r="AT482" s="4">
        <f t="shared" si="186"/>
        <v>0.11362037899916799</v>
      </c>
      <c r="AU482" s="3">
        <f t="shared" si="187"/>
        <v>193.49573602989099</v>
      </c>
      <c r="AV482" s="4"/>
      <c r="AW482" s="4"/>
      <c r="AX482" s="4"/>
      <c r="AY482" s="4"/>
      <c r="AZ482" s="3">
        <f t="shared" si="178"/>
        <v>134.18548819080786</v>
      </c>
      <c r="BA482" s="3">
        <f t="shared" si="179"/>
        <v>138.24707264597697</v>
      </c>
      <c r="BB482" s="4">
        <f t="shared" si="180"/>
        <v>9.223526758820844E-3</v>
      </c>
      <c r="BC482" s="4">
        <f t="shared" si="181"/>
        <v>9.6039193868028921E-2</v>
      </c>
      <c r="BD482" s="4">
        <f t="shared" si="188"/>
        <v>0.32931574245795425</v>
      </c>
      <c r="BE482" s="4"/>
    </row>
    <row r="483" spans="27:57" x14ac:dyDescent="0.2">
      <c r="AA483">
        <v>133.21187752177394</v>
      </c>
      <c r="AB483">
        <v>126.60552870254513</v>
      </c>
      <c r="AC483">
        <v>600</v>
      </c>
      <c r="AE483" s="3">
        <f t="shared" si="167"/>
        <v>128.98258363457404</v>
      </c>
      <c r="AF483" s="3">
        <f t="shared" si="168"/>
        <v>17.88692678430645</v>
      </c>
      <c r="AG483" s="4">
        <f t="shared" si="169"/>
        <v>1.007975161846702E-3</v>
      </c>
      <c r="AH483" s="4">
        <f t="shared" si="170"/>
        <v>3.1748624566218644E-2</v>
      </c>
      <c r="AI483" s="4">
        <f t="shared" si="182"/>
        <v>6.5291830962591238E-2</v>
      </c>
      <c r="AJ483" s="3">
        <f t="shared" si="171"/>
        <v>134.37343983566299</v>
      </c>
      <c r="AK483" s="4">
        <f t="shared" si="172"/>
        <v>8.7196602547636066E-3</v>
      </c>
      <c r="AL483" s="4">
        <f t="shared" si="173"/>
        <v>1.0128428741849597E-2</v>
      </c>
      <c r="AM483" s="3">
        <f t="shared" si="174"/>
        <v>130.21027998549172</v>
      </c>
      <c r="AN483" s="4">
        <f t="shared" si="175"/>
        <v>2.2532506801366849E-2</v>
      </c>
      <c r="AO483" s="3">
        <f t="shared" si="176"/>
        <v>1050.1135265675064</v>
      </c>
      <c r="AP483" s="4">
        <f t="shared" si="177"/>
        <v>6.8830322498522083</v>
      </c>
      <c r="AQ483" s="4">
        <f t="shared" si="183"/>
        <v>137.13192094042361</v>
      </c>
      <c r="AR483" s="4">
        <f t="shared" si="184"/>
        <v>2.9427131360782184E-2</v>
      </c>
      <c r="AS483" s="4">
        <f t="shared" si="185"/>
        <v>129.01669699135468</v>
      </c>
      <c r="AT483" s="4">
        <f t="shared" si="186"/>
        <v>3.1492541119192224E-2</v>
      </c>
      <c r="AU483" s="3">
        <f t="shared" si="187"/>
        <v>17.599539682808864</v>
      </c>
      <c r="AV483" s="4"/>
      <c r="AW483" s="4"/>
      <c r="AX483" s="4"/>
      <c r="AY483" s="4"/>
      <c r="AZ483" s="3">
        <f t="shared" si="178"/>
        <v>125.89196139209039</v>
      </c>
      <c r="BA483" s="3">
        <f t="shared" si="179"/>
        <v>53.581172145601379</v>
      </c>
      <c r="BB483" s="4">
        <f t="shared" si="180"/>
        <v>3.0194393546008284E-3</v>
      </c>
      <c r="BC483" s="4">
        <f t="shared" si="181"/>
        <v>5.4949425425575002E-2</v>
      </c>
      <c r="BD483" s="4">
        <f t="shared" si="188"/>
        <v>0.14866755810984414</v>
      </c>
      <c r="BE483" s="4"/>
    </row>
    <row r="484" spans="27:57" x14ac:dyDescent="0.2">
      <c r="AA484">
        <v>116.12697928070791</v>
      </c>
      <c r="AB484">
        <v>129.73170011298777</v>
      </c>
      <c r="AC484">
        <v>600</v>
      </c>
      <c r="AE484" s="3">
        <f t="shared" si="167"/>
        <v>123.54860830644728</v>
      </c>
      <c r="AF484" s="3">
        <f t="shared" si="168"/>
        <v>55.08057739569702</v>
      </c>
      <c r="AG484" s="4">
        <f t="shared" si="169"/>
        <v>4.084437226089122E-3</v>
      </c>
      <c r="AH484" s="4">
        <f t="shared" si="170"/>
        <v>6.3909601986627346E-2</v>
      </c>
      <c r="AI484" s="4">
        <f t="shared" si="182"/>
        <v>0.17410680018584396</v>
      </c>
      <c r="AJ484" s="3">
        <f t="shared" si="171"/>
        <v>128.71887566715904</v>
      </c>
      <c r="AK484" s="4">
        <f t="shared" si="172"/>
        <v>0.10843213579174713</v>
      </c>
      <c r="AL484" s="4">
        <f t="shared" si="173"/>
        <v>1.3653662188512785</v>
      </c>
      <c r="AM484" s="3">
        <f t="shared" si="174"/>
        <v>124.70463447369701</v>
      </c>
      <c r="AN484" s="4">
        <f t="shared" si="175"/>
        <v>7.3864447746072537E-2</v>
      </c>
      <c r="AO484" s="3">
        <f t="shared" si="176"/>
        <v>1062.4709500309059</v>
      </c>
      <c r="AP484" s="4">
        <f t="shared" si="177"/>
        <v>8.1492171467118606</v>
      </c>
      <c r="AQ484" s="4">
        <f t="shared" si="183"/>
        <v>131.96004863769073</v>
      </c>
      <c r="AR484" s="4">
        <f t="shared" si="184"/>
        <v>0.13634272978642056</v>
      </c>
      <c r="AS484" s="4">
        <f t="shared" si="185"/>
        <v>124.13651530730517</v>
      </c>
      <c r="AT484" s="4">
        <f t="shared" si="186"/>
        <v>6.8972223993153309E-2</v>
      </c>
      <c r="AU484" s="3">
        <f t="shared" si="187"/>
        <v>64.15266736135942</v>
      </c>
      <c r="AV484" s="4"/>
      <c r="AW484" s="4"/>
      <c r="AX484" s="4"/>
      <c r="AY484" s="4"/>
      <c r="AZ484" s="3">
        <f t="shared" si="178"/>
        <v>120.41179490302574</v>
      </c>
      <c r="BA484" s="3">
        <f t="shared" si="179"/>
        <v>18.359644917258866</v>
      </c>
      <c r="BB484" s="4">
        <f t="shared" si="180"/>
        <v>1.3614384725692491E-3</v>
      </c>
      <c r="BC484" s="4">
        <f t="shared" si="181"/>
        <v>3.6897675706868707E-2</v>
      </c>
      <c r="BD484" s="4">
        <f t="shared" si="188"/>
        <v>7.6377436694937809E-2</v>
      </c>
      <c r="BE484" s="4"/>
    </row>
    <row r="485" spans="27:57" x14ac:dyDescent="0.2">
      <c r="AA485">
        <v>115.94213058131984</v>
      </c>
      <c r="AB485">
        <v>138.60410830908799</v>
      </c>
      <c r="AC485">
        <v>600</v>
      </c>
      <c r="AE485" s="3">
        <f t="shared" si="167"/>
        <v>110.05498562068877</v>
      </c>
      <c r="AF485" s="3">
        <f t="shared" si="168"/>
        <v>34.658475787483873</v>
      </c>
      <c r="AG485" s="4">
        <f t="shared" si="169"/>
        <v>2.578261156902044E-3</v>
      </c>
      <c r="AH485" s="4">
        <f t="shared" si="170"/>
        <v>5.0776580791759146E-2</v>
      </c>
      <c r="AI485" s="4">
        <f t="shared" si="182"/>
        <v>0.12320144957364228</v>
      </c>
      <c r="AJ485" s="3">
        <f t="shared" si="171"/>
        <v>114.78427946914292</v>
      </c>
      <c r="AK485" s="4">
        <f t="shared" si="172"/>
        <v>9.9864570917543305E-3</v>
      </c>
      <c r="AL485" s="4">
        <f t="shared" si="173"/>
        <v>1.1562830450394922E-2</v>
      </c>
      <c r="AM485" s="3">
        <f t="shared" si="174"/>
        <v>111.16754543248199</v>
      </c>
      <c r="AN485" s="4">
        <f t="shared" si="175"/>
        <v>4.1180760823513109E-2</v>
      </c>
      <c r="AO485" s="3">
        <f t="shared" si="176"/>
        <v>1095.0941625393075</v>
      </c>
      <c r="AP485" s="4">
        <f t="shared" si="177"/>
        <v>8.4451788754324042</v>
      </c>
      <c r="AQ485" s="4">
        <f t="shared" si="183"/>
        <v>118.98110528510418</v>
      </c>
      <c r="AR485" s="4">
        <f t="shared" si="184"/>
        <v>2.6211133852269933E-2</v>
      </c>
      <c r="AS485" s="4">
        <f t="shared" si="185"/>
        <v>111.91022052501475</v>
      </c>
      <c r="AT485" s="4">
        <f t="shared" si="186"/>
        <v>3.4775193763385094E-2</v>
      </c>
      <c r="AU485" s="3">
        <f t="shared" si="187"/>
        <v>16.256298702134146</v>
      </c>
      <c r="AV485" s="4"/>
      <c r="AW485" s="4"/>
      <c r="AX485" s="4"/>
      <c r="AY485" s="4"/>
      <c r="AZ485" s="3">
        <f t="shared" si="178"/>
        <v>106.87034959080708</v>
      </c>
      <c r="BA485" s="3">
        <f t="shared" si="179"/>
        <v>82.297210339828737</v>
      </c>
      <c r="BB485" s="4">
        <f t="shared" si="180"/>
        <v>6.1221301837284803E-3</v>
      </c>
      <c r="BC485" s="4">
        <f t="shared" si="181"/>
        <v>7.8244042480744055E-2</v>
      </c>
      <c r="BD485" s="4">
        <f t="shared" si="188"/>
        <v>0.2356663408766565</v>
      </c>
      <c r="BE485" s="4"/>
    </row>
    <row r="486" spans="27:57" x14ac:dyDescent="0.2">
      <c r="AA486">
        <v>102.14438440329855</v>
      </c>
      <c r="AB486">
        <v>138.68563734917686</v>
      </c>
      <c r="AC486">
        <v>600</v>
      </c>
      <c r="AE486" s="3">
        <f t="shared" si="167"/>
        <v>109.94266713133719</v>
      </c>
      <c r="AF486" s="3">
        <f t="shared" si="168"/>
        <v>60.813213506425818</v>
      </c>
      <c r="AG486" s="4">
        <f t="shared" si="169"/>
        <v>5.8286632172961771E-3</v>
      </c>
      <c r="AH486" s="4">
        <f t="shared" si="170"/>
        <v>7.6345682374946239E-2</v>
      </c>
      <c r="AI486" s="4">
        <f t="shared" si="182"/>
        <v>0.21319841391294383</v>
      </c>
      <c r="AJ486" s="3">
        <f t="shared" si="171"/>
        <v>114.66896784324825</v>
      </c>
      <c r="AK486" s="4">
        <f t="shared" si="172"/>
        <v>0.12261646602615633</v>
      </c>
      <c r="AL486" s="4">
        <f t="shared" si="173"/>
        <v>1.5357201598563535</v>
      </c>
      <c r="AM486" s="3">
        <f t="shared" si="174"/>
        <v>111.05572635548538</v>
      </c>
      <c r="AN486" s="4">
        <f t="shared" si="175"/>
        <v>8.7242602755350854E-2</v>
      </c>
      <c r="AO486" s="3">
        <f t="shared" si="176"/>
        <v>1095.3768397170386</v>
      </c>
      <c r="AP486" s="4">
        <f t="shared" si="177"/>
        <v>9.7238087156327868</v>
      </c>
      <c r="AQ486" s="4">
        <f t="shared" si="183"/>
        <v>118.87216886117537</v>
      </c>
      <c r="AR486" s="4">
        <f t="shared" si="184"/>
        <v>0.16376607050496486</v>
      </c>
      <c r="AS486" s="4">
        <f t="shared" si="185"/>
        <v>111.80772158395055</v>
      </c>
      <c r="AT486" s="4">
        <f t="shared" si="186"/>
        <v>9.4604683723953698E-2</v>
      </c>
      <c r="AU486" s="3">
        <f t="shared" si="187"/>
        <v>93.380085466971494</v>
      </c>
      <c r="AV486" s="4"/>
      <c r="AW486" s="4"/>
      <c r="AX486" s="4"/>
      <c r="AY486" s="4"/>
      <c r="AZ486" s="3">
        <f t="shared" si="178"/>
        <v>106.75804247208319</v>
      </c>
      <c r="BA486" s="3">
        <f t="shared" si="179"/>
        <v>21.285840775661658</v>
      </c>
      <c r="BB486" s="4">
        <f t="shared" si="180"/>
        <v>2.0401486786290712E-3</v>
      </c>
      <c r="BC486" s="4">
        <f t="shared" si="181"/>
        <v>4.51680050326453E-2</v>
      </c>
      <c r="BD486" s="4">
        <f t="shared" si="188"/>
        <v>9.7018289062822297E-2</v>
      </c>
      <c r="BE486" s="4"/>
    </row>
    <row r="487" spans="27:57" x14ac:dyDescent="0.2">
      <c r="AA487">
        <v>103.5187578522581</v>
      </c>
      <c r="AB487">
        <v>142.54005818509543</v>
      </c>
      <c r="AC487">
        <v>600</v>
      </c>
      <c r="AE487" s="3">
        <f t="shared" si="167"/>
        <v>104.84600169807918</v>
      </c>
      <c r="AF487" s="3">
        <f t="shared" si="168"/>
        <v>1.7615762262699119</v>
      </c>
      <c r="AG487" s="4">
        <f t="shared" si="169"/>
        <v>1.6438543539066777E-4</v>
      </c>
      <c r="AH487" s="4">
        <f t="shared" si="170"/>
        <v>1.2821288367035029E-2</v>
      </c>
      <c r="AI487" s="4">
        <f t="shared" si="182"/>
        <v>1.4770902391691628E-2</v>
      </c>
      <c r="AJ487" s="3">
        <f t="shared" si="171"/>
        <v>109.44901724090489</v>
      </c>
      <c r="AK487" s="4">
        <f t="shared" si="172"/>
        <v>5.7286809769398997E-2</v>
      </c>
      <c r="AL487" s="4">
        <f t="shared" si="173"/>
        <v>0.33972564148060103</v>
      </c>
      <c r="AM487" s="3">
        <f t="shared" si="174"/>
        <v>105.99781078992983</v>
      </c>
      <c r="AN487" s="4">
        <f t="shared" si="175"/>
        <v>2.3947862098672272E-2</v>
      </c>
      <c r="AO487" s="3">
        <f t="shared" si="176"/>
        <v>1108.3796269536342</v>
      </c>
      <c r="AP487" s="4">
        <f t="shared" si="177"/>
        <v>9.7070414092054005</v>
      </c>
      <c r="AQ487" s="4">
        <f t="shared" si="183"/>
        <v>113.91170294312033</v>
      </c>
      <c r="AR487" s="4">
        <f t="shared" si="184"/>
        <v>0.1003967329833597</v>
      </c>
      <c r="AS487" s="4">
        <f t="shared" si="185"/>
        <v>107.14241574669317</v>
      </c>
      <c r="AT487" s="4">
        <f t="shared" si="186"/>
        <v>3.5004843273010983E-2</v>
      </c>
      <c r="AU487" s="3">
        <f t="shared" si="187"/>
        <v>13.130896535901602</v>
      </c>
      <c r="AV487" s="4"/>
      <c r="AW487" s="4"/>
      <c r="AX487" s="4"/>
      <c r="AY487" s="4"/>
      <c r="AZ487" s="3">
        <f t="shared" si="178"/>
        <v>101.66916522781314</v>
      </c>
      <c r="BA487" s="3">
        <f t="shared" si="179"/>
        <v>3.4209928764012183</v>
      </c>
      <c r="BB487" s="4">
        <f t="shared" si="180"/>
        <v>3.1923762087001566E-4</v>
      </c>
      <c r="BC487" s="4">
        <f t="shared" si="181"/>
        <v>1.7867221968454292E-2</v>
      </c>
      <c r="BD487" s="4">
        <f t="shared" si="188"/>
        <v>2.4299373428270522E-2</v>
      </c>
      <c r="BE487" s="4"/>
    </row>
    <row r="488" spans="27:57" x14ac:dyDescent="0.2">
      <c r="AA488">
        <v>105.75913343542942</v>
      </c>
      <c r="AB488">
        <v>149.46053936174874</v>
      </c>
      <c r="AC488">
        <v>600</v>
      </c>
      <c r="AE488" s="3">
        <f t="shared" si="167"/>
        <v>96.642509680095429</v>
      </c>
      <c r="AF488" s="3">
        <f t="shared" si="168"/>
        <v>83.112828696320022</v>
      </c>
      <c r="AG488" s="4">
        <f t="shared" si="169"/>
        <v>7.4307439440599414E-3</v>
      </c>
      <c r="AH488" s="4">
        <f t="shared" si="170"/>
        <v>8.6201762998560194E-2</v>
      </c>
      <c r="AI488" s="4">
        <f t="shared" si="182"/>
        <v>0.26027542481037474</v>
      </c>
      <c r="AJ488" s="3">
        <f t="shared" si="171"/>
        <v>101.10132125748687</v>
      </c>
      <c r="AK488" s="4">
        <f t="shared" si="172"/>
        <v>4.4041701427010499E-2</v>
      </c>
      <c r="AL488" s="4">
        <f t="shared" si="173"/>
        <v>0.20513797324403912</v>
      </c>
      <c r="AM488" s="3">
        <f t="shared" si="174"/>
        <v>97.926827394044636</v>
      </c>
      <c r="AN488" s="4">
        <f t="shared" si="175"/>
        <v>7.405796347761065E-2</v>
      </c>
      <c r="AO488" s="3">
        <f t="shared" si="176"/>
        <v>1129.9294279743058</v>
      </c>
      <c r="AP488" s="4">
        <f t="shared" si="177"/>
        <v>9.6839890917239515</v>
      </c>
      <c r="AQ488" s="4">
        <f t="shared" si="183"/>
        <v>105.85136776407977</v>
      </c>
      <c r="AR488" s="4">
        <f t="shared" si="184"/>
        <v>8.7211690994671567E-4</v>
      </c>
      <c r="AS488" s="4">
        <f t="shared" si="185"/>
        <v>99.569813009606193</v>
      </c>
      <c r="AT488" s="4">
        <f t="shared" si="186"/>
        <v>5.8522798218671838E-2</v>
      </c>
      <c r="AU488" s="3">
        <f t="shared" si="187"/>
        <v>38.307687333512597</v>
      </c>
      <c r="AV488" s="4"/>
      <c r="AW488" s="4"/>
      <c r="AX488" s="4"/>
      <c r="AY488" s="4"/>
      <c r="AZ488" s="3">
        <f t="shared" si="178"/>
        <v>93.508565987076395</v>
      </c>
      <c r="BA488" s="3">
        <f t="shared" si="179"/>
        <v>150.07640280664674</v>
      </c>
      <c r="BB488" s="4">
        <f t="shared" si="180"/>
        <v>1.3417655719268852E-2</v>
      </c>
      <c r="BC488" s="4">
        <f t="shared" si="181"/>
        <v>0.11583460501624224</v>
      </c>
      <c r="BD488" s="4">
        <f t="shared" si="188"/>
        <v>0.4054305074703714</v>
      </c>
      <c r="BE488" s="4"/>
    </row>
    <row r="489" spans="27:57" x14ac:dyDescent="0.2">
      <c r="AA489">
        <v>92.310272355938991</v>
      </c>
      <c r="AB489">
        <v>152.50904852931149</v>
      </c>
      <c r="AC489">
        <v>600</v>
      </c>
      <c r="AE489" s="3">
        <f t="shared" si="167"/>
        <v>93.36843147431091</v>
      </c>
      <c r="AF489" s="3">
        <f t="shared" si="168"/>
        <v>1.1197007197936355</v>
      </c>
      <c r="AG489" s="4">
        <f t="shared" si="169"/>
        <v>1.31401974976475E-4</v>
      </c>
      <c r="AH489" s="4">
        <f t="shared" si="170"/>
        <v>1.1463070050229781E-2</v>
      </c>
      <c r="AI489" s="4">
        <f t="shared" si="182"/>
        <v>1.1791700386010309E-2</v>
      </c>
      <c r="AJ489" s="3">
        <f t="shared" si="171"/>
        <v>97.789686371912168</v>
      </c>
      <c r="AK489" s="4">
        <f t="shared" si="172"/>
        <v>5.9358659400820697E-2</v>
      </c>
      <c r="AL489" s="4">
        <f t="shared" si="173"/>
        <v>0.32525067029023491</v>
      </c>
      <c r="AM489" s="3">
        <f t="shared" si="174"/>
        <v>94.731739476692326</v>
      </c>
      <c r="AN489" s="4">
        <f t="shared" si="175"/>
        <v>2.6231827281544617E-2</v>
      </c>
      <c r="AO489" s="3">
        <f t="shared" si="176"/>
        <v>1138.6805951863591</v>
      </c>
      <c r="AP489" s="4">
        <f t="shared" si="177"/>
        <v>11.33536166804625</v>
      </c>
      <c r="AQ489" s="4">
        <f t="shared" si="183"/>
        <v>102.60594412782882</v>
      </c>
      <c r="AR489" s="4">
        <f t="shared" si="184"/>
        <v>0.11153332678069423</v>
      </c>
      <c r="AS489" s="4">
        <f t="shared" si="185"/>
        <v>96.523450334196284</v>
      </c>
      <c r="AT489" s="4">
        <f t="shared" si="186"/>
        <v>4.5641485727739031E-2</v>
      </c>
      <c r="AU489" s="3">
        <f t="shared" si="187"/>
        <v>17.750868676472201</v>
      </c>
      <c r="AV489" s="4"/>
      <c r="AW489" s="4"/>
      <c r="AX489" s="4"/>
      <c r="AY489" s="4"/>
      <c r="AZ489" s="3">
        <f t="shared" si="178"/>
        <v>90.262260970853887</v>
      </c>
      <c r="BA489" s="3">
        <f t="shared" si="179"/>
        <v>4.1943506334382068</v>
      </c>
      <c r="BB489" s="4">
        <f t="shared" si="180"/>
        <v>4.9222613438989961E-4</v>
      </c>
      <c r="BC489" s="4">
        <f t="shared" si="181"/>
        <v>2.2186169890044103E-2</v>
      </c>
      <c r="BD489" s="4">
        <f t="shared" si="188"/>
        <v>3.1750350033770414E-2</v>
      </c>
      <c r="BE489" s="4"/>
    </row>
    <row r="490" spans="27:57" x14ac:dyDescent="0.2">
      <c r="AA490">
        <v>92.675691288990635</v>
      </c>
      <c r="AB490">
        <v>153.50754140043531</v>
      </c>
      <c r="AC490">
        <v>600</v>
      </c>
      <c r="AE490" s="3">
        <f t="shared" si="167"/>
        <v>92.336909338617403</v>
      </c>
      <c r="AF490" s="3">
        <f t="shared" si="168"/>
        <v>0.1147732098986908</v>
      </c>
      <c r="AG490" s="4">
        <f t="shared" si="169"/>
        <v>1.336315049496399E-5</v>
      </c>
      <c r="AH490" s="4">
        <f t="shared" si="170"/>
        <v>3.6555643196316476E-3</v>
      </c>
      <c r="AI490" s="4">
        <f t="shared" si="182"/>
        <v>2.127720420500522E-3</v>
      </c>
      <c r="AJ490" s="3">
        <f t="shared" si="171"/>
        <v>96.748830192484732</v>
      </c>
      <c r="AK490" s="4">
        <f t="shared" si="172"/>
        <v>4.3950456121150769E-2</v>
      </c>
      <c r="AL490" s="4">
        <f t="shared" si="173"/>
        <v>0.17901631265336948</v>
      </c>
      <c r="AM490" s="3">
        <f t="shared" si="174"/>
        <v>93.728389185863477</v>
      </c>
      <c r="AN490" s="4">
        <f t="shared" si="175"/>
        <v>1.1358943021964786E-2</v>
      </c>
      <c r="AO490" s="3">
        <f t="shared" si="176"/>
        <v>1141.4474028001657</v>
      </c>
      <c r="AP490" s="4">
        <f t="shared" si="177"/>
        <v>11.316578241005939</v>
      </c>
      <c r="AQ490" s="4">
        <f t="shared" si="183"/>
        <v>101.57986929506517</v>
      </c>
      <c r="AR490" s="4">
        <f t="shared" si="184"/>
        <v>9.6078894931666922E-2</v>
      </c>
      <c r="AS490" s="4">
        <f t="shared" si="185"/>
        <v>95.560614869142924</v>
      </c>
      <c r="AT490" s="4">
        <f t="shared" si="186"/>
        <v>3.1129237236075545E-2</v>
      </c>
      <c r="AU490" s="3">
        <f t="shared" si="187"/>
        <v>8.3227840633187036</v>
      </c>
      <c r="AV490" s="4"/>
      <c r="AW490" s="4"/>
      <c r="AX490" s="4"/>
      <c r="AY490" s="4"/>
      <c r="AZ490" s="3">
        <f t="shared" si="178"/>
        <v>89.240765735618197</v>
      </c>
      <c r="BA490" s="3">
        <f t="shared" si="179"/>
        <v>11.798713557210945</v>
      </c>
      <c r="BB490" s="4">
        <f t="shared" si="180"/>
        <v>1.37373508200349E-3</v>
      </c>
      <c r="BC490" s="4">
        <f t="shared" si="181"/>
        <v>3.7063932360227106E-2</v>
      </c>
      <c r="BD490" s="4">
        <f t="shared" si="188"/>
        <v>6.8692632332281248E-2</v>
      </c>
      <c r="BE490" s="4"/>
    </row>
    <row r="491" spans="27:57" x14ac:dyDescent="0.2">
      <c r="AA491">
        <v>77.500033820462718</v>
      </c>
      <c r="AB491">
        <v>170.1905056086097</v>
      </c>
      <c r="AC491">
        <v>600</v>
      </c>
      <c r="AE491" s="3">
        <f t="shared" si="167"/>
        <v>77.610938872795785</v>
      </c>
      <c r="AF491" s="3">
        <f t="shared" si="168"/>
        <v>1.2299930633000236E-2</v>
      </c>
      <c r="AG491" s="4">
        <f t="shared" si="169"/>
        <v>2.0478534689362493E-6</v>
      </c>
      <c r="AH491" s="4">
        <f t="shared" si="170"/>
        <v>1.4310323088373125E-3</v>
      </c>
      <c r="AI491" s="4">
        <f t="shared" si="182"/>
        <v>4.765682491971394E-4</v>
      </c>
      <c r="AJ491" s="3">
        <f t="shared" si="171"/>
        <v>82.033885355868705</v>
      </c>
      <c r="AK491" s="4">
        <f t="shared" si="172"/>
        <v>5.8501284604715764E-2</v>
      </c>
      <c r="AL491" s="4">
        <f t="shared" si="173"/>
        <v>0.26523613902831317</v>
      </c>
      <c r="AM491" s="3">
        <f t="shared" si="174"/>
        <v>79.596596389032541</v>
      </c>
      <c r="AN491" s="4">
        <f t="shared" si="175"/>
        <v>2.7052408434127123E-2</v>
      </c>
      <c r="AO491" s="3">
        <f t="shared" si="176"/>
        <v>1180.3122869123647</v>
      </c>
      <c r="AP491" s="4">
        <f t="shared" si="177"/>
        <v>14.229829313967615</v>
      </c>
      <c r="AQ491" s="4">
        <f t="shared" si="183"/>
        <v>86.726094840944171</v>
      </c>
      <c r="AR491" s="4">
        <f t="shared" si="184"/>
        <v>0.11904589670056957</v>
      </c>
      <c r="AS491" s="4">
        <f t="shared" si="185"/>
        <v>81.63713412517113</v>
      </c>
      <c r="AT491" s="4">
        <f t="shared" si="186"/>
        <v>5.338191612009429E-2</v>
      </c>
      <c r="AU491" s="3">
        <f t="shared" si="187"/>
        <v>17.115598931218432</v>
      </c>
      <c r="AV491" s="4"/>
      <c r="AW491" s="4"/>
      <c r="AX491" s="4"/>
      <c r="AY491" s="4"/>
      <c r="AZ491" s="3">
        <f t="shared" si="178"/>
        <v>74.725985013859201</v>
      </c>
      <c r="BA491" s="3">
        <f t="shared" si="179"/>
        <v>7.6953467814183965</v>
      </c>
      <c r="BB491" s="4">
        <f t="shared" si="180"/>
        <v>1.2812220711809898E-3</v>
      </c>
      <c r="BC491" s="4">
        <f t="shared" si="181"/>
        <v>3.5794162529398418E-2</v>
      </c>
      <c r="BD491" s="4">
        <f t="shared" si="188"/>
        <v>5.9616881481286084E-2</v>
      </c>
      <c r="BE491" s="4"/>
    </row>
    <row r="492" spans="27:57" x14ac:dyDescent="0.2">
      <c r="AA492">
        <v>85.139879238358816</v>
      </c>
      <c r="AB492">
        <v>172.26334871837707</v>
      </c>
      <c r="AC492">
        <v>600</v>
      </c>
      <c r="AE492" s="3">
        <f t="shared" si="167"/>
        <v>76.062321679473754</v>
      </c>
      <c r="AF492" s="3">
        <f t="shared" si="168"/>
        <v>82.402051234871323</v>
      </c>
      <c r="AG492" s="4">
        <f t="shared" si="169"/>
        <v>1.1367683228273206E-2</v>
      </c>
      <c r="AH492" s="4">
        <f t="shared" si="170"/>
        <v>0.10661933796583623</v>
      </c>
      <c r="AI492" s="4">
        <f t="shared" si="182"/>
        <v>0.32123324674731657</v>
      </c>
      <c r="AJ492" s="3">
        <f t="shared" si="171"/>
        <v>80.50375802799779</v>
      </c>
      <c r="AK492" s="4">
        <f t="shared" si="172"/>
        <v>5.4452992555717339E-2</v>
      </c>
      <c r="AL492" s="4">
        <f t="shared" si="173"/>
        <v>0.2524506737551922</v>
      </c>
      <c r="AM492" s="3">
        <f t="shared" si="174"/>
        <v>78.133773504647124</v>
      </c>
      <c r="AN492" s="4">
        <f t="shared" si="175"/>
        <v>8.2289354840371559E-2</v>
      </c>
      <c r="AO492" s="3">
        <f t="shared" si="176"/>
        <v>1184.1601484653766</v>
      </c>
      <c r="AP492" s="4">
        <f t="shared" si="177"/>
        <v>12.908407658768049</v>
      </c>
      <c r="AQ492" s="4">
        <f t="shared" si="183"/>
        <v>85.139768528585478</v>
      </c>
      <c r="AR492" s="4">
        <f t="shared" si="184"/>
        <v>1.3003280522422783E-6</v>
      </c>
      <c r="AS492" s="4">
        <f t="shared" si="185"/>
        <v>80.151623365416299</v>
      </c>
      <c r="AT492" s="4">
        <f t="shared" si="186"/>
        <v>5.8588947007750913E-2</v>
      </c>
      <c r="AU492" s="3">
        <f t="shared" si="187"/>
        <v>24.882696653945512</v>
      </c>
      <c r="AV492" s="4"/>
      <c r="AW492" s="4"/>
      <c r="AX492" s="4"/>
      <c r="AY492" s="4"/>
      <c r="AZ492" s="3">
        <f t="shared" si="178"/>
        <v>73.207093201528124</v>
      </c>
      <c r="BA492" s="3">
        <f t="shared" si="179"/>
        <v>142.39138260078153</v>
      </c>
      <c r="BB492" s="4">
        <f t="shared" si="180"/>
        <v>1.9643444642268131E-2</v>
      </c>
      <c r="BC492" s="4">
        <f t="shared" si="181"/>
        <v>0.14015507355164897</v>
      </c>
      <c r="BD492" s="4">
        <f t="shared" si="188"/>
        <v>0.48414979287666104</v>
      </c>
      <c r="BE492" s="4"/>
    </row>
    <row r="493" spans="27:57" x14ac:dyDescent="0.2">
      <c r="AA493">
        <v>74.312841925795823</v>
      </c>
      <c r="AB493">
        <v>172.80155468225374</v>
      </c>
      <c r="AC493">
        <v>600</v>
      </c>
      <c r="AE493" s="3">
        <f t="shared" si="167"/>
        <v>75.668896327197331</v>
      </c>
      <c r="AF493" s="3">
        <f t="shared" si="168"/>
        <v>1.838883539560402</v>
      </c>
      <c r="AG493" s="4">
        <f t="shared" si="169"/>
        <v>3.3298639130364331E-4</v>
      </c>
      <c r="AH493" s="4">
        <f t="shared" si="170"/>
        <v>1.824791471110174E-2</v>
      </c>
      <c r="AI493" s="4">
        <f t="shared" si="182"/>
        <v>2.1249650856757868E-2</v>
      </c>
      <c r="AJ493" s="3">
        <f t="shared" si="171"/>
        <v>80.115613439722182</v>
      </c>
      <c r="AK493" s="4">
        <f t="shared" si="172"/>
        <v>7.8085716594187657E-2</v>
      </c>
      <c r="AL493" s="4">
        <f t="shared" si="173"/>
        <v>0.45311357189727897</v>
      </c>
      <c r="AM493" s="3">
        <f t="shared" si="174"/>
        <v>77.762936549470425</v>
      </c>
      <c r="AN493" s="4">
        <f t="shared" si="175"/>
        <v>4.6426627407408959E-2</v>
      </c>
      <c r="AO493" s="3">
        <f t="shared" si="176"/>
        <v>1185.1234471102587</v>
      </c>
      <c r="AP493" s="4">
        <f t="shared" si="177"/>
        <v>14.947761065222741</v>
      </c>
      <c r="AQ493" s="4">
        <f t="shared" si="183"/>
        <v>84.735967822836727</v>
      </c>
      <c r="AR493" s="4">
        <f t="shared" si="184"/>
        <v>0.14026009000501943</v>
      </c>
      <c r="AS493" s="4">
        <f t="shared" si="185"/>
        <v>79.773524722245625</v>
      </c>
      <c r="AT493" s="4">
        <f t="shared" si="186"/>
        <v>7.348235722033751E-2</v>
      </c>
      <c r="AU493" s="3">
        <f t="shared" si="187"/>
        <v>29.819056603442835</v>
      </c>
      <c r="AV493" s="4"/>
      <c r="AW493" s="4"/>
      <c r="AX493" s="4"/>
      <c r="AY493" s="4"/>
      <c r="AZ493" s="3">
        <f t="shared" si="178"/>
        <v>72.821450845274867</v>
      </c>
      <c r="BA493" s="3">
        <f t="shared" si="179"/>
        <v>2.2242473550574626</v>
      </c>
      <c r="BB493" s="4">
        <f t="shared" si="180"/>
        <v>4.0276835601253696E-4</v>
      </c>
      <c r="BC493" s="4">
        <f t="shared" si="181"/>
        <v>2.0069089566109793E-2</v>
      </c>
      <c r="BD493" s="4">
        <f t="shared" si="188"/>
        <v>2.4508878670253084E-2</v>
      </c>
      <c r="BE493" s="4"/>
    </row>
    <row r="494" spans="27:57" x14ac:dyDescent="0.2">
      <c r="AA494">
        <v>79.604110603690671</v>
      </c>
      <c r="AB494">
        <v>181.07881405156232</v>
      </c>
      <c r="AC494">
        <v>600</v>
      </c>
      <c r="AE494" s="3">
        <f t="shared" si="167"/>
        <v>70.032901005208501</v>
      </c>
      <c r="AF494" s="3">
        <f t="shared" si="168"/>
        <v>91.608053178077228</v>
      </c>
      <c r="AG494" s="4">
        <f t="shared" si="169"/>
        <v>1.4456483500068803E-2</v>
      </c>
      <c r="AH494" s="4">
        <f t="shared" si="170"/>
        <v>0.12023511758246341</v>
      </c>
      <c r="AI494" s="4">
        <f t="shared" si="182"/>
        <v>0.371975850877658</v>
      </c>
      <c r="AJ494" s="3">
        <f t="shared" si="171"/>
        <v>74.582710070400182</v>
      </c>
      <c r="AK494" s="4">
        <f t="shared" si="172"/>
        <v>6.3079663791353033E-2</v>
      </c>
      <c r="AL494" s="4">
        <f t="shared" si="173"/>
        <v>0.31674825740168489</v>
      </c>
      <c r="AM494" s="3">
        <f t="shared" si="174"/>
        <v>72.487975980597483</v>
      </c>
      <c r="AN494" s="4">
        <f t="shared" si="175"/>
        <v>8.9394059793229633E-2</v>
      </c>
      <c r="AO494" s="3">
        <f t="shared" si="176"/>
        <v>1198.0725099851102</v>
      </c>
      <c r="AP494" s="4">
        <f t="shared" si="177"/>
        <v>14.05038497257658</v>
      </c>
      <c r="AQ494" s="4">
        <f t="shared" si="183"/>
        <v>78.914683173657835</v>
      </c>
      <c r="AR494" s="4">
        <f t="shared" si="184"/>
        <v>8.6607013733895344E-3</v>
      </c>
      <c r="AS494" s="4">
        <f t="shared" si="185"/>
        <v>74.324407241211944</v>
      </c>
      <c r="AT494" s="4">
        <f t="shared" si="186"/>
        <v>6.632450664217264E-2</v>
      </c>
      <c r="AU494" s="3">
        <f t="shared" si="187"/>
        <v>27.875267595769181</v>
      </c>
      <c r="AV494" s="4"/>
      <c r="AW494" s="4"/>
      <c r="AX494" s="4"/>
      <c r="AY494" s="4"/>
      <c r="AZ494" s="3">
        <f t="shared" si="178"/>
        <v>67.307297186289318</v>
      </c>
      <c r="BA494" s="3">
        <f t="shared" si="179"/>
        <v>151.21162022238192</v>
      </c>
      <c r="BB494" s="4">
        <f t="shared" si="180"/>
        <v>2.3862403106790008E-2</v>
      </c>
      <c r="BC494" s="4">
        <f t="shared" si="181"/>
        <v>0.15447460343626071</v>
      </c>
      <c r="BD494" s="4">
        <f t="shared" si="188"/>
        <v>0.54169319609444555</v>
      </c>
      <c r="BE494" s="4"/>
    </row>
    <row r="495" spans="27:57" x14ac:dyDescent="0.2">
      <c r="AA495">
        <v>67.647278178780297</v>
      </c>
      <c r="AB495">
        <v>192.59504948506546</v>
      </c>
      <c r="AC495">
        <v>600</v>
      </c>
      <c r="AE495" s="3">
        <f t="shared" si="167"/>
        <v>63.310001351087834</v>
      </c>
      <c r="AF495" s="3">
        <f t="shared" si="168"/>
        <v>18.811970280037997</v>
      </c>
      <c r="AG495" s="4">
        <f t="shared" si="169"/>
        <v>4.1108689246223519E-3</v>
      </c>
      <c r="AH495" s="4">
        <f t="shared" si="170"/>
        <v>6.4116058243020149E-2</v>
      </c>
      <c r="AI495" s="4">
        <f t="shared" si="182"/>
        <v>0.13352893517303865</v>
      </c>
      <c r="AJ495" s="3">
        <f t="shared" si="171"/>
        <v>68.057243868934236</v>
      </c>
      <c r="AK495" s="4">
        <f t="shared" si="172"/>
        <v>6.0603427246617245E-3</v>
      </c>
      <c r="AL495" s="4">
        <f t="shared" si="173"/>
        <v>2.4845325876853472E-3</v>
      </c>
      <c r="AM495" s="3">
        <f t="shared" si="174"/>
        <v>66.298122084085435</v>
      </c>
      <c r="AN495" s="4">
        <f t="shared" si="175"/>
        <v>1.9943981946018159E-2</v>
      </c>
      <c r="AO495" s="3">
        <f t="shared" si="176"/>
        <v>1210.2205358092046</v>
      </c>
      <c r="AP495" s="4">
        <f t="shared" si="177"/>
        <v>16.890158604915293</v>
      </c>
      <c r="AQ495" s="4">
        <f t="shared" si="183"/>
        <v>71.875652980163707</v>
      </c>
      <c r="AR495" s="4">
        <f t="shared" si="184"/>
        <v>6.2506207422101029E-2</v>
      </c>
      <c r="AS495" s="4">
        <f t="shared" si="185"/>
        <v>67.738868804932082</v>
      </c>
      <c r="AT495" s="4">
        <f t="shared" si="186"/>
        <v>1.3539439962347959E-3</v>
      </c>
      <c r="AU495" s="3">
        <f t="shared" si="187"/>
        <v>8.3888427988759885E-3</v>
      </c>
      <c r="AV495" s="4"/>
      <c r="AW495" s="4"/>
      <c r="AX495" s="4"/>
      <c r="AY495" s="4"/>
      <c r="AZ495" s="3">
        <f t="shared" si="178"/>
        <v>60.755247930185</v>
      </c>
      <c r="BA495" s="3">
        <f t="shared" si="179"/>
        <v>47.500080947552554</v>
      </c>
      <c r="BB495" s="4">
        <f t="shared" si="180"/>
        <v>1.0379912565115196E-2</v>
      </c>
      <c r="BC495" s="4">
        <f t="shared" si="181"/>
        <v>0.10188185591711213</v>
      </c>
      <c r="BD495" s="4">
        <f t="shared" si="188"/>
        <v>0.26746714074171485</v>
      </c>
      <c r="BE495" s="4"/>
    </row>
    <row r="496" spans="27:57" x14ac:dyDescent="0.2">
      <c r="AA496">
        <v>58.2840064658347</v>
      </c>
      <c r="AB496">
        <v>199.90884202268708</v>
      </c>
      <c r="AC496">
        <v>600</v>
      </c>
      <c r="AE496" s="3">
        <f t="shared" si="167"/>
        <v>59.598098796792726</v>
      </c>
      <c r="AF496" s="3">
        <f t="shared" si="168"/>
        <v>1.7268386542826979</v>
      </c>
      <c r="AG496" s="4">
        <f t="shared" si="169"/>
        <v>5.0833845674130244E-4</v>
      </c>
      <c r="AH496" s="4">
        <f t="shared" si="170"/>
        <v>2.2546362383792699E-2</v>
      </c>
      <c r="AI496" s="4">
        <f t="shared" si="182"/>
        <v>2.5845766917133327E-2</v>
      </c>
      <c r="AJ496" s="3">
        <f t="shared" si="171"/>
        <v>64.494441768558602</v>
      </c>
      <c r="AK496" s="4">
        <f t="shared" si="172"/>
        <v>0.1065547082176716</v>
      </c>
      <c r="AL496" s="4">
        <f t="shared" si="173"/>
        <v>0.66175112158647231</v>
      </c>
      <c r="AM496" s="3">
        <f t="shared" si="174"/>
        <v>62.936148993173894</v>
      </c>
      <c r="AN496" s="4">
        <f t="shared" si="175"/>
        <v>7.9818509560872719E-2</v>
      </c>
      <c r="AO496" s="3">
        <f t="shared" si="176"/>
        <v>1214.3634950466342</v>
      </c>
      <c r="AP496" s="4">
        <f t="shared" si="177"/>
        <v>19.83527829814647</v>
      </c>
      <c r="AQ496" s="4">
        <f t="shared" si="183"/>
        <v>67.941523226603891</v>
      </c>
      <c r="AR496" s="4">
        <f t="shared" si="184"/>
        <v>0.16569754459879654</v>
      </c>
      <c r="AS496" s="4">
        <f t="shared" si="185"/>
        <v>64.059433591236029</v>
      </c>
      <c r="AT496" s="4">
        <f t="shared" si="186"/>
        <v>9.9091113936836284E-2</v>
      </c>
      <c r="AU496" s="3">
        <f t="shared" si="187"/>
        <v>33.355558480821458</v>
      </c>
      <c r="AV496" s="4"/>
      <c r="AW496" s="4"/>
      <c r="AX496" s="4"/>
      <c r="AY496" s="4"/>
      <c r="AZ496" s="3">
        <f t="shared" si="178"/>
        <v>57.149663274407089</v>
      </c>
      <c r="BA496" s="3">
        <f t="shared" si="179"/>
        <v>1.2867344759381776</v>
      </c>
      <c r="BB496" s="4">
        <f t="shared" si="180"/>
        <v>3.7878270567550125E-4</v>
      </c>
      <c r="BC496" s="4">
        <f t="shared" si="181"/>
        <v>1.9462340703921027E-2</v>
      </c>
      <c r="BD496" s="4">
        <f t="shared" si="188"/>
        <v>2.0728472766065847E-2</v>
      </c>
      <c r="BE496" s="4"/>
    </row>
    <row r="497" spans="27:57" x14ac:dyDescent="0.2">
      <c r="AA497">
        <v>64.618751745663673</v>
      </c>
      <c r="AB497">
        <v>215.49656654600523</v>
      </c>
      <c r="AC497">
        <v>600</v>
      </c>
      <c r="AE497" s="3">
        <f t="shared" si="167"/>
        <v>52.838183820412269</v>
      </c>
      <c r="AF497" s="3">
        <f t="shared" si="168"/>
        <v>138.78178064146218</v>
      </c>
      <c r="AG497" s="4">
        <f t="shared" si="169"/>
        <v>3.3236503280302955E-2</v>
      </c>
      <c r="AH497" s="4">
        <f t="shared" si="170"/>
        <v>0.18230881295292051</v>
      </c>
      <c r="AI497" s="4">
        <f t="shared" si="182"/>
        <v>0.62573547485455094</v>
      </c>
      <c r="AJ497" s="3">
        <f t="shared" si="171"/>
        <v>58.093918472580732</v>
      </c>
      <c r="AK497" s="4">
        <f t="shared" si="172"/>
        <v>0.10097430075350841</v>
      </c>
      <c r="AL497" s="4">
        <f t="shared" si="173"/>
        <v>0.65884047728277551</v>
      </c>
      <c r="AM497" s="3">
        <f t="shared" si="174"/>
        <v>56.936443680590941</v>
      </c>
      <c r="AN497" s="4">
        <f t="shared" si="175"/>
        <v>0.11888666768602914</v>
      </c>
      <c r="AO497" s="3">
        <f t="shared" si="176"/>
        <v>1213.8658273675846</v>
      </c>
      <c r="AP497" s="4">
        <f t="shared" si="177"/>
        <v>17.785039861885643</v>
      </c>
      <c r="AQ497" s="4">
        <f t="shared" si="183"/>
        <v>60.682916585435628</v>
      </c>
      <c r="AR497" s="4">
        <f t="shared" si="184"/>
        <v>6.0908560656190089E-2</v>
      </c>
      <c r="AS497" s="4">
        <f t="shared" si="185"/>
        <v>57.272081974491833</v>
      </c>
      <c r="AT497" s="4">
        <f t="shared" si="186"/>
        <v>0.1136925361865234</v>
      </c>
      <c r="AU497" s="3">
        <f t="shared" si="187"/>
        <v>53.973556726650088</v>
      </c>
      <c r="AV497" s="4"/>
      <c r="AW497" s="4"/>
      <c r="AX497" s="4"/>
      <c r="AY497" s="4"/>
      <c r="AZ497" s="3">
        <f t="shared" si="178"/>
        <v>50.605338573784636</v>
      </c>
      <c r="BA497" s="3">
        <f t="shared" si="179"/>
        <v>196.3757487257929</v>
      </c>
      <c r="BB497" s="4">
        <f t="shared" si="180"/>
        <v>4.70295393713E-2</v>
      </c>
      <c r="BC497" s="4">
        <f t="shared" si="181"/>
        <v>0.21686295066539144</v>
      </c>
      <c r="BD497" s="4">
        <f t="shared" si="188"/>
        <v>0.81181547564282086</v>
      </c>
      <c r="BE497" s="4"/>
    </row>
    <row r="498" spans="27:57" x14ac:dyDescent="0.2">
      <c r="AA498">
        <v>55.56776060299832</v>
      </c>
      <c r="AB498">
        <v>219.77187151549813</v>
      </c>
      <c r="AC498">
        <v>600</v>
      </c>
      <c r="AE498" s="3">
        <f t="shared" si="167"/>
        <v>51.214590669725709</v>
      </c>
      <c r="AF498" s="3">
        <f t="shared" si="168"/>
        <v>18.950088467948664</v>
      </c>
      <c r="AG498" s="4">
        <f t="shared" si="169"/>
        <v>6.1371318239497432E-3</v>
      </c>
      <c r="AH498" s="4">
        <f t="shared" si="170"/>
        <v>7.8339848250744928E-2</v>
      </c>
      <c r="AI498" s="4">
        <f t="shared" si="182"/>
        <v>0.16345023013917268</v>
      </c>
      <c r="AJ498" s="3">
        <f t="shared" si="171"/>
        <v>56.576170856290389</v>
      </c>
      <c r="AK498" s="4">
        <f t="shared" si="172"/>
        <v>1.8147397741949994E-2</v>
      </c>
      <c r="AL498" s="4">
        <f t="shared" si="173"/>
        <v>1.8300021953551727E-2</v>
      </c>
      <c r="AM498" s="3">
        <f t="shared" si="174"/>
        <v>55.522902131200546</v>
      </c>
      <c r="AN498" s="4">
        <f t="shared" si="175"/>
        <v>8.0727514139472686E-4</v>
      </c>
      <c r="AO498" s="3">
        <f t="shared" si="176"/>
        <v>1211.5001919057986</v>
      </c>
      <c r="AP498" s="4">
        <f t="shared" si="177"/>
        <v>20.802213707356575</v>
      </c>
      <c r="AQ498" s="4">
        <f t="shared" si="183"/>
        <v>58.920529513169299</v>
      </c>
      <c r="AR498" s="4">
        <f t="shared" si="184"/>
        <v>6.0336584987196178E-2</v>
      </c>
      <c r="AS498" s="4">
        <f t="shared" si="185"/>
        <v>55.624219024611854</v>
      </c>
      <c r="AT498" s="4">
        <f t="shared" si="186"/>
        <v>1.0160283769018407E-3</v>
      </c>
      <c r="AU498" s="3">
        <f t="shared" si="187"/>
        <v>3.1875533710916111E-3</v>
      </c>
      <c r="AV498" s="4"/>
      <c r="AW498" s="4"/>
      <c r="AX498" s="4"/>
      <c r="AY498" s="4"/>
      <c r="AZ498" s="3">
        <f t="shared" si="178"/>
        <v>49.037739608884955</v>
      </c>
      <c r="BA498" s="3">
        <f t="shared" si="179"/>
        <v>42.64117418356129</v>
      </c>
      <c r="BB498" s="4">
        <f t="shared" si="180"/>
        <v>1.3809672051670713E-2</v>
      </c>
      <c r="BC498" s="4">
        <f t="shared" si="181"/>
        <v>0.11751456101977624</v>
      </c>
      <c r="BD498" s="4">
        <f t="shared" si="188"/>
        <v>0.30029560173141118</v>
      </c>
      <c r="BE498" s="4"/>
    </row>
    <row r="499" spans="27:57" x14ac:dyDescent="0.2">
      <c r="AA499">
        <v>49.689715494334784</v>
      </c>
      <c r="AB499">
        <v>229.3336211598409</v>
      </c>
      <c r="AC499">
        <v>600</v>
      </c>
      <c r="AE499" s="3">
        <f t="shared" si="167"/>
        <v>47.88366799493113</v>
      </c>
      <c r="AF499" s="3">
        <f t="shared" si="168"/>
        <v>3.2618075701021914</v>
      </c>
      <c r="AG499" s="4">
        <f t="shared" si="169"/>
        <v>1.321068435575579E-3</v>
      </c>
      <c r="AH499" s="4">
        <f t="shared" si="170"/>
        <v>3.6346505135646523E-2</v>
      </c>
      <c r="AI499" s="4">
        <f t="shared" si="182"/>
        <v>4.8845801709178363E-2</v>
      </c>
      <c r="AJ499" s="3">
        <f t="shared" si="171"/>
        <v>53.490085163395193</v>
      </c>
      <c r="AK499" s="4">
        <f t="shared" si="172"/>
        <v>7.6482017078437409E-2</v>
      </c>
      <c r="AL499" s="4">
        <f t="shared" si="173"/>
        <v>0.29065993793345368</v>
      </c>
      <c r="AM499" s="3">
        <f t="shared" si="174"/>
        <v>52.662020242837173</v>
      </c>
      <c r="AN499" s="4">
        <f t="shared" si="175"/>
        <v>5.9817302613480776E-2</v>
      </c>
      <c r="AO499" s="3">
        <f t="shared" si="176"/>
        <v>1202.7221916141134</v>
      </c>
      <c r="AP499" s="4">
        <f t="shared" si="177"/>
        <v>23.204650391915365</v>
      </c>
      <c r="AQ499" s="4">
        <f t="shared" si="183"/>
        <v>55.280685638565345</v>
      </c>
      <c r="AR499" s="4">
        <f t="shared" si="184"/>
        <v>0.11251765256872918</v>
      </c>
      <c r="AS499" s="4">
        <f t="shared" si="185"/>
        <v>52.220814481836022</v>
      </c>
      <c r="AT499" s="4">
        <f t="shared" si="186"/>
        <v>5.0938085724999041E-2</v>
      </c>
      <c r="AU499" s="3">
        <f t="shared" si="187"/>
        <v>6.4064620845297933</v>
      </c>
      <c r="AV499" s="4"/>
      <c r="AW499" s="4"/>
      <c r="AX499" s="4"/>
      <c r="AY499" s="4"/>
      <c r="AZ499" s="3">
        <f t="shared" si="178"/>
        <v>45.826764113347281</v>
      </c>
      <c r="BA499" s="3">
        <f t="shared" si="179"/>
        <v>14.922393371873261</v>
      </c>
      <c r="BB499" s="4">
        <f t="shared" si="180"/>
        <v>6.0437357027184734E-3</v>
      </c>
      <c r="BC499" s="4">
        <f t="shared" si="181"/>
        <v>7.7741467073361006E-2</v>
      </c>
      <c r="BD499" s="4">
        <f t="shared" si="188"/>
        <v>0.15279612946387031</v>
      </c>
      <c r="BE499" s="4"/>
    </row>
    <row r="500" spans="27:57" x14ac:dyDescent="0.2">
      <c r="AA500">
        <v>52.526386182097362</v>
      </c>
      <c r="AB500">
        <v>250.70013435278841</v>
      </c>
      <c r="AC500">
        <v>600</v>
      </c>
      <c r="AE500" s="3">
        <f t="shared" si="167"/>
        <v>41.674748815672942</v>
      </c>
      <c r="AF500" s="3">
        <f t="shared" si="168"/>
        <v>117.75803353237872</v>
      </c>
      <c r="AG500" s="4">
        <f t="shared" si="169"/>
        <v>4.2681089799801446E-2</v>
      </c>
      <c r="AH500" s="4">
        <f t="shared" si="170"/>
        <v>0.20659402169424324</v>
      </c>
      <c r="AI500" s="4">
        <f t="shared" si="182"/>
        <v>0.68055838023731785</v>
      </c>
      <c r="AJ500" s="3">
        <f t="shared" si="171"/>
        <v>47.856124084596495</v>
      </c>
      <c r="AK500" s="4">
        <f t="shared" si="172"/>
        <v>8.8912686307984365E-2</v>
      </c>
      <c r="AL500" s="4">
        <f t="shared" si="173"/>
        <v>0.41524554885116366</v>
      </c>
      <c r="AM500" s="3">
        <f t="shared" si="174"/>
        <v>47.497260525465713</v>
      </c>
      <c r="AN500" s="4">
        <f t="shared" si="175"/>
        <v>9.5744748919081982E-2</v>
      </c>
      <c r="AO500" s="3">
        <f t="shared" si="176"/>
        <v>1165.6233879499657</v>
      </c>
      <c r="AP500" s="4">
        <f t="shared" si="177"/>
        <v>21.191197085384996</v>
      </c>
      <c r="AQ500" s="4">
        <f t="shared" si="183"/>
        <v>48.405442931931745</v>
      </c>
      <c r="AR500" s="4">
        <f t="shared" si="184"/>
        <v>7.8454726275651587E-2</v>
      </c>
      <c r="AS500" s="4">
        <f t="shared" si="185"/>
        <v>45.79096861467746</v>
      </c>
      <c r="AT500" s="4">
        <f t="shared" si="186"/>
        <v>0.1282292207209858</v>
      </c>
      <c r="AU500" s="3">
        <f t="shared" si="187"/>
        <v>45.365849807508617</v>
      </c>
      <c r="AV500" s="4"/>
      <c r="AW500" s="4"/>
      <c r="AX500" s="4"/>
      <c r="AY500" s="4"/>
      <c r="AZ500" s="3">
        <f t="shared" si="178"/>
        <v>39.859355497733347</v>
      </c>
      <c r="BA500" s="3">
        <f t="shared" si="179"/>
        <v>160.45366635861947</v>
      </c>
      <c r="BB500" s="4">
        <f t="shared" si="180"/>
        <v>5.8156009718662645E-2</v>
      </c>
      <c r="BC500" s="4">
        <f t="shared" si="181"/>
        <v>0.24115557161024218</v>
      </c>
      <c r="BD500" s="4">
        <f t="shared" si="188"/>
        <v>0.85829130228988748</v>
      </c>
      <c r="BE500" s="4"/>
    </row>
    <row r="501" spans="27:57" x14ac:dyDescent="0.2">
      <c r="AA501">
        <v>44.736798533374454</v>
      </c>
      <c r="AB501">
        <v>264.01637287844335</v>
      </c>
      <c r="AC501">
        <v>600</v>
      </c>
      <c r="AE501" s="3">
        <f t="shared" si="167"/>
        <v>38.486379636232201</v>
      </c>
      <c r="AF501" s="3">
        <f t="shared" si="168"/>
        <v>39.067736389752987</v>
      </c>
      <c r="AG501" s="4">
        <f t="shared" si="169"/>
        <v>1.9520387971121121E-2</v>
      </c>
      <c r="AH501" s="4">
        <f t="shared" si="170"/>
        <v>0.13971538201329559</v>
      </c>
      <c r="AI501" s="4">
        <f t="shared" si="182"/>
        <v>0.34930016011196413</v>
      </c>
      <c r="AJ501" s="3">
        <f t="shared" si="171"/>
        <v>45.037937954885614</v>
      </c>
      <c r="AK501" s="4">
        <f t="shared" si="172"/>
        <v>6.7313583310281795E-3</v>
      </c>
      <c r="AL501" s="4">
        <f t="shared" si="173"/>
        <v>2.027077353790149E-3</v>
      </c>
      <c r="AM501" s="3">
        <f t="shared" si="174"/>
        <v>44.951484513351559</v>
      </c>
      <c r="AN501" s="4">
        <f t="shared" si="175"/>
        <v>4.7988677557457638E-3</v>
      </c>
      <c r="AO501" s="3">
        <f t="shared" si="176"/>
        <v>1130.2370397808861</v>
      </c>
      <c r="AP501" s="4">
        <f t="shared" si="177"/>
        <v>24.264146671955281</v>
      </c>
      <c r="AQ501" s="4">
        <f t="shared" si="183"/>
        <v>44.827121671605404</v>
      </c>
      <c r="AR501" s="4">
        <f t="shared" si="184"/>
        <v>2.0189897621656423E-3</v>
      </c>
      <c r="AS501" s="4">
        <f t="shared" si="185"/>
        <v>42.44322627995215</v>
      </c>
      <c r="AT501" s="4">
        <f t="shared" si="186"/>
        <v>5.1268135597840304E-2</v>
      </c>
      <c r="AU501" s="3">
        <f t="shared" si="187"/>
        <v>5.2604736816686684</v>
      </c>
      <c r="AV501" s="4"/>
      <c r="AW501" s="4"/>
      <c r="AX501" s="4"/>
      <c r="AY501" s="4"/>
      <c r="AZ501" s="3">
        <f t="shared" si="178"/>
        <v>36.803821187600548</v>
      </c>
      <c r="BA501" s="3">
        <f t="shared" si="179"/>
        <v>62.932129568562019</v>
      </c>
      <c r="BB501" s="4">
        <f t="shared" si="180"/>
        <v>3.1444350211941238E-2</v>
      </c>
      <c r="BC501" s="4">
        <f t="shared" si="181"/>
        <v>0.17732554867232539</v>
      </c>
      <c r="BD501" s="4">
        <f t="shared" si="188"/>
        <v>0.49944701208828035</v>
      </c>
      <c r="BE501" s="4"/>
    </row>
    <row r="502" spans="27:57" x14ac:dyDescent="0.2">
      <c r="AA502">
        <v>40.942453451091431</v>
      </c>
      <c r="AB502">
        <v>278.8564217289192</v>
      </c>
      <c r="AC502">
        <v>600</v>
      </c>
      <c r="AE502" s="3">
        <f t="shared" si="167"/>
        <v>35.412525716717859</v>
      </c>
      <c r="AF502" s="3">
        <f t="shared" si="168"/>
        <v>30.580100747394031</v>
      </c>
      <c r="AG502" s="4">
        <f t="shared" si="169"/>
        <v>1.8242786857481617E-2</v>
      </c>
      <c r="AH502" s="4">
        <f t="shared" si="170"/>
        <v>0.13506586118439262</v>
      </c>
      <c r="AI502" s="4">
        <f t="shared" si="182"/>
        <v>0.31761815596003534</v>
      </c>
      <c r="AJ502" s="3">
        <f t="shared" si="171"/>
        <v>42.38249816677429</v>
      </c>
      <c r="AK502" s="4">
        <f t="shared" si="172"/>
        <v>3.5172408937414835E-2</v>
      </c>
      <c r="AL502" s="4">
        <f t="shared" si="173"/>
        <v>5.0649841628160802E-2</v>
      </c>
      <c r="AM502" s="3">
        <f t="shared" si="174"/>
        <v>42.584585233827944</v>
      </c>
      <c r="AN502" s="4">
        <f t="shared" si="175"/>
        <v>4.0108289668037408E-2</v>
      </c>
      <c r="AO502" s="3">
        <f t="shared" si="176"/>
        <v>1079.6687130016869</v>
      </c>
      <c r="AP502" s="4">
        <f t="shared" si="177"/>
        <v>25.370396055806111</v>
      </c>
      <c r="AQ502" s="4">
        <f t="shared" si="183"/>
        <v>41.345525130604571</v>
      </c>
      <c r="AR502" s="4">
        <f t="shared" si="184"/>
        <v>9.8448345308528341E-3</v>
      </c>
      <c r="AS502" s="4">
        <f t="shared" si="185"/>
        <v>39.184697617850496</v>
      </c>
      <c r="AT502" s="4">
        <f t="shared" si="186"/>
        <v>4.2932352242659205E-2</v>
      </c>
      <c r="AU502" s="3">
        <f t="shared" si="187"/>
        <v>3.0897055692925348</v>
      </c>
      <c r="AV502" s="4"/>
      <c r="AW502" s="4"/>
      <c r="AX502" s="4"/>
      <c r="AY502" s="4"/>
      <c r="AZ502" s="3">
        <f t="shared" si="178"/>
        <v>33.863447786471852</v>
      </c>
      <c r="BA502" s="3">
        <f t="shared" si="179"/>
        <v>50.112321199716092</v>
      </c>
      <c r="BB502" s="4">
        <f t="shared" si="180"/>
        <v>2.9894878441758685E-2</v>
      </c>
      <c r="BC502" s="4">
        <f t="shared" si="181"/>
        <v>0.17290135465564949</v>
      </c>
      <c r="BD502" s="4">
        <f t="shared" si="188"/>
        <v>0.46002827503570187</v>
      </c>
      <c r="BE502" s="4"/>
    </row>
    <row r="503" spans="27:57" x14ac:dyDescent="0.2">
      <c r="AA503">
        <v>42.831111129439449</v>
      </c>
      <c r="AB503">
        <v>308.181131737317</v>
      </c>
      <c r="AC503">
        <v>600</v>
      </c>
      <c r="AE503" s="3">
        <f t="shared" si="167"/>
        <v>30.481519728603786</v>
      </c>
      <c r="AF503" s="3">
        <f t="shared" si="168"/>
        <v>152.51240776759417</v>
      </c>
      <c r="AG503" s="4">
        <f t="shared" si="169"/>
        <v>8.3135496607441031E-2</v>
      </c>
      <c r="AH503" s="4">
        <f t="shared" si="170"/>
        <v>0.28833226771806347</v>
      </c>
      <c r="AI503" s="4">
        <f t="shared" si="182"/>
        <v>1.0132568351644393</v>
      </c>
      <c r="AJ503" s="3">
        <f t="shared" si="171"/>
        <v>38.286886865309128</v>
      </c>
      <c r="AK503" s="4">
        <f t="shared" si="172"/>
        <v>0.10609634315573249</v>
      </c>
      <c r="AL503" s="4">
        <f t="shared" si="173"/>
        <v>0.48212557690377655</v>
      </c>
      <c r="AM503" s="3">
        <f t="shared" si="174"/>
        <v>39.020857199781354</v>
      </c>
      <c r="AN503" s="4">
        <f t="shared" si="175"/>
        <v>8.8959959925932516E-2</v>
      </c>
      <c r="AO503" s="3">
        <f t="shared" si="176"/>
        <v>945.14347779590901</v>
      </c>
      <c r="AP503" s="4">
        <f t="shared" si="177"/>
        <v>21.066751314006328</v>
      </c>
      <c r="AQ503" s="4">
        <f t="shared" si="183"/>
        <v>35.693864712878955</v>
      </c>
      <c r="AR503" s="4">
        <f t="shared" si="184"/>
        <v>0.16663696617608395</v>
      </c>
      <c r="AS503" s="4">
        <f t="shared" si="185"/>
        <v>33.891353513533588</v>
      </c>
      <c r="AT503" s="4">
        <f t="shared" si="186"/>
        <v>0.20872112303809057</v>
      </c>
      <c r="AU503" s="3">
        <f t="shared" si="187"/>
        <v>79.91926623114685</v>
      </c>
      <c r="AV503" s="4"/>
      <c r="AW503" s="4"/>
      <c r="AX503" s="4"/>
      <c r="AY503" s="4"/>
      <c r="AZ503" s="3">
        <f t="shared" si="178"/>
        <v>29.156957940141684</v>
      </c>
      <c r="BA503" s="3">
        <f t="shared" si="179"/>
        <v>186.98246544438226</v>
      </c>
      <c r="BB503" s="4">
        <f t="shared" si="180"/>
        <v>0.10192534724971654</v>
      </c>
      <c r="BC503" s="4">
        <f t="shared" si="181"/>
        <v>0.31925749364692529</v>
      </c>
      <c r="BD503" s="4">
        <f t="shared" si="188"/>
        <v>1.1805688510904371</v>
      </c>
      <c r="BE503" s="4"/>
    </row>
    <row r="504" spans="27:57" x14ac:dyDescent="0.2">
      <c r="AA504">
        <v>36.475940396918318</v>
      </c>
      <c r="AB504">
        <v>311.5524691325374</v>
      </c>
      <c r="AC504">
        <v>600</v>
      </c>
      <c r="AE504" s="3">
        <f t="shared" si="167"/>
        <v>29.993430130898791</v>
      </c>
      <c r="AF504" s="3">
        <f t="shared" si="168"/>
        <v>42.022939349048571</v>
      </c>
      <c r="AG504" s="4">
        <f t="shared" si="169"/>
        <v>3.1584458218421284E-2</v>
      </c>
      <c r="AH504" s="4">
        <f t="shared" si="170"/>
        <v>0.17772016829392573</v>
      </c>
      <c r="AI504" s="4">
        <f t="shared" si="182"/>
        <v>0.4524893088765532</v>
      </c>
      <c r="AJ504" s="3">
        <f t="shared" si="171"/>
        <v>37.895145830421733</v>
      </c>
      <c r="AK504" s="4">
        <f t="shared" si="172"/>
        <v>3.890798751341628E-2</v>
      </c>
      <c r="AL504" s="4">
        <f t="shared" si="173"/>
        <v>5.521842728572339E-2</v>
      </c>
      <c r="AM504" s="3">
        <f t="shared" si="174"/>
        <v>38.68748331043723</v>
      </c>
      <c r="AN504" s="4">
        <f t="shared" si="175"/>
        <v>6.0630182236665643E-2</v>
      </c>
      <c r="AO504" s="3">
        <f t="shared" si="176"/>
        <v>926.72767883059237</v>
      </c>
      <c r="AP504" s="4">
        <f t="shared" si="177"/>
        <v>24.406546582384681</v>
      </c>
      <c r="AQ504" s="4">
        <f t="shared" si="183"/>
        <v>35.129949053203291</v>
      </c>
      <c r="AR504" s="4">
        <f t="shared" si="184"/>
        <v>3.6900798966892273E-2</v>
      </c>
      <c r="AS504" s="4">
        <f t="shared" si="185"/>
        <v>33.362865921212595</v>
      </c>
      <c r="AT504" s="4">
        <f t="shared" si="186"/>
        <v>8.534596892719816E-2</v>
      </c>
      <c r="AU504" s="3">
        <f t="shared" si="187"/>
        <v>9.6912326912904625</v>
      </c>
      <c r="AV504" s="4"/>
      <c r="AW504" s="4"/>
      <c r="AX504" s="4"/>
      <c r="AY504" s="4"/>
      <c r="AZ504" s="3">
        <f t="shared" si="178"/>
        <v>28.691738934819032</v>
      </c>
      <c r="BA504" s="3">
        <f t="shared" si="179"/>
        <v>60.593792402548665</v>
      </c>
      <c r="BB504" s="4">
        <f t="shared" si="180"/>
        <v>4.5542318887727251E-2</v>
      </c>
      <c r="BC504" s="4">
        <f t="shared" si="181"/>
        <v>0.21340646402517252</v>
      </c>
      <c r="BD504" s="4">
        <f t="shared" si="188"/>
        <v>0.59540791502400969</v>
      </c>
      <c r="BE504" s="4"/>
    </row>
    <row r="505" spans="27:57" x14ac:dyDescent="0.2">
      <c r="AA505">
        <v>32.273576230004998</v>
      </c>
      <c r="AB505">
        <v>345.62809874333834</v>
      </c>
      <c r="AC505">
        <v>600</v>
      </c>
      <c r="AE505" s="3">
        <f t="shared" si="167"/>
        <v>25.755851574326059</v>
      </c>
      <c r="AF505" s="3">
        <f t="shared" si="168"/>
        <v>42.480734687245153</v>
      </c>
      <c r="AG505" s="4">
        <f t="shared" si="169"/>
        <v>4.0784752835988092E-2</v>
      </c>
      <c r="AH505" s="4">
        <f t="shared" si="170"/>
        <v>0.20195235288549646</v>
      </c>
      <c r="AI505" s="4">
        <f t="shared" si="182"/>
        <v>0.51558102092192171</v>
      </c>
      <c r="AJ505" s="3">
        <f t="shared" si="171"/>
        <v>34.63122193552487</v>
      </c>
      <c r="AK505" s="4">
        <f t="shared" si="172"/>
        <v>7.305188891115047E-2</v>
      </c>
      <c r="AL505" s="4">
        <f t="shared" si="173"/>
        <v>0.17223047217148865</v>
      </c>
      <c r="AM505" s="3">
        <f t="shared" si="174"/>
        <v>35.987312059536222</v>
      </c>
      <c r="AN505" s="4">
        <f t="shared" si="175"/>
        <v>0.1150704775654374</v>
      </c>
      <c r="AO505" s="3">
        <f t="shared" si="176"/>
        <v>706.37838000432293</v>
      </c>
      <c r="AP505" s="4">
        <f t="shared" si="177"/>
        <v>20.88720503021284</v>
      </c>
      <c r="AQ505" s="4">
        <f t="shared" si="183"/>
        <v>30.200293531574161</v>
      </c>
      <c r="AR505" s="4">
        <f t="shared" si="184"/>
        <v>6.4240872584281197E-2</v>
      </c>
      <c r="AS505" s="4">
        <f t="shared" si="185"/>
        <v>28.739686622086463</v>
      </c>
      <c r="AT505" s="4">
        <f t="shared" si="186"/>
        <v>0.1094979243308354</v>
      </c>
      <c r="AU505" s="3">
        <f t="shared" si="187"/>
        <v>12.48837576095462</v>
      </c>
      <c r="AV505" s="4"/>
      <c r="AW505" s="4"/>
      <c r="AX505" s="4"/>
      <c r="AY505" s="4"/>
      <c r="AZ505" s="3">
        <f t="shared" si="178"/>
        <v>24.65703399751439</v>
      </c>
      <c r="BA505" s="3">
        <f t="shared" si="179"/>
        <v>58.011715579313027</v>
      </c>
      <c r="BB505" s="4">
        <f t="shared" si="180"/>
        <v>5.5695681793476878E-2</v>
      </c>
      <c r="BC505" s="4">
        <f t="shared" si="181"/>
        <v>0.23599932583267452</v>
      </c>
      <c r="BD505" s="4">
        <f t="shared" si="188"/>
        <v>0.6513129144638351</v>
      </c>
      <c r="BE505" s="4"/>
    </row>
    <row r="506" spans="27:57" x14ac:dyDescent="0.2">
      <c r="AA506">
        <v>37.121525947391227</v>
      </c>
      <c r="AB506">
        <v>375.26314182287058</v>
      </c>
      <c r="AC506">
        <v>600</v>
      </c>
      <c r="AE506" s="3">
        <f t="shared" si="167"/>
        <v>22.875439889766177</v>
      </c>
      <c r="AF506" s="3">
        <f t="shared" si="168"/>
        <v>202.95096796125884</v>
      </c>
      <c r="AG506" s="4">
        <f t="shared" si="169"/>
        <v>0.14727854541812738</v>
      </c>
      <c r="AH506" s="4">
        <f t="shared" si="170"/>
        <v>0.38376886978769836</v>
      </c>
      <c r="AI506" s="4">
        <f t="shared" si="182"/>
        <v>1.4484967492088072</v>
      </c>
      <c r="AJ506" s="3">
        <f t="shared" si="171"/>
        <v>32.594720249494145</v>
      </c>
      <c r="AK506" s="4">
        <f t="shared" si="172"/>
        <v>0.12194557153476096</v>
      </c>
      <c r="AL506" s="4">
        <f t="shared" si="173"/>
        <v>0.55202390805687207</v>
      </c>
      <c r="AM506" s="3">
        <f t="shared" si="174"/>
        <v>34.409059704698784</v>
      </c>
      <c r="AN506" s="4">
        <f t="shared" si="175"/>
        <v>7.3069901451156966E-2</v>
      </c>
      <c r="AO506" s="3">
        <f t="shared" si="176"/>
        <v>464.05387194696146</v>
      </c>
      <c r="AP506" s="4">
        <f t="shared" si="177"/>
        <v>11.500937396932994</v>
      </c>
      <c r="AQ506" s="4">
        <f t="shared" si="183"/>
        <v>26.815771775425929</v>
      </c>
      <c r="AR506" s="4">
        <f t="shared" si="184"/>
        <v>0.27762205105928706</v>
      </c>
      <c r="AS506" s="4">
        <f t="shared" si="185"/>
        <v>25.561477543222129</v>
      </c>
      <c r="AT506" s="4">
        <f t="shared" si="186"/>
        <v>0.31141091615016164</v>
      </c>
      <c r="AU506" s="3">
        <f t="shared" si="187"/>
        <v>133.63471910673252</v>
      </c>
      <c r="AV506" s="4"/>
      <c r="AW506" s="4"/>
      <c r="AX506" s="4"/>
      <c r="AY506" s="4"/>
      <c r="AZ506" s="3">
        <f t="shared" si="178"/>
        <v>21.918276029238701</v>
      </c>
      <c r="BA506" s="3">
        <f t="shared" si="179"/>
        <v>231.1388080738048</v>
      </c>
      <c r="BB506" s="4">
        <f t="shared" si="180"/>
        <v>0.16773404820265697</v>
      </c>
      <c r="BC506" s="4">
        <f t="shared" si="181"/>
        <v>0.40955347416748522</v>
      </c>
      <c r="BD506" s="4">
        <f t="shared" si="188"/>
        <v>1.5969040843483491</v>
      </c>
      <c r="BE506" s="4"/>
    </row>
    <row r="507" spans="27:57" x14ac:dyDescent="0.2">
      <c r="AA507">
        <v>28.2307471098825</v>
      </c>
      <c r="AB507">
        <v>380.73684597742874</v>
      </c>
      <c r="AC507">
        <v>600</v>
      </c>
      <c r="AE507" s="3">
        <f t="shared" si="167"/>
        <v>22.407092756736745</v>
      </c>
      <c r="AF507" s="3">
        <f t="shared" si="168"/>
        <v>33.914950024913509</v>
      </c>
      <c r="AG507" s="4">
        <f t="shared" si="169"/>
        <v>4.2554592702625724E-2</v>
      </c>
      <c r="AH507" s="4">
        <f t="shared" si="170"/>
        <v>0.2062876455404582</v>
      </c>
      <c r="AI507" s="4">
        <f t="shared" si="182"/>
        <v>0.49781848000952189</v>
      </c>
      <c r="AJ507" s="3">
        <f t="shared" si="171"/>
        <v>32.281812701884469</v>
      </c>
      <c r="AK507" s="4">
        <f t="shared" si="172"/>
        <v>0.14349834867047659</v>
      </c>
      <c r="AL507" s="4">
        <f t="shared" si="173"/>
        <v>0.58132122280806919</v>
      </c>
      <c r="AM507" s="3">
        <f t="shared" si="174"/>
        <v>34.178106715021549</v>
      </c>
      <c r="AN507" s="4">
        <f t="shared" si="175"/>
        <v>0.21066957888114504</v>
      </c>
      <c r="AO507" s="3">
        <f t="shared" si="176"/>
        <v>414.13050805290737</v>
      </c>
      <c r="AP507" s="4">
        <f t="shared" si="177"/>
        <v>13.669484531917902</v>
      </c>
      <c r="AQ507" s="4">
        <f t="shared" si="183"/>
        <v>26.262995630246184</v>
      </c>
      <c r="AR507" s="4">
        <f t="shared" si="184"/>
        <v>6.9702423105461569E-2</v>
      </c>
      <c r="AS507" s="4">
        <f t="shared" si="185"/>
        <v>25.042012520525763</v>
      </c>
      <c r="AT507" s="4">
        <f t="shared" si="186"/>
        <v>0.11295253990074121</v>
      </c>
      <c r="AU507" s="3">
        <f t="shared" si="187"/>
        <v>10.168028281360083</v>
      </c>
      <c r="AV507" s="4"/>
      <c r="AW507" s="4"/>
      <c r="AX507" s="4"/>
      <c r="AY507" s="4"/>
      <c r="AZ507" s="3">
        <f t="shared" si="178"/>
        <v>21.47318577871653</v>
      </c>
      <c r="BA507" s="3">
        <f t="shared" si="179"/>
        <v>45.664635144469599</v>
      </c>
      <c r="BB507" s="4">
        <f t="shared" si="180"/>
        <v>5.7297443990317887E-2</v>
      </c>
      <c r="BC507" s="4">
        <f t="shared" si="181"/>
        <v>0.23936884507035974</v>
      </c>
      <c r="BD507" s="4">
        <f t="shared" si="188"/>
        <v>0.62224672910640533</v>
      </c>
      <c r="BE507" s="4"/>
    </row>
    <row r="508" spans="27:57" x14ac:dyDescent="0.2">
      <c r="AA508">
        <v>22.825147783225024</v>
      </c>
      <c r="AB508">
        <v>462.4327811301651</v>
      </c>
      <c r="AC508">
        <v>600</v>
      </c>
      <c r="AE508" s="3">
        <f t="shared" si="167"/>
        <v>17.065161703369053</v>
      </c>
      <c r="AF508" s="3">
        <f t="shared" si="168"/>
        <v>33.177439640134551</v>
      </c>
      <c r="AG508" s="4">
        <f t="shared" si="169"/>
        <v>6.3681850014307359E-2</v>
      </c>
      <c r="AH508" s="4">
        <f t="shared" si="170"/>
        <v>0.25235263029005139</v>
      </c>
      <c r="AI508" s="4">
        <f t="shared" si="182"/>
        <v>0.60564558086548137</v>
      </c>
      <c r="AJ508" s="3">
        <f t="shared" si="171"/>
        <v>29.242528236570578</v>
      </c>
      <c r="AK508" s="4">
        <f t="shared" si="172"/>
        <v>0.28115394977034519</v>
      </c>
      <c r="AL508" s="4">
        <f t="shared" si="173"/>
        <v>1.8042718616371114</v>
      </c>
      <c r="AM508" s="3">
        <f t="shared" si="174"/>
        <v>32.287031548279586</v>
      </c>
      <c r="AN508" s="4">
        <f t="shared" si="175"/>
        <v>0.41453767813097891</v>
      </c>
      <c r="AO508" s="3">
        <f t="shared" si="176"/>
        <v>-522.61986097383158</v>
      </c>
      <c r="AP508" s="4">
        <f t="shared" si="177"/>
        <v>23.89666932005245</v>
      </c>
      <c r="AQ508" s="4">
        <f t="shared" si="183"/>
        <v>19.914603379951544</v>
      </c>
      <c r="AR508" s="4">
        <f t="shared" si="184"/>
        <v>0.12751481089697644</v>
      </c>
      <c r="AS508" s="4">
        <f t="shared" si="185"/>
        <v>19.066329680302829</v>
      </c>
      <c r="AT508" s="4">
        <f t="shared" si="186"/>
        <v>0.16467880684149078</v>
      </c>
      <c r="AU508" s="3">
        <f t="shared" si="187"/>
        <v>14.12871353085561</v>
      </c>
      <c r="AV508" s="4"/>
      <c r="AW508" s="4"/>
      <c r="AX508" s="4"/>
      <c r="AY508" s="4"/>
      <c r="AZ508" s="3">
        <f t="shared" si="178"/>
        <v>16.398887883425729</v>
      </c>
      <c r="BA508" s="3">
        <f t="shared" si="179"/>
        <v>41.296816299768437</v>
      </c>
      <c r="BB508" s="4">
        <f t="shared" si="180"/>
        <v>7.9266444011217005E-2</v>
      </c>
      <c r="BC508" s="4">
        <f t="shared" si="181"/>
        <v>0.28154297009731394</v>
      </c>
      <c r="BD508" s="4">
        <f t="shared" si="188"/>
        <v>0.71371336722032175</v>
      </c>
      <c r="BE508" s="4"/>
    </row>
    <row r="509" spans="27:57" x14ac:dyDescent="0.2">
      <c r="AA509">
        <v>25.230464161453682</v>
      </c>
      <c r="AB509">
        <v>505.17140061349613</v>
      </c>
      <c r="AC509">
        <v>600</v>
      </c>
      <c r="AE509" s="3">
        <f t="shared" si="167"/>
        <v>15.125530611188745</v>
      </c>
      <c r="AF509" s="3">
        <f t="shared" si="168"/>
        <v>102.10968205526994</v>
      </c>
      <c r="AG509" s="4">
        <f t="shared" si="169"/>
        <v>0.16040446142601905</v>
      </c>
      <c r="AH509" s="4">
        <f t="shared" si="170"/>
        <v>0.40050525767587503</v>
      </c>
      <c r="AI509" s="4">
        <f t="shared" si="182"/>
        <v>1.2731364513970829</v>
      </c>
      <c r="AJ509" s="3">
        <f t="shared" si="171"/>
        <v>28.495805067632954</v>
      </c>
      <c r="AK509" s="4">
        <f t="shared" si="172"/>
        <v>0.12942056417527023</v>
      </c>
      <c r="AL509" s="4">
        <f t="shared" si="173"/>
        <v>0.42260226230230963</v>
      </c>
      <c r="AM509" s="3">
        <f t="shared" si="174"/>
        <v>32.099095658072976</v>
      </c>
      <c r="AN509" s="4">
        <f t="shared" si="175"/>
        <v>0.27223563754776164</v>
      </c>
      <c r="AO509" s="3">
        <f t="shared" si="176"/>
        <v>-1155.9140631887383</v>
      </c>
      <c r="AP509" s="4">
        <f t="shared" si="177"/>
        <v>46.814221085742361</v>
      </c>
      <c r="AQ509" s="4">
        <f t="shared" si="183"/>
        <v>17.59331775116987</v>
      </c>
      <c r="AR509" s="4">
        <f t="shared" si="184"/>
        <v>0.30269543839592167</v>
      </c>
      <c r="AS509" s="4">
        <f t="shared" si="185"/>
        <v>16.875652224069704</v>
      </c>
      <c r="AT509" s="4">
        <f t="shared" si="186"/>
        <v>0.33113984284713238</v>
      </c>
      <c r="AU509" s="3">
        <f t="shared" si="187"/>
        <v>69.802882509053816</v>
      </c>
      <c r="AV509" s="4"/>
      <c r="AW509" s="4"/>
      <c r="AX509" s="4"/>
      <c r="AY509" s="4"/>
      <c r="AZ509" s="3">
        <f t="shared" si="178"/>
        <v>14.556338344364123</v>
      </c>
      <c r="BA509" s="3">
        <f t="shared" si="179"/>
        <v>113.93696195905784</v>
      </c>
      <c r="BB509" s="4">
        <f t="shared" si="180"/>
        <v>0.17898397734376509</v>
      </c>
      <c r="BC509" s="4">
        <f t="shared" si="181"/>
        <v>0.42306498004888693</v>
      </c>
      <c r="BD509" s="4">
        <f t="shared" si="188"/>
        <v>1.3822074711889152</v>
      </c>
      <c r="BE509" s="4"/>
    </row>
    <row r="510" spans="27:57" x14ac:dyDescent="0.2">
      <c r="AA510">
        <v>20.877964298796211</v>
      </c>
      <c r="AB510">
        <v>523.48680046298421</v>
      </c>
      <c r="AC510">
        <v>600</v>
      </c>
      <c r="AE510" s="3">
        <f t="shared" si="167"/>
        <v>14.415650260952953</v>
      </c>
      <c r="AF510" s="3">
        <f t="shared" si="168"/>
        <v>41.761502723706037</v>
      </c>
      <c r="AG510" s="4">
        <f t="shared" si="169"/>
        <v>9.5807568087858341E-2</v>
      </c>
      <c r="AH510" s="4">
        <f t="shared" si="170"/>
        <v>0.30952797626039935</v>
      </c>
      <c r="AI510" s="4">
        <f t="shared" si="182"/>
        <v>0.78685360276597249</v>
      </c>
      <c r="AJ510" s="3">
        <f t="shared" si="171"/>
        <v>28.295098825205109</v>
      </c>
      <c r="AK510" s="4">
        <f t="shared" si="172"/>
        <v>0.35526138565322468</v>
      </c>
      <c r="AL510" s="4">
        <f t="shared" si="173"/>
        <v>2.6350214894283992</v>
      </c>
      <c r="AM510" s="3">
        <f t="shared" si="174"/>
        <v>32.131401992761553</v>
      </c>
      <c r="AN510" s="4">
        <f t="shared" si="175"/>
        <v>0.5390102949172203</v>
      </c>
      <c r="AO510" s="3">
        <f t="shared" si="176"/>
        <v>-1457.44837928168</v>
      </c>
      <c r="AP510" s="4">
        <f t="shared" si="177"/>
        <v>70.807973537233906</v>
      </c>
      <c r="AQ510" s="4">
        <f t="shared" si="183"/>
        <v>16.742319380551471</v>
      </c>
      <c r="AR510" s="4">
        <f t="shared" si="184"/>
        <v>0.19808659786257007</v>
      </c>
      <c r="AS510" s="4">
        <f t="shared" si="185"/>
        <v>16.07157159102648</v>
      </c>
      <c r="AT510" s="4">
        <f t="shared" si="186"/>
        <v>0.23021366637966997</v>
      </c>
      <c r="AU510" s="3">
        <f t="shared" si="187"/>
        <v>23.101410861302053</v>
      </c>
      <c r="AV510" s="4"/>
      <c r="AW510" s="4"/>
      <c r="AX510" s="4"/>
      <c r="AY510" s="4"/>
      <c r="AZ510" s="3">
        <f t="shared" si="178"/>
        <v>13.88176379498111</v>
      </c>
      <c r="BA510" s="3">
        <f t="shared" si="179"/>
        <v>48.946821489582682</v>
      </c>
      <c r="BB510" s="4">
        <f t="shared" si="180"/>
        <v>0.11229183881559526</v>
      </c>
      <c r="BC510" s="4">
        <f t="shared" si="181"/>
        <v>0.33509974457703673</v>
      </c>
      <c r="BD510" s="4">
        <f t="shared" si="188"/>
        <v>0.88634994178145676</v>
      </c>
      <c r="BE510" s="4"/>
    </row>
    <row r="511" spans="27:57" x14ac:dyDescent="0.2">
      <c r="AA511">
        <v>16.634701638611052</v>
      </c>
      <c r="AB511">
        <v>688.85406717379954</v>
      </c>
      <c r="AC511">
        <v>600</v>
      </c>
      <c r="AE511" s="3">
        <f t="shared" si="167"/>
        <v>10.050781530234536</v>
      </c>
      <c r="AF511" s="3">
        <f t="shared" si="168"/>
        <v>43.348003993484632</v>
      </c>
      <c r="AG511" s="4">
        <f t="shared" si="169"/>
        <v>0.15665312875066109</v>
      </c>
      <c r="AH511" s="4">
        <f t="shared" si="170"/>
        <v>0.39579430105884683</v>
      </c>
      <c r="AI511" s="4">
        <f t="shared" si="182"/>
        <v>1.0155745587703411</v>
      </c>
      <c r="AJ511" s="3">
        <f t="shared" si="171"/>
        <v>28.48812930312884</v>
      </c>
      <c r="AK511" s="4">
        <f t="shared" si="172"/>
        <v>0.71257230349143275</v>
      </c>
      <c r="AL511" s="4">
        <f t="shared" si="173"/>
        <v>8.4464242551745148</v>
      </c>
      <c r="AM511" s="3">
        <f t="shared" si="174"/>
        <v>34.30979444917191</v>
      </c>
      <c r="AN511" s="4">
        <f t="shared" si="175"/>
        <v>1.062543422452191</v>
      </c>
      <c r="AO511" s="3">
        <f t="shared" si="176"/>
        <v>-4999.145931078403</v>
      </c>
      <c r="AP511" s="4">
        <f t="shared" si="177"/>
        <v>301.5251335241752</v>
      </c>
      <c r="AQ511" s="4">
        <f t="shared" si="183"/>
        <v>11.506075581735351</v>
      </c>
      <c r="AR511" s="4">
        <f t="shared" si="184"/>
        <v>0.30830886951236752</v>
      </c>
      <c r="AS511" s="4">
        <f t="shared" si="185"/>
        <v>11.109399656341964</v>
      </c>
      <c r="AT511" s="4">
        <f t="shared" si="186"/>
        <v>0.33215515987640126</v>
      </c>
      <c r="AU511" s="3">
        <f t="shared" si="187"/>
        <v>30.528961995266716</v>
      </c>
      <c r="AV511" s="4"/>
      <c r="AW511" s="4"/>
      <c r="AX511" s="4"/>
      <c r="AY511" s="4"/>
      <c r="AZ511" s="3">
        <f t="shared" si="178"/>
        <v>9.7279168374823843</v>
      </c>
      <c r="BA511" s="3">
        <f t="shared" si="179"/>
        <v>47.703676289101963</v>
      </c>
      <c r="BB511" s="4">
        <f t="shared" si="180"/>
        <v>0.1723938695013445</v>
      </c>
      <c r="BC511" s="4">
        <f t="shared" si="181"/>
        <v>0.41520340738166456</v>
      </c>
      <c r="BD511" s="4">
        <f t="shared" si="188"/>
        <v>1.0911862158585237</v>
      </c>
      <c r="BE511" s="4"/>
    </row>
    <row r="512" spans="27:57" x14ac:dyDescent="0.2">
      <c r="AA512">
        <v>13.833710674696976</v>
      </c>
      <c r="AB512">
        <v>757.7908584455231</v>
      </c>
      <c r="AC512">
        <v>600</v>
      </c>
      <c r="AE512" s="3">
        <f t="shared" si="167"/>
        <v>8.9011579030795165</v>
      </c>
      <c r="AF512" s="3">
        <f t="shared" si="168"/>
        <v>24.330076844791076</v>
      </c>
      <c r="AG512" s="4">
        <f t="shared" si="169"/>
        <v>0.12713528585459011</v>
      </c>
      <c r="AH512" s="4">
        <f t="shared" si="170"/>
        <v>0.35656035373354411</v>
      </c>
      <c r="AI512" s="4">
        <f t="shared" si="182"/>
        <v>0.79189740914618234</v>
      </c>
      <c r="AJ512" s="3">
        <f t="shared" si="171"/>
        <v>29.224439284850423</v>
      </c>
      <c r="AK512" s="4">
        <f t="shared" si="172"/>
        <v>1.1125524432359561</v>
      </c>
      <c r="AL512" s="4">
        <f t="shared" si="173"/>
        <v>17.122992718407748</v>
      </c>
      <c r="AM512" s="3">
        <f t="shared" si="174"/>
        <v>35.831484231503786</v>
      </c>
      <c r="AN512" s="4">
        <f t="shared" si="175"/>
        <v>1.5901571222710764</v>
      </c>
      <c r="AO512" s="3">
        <f t="shared" si="176"/>
        <v>-6911.3560754098989</v>
      </c>
      <c r="AP512" s="4">
        <f t="shared" si="177"/>
        <v>500.60247383598619</v>
      </c>
      <c r="AQ512" s="4">
        <f t="shared" si="183"/>
        <v>10.130941920329404</v>
      </c>
      <c r="AR512" s="4">
        <f t="shared" si="184"/>
        <v>0.26766272921554218</v>
      </c>
      <c r="AS512" s="4">
        <f t="shared" si="185"/>
        <v>9.8009244646004596</v>
      </c>
      <c r="AT512" s="4">
        <f t="shared" si="186"/>
        <v>0.29151876202477056</v>
      </c>
      <c r="AU512" s="3">
        <f t="shared" si="187"/>
        <v>16.263364616344621</v>
      </c>
      <c r="AV512" s="4"/>
      <c r="AW512" s="4"/>
      <c r="AX512" s="4"/>
      <c r="AY512" s="4"/>
      <c r="AZ512" s="3">
        <f t="shared" si="178"/>
        <v>8.6309273475357067</v>
      </c>
      <c r="BA512" s="3">
        <f t="shared" si="179"/>
        <v>27.068954349387283</v>
      </c>
      <c r="BB512" s="4">
        <f t="shared" si="180"/>
        <v>0.14144711794163484</v>
      </c>
      <c r="BC512" s="4">
        <f t="shared" si="181"/>
        <v>0.37609455984052048</v>
      </c>
      <c r="BD512" s="4">
        <f t="shared" si="188"/>
        <v>0.85785704339461577</v>
      </c>
      <c r="BE512" s="4"/>
    </row>
    <row r="513" spans="27:57" x14ac:dyDescent="0.2">
      <c r="AA513">
        <v>15.543922119810444</v>
      </c>
      <c r="AB513">
        <v>758.07613000356298</v>
      </c>
      <c r="AC513">
        <v>600</v>
      </c>
      <c r="AE513" s="3">
        <f t="shared" si="167"/>
        <v>8.8969250286307968</v>
      </c>
      <c r="AF513" s="3">
        <f t="shared" si="168"/>
        <v>44.182570330150696</v>
      </c>
      <c r="AG513" s="4">
        <f t="shared" si="169"/>
        <v>0.18286464792551288</v>
      </c>
      <c r="AH513" s="4">
        <f t="shared" si="170"/>
        <v>0.42762676240562036</v>
      </c>
      <c r="AI513" s="4">
        <f t="shared" si="182"/>
        <v>1.1024975205597856</v>
      </c>
      <c r="AJ513" s="3">
        <f t="shared" si="171"/>
        <v>29.227998977880759</v>
      </c>
      <c r="AK513" s="4">
        <f t="shared" si="172"/>
        <v>0.88034903627252536</v>
      </c>
      <c r="AL513" s="4">
        <f t="shared" si="173"/>
        <v>12.046763874281368</v>
      </c>
      <c r="AM513" s="3">
        <f t="shared" si="174"/>
        <v>35.838258081955388</v>
      </c>
      <c r="AN513" s="4">
        <f t="shared" si="175"/>
        <v>1.3056123033632665</v>
      </c>
      <c r="AO513" s="3">
        <f t="shared" si="176"/>
        <v>-6919.802006922866</v>
      </c>
      <c r="AP513" s="4">
        <f t="shared" si="177"/>
        <v>446.17734672021453</v>
      </c>
      <c r="AQ513" s="4">
        <f t="shared" si="183"/>
        <v>10.125886514751667</v>
      </c>
      <c r="AR513" s="4">
        <f t="shared" si="184"/>
        <v>0.34856296649566909</v>
      </c>
      <c r="AS513" s="4">
        <f t="shared" si="185"/>
        <v>9.7961089968529169</v>
      </c>
      <c r="AT513" s="4">
        <f t="shared" si="186"/>
        <v>0.36977881635369525</v>
      </c>
      <c r="AU513" s="3">
        <f t="shared" si="187"/>
        <v>33.037355696442766</v>
      </c>
      <c r="AV513" s="4"/>
      <c r="AW513" s="4"/>
      <c r="AX513" s="4"/>
      <c r="AY513" s="4"/>
      <c r="AZ513" s="3">
        <f t="shared" si="178"/>
        <v>8.6268849237047487</v>
      </c>
      <c r="BA513" s="3">
        <f t="shared" si="179"/>
        <v>47.845403572309749</v>
      </c>
      <c r="BB513" s="4">
        <f t="shared" si="180"/>
        <v>0.19802453351460905</v>
      </c>
      <c r="BC513" s="4">
        <f t="shared" si="181"/>
        <v>0.44499947585880262</v>
      </c>
      <c r="BD513" s="4">
        <f t="shared" si="188"/>
        <v>1.1703602283322985</v>
      </c>
      <c r="BE513" s="4"/>
    </row>
    <row r="514" spans="27:57" x14ac:dyDescent="0.2">
      <c r="AA514">
        <v>8.1038441239491465</v>
      </c>
      <c r="AB514">
        <v>1375.3746395415574</v>
      </c>
      <c r="AC514">
        <v>600</v>
      </c>
      <c r="AE514" s="3">
        <f t="shared" si="167"/>
        <v>4.3267220393068797</v>
      </c>
      <c r="AF514" s="3">
        <f t="shared" si="168"/>
        <v>14.266651242292344</v>
      </c>
      <c r="AG514" s="4">
        <f t="shared" si="169"/>
        <v>0.21724004648519749</v>
      </c>
      <c r="AH514" s="4">
        <f t="shared" si="170"/>
        <v>0.46609016990835311</v>
      </c>
      <c r="AI514" s="4">
        <f t="shared" si="182"/>
        <v>0.90583783164976717</v>
      </c>
      <c r="AJ514" s="3">
        <f t="shared" si="171"/>
        <v>41.415600640593361</v>
      </c>
      <c r="AK514" s="4">
        <f t="shared" si="172"/>
        <v>4.1106117056470239</v>
      </c>
      <c r="AL514" s="4">
        <f t="shared" si="173"/>
        <v>136.93169627298124</v>
      </c>
      <c r="AM514" s="3">
        <f t="shared" si="174"/>
        <v>54.631905838917248</v>
      </c>
      <c r="AN514" s="4">
        <f t="shared" si="175"/>
        <v>5.7414803398629735</v>
      </c>
      <c r="AO514" s="3">
        <f t="shared" si="176"/>
        <v>-35486.639290231906</v>
      </c>
      <c r="AP514" s="4">
        <f t="shared" si="177"/>
        <v>4379.9883847048432</v>
      </c>
      <c r="AQ514" s="4">
        <f t="shared" si="183"/>
        <v>4.7382364544781179</v>
      </c>
      <c r="AR514" s="4">
        <f t="shared" si="184"/>
        <v>0.41531002052775273</v>
      </c>
      <c r="AS514" s="4">
        <f t="shared" si="185"/>
        <v>4.6349918712708291</v>
      </c>
      <c r="AT514" s="4">
        <f t="shared" si="186"/>
        <v>0.4280502190839135</v>
      </c>
      <c r="AU514" s="3">
        <f t="shared" si="187"/>
        <v>12.032935950911437</v>
      </c>
      <c r="AV514" s="4"/>
      <c r="AW514" s="4"/>
      <c r="AX514" s="4"/>
      <c r="AY514" s="4"/>
      <c r="AZ514" s="3">
        <f t="shared" si="178"/>
        <v>4.2400478706090903</v>
      </c>
      <c r="BA514" s="3">
        <f t="shared" si="179"/>
        <v>14.928921487324656</v>
      </c>
      <c r="BB514" s="4">
        <f t="shared" si="180"/>
        <v>0.22732451665084416</v>
      </c>
      <c r="BC514" s="4">
        <f t="shared" si="181"/>
        <v>0.47678560868680187</v>
      </c>
      <c r="BD514" s="4">
        <f t="shared" si="188"/>
        <v>0.93719561230720194</v>
      </c>
      <c r="BE514" s="4"/>
    </row>
    <row r="515" spans="27:57" x14ac:dyDescent="0.2">
      <c r="AA515">
        <v>7.8258379003645926</v>
      </c>
      <c r="AB515">
        <v>1487.5698598117046</v>
      </c>
      <c r="AC515">
        <v>600</v>
      </c>
      <c r="AE515" s="3">
        <f t="shared" si="167"/>
        <v>3.9512844453883562</v>
      </c>
      <c r="AF515" s="3">
        <f t="shared" si="168"/>
        <v>15.012164475468291</v>
      </c>
      <c r="AG515" s="4">
        <f t="shared" si="169"/>
        <v>0.24512161992600748</v>
      </c>
      <c r="AH515" s="4">
        <f t="shared" si="170"/>
        <v>0.49509758626558409</v>
      </c>
      <c r="AI515" s="4">
        <f t="shared" si="182"/>
        <v>0.97454441631650823</v>
      </c>
      <c r="AJ515" s="3">
        <f t="shared" si="171"/>
        <v>44.075784651840465</v>
      </c>
      <c r="AK515" s="4">
        <f t="shared" si="172"/>
        <v>4.6320850512105611</v>
      </c>
      <c r="AL515" s="4">
        <f t="shared" si="173"/>
        <v>167.91283645469022</v>
      </c>
      <c r="AM515" s="3">
        <f t="shared" si="174"/>
        <v>58.454364880135692</v>
      </c>
      <c r="AN515" s="4">
        <f t="shared" si="175"/>
        <v>6.4694065510112857</v>
      </c>
      <c r="AO515" s="3">
        <f t="shared" si="176"/>
        <v>-42888.272211636962</v>
      </c>
      <c r="AP515" s="4">
        <f t="shared" si="177"/>
        <v>5481.3425214875551</v>
      </c>
      <c r="AQ515" s="4">
        <f t="shared" si="183"/>
        <v>4.3061651607577955</v>
      </c>
      <c r="AR515" s="4">
        <f t="shared" si="184"/>
        <v>0.44975027395377326</v>
      </c>
      <c r="AS515" s="4">
        <f t="shared" si="185"/>
        <v>4.2176631947090133</v>
      </c>
      <c r="AT515" s="4">
        <f t="shared" si="186"/>
        <v>0.4610592183985156</v>
      </c>
      <c r="AU515" s="3">
        <f t="shared" si="187"/>
        <v>13.018924706532726</v>
      </c>
      <c r="AV515" s="4"/>
      <c r="AW515" s="4"/>
      <c r="AX515" s="4"/>
      <c r="AY515" s="4"/>
      <c r="AZ515" s="3">
        <f t="shared" si="178"/>
        <v>3.8768271775141607</v>
      </c>
      <c r="BA515" s="3">
        <f t="shared" si="179"/>
        <v>15.59468568918769</v>
      </c>
      <c r="BB515" s="4">
        <f t="shared" si="180"/>
        <v>0.25463314265022868</v>
      </c>
      <c r="BC515" s="4">
        <f t="shared" si="181"/>
        <v>0.50461187327512291</v>
      </c>
      <c r="BD515" s="4">
        <f t="shared" si="188"/>
        <v>1.0027706670614458</v>
      </c>
      <c r="BE515" s="4"/>
    </row>
    <row r="516" spans="27:57" x14ac:dyDescent="0.2">
      <c r="AA516">
        <v>7.0699211459687472</v>
      </c>
      <c r="AB516">
        <v>1528.3965195957378</v>
      </c>
      <c r="AC516">
        <v>600</v>
      </c>
      <c r="AE516" s="3">
        <f t="shared" si="167"/>
        <v>3.8300969617117415</v>
      </c>
      <c r="AF516" s="3">
        <f t="shared" si="168"/>
        <v>10.496460744896572</v>
      </c>
      <c r="AG516" s="4">
        <f t="shared" si="169"/>
        <v>0.2099973169849228</v>
      </c>
      <c r="AH516" s="4">
        <f t="shared" si="170"/>
        <v>0.45825464207678551</v>
      </c>
      <c r="AI516" s="4">
        <f t="shared" si="182"/>
        <v>0.82483597532893638</v>
      </c>
      <c r="AJ516" s="3">
        <f t="shared" si="171"/>
        <v>45.058907688178095</v>
      </c>
      <c r="AK516" s="4">
        <f t="shared" si="172"/>
        <v>5.3733253536880792</v>
      </c>
      <c r="AL516" s="4">
        <f t="shared" si="173"/>
        <v>204.12718454816871</v>
      </c>
      <c r="AM516" s="3">
        <f t="shared" si="174"/>
        <v>59.858966168847253</v>
      </c>
      <c r="AN516" s="4">
        <f t="shared" si="175"/>
        <v>7.4667091659118006</v>
      </c>
      <c r="AO516" s="3">
        <f t="shared" si="176"/>
        <v>-45750.317135237929</v>
      </c>
      <c r="AP516" s="4">
        <f t="shared" si="177"/>
        <v>6472.1212742909665</v>
      </c>
      <c r="AQ516" s="4">
        <f t="shared" si="183"/>
        <v>4.1672359600188704</v>
      </c>
      <c r="AR516" s="4">
        <f t="shared" si="184"/>
        <v>0.41056825472586511</v>
      </c>
      <c r="AS516" s="4">
        <f t="shared" si="185"/>
        <v>4.083323283851807</v>
      </c>
      <c r="AT516" s="4">
        <f t="shared" si="186"/>
        <v>0.42243722390311123</v>
      </c>
      <c r="AU516" s="3">
        <f t="shared" si="187"/>
        <v>8.9197667900014785</v>
      </c>
      <c r="AV516" s="4"/>
      <c r="AW516" s="4"/>
      <c r="AX516" s="4"/>
      <c r="AY516" s="4"/>
      <c r="AZ516" s="3">
        <f t="shared" si="178"/>
        <v>3.7594514764400433</v>
      </c>
      <c r="BA516" s="3">
        <f t="shared" si="179"/>
        <v>10.959209432869486</v>
      </c>
      <c r="BB516" s="4">
        <f t="shared" si="180"/>
        <v>0.21925529310414499</v>
      </c>
      <c r="BC516" s="4">
        <f t="shared" si="181"/>
        <v>0.46824704281409507</v>
      </c>
      <c r="BD516" s="4">
        <f t="shared" si="188"/>
        <v>0.85196126537824357</v>
      </c>
      <c r="BE516" s="4"/>
    </row>
    <row r="517" spans="27:57" x14ac:dyDescent="0.2">
      <c r="AA517">
        <v>3990.5618886845864</v>
      </c>
      <c r="AB517">
        <v>30.580444902042441</v>
      </c>
      <c r="AC517">
        <v>700</v>
      </c>
      <c r="AE517" s="3">
        <f t="shared" si="167"/>
        <v>6034.0023666966299</v>
      </c>
      <c r="AF517" s="3">
        <f t="shared" si="168"/>
        <v>4175648.9871780891</v>
      </c>
      <c r="AG517" s="4">
        <f t="shared" si="169"/>
        <v>0.26221400433653047</v>
      </c>
      <c r="AH517" s="4">
        <f t="shared" si="170"/>
        <v>0.51206835904645631</v>
      </c>
      <c r="AI517" s="4">
        <f t="shared" si="182"/>
        <v>23.147758214628293</v>
      </c>
      <c r="AJ517" s="3">
        <f t="shared" si="171"/>
        <v>5327.1751458282861</v>
      </c>
      <c r="AK517" s="4">
        <f t="shared" si="172"/>
        <v>0.33494362308569259</v>
      </c>
      <c r="AL517" s="4">
        <f t="shared" si="173"/>
        <v>447.69008701207929</v>
      </c>
      <c r="AM517" s="3">
        <f t="shared" si="174"/>
        <v>5339.4237962892257</v>
      </c>
      <c r="AN517" s="4">
        <f t="shared" si="175"/>
        <v>0.33801302804735256</v>
      </c>
      <c r="AO517" s="3">
        <f t="shared" si="176"/>
        <v>1330.7463917888922</v>
      </c>
      <c r="AP517" s="4">
        <f t="shared" si="177"/>
        <v>0.66652656219609518</v>
      </c>
      <c r="AQ517" s="4">
        <f t="shared" si="183"/>
        <v>5018.8357811827982</v>
      </c>
      <c r="AR517" s="4">
        <f t="shared" si="184"/>
        <v>0.25767646792145427</v>
      </c>
      <c r="AS517" s="4">
        <f t="shared" si="185"/>
        <v>4857.4778899237608</v>
      </c>
      <c r="AT517" s="4">
        <f t="shared" si="186"/>
        <v>0.21724158788198544</v>
      </c>
      <c r="AU517" s="3">
        <f t="shared" si="187"/>
        <v>751543.3532045203</v>
      </c>
      <c r="AV517" s="4"/>
      <c r="AW517" s="4"/>
      <c r="AX517" s="4"/>
      <c r="AY517" s="4"/>
      <c r="AZ517" s="3">
        <f t="shared" si="178"/>
        <v>4496.3093107408095</v>
      </c>
      <c r="BA517" s="3">
        <f t="shared" si="179"/>
        <v>255780.45491651542</v>
      </c>
      <c r="BB517" s="4">
        <f t="shared" si="180"/>
        <v>1.6061986417111273E-2</v>
      </c>
      <c r="BC517" s="4">
        <f t="shared" si="181"/>
        <v>0.12673589237903868</v>
      </c>
      <c r="BD517" s="4">
        <f t="shared" si="188"/>
        <v>2.8501417900792418</v>
      </c>
      <c r="BE517" s="4"/>
    </row>
    <row r="518" spans="27:57" x14ac:dyDescent="0.2">
      <c r="AA518">
        <v>3809.4084448943281</v>
      </c>
      <c r="AB518">
        <v>30.865602303207631</v>
      </c>
      <c r="AC518">
        <v>700</v>
      </c>
      <c r="AE518" s="3">
        <f t="shared" si="167"/>
        <v>5597.9093912088219</v>
      </c>
      <c r="AF518" s="3">
        <f t="shared" si="168"/>
        <v>3198735.6349678398</v>
      </c>
      <c r="AG518" s="4">
        <f t="shared" si="169"/>
        <v>0.22042622757464361</v>
      </c>
      <c r="AH518" s="4">
        <f t="shared" si="170"/>
        <v>0.46949571624738345</v>
      </c>
      <c r="AI518" s="4">
        <f t="shared" si="182"/>
        <v>19.855289386200955</v>
      </c>
      <c r="AJ518" s="3">
        <f t="shared" si="171"/>
        <v>5123.0311345288901</v>
      </c>
      <c r="AK518" s="4">
        <f t="shared" si="172"/>
        <v>0.34483639878395911</v>
      </c>
      <c r="AL518" s="4">
        <f t="shared" si="173"/>
        <v>452.98491765448074</v>
      </c>
      <c r="AM518" s="3">
        <f t="shared" si="174"/>
        <v>5133.4568470525292</v>
      </c>
      <c r="AN518" s="4">
        <f t="shared" si="175"/>
        <v>0.34757323120149952</v>
      </c>
      <c r="AO518" s="3">
        <f t="shared" si="176"/>
        <v>1285.036236052109</v>
      </c>
      <c r="AP518" s="4">
        <f t="shared" si="177"/>
        <v>0.66266777253186993</v>
      </c>
      <c r="AQ518" s="4">
        <f t="shared" si="183"/>
        <v>4846.39636873984</v>
      </c>
      <c r="AR518" s="4">
        <f t="shared" si="184"/>
        <v>0.27221757363282101</v>
      </c>
      <c r="AS518" s="4">
        <f t="shared" si="185"/>
        <v>4686.7989791840046</v>
      </c>
      <c r="AT518" s="4">
        <f t="shared" si="186"/>
        <v>0.23032199014144178</v>
      </c>
      <c r="AU518" s="3">
        <f t="shared" si="187"/>
        <v>769814.14966112387</v>
      </c>
      <c r="AV518" s="4"/>
      <c r="AW518" s="4"/>
      <c r="AX518" s="4"/>
      <c r="AY518" s="4"/>
      <c r="AZ518" s="3">
        <f t="shared" si="178"/>
        <v>4348.829180409386</v>
      </c>
      <c r="BA518" s="3">
        <f t="shared" si="179"/>
        <v>290974.72990360606</v>
      </c>
      <c r="BB518" s="4">
        <f t="shared" si="180"/>
        <v>2.005119189315174E-2</v>
      </c>
      <c r="BC518" s="4">
        <f t="shared" si="181"/>
        <v>0.14160223124354976</v>
      </c>
      <c r="BD518" s="4">
        <f t="shared" si="188"/>
        <v>3.2887731267081142</v>
      </c>
      <c r="BE518" s="4"/>
    </row>
    <row r="519" spans="27:57" x14ac:dyDescent="0.2">
      <c r="AA519">
        <v>3607.8388799257764</v>
      </c>
      <c r="AB519">
        <v>31.595598513755622</v>
      </c>
      <c r="AC519">
        <v>700</v>
      </c>
      <c r="AE519" s="3">
        <f t="shared" si="167"/>
        <v>4729.6015928191609</v>
      </c>
      <c r="AF519" s="3">
        <f t="shared" si="168"/>
        <v>1258351.5840379258</v>
      </c>
      <c r="AG519" s="4">
        <f t="shared" si="169"/>
        <v>9.6673564344459353E-2</v>
      </c>
      <c r="AH519" s="4">
        <f t="shared" si="170"/>
        <v>0.31092372753532233</v>
      </c>
      <c r="AI519" s="4">
        <f t="shared" si="182"/>
        <v>10.413683296706985</v>
      </c>
      <c r="AJ519" s="3">
        <f t="shared" si="171"/>
        <v>4656.1489520978994</v>
      </c>
      <c r="AK519" s="4">
        <f t="shared" si="172"/>
        <v>0.29056454765898243</v>
      </c>
      <c r="AL519" s="4">
        <f t="shared" si="173"/>
        <v>304.60174192704812</v>
      </c>
      <c r="AM519" s="3">
        <f t="shared" si="174"/>
        <v>4662.6061747611775</v>
      </c>
      <c r="AN519" s="4">
        <f t="shared" si="175"/>
        <v>0.29235432344392848</v>
      </c>
      <c r="AO519" s="3">
        <f t="shared" si="176"/>
        <v>1186.8219403875596</v>
      </c>
      <c r="AP519" s="4">
        <f t="shared" si="177"/>
        <v>0.67104353052152488</v>
      </c>
      <c r="AQ519" s="4">
        <f t="shared" si="183"/>
        <v>4440.51298145894</v>
      </c>
      <c r="AR519" s="4">
        <f t="shared" si="184"/>
        <v>0.230795811355715</v>
      </c>
      <c r="AS519" s="4">
        <f t="shared" si="185"/>
        <v>4285.2558395555707</v>
      </c>
      <c r="AT519" s="4">
        <f t="shared" si="186"/>
        <v>0.18776253102625545</v>
      </c>
      <c r="AU519" s="3">
        <f t="shared" si="187"/>
        <v>458893.73719407438</v>
      </c>
      <c r="AV519" s="4"/>
      <c r="AW519" s="4"/>
      <c r="AX519" s="4"/>
      <c r="AY519" s="4"/>
      <c r="AZ519" s="3">
        <f t="shared" si="178"/>
        <v>4004.9507741872267</v>
      </c>
      <c r="BA519" s="3">
        <f t="shared" si="179"/>
        <v>157697.85656391727</v>
      </c>
      <c r="BB519" s="4">
        <f t="shared" si="180"/>
        <v>1.2115226044055821E-2</v>
      </c>
      <c r="BC519" s="4">
        <f t="shared" si="181"/>
        <v>0.11006918753245988</v>
      </c>
      <c r="BD519" s="4">
        <f t="shared" si="188"/>
        <v>2.193422066944859</v>
      </c>
      <c r="BE519" s="4"/>
    </row>
    <row r="520" spans="27:57" x14ac:dyDescent="0.2">
      <c r="AA520">
        <v>3424.5648765898163</v>
      </c>
      <c r="AB520">
        <v>31.90065427472533</v>
      </c>
      <c r="AC520">
        <v>700</v>
      </c>
      <c r="AE520" s="3">
        <f t="shared" si="167"/>
        <v>4443.3439610734013</v>
      </c>
      <c r="AF520" s="3">
        <f t="shared" si="168"/>
        <v>1037910.8229812115</v>
      </c>
      <c r="AG520" s="4">
        <f t="shared" si="169"/>
        <v>8.8501217330088755E-2</v>
      </c>
      <c r="AH520" s="4">
        <f t="shared" si="170"/>
        <v>0.297491541610999</v>
      </c>
      <c r="AI520" s="4">
        <f t="shared" si="182"/>
        <v>9.4954299095528398</v>
      </c>
      <c r="AJ520" s="3">
        <f t="shared" si="171"/>
        <v>4481.7212330695202</v>
      </c>
      <c r="AK520" s="4">
        <f t="shared" si="172"/>
        <v>0.30869800823642762</v>
      </c>
      <c r="AL520" s="4">
        <f t="shared" si="173"/>
        <v>326.34206163976341</v>
      </c>
      <c r="AM520" s="3">
        <f t="shared" si="174"/>
        <v>4486.769825222671</v>
      </c>
      <c r="AN520" s="4">
        <f t="shared" si="175"/>
        <v>0.31017223703193469</v>
      </c>
      <c r="AO520" s="3">
        <f t="shared" si="176"/>
        <v>1152.2805816801222</v>
      </c>
      <c r="AP520" s="4">
        <f t="shared" si="177"/>
        <v>0.66352496646886006</v>
      </c>
      <c r="AQ520" s="4">
        <f t="shared" si="183"/>
        <v>4284.7726053072247</v>
      </c>
      <c r="AR520" s="4">
        <f t="shared" si="184"/>
        <v>0.25118745292219541</v>
      </c>
      <c r="AS520" s="4">
        <f t="shared" si="185"/>
        <v>4131.2631585991503</v>
      </c>
      <c r="AT520" s="4">
        <f t="shared" si="186"/>
        <v>0.2063614816703559</v>
      </c>
      <c r="AU520" s="3">
        <f t="shared" si="187"/>
        <v>499422.46179494413</v>
      </c>
      <c r="AV520" s="4"/>
      <c r="AW520" s="4"/>
      <c r="AX520" s="4"/>
      <c r="AY520" s="4"/>
      <c r="AZ520" s="3">
        <f t="shared" si="178"/>
        <v>3874.0695990161316</v>
      </c>
      <c r="BA520" s="3">
        <f t="shared" si="179"/>
        <v>202054.49548355877</v>
      </c>
      <c r="BB520" s="4">
        <f t="shared" si="180"/>
        <v>1.7228906782134571E-2</v>
      </c>
      <c r="BC520" s="4">
        <f t="shared" si="181"/>
        <v>0.13125893029479774</v>
      </c>
      <c r="BD520" s="4">
        <f t="shared" si="188"/>
        <v>2.7828896781605046</v>
      </c>
      <c r="BE520" s="4"/>
    </row>
    <row r="521" spans="27:57" x14ac:dyDescent="0.2">
      <c r="AA521">
        <v>3754.1745983746741</v>
      </c>
      <c r="AB521">
        <v>32.382781861253036</v>
      </c>
      <c r="AC521">
        <v>700</v>
      </c>
      <c r="AE521" s="3">
        <f t="shared" si="167"/>
        <v>4056.5770394821084</v>
      </c>
      <c r="AF521" s="3">
        <f t="shared" si="168"/>
        <v>91447.236387735233</v>
      </c>
      <c r="AG521" s="4">
        <f t="shared" si="169"/>
        <v>6.4884602981663255E-3</v>
      </c>
      <c r="AH521" s="4">
        <f t="shared" si="170"/>
        <v>8.0550979498491049E-2</v>
      </c>
      <c r="AI521" s="4">
        <f t="shared" si="182"/>
        <v>1.4007591631662337</v>
      </c>
      <c r="AJ521" s="3">
        <f t="shared" si="171"/>
        <v>4227.3680150133277</v>
      </c>
      <c r="AK521" s="4">
        <f t="shared" si="172"/>
        <v>0.12604459495397927</v>
      </c>
      <c r="AL521" s="4">
        <f t="shared" si="173"/>
        <v>59.64347253510865</v>
      </c>
      <c r="AM521" s="3">
        <f t="shared" si="174"/>
        <v>4230.4375442137753</v>
      </c>
      <c r="AN521" s="4">
        <f t="shared" si="175"/>
        <v>0.12686222586591833</v>
      </c>
      <c r="AO521" s="3">
        <f t="shared" si="176"/>
        <v>1103.9189386400283</v>
      </c>
      <c r="AP521" s="4">
        <f t="shared" si="177"/>
        <v>0.70594896169241639</v>
      </c>
      <c r="AQ521" s="4">
        <f t="shared" si="183"/>
        <v>4053.7163682073015</v>
      </c>
      <c r="AR521" s="4">
        <f t="shared" si="184"/>
        <v>7.9788982100702094E-2</v>
      </c>
      <c r="AS521" s="4">
        <f t="shared" si="185"/>
        <v>3902.895762378962</v>
      </c>
      <c r="AT521" s="4">
        <f t="shared" si="186"/>
        <v>3.9614876747787631E-2</v>
      </c>
      <c r="AU521" s="3">
        <f t="shared" si="187"/>
        <v>22117.984622790285</v>
      </c>
      <c r="AV521" s="4"/>
      <c r="AW521" s="4"/>
      <c r="AX521" s="4"/>
      <c r="AY521" s="4"/>
      <c r="AZ521" s="3">
        <f t="shared" si="178"/>
        <v>3680.8103608081001</v>
      </c>
      <c r="BA521" s="3">
        <f t="shared" si="179"/>
        <v>5382.3113537247145</v>
      </c>
      <c r="BB521" s="4">
        <f t="shared" si="180"/>
        <v>3.8189140438252181E-4</v>
      </c>
      <c r="BC521" s="4">
        <f t="shared" si="181"/>
        <v>1.9542041970646819E-2</v>
      </c>
      <c r="BD521" s="4">
        <f t="shared" si="188"/>
        <v>0.16738330775723109</v>
      </c>
      <c r="BE521" s="4"/>
    </row>
    <row r="522" spans="27:57" x14ac:dyDescent="0.2">
      <c r="AA522">
        <v>3858.2139059083624</v>
      </c>
      <c r="AB522">
        <v>32.510693774473012</v>
      </c>
      <c r="AC522">
        <v>700</v>
      </c>
      <c r="AE522" s="3">
        <f t="shared" ref="AE522:AE585" si="189">(((8.314*$AC522)/$AB522)*(1+AE$6/($AB522-AE$5))-AE$4/($AB522^2))</f>
        <v>3965.1876423771191</v>
      </c>
      <c r="AF522" s="3">
        <f t="shared" ref="AF522:AF585" si="190">(AE522-AA522)^2</f>
        <v>11443.380294087001</v>
      </c>
      <c r="AG522" s="4">
        <f t="shared" ref="AG522:AG585" si="191">(ABS(AE522-AA522)/AA522)^2</f>
        <v>7.6874397840027866E-4</v>
      </c>
      <c r="AH522" s="4">
        <f t="shared" ref="AH522:AH585" si="192">(ABS(AE522-AA522)/AA522)</f>
        <v>2.7726232675938479E-2</v>
      </c>
      <c r="AI522" s="4">
        <f t="shared" si="182"/>
        <v>0.28676718040482763</v>
      </c>
      <c r="AJ522" s="3">
        <f t="shared" ref="AJ522:AJ585" si="193">(((8.314*$AC522)/$AB522)*(1+AJ$3/($AB522-AJ$2))-AJ$1/($AB522^2)) +$AJ$4*AB522 + $AJ$5*AB522^2 +$AJ$6*AB522^-1 + $AJ$7*AB522^-2</f>
        <v>4163.8982357225714</v>
      </c>
      <c r="AK522" s="4">
        <f t="shared" ref="AK522:AK585" si="194">(ABS(AJ522-AA522)/AA522)</f>
        <v>7.9229492524012818E-2</v>
      </c>
      <c r="AL522" s="4">
        <f t="shared" ref="AL522:AL585" si="195">(ABS(AJ522-AA522)^2)/AA522</f>
        <v>24.219214323722735</v>
      </c>
      <c r="AM522" s="3">
        <f t="shared" ref="AM522:AM585" si="196">(((8.314*$AC522)/$AB522)*(1+AM$3/($AB522-AM$2))-AM$1/($AB522^2)) +$AM$4*$AB522 + $AM$5*$AB522^-1 + (8.314*$AC522)*($AM$6*$AB522 + $AM$7*$AB522^-1)</f>
        <v>4166.4881352484026</v>
      </c>
      <c r="AN522" s="4">
        <f t="shared" ref="AN522:AN585" si="197">(ABS(AM522-AA522)/AA522)</f>
        <v>7.9900761559113534E-2</v>
      </c>
      <c r="AO522" s="3">
        <f t="shared" ref="AO522:AO585" si="198">(8.314*$AC522)/($AB522-AO$3)  -$AO$2/($AB522^2) +$AO$4*AB522 + $AO$5*AB522^2 +$AO$6*AB522^-1 + $AO$7*AB522^-2</f>
        <v>1092.214936798885</v>
      </c>
      <c r="AP522" s="4">
        <f t="shared" ref="AP522:AP585" si="199">(ABS(AO522-AA522)/AA522)</f>
        <v>0.71691177227724545</v>
      </c>
      <c r="AQ522" s="4">
        <f t="shared" si="183"/>
        <v>3995.3375922373784</v>
      </c>
      <c r="AR522" s="4">
        <f t="shared" si="184"/>
        <v>3.5540716422961555E-2</v>
      </c>
      <c r="AS522" s="4">
        <f t="shared" si="185"/>
        <v>3845.2159550349779</v>
      </c>
      <c r="AT522" s="4">
        <f t="shared" si="186"/>
        <v>3.3689036404849979E-3</v>
      </c>
      <c r="AU522" s="3">
        <f t="shared" si="187"/>
        <v>168.94672690691755</v>
      </c>
      <c r="AV522" s="4"/>
      <c r="AW522" s="4"/>
      <c r="AX522" s="4"/>
      <c r="AY522" s="4"/>
      <c r="AZ522" s="3">
        <f t="shared" ref="AZ522:AZ585" si="200">(((8.314*$AC522)/$AB522)*(1+AZ$6/($AB522-AZ$5))-AZ$4/($AB522^2))</f>
        <v>3632.1344563952739</v>
      </c>
      <c r="BA522" s="3">
        <f t="shared" ref="BA522:BA585" si="201">(AZ522-AA522)^2</f>
        <v>51111.917492141154</v>
      </c>
      <c r="BB522" s="4">
        <f t="shared" ref="BB522:BB585" si="202">(ABS(AZ522-AA522)/AA522)^2</f>
        <v>3.433598970478876E-3</v>
      </c>
      <c r="BC522" s="4">
        <f t="shared" ref="BC522:BC585" si="203">(ABS(AZ522-AA522)/AA522)</f>
        <v>5.859691946236488E-2</v>
      </c>
      <c r="BD522" s="4">
        <f t="shared" si="188"/>
        <v>0.88105968304909543</v>
      </c>
      <c r="BE522" s="4"/>
    </row>
    <row r="523" spans="27:57" x14ac:dyDescent="0.2">
      <c r="AA523">
        <v>3376.3543685777072</v>
      </c>
      <c r="AB523">
        <v>32.653891524614203</v>
      </c>
      <c r="AC523">
        <v>700</v>
      </c>
      <c r="AE523" s="3">
        <f t="shared" si="189"/>
        <v>3867.7068475540432</v>
      </c>
      <c r="AF523" s="3">
        <f t="shared" si="190"/>
        <v>241427.25859619069</v>
      </c>
      <c r="AG523" s="4">
        <f t="shared" si="191"/>
        <v>2.1178259170110694E-2</v>
      </c>
      <c r="AH523" s="4">
        <f t="shared" si="192"/>
        <v>0.14552752031870361</v>
      </c>
      <c r="AI523" s="4">
        <f t="shared" ref="AI523:AI586" si="204">(ABS(AE523-AA523)^1.5)/AA523</f>
        <v>3.2258316979714263</v>
      </c>
      <c r="AJ523" s="3">
        <f t="shared" si="193"/>
        <v>4094.701877729337</v>
      </c>
      <c r="AK523" s="4">
        <f t="shared" si="194"/>
        <v>0.21275832769124717</v>
      </c>
      <c r="AL523" s="4">
        <f t="shared" si="195"/>
        <v>152.83441474827362</v>
      </c>
      <c r="AM523" s="3">
        <f t="shared" si="196"/>
        <v>4096.7754731893228</v>
      </c>
      <c r="AN523" s="4">
        <f t="shared" si="197"/>
        <v>0.21337247989022368</v>
      </c>
      <c r="AO523" s="3">
        <f t="shared" si="198"/>
        <v>1079.6183103761409</v>
      </c>
      <c r="AP523" s="4">
        <f t="shared" si="199"/>
        <v>0.68024141055106979</v>
      </c>
      <c r="AQ523" s="4">
        <f t="shared" ref="AQ523:AQ586" si="205">(8.314*$AC523/$AB523)*(AQ$4+AQ$5/AB523+AQ$6/(AB523^2)+AQ$7/(AB523^3))</f>
        <v>3931.3670127116129</v>
      </c>
      <c r="AR523" s="4">
        <f t="shared" ref="AR523:AR586" si="206">(ABS(AQ523-$AA523)/$AA523)</f>
        <v>0.16438222518914844</v>
      </c>
      <c r="AS523" s="4">
        <f t="shared" ref="AS523:AS586" si="207">(8.314*$AC523/$AB523)*(1+(AS$2+$AS$3/$AC523+$AS$4/($AC523^2))/AB523+(AS$5+$AS$6/$AC523+$AS$7/($AC523^2))/(AB523^2) + (AT$2+$AT$3/$AC523+$AT$4/($AC523^2))/(AB523^3)  )</f>
        <v>3782.0209663311289</v>
      </c>
      <c r="AT523" s="4">
        <f t="shared" ref="AT523:AT586" si="208">(ABS(AS523-$AA523)/$AA523)</f>
        <v>0.12014929520692141</v>
      </c>
      <c r="AU523" s="3">
        <f t="shared" ref="AU523:AU586" si="209">(AS523-AA523)^2</f>
        <v>164565.38853283643</v>
      </c>
      <c r="AV523" s="4"/>
      <c r="AW523" s="4"/>
      <c r="AX523" s="4"/>
      <c r="AY523" s="4"/>
      <c r="AZ523" s="3">
        <f t="shared" si="200"/>
        <v>3578.8592430199733</v>
      </c>
      <c r="BA523" s="3">
        <f t="shared" si="201"/>
        <v>41008.224172877955</v>
      </c>
      <c r="BB523" s="4">
        <f t="shared" si="202"/>
        <v>3.5972855952103775E-3</v>
      </c>
      <c r="BC523" s="4">
        <f t="shared" si="203"/>
        <v>5.9977375694593188E-2</v>
      </c>
      <c r="BD523" s="4">
        <f t="shared" ref="BD523:BD586" si="210">(ABS(AZ523-AA523)^1.5)/AA523</f>
        <v>0.85350329102531874</v>
      </c>
      <c r="BE523" s="4"/>
    </row>
    <row r="524" spans="27:57" x14ac:dyDescent="0.2">
      <c r="AA524">
        <v>3097.7186285502062</v>
      </c>
      <c r="AB524">
        <v>32.720591574793843</v>
      </c>
      <c r="AC524">
        <v>700</v>
      </c>
      <c r="AE524" s="3">
        <f t="shared" si="189"/>
        <v>3823.939012773948</v>
      </c>
      <c r="AF524" s="3">
        <f t="shared" si="190"/>
        <v>527396.04646207916</v>
      </c>
      <c r="AG524" s="4">
        <f t="shared" si="191"/>
        <v>5.4960785994992732E-2</v>
      </c>
      <c r="AH524" s="4">
        <f t="shared" si="192"/>
        <v>0.23443716854413835</v>
      </c>
      <c r="AI524" s="4">
        <f t="shared" si="204"/>
        <v>6.317724520942849</v>
      </c>
      <c r="AJ524" s="3">
        <f t="shared" si="193"/>
        <v>4063.1203973084225</v>
      </c>
      <c r="AK524" s="4">
        <f t="shared" si="194"/>
        <v>0.3116492762966156</v>
      </c>
      <c r="AL524" s="4">
        <f t="shared" si="195"/>
        <v>300.86676256897078</v>
      </c>
      <c r="AM524" s="3">
        <f t="shared" si="196"/>
        <v>4064.9606587196013</v>
      </c>
      <c r="AN524" s="4">
        <f t="shared" si="197"/>
        <v>0.31224334620155075</v>
      </c>
      <c r="AO524" s="3">
        <f t="shared" si="198"/>
        <v>1073.9255245962461</v>
      </c>
      <c r="AP524" s="4">
        <f t="shared" si="199"/>
        <v>0.65331727849702592</v>
      </c>
      <c r="AQ524" s="4">
        <f t="shared" si="205"/>
        <v>3902.0588134051336</v>
      </c>
      <c r="AR524" s="4">
        <f t="shared" si="206"/>
        <v>0.2596556631844173</v>
      </c>
      <c r="AS524" s="4">
        <f t="shared" si="207"/>
        <v>3753.0715782447933</v>
      </c>
      <c r="AT524" s="4">
        <f t="shared" si="208"/>
        <v>0.21155986978756211</v>
      </c>
      <c r="AU524" s="3">
        <f t="shared" si="209"/>
        <v>429487.488673396</v>
      </c>
      <c r="AV524" s="4"/>
      <c r="AW524" s="4"/>
      <c r="AX524" s="4"/>
      <c r="AY524" s="4"/>
      <c r="AZ524" s="3">
        <f t="shared" si="200"/>
        <v>3554.4719628517896</v>
      </c>
      <c r="BA524" s="3">
        <f t="shared" si="201"/>
        <v>208623.60839561405</v>
      </c>
      <c r="BB524" s="4">
        <f t="shared" si="202"/>
        <v>2.1741000091776284E-2</v>
      </c>
      <c r="BC524" s="4">
        <f t="shared" si="203"/>
        <v>0.1474482963339227</v>
      </c>
      <c r="BD524" s="4">
        <f t="shared" si="210"/>
        <v>3.1512337715520031</v>
      </c>
      <c r="BE524" s="4"/>
    </row>
    <row r="525" spans="27:57" x14ac:dyDescent="0.2">
      <c r="AA525">
        <v>3794.3134212042764</v>
      </c>
      <c r="AB525">
        <v>32.853665945780733</v>
      </c>
      <c r="AC525">
        <v>700</v>
      </c>
      <c r="AE525" s="3">
        <f t="shared" si="189"/>
        <v>3739.5428185421888</v>
      </c>
      <c r="AF525" s="3">
        <f t="shared" si="190"/>
        <v>2999.8189159682815</v>
      </c>
      <c r="AG525" s="4">
        <f t="shared" si="191"/>
        <v>2.0836685432425091E-4</v>
      </c>
      <c r="AH525" s="4">
        <f t="shared" si="192"/>
        <v>1.443491788422265E-2</v>
      </c>
      <c r="AI525" s="4">
        <f t="shared" si="204"/>
        <v>0.10682873296142123</v>
      </c>
      <c r="AJ525" s="3">
        <f t="shared" si="193"/>
        <v>4001.3068085081527</v>
      </c>
      <c r="AK525" s="4">
        <f t="shared" si="194"/>
        <v>5.455358172234983E-2</v>
      </c>
      <c r="AL525" s="4">
        <f t="shared" si="195"/>
        <v>11.292230670268022</v>
      </c>
      <c r="AM525" s="3">
        <f t="shared" si="196"/>
        <v>4002.6945985169482</v>
      </c>
      <c r="AN525" s="4">
        <f t="shared" si="197"/>
        <v>5.4919336960449011E-2</v>
      </c>
      <c r="AO525" s="3">
        <f t="shared" si="198"/>
        <v>1062.8849697436776</v>
      </c>
      <c r="AP525" s="4">
        <f t="shared" si="199"/>
        <v>0.71987422973447224</v>
      </c>
      <c r="AQ525" s="4">
        <f t="shared" si="205"/>
        <v>3844.4933585309177</v>
      </c>
      <c r="AR525" s="4">
        <f t="shared" si="206"/>
        <v>1.3225037511717908E-2</v>
      </c>
      <c r="AS525" s="4">
        <f t="shared" si="207"/>
        <v>3696.2174133576614</v>
      </c>
      <c r="AT525" s="4">
        <f t="shared" si="208"/>
        <v>2.5853427736995008E-2</v>
      </c>
      <c r="AU525" s="3">
        <f t="shared" si="209"/>
        <v>9622.8267554431641</v>
      </c>
      <c r="AV525" s="4"/>
      <c r="AW525" s="4"/>
      <c r="AX525" s="4"/>
      <c r="AY525" s="4"/>
      <c r="AZ525" s="3">
        <f t="shared" si="200"/>
        <v>3506.6077115395647</v>
      </c>
      <c r="BA525" s="3">
        <f t="shared" si="201"/>
        <v>82774.575373675427</v>
      </c>
      <c r="BB525" s="4">
        <f t="shared" si="202"/>
        <v>5.7495063441425145E-3</v>
      </c>
      <c r="BC525" s="4">
        <f t="shared" si="203"/>
        <v>7.5825499300317928E-2</v>
      </c>
      <c r="BD525" s="4">
        <f t="shared" si="210"/>
        <v>1.2861437722755911</v>
      </c>
      <c r="BE525" s="4"/>
    </row>
    <row r="526" spans="27:57" x14ac:dyDescent="0.2">
      <c r="AA526">
        <v>3583.0076709538939</v>
      </c>
      <c r="AB526">
        <v>33.039344091159599</v>
      </c>
      <c r="AC526">
        <v>700</v>
      </c>
      <c r="AE526" s="3">
        <f t="shared" si="189"/>
        <v>3627.8790687974511</v>
      </c>
      <c r="AF526" s="3">
        <f t="shared" si="190"/>
        <v>2013.4423444347838</v>
      </c>
      <c r="AG526" s="4">
        <f t="shared" si="191"/>
        <v>1.568352649865035E-4</v>
      </c>
      <c r="AH526" s="4">
        <f t="shared" si="192"/>
        <v>1.2523388718174626E-2</v>
      </c>
      <c r="AI526" s="4">
        <f t="shared" si="204"/>
        <v>8.3889317383735465E-2</v>
      </c>
      <c r="AJ526" s="3">
        <f t="shared" si="193"/>
        <v>3917.628250168988</v>
      </c>
      <c r="AK526" s="4">
        <f t="shared" si="194"/>
        <v>9.3390974830374548E-2</v>
      </c>
      <c r="AL526" s="4">
        <f t="shared" si="195"/>
        <v>31.250542091202199</v>
      </c>
      <c r="AM526" s="3">
        <f t="shared" si="196"/>
        <v>3918.4125255687318</v>
      </c>
      <c r="AN526" s="4">
        <f t="shared" si="197"/>
        <v>9.360986227683514E-2</v>
      </c>
      <c r="AO526" s="3">
        <f t="shared" si="198"/>
        <v>1048.152834784305</v>
      </c>
      <c r="AP526" s="4">
        <f t="shared" si="199"/>
        <v>0.70746564589261451</v>
      </c>
      <c r="AQ526" s="4">
        <f t="shared" si="205"/>
        <v>3766.1448111550185</v>
      </c>
      <c r="AR526" s="4">
        <f t="shared" si="206"/>
        <v>5.1112684375684989E-2</v>
      </c>
      <c r="AS526" s="4">
        <f t="shared" si="207"/>
        <v>3618.8513087528272</v>
      </c>
      <c r="AT526" s="4">
        <f t="shared" si="208"/>
        <v>1.0003784834038812E-2</v>
      </c>
      <c r="AU526" s="3">
        <f t="shared" si="209"/>
        <v>1284.766370661119</v>
      </c>
      <c r="AV526" s="4"/>
      <c r="AW526" s="4"/>
      <c r="AX526" s="4"/>
      <c r="AY526" s="4"/>
      <c r="AZ526" s="3">
        <f t="shared" si="200"/>
        <v>3441.5336640369073</v>
      </c>
      <c r="BA526" s="3">
        <f t="shared" si="201"/>
        <v>20014.894633147567</v>
      </c>
      <c r="BB526" s="4">
        <f t="shared" si="202"/>
        <v>1.559042061543531E-3</v>
      </c>
      <c r="BC526" s="4">
        <f t="shared" si="203"/>
        <v>3.9484706679213548E-2</v>
      </c>
      <c r="BD526" s="4">
        <f t="shared" si="210"/>
        <v>0.46964233987012105</v>
      </c>
      <c r="BE526" s="4"/>
    </row>
    <row r="527" spans="27:57" x14ac:dyDescent="0.2">
      <c r="AA527">
        <v>3430.8064026714824</v>
      </c>
      <c r="AB527">
        <v>33.169263247559932</v>
      </c>
      <c r="AC527">
        <v>700</v>
      </c>
      <c r="AE527" s="3">
        <f t="shared" si="189"/>
        <v>3553.6600074893026</v>
      </c>
      <c r="AF527" s="3">
        <f t="shared" si="190"/>
        <v>15093.008216733151</v>
      </c>
      <c r="AG527" s="4">
        <f t="shared" si="191"/>
        <v>1.2822815239477896E-3</v>
      </c>
      <c r="AH527" s="4">
        <f t="shared" si="192"/>
        <v>3.5808958710744292E-2</v>
      </c>
      <c r="AI527" s="4">
        <f t="shared" si="204"/>
        <v>0.39690415418369485</v>
      </c>
      <c r="AJ527" s="3">
        <f t="shared" si="193"/>
        <v>3860.7883748599247</v>
      </c>
      <c r="AK527" s="4">
        <f t="shared" si="194"/>
        <v>0.1253297101968873</v>
      </c>
      <c r="AL527" s="4">
        <f t="shared" si="195"/>
        <v>53.889515964263538</v>
      </c>
      <c r="AM527" s="3">
        <f t="shared" si="196"/>
        <v>3861.1686853856991</v>
      </c>
      <c r="AN527" s="4">
        <f t="shared" si="197"/>
        <v>0.1254405618396609</v>
      </c>
      <c r="AO527" s="3">
        <f t="shared" si="198"/>
        <v>1038.2854457055096</v>
      </c>
      <c r="AP527" s="4">
        <f t="shared" si="199"/>
        <v>0.69736402354355442</v>
      </c>
      <c r="AQ527" s="4">
        <f t="shared" si="205"/>
        <v>3712.6524173185912</v>
      </c>
      <c r="AR527" s="4">
        <f t="shared" si="206"/>
        <v>8.2151535693661543E-2</v>
      </c>
      <c r="AS527" s="4">
        <f t="shared" si="207"/>
        <v>3566.0395314250732</v>
      </c>
      <c r="AT527" s="4">
        <f t="shared" si="208"/>
        <v>3.9417301031118561E-2</v>
      </c>
      <c r="AU527" s="3">
        <f t="shared" si="209"/>
        <v>18287.999112485264</v>
      </c>
      <c r="AV527" s="4"/>
      <c r="AW527" s="4"/>
      <c r="AX527" s="4"/>
      <c r="AY527" s="4"/>
      <c r="AZ527" s="3">
        <f t="shared" si="200"/>
        <v>3397.1470858556813</v>
      </c>
      <c r="BA527" s="3">
        <f t="shared" si="201"/>
        <v>1132.9496085064673</v>
      </c>
      <c r="BB527" s="4">
        <f t="shared" si="202"/>
        <v>9.6253863357809196E-5</v>
      </c>
      <c r="BC527" s="4">
        <f t="shared" si="203"/>
        <v>9.8109053281442479E-3</v>
      </c>
      <c r="BD527" s="4">
        <f t="shared" si="210"/>
        <v>5.6919586097452651E-2</v>
      </c>
      <c r="BE527" s="4"/>
    </row>
    <row r="528" spans="27:57" x14ac:dyDescent="0.2">
      <c r="AA528">
        <v>3540.402203259207</v>
      </c>
      <c r="AB528">
        <v>33.179872095078771</v>
      </c>
      <c r="AC528">
        <v>700</v>
      </c>
      <c r="AE528" s="3">
        <f t="shared" si="189"/>
        <v>3547.7341616570488</v>
      </c>
      <c r="AF528" s="3">
        <f t="shared" si="190"/>
        <v>53.757613947683552</v>
      </c>
      <c r="AG528" s="4">
        <f t="shared" si="191"/>
        <v>4.288789978894899E-6</v>
      </c>
      <c r="AH528" s="4">
        <f t="shared" si="192"/>
        <v>2.0709393952732897E-3</v>
      </c>
      <c r="AI528" s="4">
        <f t="shared" si="204"/>
        <v>5.6076046314213722E-3</v>
      </c>
      <c r="AJ528" s="3">
        <f t="shared" si="193"/>
        <v>3856.2073821596769</v>
      </c>
      <c r="AK528" s="4">
        <f t="shared" si="194"/>
        <v>8.9200367859263954E-2</v>
      </c>
      <c r="AL528" s="4">
        <f t="shared" si="195"/>
        <v>28.169938129782576</v>
      </c>
      <c r="AM528" s="3">
        <f t="shared" si="196"/>
        <v>3856.5553478545048</v>
      </c>
      <c r="AN528" s="4">
        <f t="shared" si="197"/>
        <v>8.9298652086549662E-2</v>
      </c>
      <c r="AO528" s="3">
        <f t="shared" si="198"/>
        <v>1037.4950924837444</v>
      </c>
      <c r="AP528" s="4">
        <f t="shared" si="199"/>
        <v>0.70695558500990308</v>
      </c>
      <c r="AQ528" s="4">
        <f t="shared" si="205"/>
        <v>3708.3316796799695</v>
      </c>
      <c r="AR528" s="4">
        <f t="shared" si="206"/>
        <v>4.7432316098484736E-2</v>
      </c>
      <c r="AS528" s="4">
        <f t="shared" si="207"/>
        <v>3561.7741274658038</v>
      </c>
      <c r="AT528" s="4">
        <f t="shared" si="208"/>
        <v>6.0365808683889906E-3</v>
      </c>
      <c r="AU528" s="3">
        <f t="shared" si="209"/>
        <v>456.75914429251651</v>
      </c>
      <c r="AV528" s="4"/>
      <c r="AW528" s="4"/>
      <c r="AX528" s="4"/>
      <c r="AY528" s="4"/>
      <c r="AZ528" s="3">
        <f t="shared" si="200"/>
        <v>3393.563252014867</v>
      </c>
      <c r="BA528" s="3">
        <f t="shared" si="201"/>
        <v>21561.677602537668</v>
      </c>
      <c r="BB528" s="4">
        <f t="shared" si="202"/>
        <v>1.7201936626115985E-3</v>
      </c>
      <c r="BC528" s="4">
        <f t="shared" si="203"/>
        <v>4.1475217451046577E-2</v>
      </c>
      <c r="BD528" s="4">
        <f t="shared" si="210"/>
        <v>0.50258475241002565</v>
      </c>
      <c r="BE528" s="4"/>
    </row>
    <row r="529" spans="27:57" x14ac:dyDescent="0.2">
      <c r="AA529">
        <v>3147.5019555734225</v>
      </c>
      <c r="AB529">
        <v>33.371438727073496</v>
      </c>
      <c r="AC529">
        <v>700</v>
      </c>
      <c r="AE529" s="3">
        <f t="shared" si="189"/>
        <v>3444.0450310188808</v>
      </c>
      <c r="AF529" s="3">
        <f t="shared" si="190"/>
        <v>87937.795594650757</v>
      </c>
      <c r="AG529" s="4">
        <f t="shared" si="191"/>
        <v>8.8765367898779174E-3</v>
      </c>
      <c r="AH529" s="4">
        <f t="shared" si="192"/>
        <v>9.4215374487808076E-2</v>
      </c>
      <c r="AI529" s="4">
        <f t="shared" si="204"/>
        <v>1.62242889489036</v>
      </c>
      <c r="AJ529" s="3">
        <f t="shared" si="193"/>
        <v>3775.0112806965376</v>
      </c>
      <c r="AK529" s="4">
        <f t="shared" si="194"/>
        <v>0.19936741389849061</v>
      </c>
      <c r="AL529" s="4">
        <f t="shared" si="195"/>
        <v>125.1049113469826</v>
      </c>
      <c r="AM529" s="3">
        <f t="shared" si="196"/>
        <v>3774.7912586576099</v>
      </c>
      <c r="AN529" s="4">
        <f t="shared" si="197"/>
        <v>0.19929751019643313</v>
      </c>
      <c r="AO529" s="3">
        <f t="shared" si="198"/>
        <v>1023.6076147518045</v>
      </c>
      <c r="AP529" s="4">
        <f t="shared" si="199"/>
        <v>0.67478729824480121</v>
      </c>
      <c r="AQ529" s="4">
        <f t="shared" si="205"/>
        <v>3631.5146831629359</v>
      </c>
      <c r="AR529" s="4">
        <f t="shared" si="206"/>
        <v>0.15377678375463766</v>
      </c>
      <c r="AS529" s="4">
        <f t="shared" si="207"/>
        <v>3485.9500684161394</v>
      </c>
      <c r="AT529" s="4">
        <f t="shared" si="208"/>
        <v>0.10752911916175674</v>
      </c>
      <c r="AU529" s="3">
        <f t="shared" si="209"/>
        <v>114547.12508679644</v>
      </c>
      <c r="AV529" s="4"/>
      <c r="AW529" s="4"/>
      <c r="AX529" s="4"/>
      <c r="AY529" s="4"/>
      <c r="AZ529" s="3">
        <f t="shared" si="200"/>
        <v>3329.8795609061826</v>
      </c>
      <c r="BA529" s="3">
        <f t="shared" si="201"/>
        <v>33261.590926912017</v>
      </c>
      <c r="BB529" s="4">
        <f t="shared" si="202"/>
        <v>3.3574611866955184E-3</v>
      </c>
      <c r="BC529" s="4">
        <f t="shared" si="203"/>
        <v>5.7943603501124423E-2</v>
      </c>
      <c r="BD529" s="4">
        <f t="shared" si="210"/>
        <v>0.78251244796949815</v>
      </c>
      <c r="BE529" s="4"/>
    </row>
    <row r="530" spans="27:57" x14ac:dyDescent="0.2">
      <c r="AA530">
        <v>3437.4665136507147</v>
      </c>
      <c r="AB530">
        <v>33.383991084332578</v>
      </c>
      <c r="AC530">
        <v>700</v>
      </c>
      <c r="AE530" s="3">
        <f t="shared" si="189"/>
        <v>3437.4627337447437</v>
      </c>
      <c r="AF530" s="3">
        <f t="shared" si="190"/>
        <v>1.4287689149502225E-5</v>
      </c>
      <c r="AG530" s="4">
        <f t="shared" si="191"/>
        <v>1.2091635322832606E-12</v>
      </c>
      <c r="AH530" s="4">
        <f t="shared" si="192"/>
        <v>1.0996197216689325E-6</v>
      </c>
      <c r="AI530" s="4">
        <f t="shared" si="204"/>
        <v>6.7605654020777591E-8</v>
      </c>
      <c r="AJ530" s="3">
        <f t="shared" si="193"/>
        <v>3769.7898783544779</v>
      </c>
      <c r="AK530" s="4">
        <f t="shared" si="194"/>
        <v>9.6676829689556362E-2</v>
      </c>
      <c r="AL530" s="4">
        <f t="shared" si="195"/>
        <v>32.127969331326042</v>
      </c>
      <c r="AM530" s="3">
        <f t="shared" si="196"/>
        <v>3769.5336773214403</v>
      </c>
      <c r="AN530" s="4">
        <f t="shared" si="197"/>
        <v>9.6602297753893826E-2</v>
      </c>
      <c r="AO530" s="3">
        <f t="shared" si="198"/>
        <v>1022.7224082741415</v>
      </c>
      <c r="AP530" s="4">
        <f t="shared" si="199"/>
        <v>0.70247785564957466</v>
      </c>
      <c r="AQ530" s="4">
        <f t="shared" si="205"/>
        <v>3626.5598324517041</v>
      </c>
      <c r="AR530" s="4">
        <f t="shared" si="206"/>
        <v>5.5009501343524489E-2</v>
      </c>
      <c r="AS530" s="4">
        <f t="shared" si="207"/>
        <v>3481.0598709755732</v>
      </c>
      <c r="AT530" s="4">
        <f t="shared" si="208"/>
        <v>1.2681827488862076E-2</v>
      </c>
      <c r="AU530" s="3">
        <f t="shared" si="209"/>
        <v>1900.3808028527956</v>
      </c>
      <c r="AV530" s="4"/>
      <c r="AW530" s="4"/>
      <c r="AX530" s="4"/>
      <c r="AY530" s="4"/>
      <c r="AZ530" s="3">
        <f t="shared" si="200"/>
        <v>3325.7738045678498</v>
      </c>
      <c r="BA530" s="3">
        <f t="shared" si="201"/>
        <v>12475.261262269491</v>
      </c>
      <c r="BB530" s="4">
        <f t="shared" si="202"/>
        <v>1.055778216911154E-3</v>
      </c>
      <c r="BC530" s="4">
        <f t="shared" si="203"/>
        <v>3.2492740987967665E-2</v>
      </c>
      <c r="BD530" s="4">
        <f t="shared" si="210"/>
        <v>0.34339879038442078</v>
      </c>
      <c r="BE530" s="4"/>
    </row>
    <row r="531" spans="27:57" x14ac:dyDescent="0.2">
      <c r="AA531">
        <v>3181.5001693290424</v>
      </c>
      <c r="AB531">
        <v>33.405259377599059</v>
      </c>
      <c r="AC531">
        <v>700</v>
      </c>
      <c r="AE531" s="3">
        <f t="shared" si="189"/>
        <v>3426.3672970315856</v>
      </c>
      <c r="AF531" s="3">
        <f t="shared" si="190"/>
        <v>59959.91022929363</v>
      </c>
      <c r="AG531" s="4">
        <f t="shared" si="191"/>
        <v>5.9237547859748926E-3</v>
      </c>
      <c r="AH531" s="4">
        <f t="shared" si="192"/>
        <v>7.6965932632398426E-2</v>
      </c>
      <c r="AI531" s="4">
        <f t="shared" si="204"/>
        <v>1.2043806788785132</v>
      </c>
      <c r="AJ531" s="3">
        <f t="shared" si="193"/>
        <v>3760.9701494329379</v>
      </c>
      <c r="AK531" s="4">
        <f t="shared" si="194"/>
        <v>0.18213734064521581</v>
      </c>
      <c r="AL531" s="4">
        <f t="shared" si="195"/>
        <v>105.54312115985964</v>
      </c>
      <c r="AM531" s="3">
        <f t="shared" si="196"/>
        <v>3760.652932244464</v>
      </c>
      <c r="AN531" s="4">
        <f t="shared" si="197"/>
        <v>0.18203763384917912</v>
      </c>
      <c r="AO531" s="3">
        <f t="shared" si="198"/>
        <v>1021.2293125077115</v>
      </c>
      <c r="AP531" s="4">
        <f t="shared" si="199"/>
        <v>0.67901013416476363</v>
      </c>
      <c r="AQ531" s="4">
        <f t="shared" si="205"/>
        <v>3618.1862466470175</v>
      </c>
      <c r="AR531" s="4">
        <f t="shared" si="206"/>
        <v>0.13725791421537764</v>
      </c>
      <c r="AS531" s="4">
        <f t="shared" si="207"/>
        <v>3472.7957178860506</v>
      </c>
      <c r="AT531" s="4">
        <f t="shared" si="208"/>
        <v>9.1559180591978595E-2</v>
      </c>
      <c r="AU531" s="3">
        <f t="shared" si="209"/>
        <v>84853.096609128363</v>
      </c>
      <c r="AV531" s="4"/>
      <c r="AW531" s="4"/>
      <c r="AX531" s="4"/>
      <c r="AY531" s="4"/>
      <c r="AZ531" s="3">
        <f t="shared" si="200"/>
        <v>3318.8356769221796</v>
      </c>
      <c r="BA531" s="3">
        <f t="shared" si="201"/>
        <v>18861.041645864647</v>
      </c>
      <c r="BB531" s="4">
        <f t="shared" si="202"/>
        <v>1.8633814709011565E-3</v>
      </c>
      <c r="BC531" s="4">
        <f t="shared" si="203"/>
        <v>4.3166902493706409E-2</v>
      </c>
      <c r="BD531" s="4">
        <f t="shared" si="210"/>
        <v>0.50587393700986105</v>
      </c>
      <c r="BE531" s="4"/>
    </row>
    <row r="532" spans="27:57" x14ac:dyDescent="0.2">
      <c r="AA532">
        <v>3654.7609326873244</v>
      </c>
      <c r="AB532">
        <v>33.434222796245919</v>
      </c>
      <c r="AC532">
        <v>700</v>
      </c>
      <c r="AE532" s="3">
        <f t="shared" si="189"/>
        <v>3411.3723313988398</v>
      </c>
      <c r="AF532" s="3">
        <f t="shared" si="190"/>
        <v>59238.011237164901</v>
      </c>
      <c r="AG532" s="4">
        <f t="shared" si="191"/>
        <v>4.4348866262308743E-3</v>
      </c>
      <c r="AH532" s="4">
        <f t="shared" si="192"/>
        <v>6.6594944449491614E-2</v>
      </c>
      <c r="AI532" s="4">
        <f t="shared" si="204"/>
        <v>1.0389421797344351</v>
      </c>
      <c r="AJ532" s="3">
        <f t="shared" si="193"/>
        <v>3749.0141347092735</v>
      </c>
      <c r="AK532" s="4">
        <f t="shared" si="194"/>
        <v>2.5789156598170524E-2</v>
      </c>
      <c r="AL532" s="4">
        <f t="shared" si="195"/>
        <v>2.4307105868230492</v>
      </c>
      <c r="AM532" s="3">
        <f t="shared" si="196"/>
        <v>3748.6143961186813</v>
      </c>
      <c r="AN532" s="4">
        <f t="shared" si="197"/>
        <v>2.5679781840709067E-2</v>
      </c>
      <c r="AO532" s="3">
        <f t="shared" si="198"/>
        <v>1019.2095855530963</v>
      </c>
      <c r="AP532" s="4">
        <f t="shared" si="199"/>
        <v>0.72112824769534867</v>
      </c>
      <c r="AQ532" s="4">
        <f t="shared" si="205"/>
        <v>3606.8268106074847</v>
      </c>
      <c r="AR532" s="4">
        <f t="shared" si="206"/>
        <v>1.3115528748030578E-2</v>
      </c>
      <c r="AS532" s="4">
        <f t="shared" si="207"/>
        <v>3461.5850794566918</v>
      </c>
      <c r="AT532" s="4">
        <f t="shared" si="208"/>
        <v>5.2855947841324739E-2</v>
      </c>
      <c r="AU532" s="3">
        <f t="shared" si="209"/>
        <v>37316.910271382898</v>
      </c>
      <c r="AV532" s="4"/>
      <c r="AW532" s="4"/>
      <c r="AX532" s="4"/>
      <c r="AY532" s="4"/>
      <c r="AZ532" s="3">
        <f t="shared" si="200"/>
        <v>3309.4245548004133</v>
      </c>
      <c r="BA532" s="3">
        <f t="shared" si="201"/>
        <v>119257.21389205148</v>
      </c>
      <c r="BB532" s="4">
        <f t="shared" si="202"/>
        <v>8.928257582010048E-3</v>
      </c>
      <c r="BC532" s="4">
        <f t="shared" si="203"/>
        <v>9.4489457517810141E-2</v>
      </c>
      <c r="BD532" s="4">
        <f t="shared" si="210"/>
        <v>1.7559191707515178</v>
      </c>
      <c r="BE532" s="4"/>
    </row>
    <row r="533" spans="27:57" x14ac:dyDescent="0.2">
      <c r="AA533">
        <v>2912.667475230558</v>
      </c>
      <c r="AB533">
        <v>33.438133198986137</v>
      </c>
      <c r="AC533">
        <v>700</v>
      </c>
      <c r="AE533" s="3">
        <f t="shared" si="189"/>
        <v>3409.3579038912658</v>
      </c>
      <c r="AF533" s="3">
        <f t="shared" si="190"/>
        <v>246701.38192315763</v>
      </c>
      <c r="AG533" s="4">
        <f t="shared" si="191"/>
        <v>2.9079689821610393E-2</v>
      </c>
      <c r="AH533" s="4">
        <f t="shared" si="192"/>
        <v>0.17052768051436809</v>
      </c>
      <c r="AI533" s="4">
        <f t="shared" si="204"/>
        <v>3.8004741286865911</v>
      </c>
      <c r="AJ533" s="3">
        <f t="shared" si="193"/>
        <v>3747.4047511896497</v>
      </c>
      <c r="AK533" s="4">
        <f t="shared" si="194"/>
        <v>0.28658859380884749</v>
      </c>
      <c r="AL533" s="4">
        <f t="shared" si="195"/>
        <v>239.22618211694396</v>
      </c>
      <c r="AM533" s="3">
        <f t="shared" si="196"/>
        <v>3746.9939214040737</v>
      </c>
      <c r="AN533" s="4">
        <f t="shared" si="197"/>
        <v>0.28644754448238996</v>
      </c>
      <c r="AO533" s="3">
        <f t="shared" si="198"/>
        <v>1018.9380916663741</v>
      </c>
      <c r="AP533" s="4">
        <f t="shared" si="199"/>
        <v>0.65017012744109492</v>
      </c>
      <c r="AQ533" s="4">
        <f t="shared" si="205"/>
        <v>3605.2970111945924</v>
      </c>
      <c r="AR533" s="4">
        <f t="shared" si="206"/>
        <v>0.23779904223677573</v>
      </c>
      <c r="AS533" s="4">
        <f t="shared" si="207"/>
        <v>3460.0753492714894</v>
      </c>
      <c r="AT533" s="4">
        <f t="shared" si="208"/>
        <v>0.18794039439658322</v>
      </c>
      <c r="AU533" s="3">
        <f t="shared" si="209"/>
        <v>299655.38056201214</v>
      </c>
      <c r="AV533" s="4"/>
      <c r="AW533" s="4"/>
      <c r="AX533" s="4"/>
      <c r="AY533" s="4"/>
      <c r="AZ533" s="3">
        <f t="shared" si="200"/>
        <v>3308.1572255118649</v>
      </c>
      <c r="BA533" s="3">
        <f t="shared" si="201"/>
        <v>156412.14257757048</v>
      </c>
      <c r="BB533" s="4">
        <f t="shared" si="202"/>
        <v>1.8436931950004194E-2</v>
      </c>
      <c r="BC533" s="4">
        <f t="shared" si="203"/>
        <v>0.13578266439425982</v>
      </c>
      <c r="BD533" s="4">
        <f t="shared" si="210"/>
        <v>2.7002995413214053</v>
      </c>
      <c r="BE533" s="4"/>
    </row>
    <row r="534" spans="27:57" x14ac:dyDescent="0.2">
      <c r="AA534">
        <v>3239.8299436964917</v>
      </c>
      <c r="AB534">
        <v>33.629081378932909</v>
      </c>
      <c r="AC534">
        <v>700</v>
      </c>
      <c r="AE534" s="3">
        <f t="shared" si="189"/>
        <v>3313.8075097013202</v>
      </c>
      <c r="AF534" s="3">
        <f t="shared" si="190"/>
        <v>5472.6802719987618</v>
      </c>
      <c r="AG534" s="4">
        <f t="shared" si="191"/>
        <v>5.2138153492646685E-4</v>
      </c>
      <c r="AH534" s="4">
        <f t="shared" si="192"/>
        <v>2.283378056578601E-2</v>
      </c>
      <c r="AI534" s="4">
        <f t="shared" si="204"/>
        <v>0.19639383114986456</v>
      </c>
      <c r="AJ534" s="3">
        <f t="shared" si="193"/>
        <v>3670.1857164809294</v>
      </c>
      <c r="AK534" s="4">
        <f t="shared" si="194"/>
        <v>0.13283282772966234</v>
      </c>
      <c r="AL534" s="4">
        <f t="shared" si="195"/>
        <v>57.165374228740916</v>
      </c>
      <c r="AM534" s="3">
        <f t="shared" si="196"/>
        <v>3669.2474674094451</v>
      </c>
      <c r="AN534" s="4">
        <f t="shared" si="197"/>
        <v>0.13254322948290567</v>
      </c>
      <c r="AO534" s="3">
        <f t="shared" si="198"/>
        <v>1006.0172618263641</v>
      </c>
      <c r="AP534" s="4">
        <f t="shared" si="199"/>
        <v>0.68948454724183872</v>
      </c>
      <c r="AQ534" s="4">
        <f t="shared" si="205"/>
        <v>3531.6970025360147</v>
      </c>
      <c r="AR534" s="4">
        <f t="shared" si="206"/>
        <v>9.0087153928368413E-2</v>
      </c>
      <c r="AS534" s="4">
        <f t="shared" si="207"/>
        <v>3387.4495458319739</v>
      </c>
      <c r="AT534" s="4">
        <f t="shared" si="208"/>
        <v>4.5563997092716309E-2</v>
      </c>
      <c r="AU534" s="3">
        <f t="shared" si="209"/>
        <v>21791.546934638056</v>
      </c>
      <c r="AV534" s="4"/>
      <c r="AW534" s="4"/>
      <c r="AX534" s="4"/>
      <c r="AY534" s="4"/>
      <c r="AZ534" s="3">
        <f t="shared" si="200"/>
        <v>3247.2074550744446</v>
      </c>
      <c r="BA534" s="3">
        <f t="shared" si="201"/>
        <v>54.427674131825114</v>
      </c>
      <c r="BB534" s="4">
        <f t="shared" si="202"/>
        <v>5.1853174077286849E-6</v>
      </c>
      <c r="BC534" s="4">
        <f t="shared" si="203"/>
        <v>2.2771292031258756E-3</v>
      </c>
      <c r="BD534" s="4">
        <f t="shared" si="210"/>
        <v>6.185041485213808E-3</v>
      </c>
      <c r="BE534" s="4"/>
    </row>
    <row r="535" spans="27:57" x14ac:dyDescent="0.2">
      <c r="AA535">
        <v>2751.3572553632903</v>
      </c>
      <c r="AB535">
        <v>33.899798422446473</v>
      </c>
      <c r="AC535">
        <v>700</v>
      </c>
      <c r="AE535" s="3">
        <f t="shared" si="189"/>
        <v>3187.1588165395592</v>
      </c>
      <c r="AF535" s="3">
        <f t="shared" si="190"/>
        <v>189923.00072367326</v>
      </c>
      <c r="AG535" s="4">
        <f t="shared" si="191"/>
        <v>2.508901387287691E-2</v>
      </c>
      <c r="AH535" s="4">
        <f t="shared" si="192"/>
        <v>0.15839511947303461</v>
      </c>
      <c r="AI535" s="4">
        <f t="shared" si="204"/>
        <v>3.3066344542711117</v>
      </c>
      <c r="AJ535" s="3">
        <f t="shared" si="193"/>
        <v>3565.1277685044311</v>
      </c>
      <c r="AK535" s="4">
        <f t="shared" si="194"/>
        <v>0.29577057343419771</v>
      </c>
      <c r="AL535" s="4">
        <f t="shared" si="195"/>
        <v>240.68937131559653</v>
      </c>
      <c r="AM535" s="3">
        <f t="shared" si="196"/>
        <v>3563.4870649906889</v>
      </c>
      <c r="AN535" s="4">
        <f t="shared" si="197"/>
        <v>0.29517424828938277</v>
      </c>
      <c r="AO535" s="3">
        <f t="shared" si="198"/>
        <v>988.77019603661188</v>
      </c>
      <c r="AP535" s="4">
        <f t="shared" si="199"/>
        <v>0.64062457025194486</v>
      </c>
      <c r="AQ535" s="4">
        <f t="shared" si="205"/>
        <v>3430.9451538953372</v>
      </c>
      <c r="AR535" s="4">
        <f t="shared" si="206"/>
        <v>0.24700096550795395</v>
      </c>
      <c r="AS535" s="4">
        <f t="shared" si="207"/>
        <v>3288.0598031161367</v>
      </c>
      <c r="AT535" s="4">
        <f t="shared" si="208"/>
        <v>0.19506828737221912</v>
      </c>
      <c r="AU535" s="3">
        <f t="shared" si="209"/>
        <v>288049.62476439634</v>
      </c>
      <c r="AV535" s="4"/>
      <c r="AW535" s="4"/>
      <c r="AX535" s="4"/>
      <c r="AY535" s="4"/>
      <c r="AZ535" s="3">
        <f t="shared" si="200"/>
        <v>3163.8330520140771</v>
      </c>
      <c r="BA535" s="3">
        <f t="shared" si="201"/>
        <v>170136.28282270124</v>
      </c>
      <c r="BB535" s="4">
        <f t="shared" si="202"/>
        <v>2.2475169114608451E-2</v>
      </c>
      <c r="BC535" s="4">
        <f t="shared" si="203"/>
        <v>0.14991720753338642</v>
      </c>
      <c r="BD535" s="4">
        <f t="shared" si="210"/>
        <v>3.0447435500234286</v>
      </c>
      <c r="BE535" s="4"/>
    </row>
    <row r="536" spans="27:57" x14ac:dyDescent="0.2">
      <c r="AA536">
        <v>3301.8493076014506</v>
      </c>
      <c r="AB536">
        <v>34.006849656356579</v>
      </c>
      <c r="AC536">
        <v>700</v>
      </c>
      <c r="AE536" s="3">
        <f t="shared" si="189"/>
        <v>3139.6986453310201</v>
      </c>
      <c r="AF536" s="3">
        <f t="shared" si="190"/>
        <v>26292.837274739224</v>
      </c>
      <c r="AG536" s="4">
        <f t="shared" si="191"/>
        <v>2.4116981830226386E-3</v>
      </c>
      <c r="AH536" s="4">
        <f t="shared" si="192"/>
        <v>4.9109043800736323E-2</v>
      </c>
      <c r="AI536" s="4">
        <f t="shared" si="204"/>
        <v>0.62534666991478816</v>
      </c>
      <c r="AJ536" s="3">
        <f t="shared" si="193"/>
        <v>3524.9472738392869</v>
      </c>
      <c r="AK536" s="4">
        <f t="shared" si="194"/>
        <v>6.7567579696694427E-2</v>
      </c>
      <c r="AL536" s="4">
        <f t="shared" si="195"/>
        <v>15.074189613945448</v>
      </c>
      <c r="AM536" s="3">
        <f t="shared" si="196"/>
        <v>3523.0425875722813</v>
      </c>
      <c r="AN536" s="4">
        <f t="shared" si="197"/>
        <v>6.6990725307058671E-2</v>
      </c>
      <c r="AO536" s="3">
        <f t="shared" si="198"/>
        <v>982.27506295039268</v>
      </c>
      <c r="AP536" s="4">
        <f t="shared" si="199"/>
        <v>0.70250760363623532</v>
      </c>
      <c r="AQ536" s="4">
        <f t="shared" si="205"/>
        <v>3392.2272475604182</v>
      </c>
      <c r="AR536" s="4">
        <f t="shared" si="206"/>
        <v>2.7371915414462218E-2</v>
      </c>
      <c r="AS536" s="4">
        <f t="shared" si="207"/>
        <v>3249.8744951977701</v>
      </c>
      <c r="AT536" s="4">
        <f t="shared" si="208"/>
        <v>1.5741121887066487E-2</v>
      </c>
      <c r="AU536" s="3">
        <f t="shared" si="209"/>
        <v>2701.3811243977821</v>
      </c>
      <c r="AV536" s="4"/>
      <c r="AW536" s="4"/>
      <c r="AX536" s="4"/>
      <c r="AY536" s="4"/>
      <c r="AZ536" s="3">
        <f t="shared" si="200"/>
        <v>3131.807348882267</v>
      </c>
      <c r="BA536" s="3">
        <f t="shared" si="201"/>
        <v>28914.267725056554</v>
      </c>
      <c r="BB536" s="4">
        <f t="shared" si="202"/>
        <v>2.6521476631563199E-3</v>
      </c>
      <c r="BC536" s="4">
        <f t="shared" si="203"/>
        <v>5.1499006428826564E-2</v>
      </c>
      <c r="BD536" s="4">
        <f t="shared" si="210"/>
        <v>0.67154775217820939</v>
      </c>
      <c r="BE536" s="4"/>
    </row>
    <row r="537" spans="27:57" x14ac:dyDescent="0.2">
      <c r="AA537">
        <v>2991.6047578952189</v>
      </c>
      <c r="AB537">
        <v>34.449710476647439</v>
      </c>
      <c r="AC537">
        <v>700</v>
      </c>
      <c r="AE537" s="3">
        <f t="shared" si="189"/>
        <v>2957.4070088883927</v>
      </c>
      <c r="AF537" s="3">
        <f t="shared" si="190"/>
        <v>1169.4860371338784</v>
      </c>
      <c r="AG537" s="4">
        <f t="shared" si="191"/>
        <v>1.3067322527220417E-4</v>
      </c>
      <c r="AH537" s="4">
        <f t="shared" si="192"/>
        <v>1.1431239008620376E-2</v>
      </c>
      <c r="AI537" s="4">
        <f t="shared" si="204"/>
        <v>6.6848561388943045E-2</v>
      </c>
      <c r="AJ537" s="3">
        <f t="shared" si="193"/>
        <v>3366.3985871544778</v>
      </c>
      <c r="AK537" s="4">
        <f t="shared" si="194"/>
        <v>0.12528186695456048</v>
      </c>
      <c r="AL537" s="4">
        <f t="shared" si="195"/>
        <v>46.954870652648729</v>
      </c>
      <c r="AM537" s="3">
        <f t="shared" si="196"/>
        <v>3363.4780904039367</v>
      </c>
      <c r="AN537" s="4">
        <f t="shared" si="197"/>
        <v>0.1243056361396998</v>
      </c>
      <c r="AO537" s="3">
        <f t="shared" si="198"/>
        <v>957.19355419090493</v>
      </c>
      <c r="AP537" s="4">
        <f t="shared" si="199"/>
        <v>0.68004010166625406</v>
      </c>
      <c r="AQ537" s="4">
        <f t="shared" si="205"/>
        <v>3238.4870896850653</v>
      </c>
      <c r="AR537" s="4">
        <f t="shared" si="206"/>
        <v>8.252504985436096E-2</v>
      </c>
      <c r="AS537" s="4">
        <f t="shared" si="207"/>
        <v>3098.3025398919399</v>
      </c>
      <c r="AT537" s="4">
        <f t="shared" si="208"/>
        <v>3.5665734825140995E-2</v>
      </c>
      <c r="AU537" s="3">
        <f t="shared" si="209"/>
        <v>11384.416683019801</v>
      </c>
      <c r="AV537" s="4"/>
      <c r="AW537" s="4"/>
      <c r="AX537" s="4"/>
      <c r="AY537" s="4"/>
      <c r="AZ537" s="3">
        <f t="shared" si="200"/>
        <v>3004.6838430898752</v>
      </c>
      <c r="BA537" s="3">
        <f t="shared" si="201"/>
        <v>171.06246952907691</v>
      </c>
      <c r="BB537" s="4">
        <f t="shared" si="202"/>
        <v>1.9113767848973221E-5</v>
      </c>
      <c r="BC537" s="4">
        <f t="shared" si="203"/>
        <v>4.3719295338526696E-3</v>
      </c>
      <c r="BD537" s="4">
        <f t="shared" si="210"/>
        <v>1.5811090983471145E-2</v>
      </c>
      <c r="BE537" s="4"/>
    </row>
    <row r="538" spans="27:57" x14ac:dyDescent="0.2">
      <c r="AA538">
        <v>3047.6721207577152</v>
      </c>
      <c r="AB538">
        <v>34.784949832168564</v>
      </c>
      <c r="AC538">
        <v>700</v>
      </c>
      <c r="AE538" s="3">
        <f t="shared" si="189"/>
        <v>2832.7530869782668</v>
      </c>
      <c r="AF538" s="3">
        <f t="shared" si="190"/>
        <v>46190.191080691708</v>
      </c>
      <c r="AG538" s="4">
        <f t="shared" si="191"/>
        <v>4.9729406293286078E-3</v>
      </c>
      <c r="AH538" s="4">
        <f t="shared" si="192"/>
        <v>7.0519079895646736E-2</v>
      </c>
      <c r="AI538" s="4">
        <f t="shared" si="204"/>
        <v>1.0338179700014261</v>
      </c>
      <c r="AJ538" s="3">
        <f t="shared" si="193"/>
        <v>3254.0355901786829</v>
      </c>
      <c r="AK538" s="4">
        <f t="shared" si="194"/>
        <v>6.7711834227646969E-2</v>
      </c>
      <c r="AL538" s="4">
        <f t="shared" si="195"/>
        <v>13.973249032074662</v>
      </c>
      <c r="AM538" s="3">
        <f t="shared" si="196"/>
        <v>3250.4207840576164</v>
      </c>
      <c r="AN538" s="4">
        <f t="shared" si="197"/>
        <v>6.6525746624441218E-2</v>
      </c>
      <c r="AO538" s="3">
        <f t="shared" si="198"/>
        <v>939.95038587032911</v>
      </c>
      <c r="AP538" s="4">
        <f t="shared" si="199"/>
        <v>0.69158415058223588</v>
      </c>
      <c r="AQ538" s="4">
        <f t="shared" si="205"/>
        <v>3128.6383025501614</v>
      </c>
      <c r="AR538" s="4">
        <f t="shared" si="206"/>
        <v>2.656656575390277E-2</v>
      </c>
      <c r="AS538" s="4">
        <f t="shared" si="207"/>
        <v>2990.0587358943581</v>
      </c>
      <c r="AT538" s="4">
        <f t="shared" si="208"/>
        <v>1.8904062701152143E-2</v>
      </c>
      <c r="AU538" s="3">
        <f t="shared" si="209"/>
        <v>3319.302115413313</v>
      </c>
      <c r="AV538" s="4"/>
      <c r="AW538" s="4"/>
      <c r="AX538" s="4"/>
      <c r="AY538" s="4"/>
      <c r="AZ538" s="3">
        <f t="shared" si="200"/>
        <v>2913.8582504939895</v>
      </c>
      <c r="BA538" s="3">
        <f t="shared" si="201"/>
        <v>17906.151874957206</v>
      </c>
      <c r="BB538" s="4">
        <f t="shared" si="202"/>
        <v>1.9278168825572618E-3</v>
      </c>
      <c r="BC538" s="4">
        <f t="shared" si="203"/>
        <v>4.3906911557945655E-2</v>
      </c>
      <c r="BD538" s="4">
        <f t="shared" si="210"/>
        <v>0.50790613130256368</v>
      </c>
      <c r="BE538" s="4"/>
    </row>
    <row r="539" spans="27:57" x14ac:dyDescent="0.2">
      <c r="AA539">
        <v>2548.6296669772933</v>
      </c>
      <c r="AB539">
        <v>34.793220515963981</v>
      </c>
      <c r="AC539">
        <v>700</v>
      </c>
      <c r="AE539" s="3">
        <f t="shared" si="189"/>
        <v>2829.8084238834131</v>
      </c>
      <c r="AF539" s="3">
        <f t="shared" si="190"/>
        <v>79061.493335270818</v>
      </c>
      <c r="AG539" s="4">
        <f t="shared" si="191"/>
        <v>1.2171708555075695E-2</v>
      </c>
      <c r="AH539" s="4">
        <f t="shared" si="192"/>
        <v>0.11032546648474094</v>
      </c>
      <c r="AI539" s="4">
        <f t="shared" si="204"/>
        <v>1.8499799677131037</v>
      </c>
      <c r="AJ539" s="3">
        <f t="shared" si="193"/>
        <v>3251.3417873790836</v>
      </c>
      <c r="AK539" s="4">
        <f t="shared" si="194"/>
        <v>0.27572154931211162</v>
      </c>
      <c r="AL539" s="4">
        <f t="shared" si="195"/>
        <v>193.75287455758075</v>
      </c>
      <c r="AM539" s="3">
        <f t="shared" si="196"/>
        <v>3247.7106023550864</v>
      </c>
      <c r="AN539" s="4">
        <f t="shared" si="197"/>
        <v>0.27429678953981257</v>
      </c>
      <c r="AO539" s="3">
        <f t="shared" si="198"/>
        <v>939.54244996850389</v>
      </c>
      <c r="AP539" s="4">
        <f t="shared" si="199"/>
        <v>0.63135387532280707</v>
      </c>
      <c r="AQ539" s="4">
        <f t="shared" si="205"/>
        <v>3125.996036156153</v>
      </c>
      <c r="AR539" s="4">
        <f t="shared" si="206"/>
        <v>0.22653992326143776</v>
      </c>
      <c r="AS539" s="4">
        <f t="shared" si="207"/>
        <v>2987.4556823299322</v>
      </c>
      <c r="AT539" s="4">
        <f t="shared" si="208"/>
        <v>0.17218116113083315</v>
      </c>
      <c r="AU539" s="3">
        <f t="shared" si="209"/>
        <v>192568.27175027449</v>
      </c>
      <c r="AV539" s="4"/>
      <c r="AW539" s="4"/>
      <c r="AX539" s="4"/>
      <c r="AY539" s="4"/>
      <c r="AZ539" s="3">
        <f t="shared" si="200"/>
        <v>2911.6732639669717</v>
      </c>
      <c r="BA539" s="3">
        <f t="shared" si="201"/>
        <v>131800.65331520408</v>
      </c>
      <c r="BB539" s="4">
        <f t="shared" si="202"/>
        <v>2.0291030081081889E-2</v>
      </c>
      <c r="BC539" s="4">
        <f t="shared" si="203"/>
        <v>0.14244658676529209</v>
      </c>
      <c r="BD539" s="4">
        <f t="shared" si="210"/>
        <v>2.7141349537673576</v>
      </c>
      <c r="BE539" s="4"/>
    </row>
    <row r="540" spans="27:57" x14ac:dyDescent="0.2">
      <c r="AA540">
        <v>2428.2825619883783</v>
      </c>
      <c r="AB540">
        <v>35.144077519026702</v>
      </c>
      <c r="AC540">
        <v>700</v>
      </c>
      <c r="AE540" s="3">
        <f t="shared" si="189"/>
        <v>2710.1947175564819</v>
      </c>
      <c r="AF540" s="3">
        <f t="shared" si="190"/>
        <v>79474.463457054633</v>
      </c>
      <c r="AG540" s="4">
        <f t="shared" si="191"/>
        <v>1.3478115148890808E-2</v>
      </c>
      <c r="AH540" s="4">
        <f t="shared" si="192"/>
        <v>0.11609528478319353</v>
      </c>
      <c r="AI540" s="4">
        <f t="shared" si="204"/>
        <v>1.9492676816227474</v>
      </c>
      <c r="AJ540" s="3">
        <f t="shared" si="193"/>
        <v>3140.3563337587439</v>
      </c>
      <c r="AK540" s="4">
        <f t="shared" si="194"/>
        <v>0.29324172685541589</v>
      </c>
      <c r="AL540" s="4">
        <f t="shared" si="195"/>
        <v>208.80974248239127</v>
      </c>
      <c r="AM540" s="3">
        <f t="shared" si="196"/>
        <v>3136.0614003129294</v>
      </c>
      <c r="AN540" s="4">
        <f t="shared" si="197"/>
        <v>0.29147301446870849</v>
      </c>
      <c r="AO540" s="3">
        <f t="shared" si="198"/>
        <v>922.9591086574062</v>
      </c>
      <c r="AP540" s="4">
        <f t="shared" si="199"/>
        <v>0.61991280458660913</v>
      </c>
      <c r="AQ540" s="4">
        <f t="shared" si="205"/>
        <v>3016.7916192530338</v>
      </c>
      <c r="AR540" s="4">
        <f t="shared" si="206"/>
        <v>0.24235608593373906</v>
      </c>
      <c r="AS540" s="4">
        <f t="shared" si="207"/>
        <v>2879.8981627428816</v>
      </c>
      <c r="AT540" s="4">
        <f t="shared" si="208"/>
        <v>0.18598148659631344</v>
      </c>
      <c r="AU540" s="3">
        <f t="shared" si="209"/>
        <v>203956.65084485087</v>
      </c>
      <c r="AV540" s="4"/>
      <c r="AW540" s="4"/>
      <c r="AX540" s="4"/>
      <c r="AY540" s="4"/>
      <c r="AZ540" s="3">
        <f t="shared" si="200"/>
        <v>2821.3430576538985</v>
      </c>
      <c r="BA540" s="3">
        <f t="shared" si="201"/>
        <v>154496.55325282441</v>
      </c>
      <c r="BB540" s="4">
        <f t="shared" si="202"/>
        <v>2.6201149957728577E-2</v>
      </c>
      <c r="BC540" s="4">
        <f t="shared" si="203"/>
        <v>0.16186769275469573</v>
      </c>
      <c r="BD540" s="4">
        <f t="shared" si="210"/>
        <v>3.2091489509512376</v>
      </c>
      <c r="BE540" s="4"/>
    </row>
    <row r="541" spans="27:57" x14ac:dyDescent="0.2">
      <c r="AA541">
        <v>2306.6617282214502</v>
      </c>
      <c r="AB541">
        <v>35.18541677979011</v>
      </c>
      <c r="AC541">
        <v>700</v>
      </c>
      <c r="AE541" s="3">
        <f t="shared" si="189"/>
        <v>2696.7507359197334</v>
      </c>
      <c r="AF541" s="3">
        <f t="shared" si="190"/>
        <v>152169.43392703129</v>
      </c>
      <c r="AG541" s="4">
        <f t="shared" si="191"/>
        <v>2.8599576696423747E-2</v>
      </c>
      <c r="AH541" s="4">
        <f t="shared" si="192"/>
        <v>0.16911409372498717</v>
      </c>
      <c r="AI541" s="4">
        <f t="shared" si="204"/>
        <v>3.340116838390371</v>
      </c>
      <c r="AJ541" s="3">
        <f t="shared" si="193"/>
        <v>3127.6902114579029</v>
      </c>
      <c r="AK541" s="4">
        <f t="shared" si="194"/>
        <v>0.3559379657586404</v>
      </c>
      <c r="AL541" s="4">
        <f t="shared" si="195"/>
        <v>292.23520815308495</v>
      </c>
      <c r="AM541" s="3">
        <f t="shared" si="196"/>
        <v>3123.3209179030823</v>
      </c>
      <c r="AN541" s="4">
        <f t="shared" si="197"/>
        <v>0.3540437592950903</v>
      </c>
      <c r="AO541" s="3">
        <f t="shared" si="198"/>
        <v>921.09446583282465</v>
      </c>
      <c r="AP541" s="4">
        <f t="shared" si="199"/>
        <v>0.60068073503650066</v>
      </c>
      <c r="AQ541" s="4">
        <f t="shared" si="205"/>
        <v>3004.2872683689911</v>
      </c>
      <c r="AR541" s="4">
        <f t="shared" si="206"/>
        <v>0.30243946548913553</v>
      </c>
      <c r="AS541" s="4">
        <f t="shared" si="207"/>
        <v>2867.5857530570433</v>
      </c>
      <c r="AT541" s="4">
        <f t="shared" si="208"/>
        <v>0.24317567590116182</v>
      </c>
      <c r="AU541" s="3">
        <f t="shared" si="209"/>
        <v>314635.76163776114</v>
      </c>
      <c r="AV541" s="4"/>
      <c r="AW541" s="4"/>
      <c r="AX541" s="4"/>
      <c r="AY541" s="4"/>
      <c r="AZ541" s="3">
        <f t="shared" si="200"/>
        <v>2810.9958192781678</v>
      </c>
      <c r="BA541" s="3">
        <f t="shared" si="201"/>
        <v>254352.87540200553</v>
      </c>
      <c r="BB541" s="4">
        <f t="shared" si="202"/>
        <v>4.7804505676900949E-2</v>
      </c>
      <c r="BC541" s="4">
        <f t="shared" si="203"/>
        <v>0.21864241509117335</v>
      </c>
      <c r="BD541" s="4">
        <f t="shared" si="210"/>
        <v>4.910136649725299</v>
      </c>
      <c r="BE541" s="4"/>
    </row>
    <row r="542" spans="27:57" x14ac:dyDescent="0.2">
      <c r="AA542">
        <v>2884.0100840327209</v>
      </c>
      <c r="AB542">
        <v>35.272045325066493</v>
      </c>
      <c r="AC542">
        <v>700</v>
      </c>
      <c r="AE542" s="3">
        <f t="shared" si="189"/>
        <v>2668.9966774494465</v>
      </c>
      <c r="AF542" s="3">
        <f t="shared" si="190"/>
        <v>46230.765010544485</v>
      </c>
      <c r="AG542" s="4">
        <f t="shared" si="191"/>
        <v>5.5582430152245708E-3</v>
      </c>
      <c r="AH542" s="4">
        <f t="shared" si="192"/>
        <v>7.4553625097808426E-2</v>
      </c>
      <c r="AI542" s="4">
        <f t="shared" si="204"/>
        <v>1.0932048139855257</v>
      </c>
      <c r="AJ542" s="3">
        <f t="shared" si="193"/>
        <v>3101.4183554229453</v>
      </c>
      <c r="AK542" s="4">
        <f t="shared" si="194"/>
        <v>7.5384019145391362E-2</v>
      </c>
      <c r="AL542" s="4">
        <f t="shared" si="195"/>
        <v>16.38910929284712</v>
      </c>
      <c r="AM542" s="3">
        <f t="shared" si="196"/>
        <v>3096.8957456908729</v>
      </c>
      <c r="AN542" s="4">
        <f t="shared" si="197"/>
        <v>7.3815852044620198E-2</v>
      </c>
      <c r="AO542" s="3">
        <f t="shared" si="198"/>
        <v>917.24521345334279</v>
      </c>
      <c r="AP542" s="4">
        <f t="shared" si="199"/>
        <v>0.68195492154078885</v>
      </c>
      <c r="AQ542" s="4">
        <f t="shared" si="205"/>
        <v>2978.3246673563035</v>
      </c>
      <c r="AR542" s="4">
        <f t="shared" si="206"/>
        <v>3.2702584448561361E-2</v>
      </c>
      <c r="AS542" s="4">
        <f t="shared" si="207"/>
        <v>2842.0239620469788</v>
      </c>
      <c r="AT542" s="4">
        <f t="shared" si="208"/>
        <v>1.4558243821059311E-2</v>
      </c>
      <c r="AU542" s="3">
        <f t="shared" si="209"/>
        <v>1762.8344394016162</v>
      </c>
      <c r="AV542" s="4"/>
      <c r="AW542" s="4"/>
      <c r="AX542" s="4"/>
      <c r="AY542" s="4"/>
      <c r="AZ542" s="3">
        <f t="shared" si="200"/>
        <v>2789.5085852181123</v>
      </c>
      <c r="BA542" s="3">
        <f t="shared" si="201"/>
        <v>8930.5332782074638</v>
      </c>
      <c r="BB542" s="4">
        <f t="shared" si="202"/>
        <v>1.0737022025161292E-3</v>
      </c>
      <c r="BC542" s="4">
        <f t="shared" si="203"/>
        <v>3.2767395418557901E-2</v>
      </c>
      <c r="BD542" s="4">
        <f t="shared" si="210"/>
        <v>0.3185380156564056</v>
      </c>
      <c r="BE542" s="4"/>
    </row>
    <row r="543" spans="27:57" x14ac:dyDescent="0.2">
      <c r="AA543">
        <v>2528.1880874724661</v>
      </c>
      <c r="AB543">
        <v>35.586487918703575</v>
      </c>
      <c r="AC543">
        <v>700</v>
      </c>
      <c r="AE543" s="3">
        <f t="shared" si="189"/>
        <v>2572.7734671313833</v>
      </c>
      <c r="AF543" s="3">
        <f t="shared" si="190"/>
        <v>1987.8560793297868</v>
      </c>
      <c r="AG543" s="4">
        <f t="shared" si="191"/>
        <v>3.1100414481771276E-4</v>
      </c>
      <c r="AH543" s="4">
        <f t="shared" si="192"/>
        <v>1.7635309603681835E-2</v>
      </c>
      <c r="AI543" s="4">
        <f t="shared" si="204"/>
        <v>0.11775499085896352</v>
      </c>
      <c r="AJ543" s="3">
        <f t="shared" si="193"/>
        <v>3009.0363504665306</v>
      </c>
      <c r="AK543" s="4">
        <f t="shared" si="194"/>
        <v>0.19019481397635582</v>
      </c>
      <c r="AL543" s="4">
        <f t="shared" si="195"/>
        <v>91.454845931009928</v>
      </c>
      <c r="AM543" s="3">
        <f t="shared" si="196"/>
        <v>3003.9846080935508</v>
      </c>
      <c r="AN543" s="4">
        <f t="shared" si="197"/>
        <v>0.18819664683127199</v>
      </c>
      <c r="AO543" s="3">
        <f t="shared" si="198"/>
        <v>903.90782455680289</v>
      </c>
      <c r="AP543" s="4">
        <f t="shared" si="199"/>
        <v>0.64246812607187109</v>
      </c>
      <c r="AQ543" s="4">
        <f t="shared" si="205"/>
        <v>2886.7565635361575</v>
      </c>
      <c r="AR543" s="4">
        <f t="shared" si="206"/>
        <v>0.14182824365024482</v>
      </c>
      <c r="AS543" s="4">
        <f t="shared" si="207"/>
        <v>2751.8948899250577</v>
      </c>
      <c r="AT543" s="4">
        <f t="shared" si="208"/>
        <v>8.8485031458336028E-2</v>
      </c>
      <c r="AU543" s="3">
        <f t="shared" si="209"/>
        <v>50044.733463562821</v>
      </c>
      <c r="AV543" s="4"/>
      <c r="AW543" s="4"/>
      <c r="AX543" s="4"/>
      <c r="AY543" s="4"/>
      <c r="AZ543" s="3">
        <f t="shared" si="200"/>
        <v>2713.6805413989246</v>
      </c>
      <c r="BA543" s="3">
        <f t="shared" si="201"/>
        <v>34407.450463659305</v>
      </c>
      <c r="BB543" s="4">
        <f t="shared" si="202"/>
        <v>5.3831159197480797E-3</v>
      </c>
      <c r="BC543" s="4">
        <f t="shared" si="203"/>
        <v>7.3369720728295534E-2</v>
      </c>
      <c r="BD543" s="4">
        <f t="shared" si="210"/>
        <v>0.99926341958697584</v>
      </c>
      <c r="BE543" s="4"/>
    </row>
    <row r="544" spans="27:57" x14ac:dyDescent="0.2">
      <c r="AA544">
        <v>2758.8949940848124</v>
      </c>
      <c r="AB544">
        <v>35.687437584864178</v>
      </c>
      <c r="AC544">
        <v>700</v>
      </c>
      <c r="AE544" s="3">
        <f t="shared" si="189"/>
        <v>2543.2979817369123</v>
      </c>
      <c r="AF544" s="3">
        <f t="shared" si="190"/>
        <v>46482.071733340585</v>
      </c>
      <c r="AG544" s="4">
        <f t="shared" si="191"/>
        <v>6.1068202106485453E-3</v>
      </c>
      <c r="AH544" s="4">
        <f t="shared" si="192"/>
        <v>7.8146146486237855E-2</v>
      </c>
      <c r="AI544" s="4">
        <f t="shared" si="204"/>
        <v>1.1474372280702767</v>
      </c>
      <c r="AJ544" s="3">
        <f t="shared" si="193"/>
        <v>2980.3320309663809</v>
      </c>
      <c r="AK544" s="4">
        <f t="shared" si="194"/>
        <v>8.0262944895089824E-2</v>
      </c>
      <c r="AL544" s="4">
        <f t="shared" si="195"/>
        <v>17.773188688957305</v>
      </c>
      <c r="AM544" s="3">
        <f t="shared" si="196"/>
        <v>2975.1190925890528</v>
      </c>
      <c r="AN544" s="4">
        <f t="shared" si="197"/>
        <v>7.837344261663963E-2</v>
      </c>
      <c r="AO544" s="3">
        <f t="shared" si="198"/>
        <v>899.82705768977235</v>
      </c>
      <c r="AP544" s="4">
        <f t="shared" si="199"/>
        <v>0.67384512291368837</v>
      </c>
      <c r="AQ544" s="4">
        <f t="shared" si="205"/>
        <v>2858.2214166702638</v>
      </c>
      <c r="AR544" s="4">
        <f t="shared" si="206"/>
        <v>3.6002248290859726E-2</v>
      </c>
      <c r="AS544" s="4">
        <f t="shared" si="207"/>
        <v>2723.8165657442678</v>
      </c>
      <c r="AT544" s="4">
        <f t="shared" si="208"/>
        <v>1.2714665986111928E-2</v>
      </c>
      <c r="AU544" s="3">
        <f t="shared" si="209"/>
        <v>1230.4961348427248</v>
      </c>
      <c r="AV544" s="4"/>
      <c r="AW544" s="4"/>
      <c r="AX544" s="4"/>
      <c r="AY544" s="4"/>
      <c r="AZ544" s="3">
        <f t="shared" si="200"/>
        <v>2690.0336147710623</v>
      </c>
      <c r="BA544" s="3">
        <f t="shared" si="201"/>
        <v>4741.8895609921765</v>
      </c>
      <c r="BB544" s="4">
        <f t="shared" si="202"/>
        <v>6.2299002449496099E-4</v>
      </c>
      <c r="BC544" s="4">
        <f t="shared" si="203"/>
        <v>2.4959768117812333E-2</v>
      </c>
      <c r="BD544" s="4">
        <f t="shared" si="210"/>
        <v>0.20712303682939273</v>
      </c>
      <c r="BE544" s="4"/>
    </row>
    <row r="545" spans="27:57" x14ac:dyDescent="0.2">
      <c r="AA545">
        <v>2601.7598130590873</v>
      </c>
      <c r="AB545">
        <v>36.020097281118893</v>
      </c>
      <c r="AC545">
        <v>700</v>
      </c>
      <c r="AE545" s="3">
        <f t="shared" si="189"/>
        <v>2450.6398525302043</v>
      </c>
      <c r="AF545" s="3">
        <f t="shared" si="190"/>
        <v>22837.242470251153</v>
      </c>
      <c r="AG545" s="4">
        <f t="shared" si="191"/>
        <v>3.3737217455895524E-3</v>
      </c>
      <c r="AH545" s="4">
        <f t="shared" si="192"/>
        <v>5.8083747688915117E-2</v>
      </c>
      <c r="AI545" s="4">
        <f t="shared" si="204"/>
        <v>0.71402849875122409</v>
      </c>
      <c r="AJ545" s="3">
        <f t="shared" si="193"/>
        <v>2888.8501853542734</v>
      </c>
      <c r="AK545" s="4">
        <f t="shared" si="194"/>
        <v>0.11034468702844331</v>
      </c>
      <c r="AL545" s="4">
        <f t="shared" si="195"/>
        <v>31.678897279791595</v>
      </c>
      <c r="AM545" s="3">
        <f t="shared" si="196"/>
        <v>2883.1338927109791</v>
      </c>
      <c r="AN545" s="4">
        <f t="shared" si="197"/>
        <v>0.10814760003578459</v>
      </c>
      <c r="AO545" s="3">
        <f t="shared" si="198"/>
        <v>887.02463576341711</v>
      </c>
      <c r="AP545" s="4">
        <f t="shared" si="199"/>
        <v>0.6590674391574699</v>
      </c>
      <c r="AQ545" s="4">
        <f t="shared" si="205"/>
        <v>2767.028633713931</v>
      </c>
      <c r="AR545" s="4">
        <f t="shared" si="206"/>
        <v>6.3521936123890135E-2</v>
      </c>
      <c r="AS545" s="4">
        <f t="shared" si="207"/>
        <v>2634.1118231941846</v>
      </c>
      <c r="AT545" s="4">
        <f t="shared" si="208"/>
        <v>1.2434664403959177E-2</v>
      </c>
      <c r="AU545" s="3">
        <f t="shared" si="209"/>
        <v>1046.6525597814395</v>
      </c>
      <c r="AV545" s="4"/>
      <c r="AW545" s="4"/>
      <c r="AX545" s="4"/>
      <c r="AY545" s="4"/>
      <c r="AZ545" s="3">
        <f t="shared" si="200"/>
        <v>2614.395861205167</v>
      </c>
      <c r="BA545" s="3">
        <f t="shared" si="201"/>
        <v>159.66971275004428</v>
      </c>
      <c r="BB545" s="4">
        <f t="shared" si="202"/>
        <v>2.3587838274194999E-5</v>
      </c>
      <c r="BC545" s="4">
        <f t="shared" si="203"/>
        <v>4.8567312334732915E-3</v>
      </c>
      <c r="BD545" s="4">
        <f t="shared" si="210"/>
        <v>1.7264329123793654E-2</v>
      </c>
      <c r="BE545" s="4"/>
    </row>
    <row r="546" spans="27:57" x14ac:dyDescent="0.2">
      <c r="AA546">
        <v>2724.3546177629032</v>
      </c>
      <c r="AB546">
        <v>36.103647373935473</v>
      </c>
      <c r="AC546">
        <v>700</v>
      </c>
      <c r="AE546" s="3">
        <f t="shared" si="189"/>
        <v>2428.385814324377</v>
      </c>
      <c r="AF546" s="3">
        <f t="shared" si="190"/>
        <v>87597.532608833004</v>
      </c>
      <c r="AG546" s="4">
        <f t="shared" si="191"/>
        <v>1.1802244271492485E-2</v>
      </c>
      <c r="AH546" s="4">
        <f t="shared" si="192"/>
        <v>0.1086381345177304</v>
      </c>
      <c r="AI546" s="4">
        <f t="shared" si="204"/>
        <v>1.8689826416857989</v>
      </c>
      <c r="AJ546" s="3">
        <f t="shared" si="193"/>
        <v>2866.5954839878214</v>
      </c>
      <c r="AK546" s="4">
        <f t="shared" si="194"/>
        <v>5.2210848506101915E-2</v>
      </c>
      <c r="AL546" s="4">
        <f t="shared" si="195"/>
        <v>7.4265163178459099</v>
      </c>
      <c r="AM546" s="3">
        <f t="shared" si="196"/>
        <v>2860.7591674092628</v>
      </c>
      <c r="AN546" s="4">
        <f t="shared" si="197"/>
        <v>5.0068573583261271E-2</v>
      </c>
      <c r="AO546" s="3">
        <f t="shared" si="198"/>
        <v>883.95746012884854</v>
      </c>
      <c r="AP546" s="4">
        <f t="shared" si="199"/>
        <v>0.6755350957744598</v>
      </c>
      <c r="AQ546" s="4">
        <f t="shared" si="205"/>
        <v>2744.7890966756113</v>
      </c>
      <c r="AR546" s="4">
        <f t="shared" si="206"/>
        <v>7.5006677836557826E-3</v>
      </c>
      <c r="AS546" s="4">
        <f t="shared" si="207"/>
        <v>2612.241913684486</v>
      </c>
      <c r="AT546" s="4">
        <f t="shared" si="208"/>
        <v>4.1152023069037272E-2</v>
      </c>
      <c r="AU546" s="3">
        <f t="shared" si="209"/>
        <v>12569.258415774746</v>
      </c>
      <c r="AV546" s="4"/>
      <c r="AW546" s="4"/>
      <c r="AX546" s="4"/>
      <c r="AY546" s="4"/>
      <c r="AZ546" s="3">
        <f t="shared" si="200"/>
        <v>2595.932216932677</v>
      </c>
      <c r="BA546" s="3">
        <f t="shared" si="201"/>
        <v>16492.313034999297</v>
      </c>
      <c r="BB546" s="4">
        <f t="shared" si="202"/>
        <v>2.2220523939889365E-3</v>
      </c>
      <c r="BC546" s="4">
        <f t="shared" si="203"/>
        <v>4.713865074425589E-2</v>
      </c>
      <c r="BD546" s="4">
        <f t="shared" si="210"/>
        <v>0.53419219687918584</v>
      </c>
      <c r="BE546" s="4"/>
    </row>
    <row r="547" spans="27:57" x14ac:dyDescent="0.2">
      <c r="AA547">
        <v>2555.6775127302867</v>
      </c>
      <c r="AB547">
        <v>36.281838889426368</v>
      </c>
      <c r="AC547">
        <v>700</v>
      </c>
      <c r="AE547" s="3">
        <f t="shared" si="189"/>
        <v>2382.2023840486449</v>
      </c>
      <c r="AF547" s="3">
        <f t="shared" si="190"/>
        <v>30093.62027111217</v>
      </c>
      <c r="AG547" s="4">
        <f t="shared" si="191"/>
        <v>4.6074680606828762E-3</v>
      </c>
      <c r="AH547" s="4">
        <f t="shared" si="192"/>
        <v>6.7878332777719846E-2</v>
      </c>
      <c r="AI547" s="4">
        <f t="shared" si="204"/>
        <v>0.89402523159221703</v>
      </c>
      <c r="AJ547" s="3">
        <f t="shared" si="193"/>
        <v>2820.0593334596333</v>
      </c>
      <c r="AK547" s="4">
        <f t="shared" si="194"/>
        <v>0.10344881911446709</v>
      </c>
      <c r="AL547" s="4">
        <f t="shared" si="195"/>
        <v>27.349987149783644</v>
      </c>
      <c r="AM547" s="3">
        <f t="shared" si="196"/>
        <v>2813.975160867707</v>
      </c>
      <c r="AN547" s="4">
        <f t="shared" si="197"/>
        <v>0.1010681695365685</v>
      </c>
      <c r="AO547" s="3">
        <f t="shared" si="198"/>
        <v>877.60431671130834</v>
      </c>
      <c r="AP547" s="4">
        <f t="shared" si="199"/>
        <v>0.65660600277624837</v>
      </c>
      <c r="AQ547" s="4">
        <f t="shared" si="205"/>
        <v>2698.2185212719733</v>
      </c>
      <c r="AR547" s="4">
        <f t="shared" si="206"/>
        <v>5.577425470610603E-2</v>
      </c>
      <c r="AS547" s="4">
        <f t="shared" si="207"/>
        <v>2566.4542626178959</v>
      </c>
      <c r="AT547" s="4">
        <f t="shared" si="208"/>
        <v>4.2167878513342414E-3</v>
      </c>
      <c r="AU547" s="3">
        <f t="shared" si="209"/>
        <v>116.13833814008458</v>
      </c>
      <c r="AV547" s="4"/>
      <c r="AW547" s="4"/>
      <c r="AX547" s="4"/>
      <c r="AY547" s="4"/>
      <c r="AZ547" s="3">
        <f t="shared" si="200"/>
        <v>2557.2430167989687</v>
      </c>
      <c r="BA547" s="3">
        <f t="shared" si="201"/>
        <v>2.4508029890599055</v>
      </c>
      <c r="BB547" s="4">
        <f t="shared" si="202"/>
        <v>3.7522891541099128E-7</v>
      </c>
      <c r="BC547" s="4">
        <f t="shared" si="203"/>
        <v>6.1255931583071308E-4</v>
      </c>
      <c r="BD547" s="4">
        <f t="shared" si="210"/>
        <v>7.6643485943884493E-4</v>
      </c>
      <c r="BE547" s="4"/>
    </row>
    <row r="548" spans="27:57" x14ac:dyDescent="0.2">
      <c r="AA548">
        <v>2627.5473890822109</v>
      </c>
      <c r="AB548">
        <v>36.318337519814428</v>
      </c>
      <c r="AC548">
        <v>700</v>
      </c>
      <c r="AE548" s="3">
        <f t="shared" si="189"/>
        <v>2372.950810566615</v>
      </c>
      <c r="AF548" s="3">
        <f t="shared" si="190"/>
        <v>64819.417791847969</v>
      </c>
      <c r="AG548" s="4">
        <f t="shared" si="191"/>
        <v>9.3886686271864202E-3</v>
      </c>
      <c r="AH548" s="4">
        <f t="shared" si="192"/>
        <v>9.6895142433387343E-2</v>
      </c>
      <c r="AI548" s="4">
        <f t="shared" si="204"/>
        <v>1.5460669161774292</v>
      </c>
      <c r="AJ548" s="3">
        <f t="shared" si="193"/>
        <v>2810.6800070395766</v>
      </c>
      <c r="AK548" s="4">
        <f t="shared" si="194"/>
        <v>6.9697170341553011E-2</v>
      </c>
      <c r="AL548" s="4">
        <f t="shared" si="195"/>
        <v>12.763825268869068</v>
      </c>
      <c r="AM548" s="3">
        <f t="shared" si="196"/>
        <v>2804.5463952470491</v>
      </c>
      <c r="AN548" s="4">
        <f t="shared" si="197"/>
        <v>6.7362821656534635E-2</v>
      </c>
      <c r="AO548" s="3">
        <f t="shared" si="198"/>
        <v>876.3338299528034</v>
      </c>
      <c r="AP548" s="4">
        <f t="shared" si="199"/>
        <v>0.66648219796374353</v>
      </c>
      <c r="AQ548" s="4">
        <f t="shared" si="205"/>
        <v>2688.8217247162729</v>
      </c>
      <c r="AR548" s="4">
        <f t="shared" si="206"/>
        <v>2.3319973557342707E-2</v>
      </c>
      <c r="AS548" s="4">
        <f t="shared" si="207"/>
        <v>2557.2169326700414</v>
      </c>
      <c r="AT548" s="4">
        <f t="shared" si="208"/>
        <v>2.6766579626461302E-2</v>
      </c>
      <c r="AU548" s="3">
        <f t="shared" si="209"/>
        <v>4946.3730991440734</v>
      </c>
      <c r="AV548" s="4"/>
      <c r="AW548" s="4"/>
      <c r="AX548" s="4"/>
      <c r="AY548" s="4"/>
      <c r="AZ548" s="3">
        <f t="shared" si="200"/>
        <v>2549.4320362305662</v>
      </c>
      <c r="BA548" s="3">
        <f t="shared" si="201"/>
        <v>6102.0083511369603</v>
      </c>
      <c r="BB548" s="4">
        <f t="shared" si="202"/>
        <v>8.8383599113958991E-4</v>
      </c>
      <c r="BC548" s="4">
        <f t="shared" si="203"/>
        <v>2.9729379259237652E-2</v>
      </c>
      <c r="BD548" s="4">
        <f t="shared" si="210"/>
        <v>0.26275684636342428</v>
      </c>
      <c r="BE548" s="4"/>
    </row>
    <row r="549" spans="27:57" x14ac:dyDescent="0.2">
      <c r="AA549">
        <v>2119.9918557464102</v>
      </c>
      <c r="AB549">
        <v>36.569498365252791</v>
      </c>
      <c r="AC549">
        <v>700</v>
      </c>
      <c r="AE549" s="3">
        <f t="shared" si="189"/>
        <v>2311.1139854347939</v>
      </c>
      <c r="AF549" s="3">
        <f t="shared" si="190"/>
        <v>36527.668456623345</v>
      </c>
      <c r="AG549" s="4">
        <f t="shared" si="191"/>
        <v>8.1274361671736517E-3</v>
      </c>
      <c r="AH549" s="4">
        <f t="shared" si="192"/>
        <v>9.0152294297891566E-2</v>
      </c>
      <c r="AI549" s="4">
        <f t="shared" si="204"/>
        <v>1.2463277695600872</v>
      </c>
      <c r="AJ549" s="3">
        <f t="shared" si="193"/>
        <v>2747.4990469580316</v>
      </c>
      <c r="AK549" s="4">
        <f t="shared" si="194"/>
        <v>0.29599509522204631</v>
      </c>
      <c r="AL549" s="4">
        <f t="shared" si="195"/>
        <v>185.73905081520269</v>
      </c>
      <c r="AM549" s="3">
        <f t="shared" si="196"/>
        <v>2741.0369748781227</v>
      </c>
      <c r="AN549" s="4">
        <f t="shared" si="197"/>
        <v>0.29294693630464624</v>
      </c>
      <c r="AO549" s="3">
        <f t="shared" si="198"/>
        <v>867.86382206813687</v>
      </c>
      <c r="AP549" s="4">
        <f t="shared" si="199"/>
        <v>0.59062869995669021</v>
      </c>
      <c r="AQ549" s="4">
        <f t="shared" si="205"/>
        <v>2625.4352044462198</v>
      </c>
      <c r="AR549" s="4">
        <f t="shared" si="206"/>
        <v>0.23841758982694405</v>
      </c>
      <c r="AS549" s="4">
        <f t="shared" si="207"/>
        <v>2494.9196028621109</v>
      </c>
      <c r="AT549" s="4">
        <f t="shared" si="208"/>
        <v>0.17685339030875449</v>
      </c>
      <c r="AU549" s="3">
        <f t="shared" si="209"/>
        <v>140570.81555725477</v>
      </c>
      <c r="AV549" s="4"/>
      <c r="AW549" s="4"/>
      <c r="AX549" s="4"/>
      <c r="AY549" s="4"/>
      <c r="AZ549" s="3">
        <f t="shared" si="200"/>
        <v>2496.7000060018172</v>
      </c>
      <c r="BA549" s="3">
        <f t="shared" si="201"/>
        <v>141909.03046885028</v>
      </c>
      <c r="BB549" s="4">
        <f t="shared" si="202"/>
        <v>3.157487557823993E-2</v>
      </c>
      <c r="BC549" s="4">
        <f t="shared" si="203"/>
        <v>0.17769320633676441</v>
      </c>
      <c r="BD549" s="4">
        <f t="shared" si="210"/>
        <v>3.4488422656919835</v>
      </c>
      <c r="BE549" s="4"/>
    </row>
    <row r="550" spans="27:57" x14ac:dyDescent="0.2">
      <c r="AA550">
        <v>1996.5489314462852</v>
      </c>
      <c r="AB550">
        <v>37.070303344411592</v>
      </c>
      <c r="AC550">
        <v>700</v>
      </c>
      <c r="AE550" s="3">
        <f t="shared" si="189"/>
        <v>2196.6026050172582</v>
      </c>
      <c r="AF550" s="3">
        <f t="shared" si="190"/>
        <v>40021.472309241391</v>
      </c>
      <c r="AG550" s="4">
        <f t="shared" si="191"/>
        <v>1.0039986866520061E-2</v>
      </c>
      <c r="AH550" s="4">
        <f t="shared" si="192"/>
        <v>0.10019973486252377</v>
      </c>
      <c r="AI550" s="4">
        <f t="shared" si="204"/>
        <v>1.4172283708886377</v>
      </c>
      <c r="AJ550" s="3">
        <f t="shared" si="193"/>
        <v>2628.2432825204492</v>
      </c>
      <c r="AK550" s="4">
        <f t="shared" si="194"/>
        <v>0.31639312271528913</v>
      </c>
      <c r="AL550" s="4">
        <f t="shared" si="195"/>
        <v>199.8637483379629</v>
      </c>
      <c r="AM550" s="3">
        <f t="shared" si="196"/>
        <v>2621.1834249082226</v>
      </c>
      <c r="AN550" s="4">
        <f t="shared" si="197"/>
        <v>0.31285709236760695</v>
      </c>
      <c r="AO550" s="3">
        <f t="shared" si="198"/>
        <v>852.30344668423868</v>
      </c>
      <c r="AP550" s="4">
        <f t="shared" si="199"/>
        <v>0.57311166620552778</v>
      </c>
      <c r="AQ550" s="4">
        <f t="shared" si="205"/>
        <v>2505.4084513705498</v>
      </c>
      <c r="AR550" s="4">
        <f t="shared" si="206"/>
        <v>0.25486954610005502</v>
      </c>
      <c r="AS550" s="4">
        <f t="shared" si="207"/>
        <v>2377.0231612711591</v>
      </c>
      <c r="AT550" s="4">
        <f t="shared" si="208"/>
        <v>0.19056594297904894</v>
      </c>
      <c r="AU550" s="3">
        <f t="shared" si="209"/>
        <v>144760.63956083095</v>
      </c>
      <c r="AV550" s="4"/>
      <c r="AW550" s="4"/>
      <c r="AX550" s="4"/>
      <c r="AY550" s="4"/>
      <c r="AZ550" s="3">
        <f t="shared" si="200"/>
        <v>2396.6148403710636</v>
      </c>
      <c r="BA550" s="3">
        <f t="shared" si="201"/>
        <v>160052.73148380904</v>
      </c>
      <c r="BB550" s="4">
        <f t="shared" si="202"/>
        <v>4.0151629346155952E-2</v>
      </c>
      <c r="BC550" s="4">
        <f t="shared" si="203"/>
        <v>0.2003787148031346</v>
      </c>
      <c r="BD550" s="4">
        <f t="shared" si="210"/>
        <v>4.0079044511041779</v>
      </c>
      <c r="BE550" s="4"/>
    </row>
    <row r="551" spans="27:57" x14ac:dyDescent="0.2">
      <c r="AA551">
        <v>2198.9526383073426</v>
      </c>
      <c r="AB551">
        <v>37.273629417252991</v>
      </c>
      <c r="AC551">
        <v>700</v>
      </c>
      <c r="AE551" s="3">
        <f t="shared" si="189"/>
        <v>2153.147493956028</v>
      </c>
      <c r="AF551" s="3">
        <f t="shared" si="190"/>
        <v>2098.1112490447622</v>
      </c>
      <c r="AG551" s="4">
        <f t="shared" si="191"/>
        <v>4.3390710472183697E-4</v>
      </c>
      <c r="AH551" s="4">
        <f t="shared" si="192"/>
        <v>2.0830436978657864E-2</v>
      </c>
      <c r="AI551" s="4">
        <f t="shared" si="204"/>
        <v>0.14097935156200953</v>
      </c>
      <c r="AJ551" s="3">
        <f t="shared" si="193"/>
        <v>2582.2211996196042</v>
      </c>
      <c r="AK551" s="4">
        <f t="shared" si="194"/>
        <v>0.17429596010184423</v>
      </c>
      <c r="AL551" s="4">
        <f t="shared" si="195"/>
        <v>66.802161870773205</v>
      </c>
      <c r="AM551" s="3">
        <f t="shared" si="196"/>
        <v>2574.9386275907627</v>
      </c>
      <c r="AN551" s="4">
        <f t="shared" si="197"/>
        <v>0.1709841234110607</v>
      </c>
      <c r="AO551" s="3">
        <f t="shared" si="198"/>
        <v>846.45166120896442</v>
      </c>
      <c r="AP551" s="4">
        <f t="shared" si="199"/>
        <v>0.61506598802395041</v>
      </c>
      <c r="AQ551" s="4">
        <f t="shared" si="205"/>
        <v>2458.9700258173357</v>
      </c>
      <c r="AR551" s="4">
        <f t="shared" si="206"/>
        <v>0.11824601538946428</v>
      </c>
      <c r="AS551" s="4">
        <f t="shared" si="207"/>
        <v>2331.434321689916</v>
      </c>
      <c r="AT551" s="4">
        <f t="shared" si="208"/>
        <v>6.0247629291621335E-2</v>
      </c>
      <c r="AU551" s="3">
        <f t="shared" si="209"/>
        <v>17551.396431880443</v>
      </c>
      <c r="AV551" s="4"/>
      <c r="AW551" s="4"/>
      <c r="AX551" s="4"/>
      <c r="AY551" s="4"/>
      <c r="AZ551" s="3">
        <f t="shared" si="200"/>
        <v>2357.796773590399</v>
      </c>
      <c r="BA551" s="3">
        <f t="shared" si="201"/>
        <v>25231.459313821924</v>
      </c>
      <c r="BB551" s="4">
        <f t="shared" si="202"/>
        <v>5.2180786236915716E-3</v>
      </c>
      <c r="BC551" s="4">
        <f t="shared" si="203"/>
        <v>7.2236269447498266E-2</v>
      </c>
      <c r="BD551" s="4">
        <f t="shared" si="210"/>
        <v>0.91041813845028885</v>
      </c>
      <c r="BE551" s="4"/>
    </row>
    <row r="552" spans="27:57" x14ac:dyDescent="0.2">
      <c r="AA552">
        <v>1904.9645024987299</v>
      </c>
      <c r="AB552">
        <v>37.324473365473814</v>
      </c>
      <c r="AC552">
        <v>700</v>
      </c>
      <c r="AE552" s="3">
        <f t="shared" si="189"/>
        <v>2142.5355000258801</v>
      </c>
      <c r="AF552" s="3">
        <f t="shared" si="190"/>
        <v>56439.97886604521</v>
      </c>
      <c r="AG552" s="4">
        <f t="shared" si="191"/>
        <v>1.5552960454680517E-2</v>
      </c>
      <c r="AH552" s="4">
        <f t="shared" si="192"/>
        <v>0.12471150891028669</v>
      </c>
      <c r="AI552" s="4">
        <f t="shared" si="204"/>
        <v>1.9222206766442747</v>
      </c>
      <c r="AJ552" s="3">
        <f t="shared" si="193"/>
        <v>2570.9183622365299</v>
      </c>
      <c r="AK552" s="4">
        <f t="shared" si="194"/>
        <v>0.3495885927870428</v>
      </c>
      <c r="AL552" s="4">
        <f t="shared" si="195"/>
        <v>232.80987268683717</v>
      </c>
      <c r="AM552" s="3">
        <f t="shared" si="196"/>
        <v>2563.5817872688758</v>
      </c>
      <c r="AN552" s="4">
        <f t="shared" si="197"/>
        <v>0.34573730056714541</v>
      </c>
      <c r="AO552" s="3">
        <f t="shared" si="198"/>
        <v>845.02781373940024</v>
      </c>
      <c r="AP552" s="4">
        <f t="shared" si="199"/>
        <v>0.55640757996750978</v>
      </c>
      <c r="AQ552" s="4">
        <f t="shared" si="205"/>
        <v>2447.5558720885256</v>
      </c>
      <c r="AR552" s="4">
        <f t="shared" si="206"/>
        <v>0.28483017341167355</v>
      </c>
      <c r="AS552" s="4">
        <f t="shared" si="207"/>
        <v>2320.2312649095479</v>
      </c>
      <c r="AT552" s="4">
        <f t="shared" si="208"/>
        <v>0.21799186382009494</v>
      </c>
      <c r="AU552" s="3">
        <f t="shared" si="209"/>
        <v>172446.48396316281</v>
      </c>
      <c r="AV552" s="4"/>
      <c r="AW552" s="4"/>
      <c r="AX552" s="4"/>
      <c r="AY552" s="4"/>
      <c r="AZ552" s="3">
        <f t="shared" si="200"/>
        <v>2348.2466037165427</v>
      </c>
      <c r="BA552" s="3">
        <f t="shared" si="201"/>
        <v>196499.02126007929</v>
      </c>
      <c r="BB552" s="4">
        <f t="shared" si="202"/>
        <v>5.4148523235540064E-2</v>
      </c>
      <c r="BC552" s="4">
        <f t="shared" si="203"/>
        <v>0.23269835245557727</v>
      </c>
      <c r="BD552" s="4">
        <f t="shared" si="210"/>
        <v>4.8992929242587415</v>
      </c>
      <c r="BE552" s="4"/>
    </row>
    <row r="553" spans="27:57" x14ac:dyDescent="0.2">
      <c r="AA553">
        <v>2369.491411569757</v>
      </c>
      <c r="AB553">
        <v>37.432034576308119</v>
      </c>
      <c r="AC553">
        <v>700</v>
      </c>
      <c r="AE553" s="3">
        <f t="shared" si="189"/>
        <v>2120.4097391105438</v>
      </c>
      <c r="AF553" s="3">
        <f t="shared" si="190"/>
        <v>62041.679555078779</v>
      </c>
      <c r="AG553" s="4">
        <f t="shared" si="191"/>
        <v>1.1050279639503922E-2</v>
      </c>
      <c r="AH553" s="4">
        <f t="shared" si="192"/>
        <v>0.10512031030920677</v>
      </c>
      <c r="AI553" s="4">
        <f t="shared" si="204"/>
        <v>1.6590425352442388</v>
      </c>
      <c r="AJ553" s="3">
        <f t="shared" si="193"/>
        <v>2547.271548635099</v>
      </c>
      <c r="AK553" s="4">
        <f t="shared" si="194"/>
        <v>7.5028816815826696E-2</v>
      </c>
      <c r="AL553" s="4">
        <f t="shared" si="195"/>
        <v>13.338633337368103</v>
      </c>
      <c r="AM553" s="3">
        <f t="shared" si="196"/>
        <v>2539.8228890656824</v>
      </c>
      <c r="AN553" s="4">
        <f t="shared" si="197"/>
        <v>7.1885247890847173E-2</v>
      </c>
      <c r="AO553" s="3">
        <f t="shared" si="198"/>
        <v>842.066144727184</v>
      </c>
      <c r="AP553" s="4">
        <f t="shared" si="199"/>
        <v>0.64462156705209317</v>
      </c>
      <c r="AQ553" s="4">
        <f t="shared" si="205"/>
        <v>2423.6652604454807</v>
      </c>
      <c r="AR553" s="4">
        <f t="shared" si="206"/>
        <v>2.2863070366578895E-2</v>
      </c>
      <c r="AS553" s="4">
        <f t="shared" si="207"/>
        <v>2296.7854694069779</v>
      </c>
      <c r="AT553" s="4">
        <f t="shared" si="208"/>
        <v>3.0684197379982233E-2</v>
      </c>
      <c r="AU553" s="3">
        <f t="shared" si="209"/>
        <v>5286.154025777385</v>
      </c>
      <c r="AV553" s="4"/>
      <c r="AW553" s="4"/>
      <c r="AX553" s="4"/>
      <c r="AY553" s="4"/>
      <c r="AZ553" s="3">
        <f t="shared" si="200"/>
        <v>2328.2453398358894</v>
      </c>
      <c r="BA553" s="3">
        <f t="shared" si="201"/>
        <v>1701.2384334753572</v>
      </c>
      <c r="BB553" s="4">
        <f t="shared" si="202"/>
        <v>3.0300856711470791E-4</v>
      </c>
      <c r="BC553" s="4">
        <f t="shared" si="203"/>
        <v>1.7407141267729975E-2</v>
      </c>
      <c r="BD553" s="4">
        <f t="shared" si="210"/>
        <v>0.11179406556338177</v>
      </c>
      <c r="BE553" s="4"/>
    </row>
    <row r="554" spans="27:57" x14ac:dyDescent="0.2">
      <c r="AA554">
        <v>1887.5771815268781</v>
      </c>
      <c r="AB554">
        <v>37.48077645503065</v>
      </c>
      <c r="AC554">
        <v>700</v>
      </c>
      <c r="AE554" s="3">
        <f t="shared" si="189"/>
        <v>2110.5254576776188</v>
      </c>
      <c r="AF554" s="3">
        <f t="shared" si="190"/>
        <v>49705.933838586905</v>
      </c>
      <c r="AG554" s="4">
        <f t="shared" si="191"/>
        <v>1.3950789961741733E-2</v>
      </c>
      <c r="AH554" s="4">
        <f t="shared" si="192"/>
        <v>0.11811346223755247</v>
      </c>
      <c r="AI554" s="4">
        <f t="shared" si="204"/>
        <v>1.7636055604673551</v>
      </c>
      <c r="AJ554" s="3">
        <f t="shared" si="193"/>
        <v>2536.6725631612521</v>
      </c>
      <c r="AK554" s="4">
        <f t="shared" si="194"/>
        <v>0.34387753146566169</v>
      </c>
      <c r="AL554" s="4">
        <f t="shared" si="195"/>
        <v>223.20931752219013</v>
      </c>
      <c r="AM554" s="3">
        <f t="shared" si="196"/>
        <v>2529.1740607226388</v>
      </c>
      <c r="AN554" s="4">
        <f t="shared" si="197"/>
        <v>0.33990497738310615</v>
      </c>
      <c r="AO554" s="3">
        <f t="shared" si="198"/>
        <v>840.74625663679456</v>
      </c>
      <c r="AP554" s="4">
        <f t="shared" si="199"/>
        <v>0.55458973287825652</v>
      </c>
      <c r="AQ554" s="4">
        <f t="shared" si="205"/>
        <v>2412.9523717082502</v>
      </c>
      <c r="AR554" s="4">
        <f t="shared" si="206"/>
        <v>0.27833309033561815</v>
      </c>
      <c r="AS554" s="4">
        <f t="shared" si="207"/>
        <v>2286.2733677145711</v>
      </c>
      <c r="AT554" s="4">
        <f t="shared" si="208"/>
        <v>0.21122113049977859</v>
      </c>
      <c r="AU554" s="3">
        <f t="shared" si="209"/>
        <v>158958.64888061155</v>
      </c>
      <c r="AV554" s="4"/>
      <c r="AW554" s="4"/>
      <c r="AX554" s="4"/>
      <c r="AY554" s="4"/>
      <c r="AZ554" s="3">
        <f t="shared" si="200"/>
        <v>2319.2710301309421</v>
      </c>
      <c r="BA554" s="3">
        <f t="shared" si="201"/>
        <v>186359.57892258852</v>
      </c>
      <c r="BB554" s="4">
        <f t="shared" si="202"/>
        <v>5.2304888815696692E-2</v>
      </c>
      <c r="BC554" s="4">
        <f t="shared" si="203"/>
        <v>0.22870262092004257</v>
      </c>
      <c r="BD554" s="4">
        <f t="shared" si="210"/>
        <v>4.7518100502498726</v>
      </c>
      <c r="BE554" s="4"/>
    </row>
    <row r="555" spans="27:57" x14ac:dyDescent="0.2">
      <c r="AA555">
        <v>2258.0101834953407</v>
      </c>
      <c r="AB555">
        <v>37.671736853773993</v>
      </c>
      <c r="AC555">
        <v>700</v>
      </c>
      <c r="AE555" s="3">
        <f t="shared" si="189"/>
        <v>2072.6276275948017</v>
      </c>
      <c r="AF555" s="3">
        <f t="shared" si="190"/>
        <v>34366.692032216488</v>
      </c>
      <c r="AG555" s="4">
        <f t="shared" si="191"/>
        <v>6.7404041705327999E-3</v>
      </c>
      <c r="AH555" s="4">
        <f t="shared" si="192"/>
        <v>8.2099964497756028E-2</v>
      </c>
      <c r="AI555" s="4">
        <f t="shared" si="204"/>
        <v>1.117834224264056</v>
      </c>
      <c r="AJ555" s="3">
        <f t="shared" si="193"/>
        <v>2495.8333235237924</v>
      </c>
      <c r="AK555" s="4">
        <f t="shared" si="194"/>
        <v>0.1053242105668043</v>
      </c>
      <c r="AL555" s="4">
        <f t="shared" si="195"/>
        <v>25.048534478015231</v>
      </c>
      <c r="AM555" s="3">
        <f t="shared" si="196"/>
        <v>2488.1450837228681</v>
      </c>
      <c r="AN555" s="4">
        <f t="shared" si="197"/>
        <v>0.10191933672827135</v>
      </c>
      <c r="AO555" s="3">
        <f t="shared" si="198"/>
        <v>835.70496648005155</v>
      </c>
      <c r="AP555" s="4">
        <f t="shared" si="199"/>
        <v>0.62989318091276181</v>
      </c>
      <c r="AQ555" s="4">
        <f t="shared" si="205"/>
        <v>2371.6490663045256</v>
      </c>
      <c r="AR555" s="4">
        <f t="shared" si="206"/>
        <v>5.032700190628675E-2</v>
      </c>
      <c r="AS555" s="4">
        <f t="shared" si="207"/>
        <v>2245.7520431212938</v>
      </c>
      <c r="AT555" s="4">
        <f t="shared" si="208"/>
        <v>5.4287356468302583E-3</v>
      </c>
      <c r="AU555" s="3">
        <f t="shared" si="209"/>
        <v>150.26200542983838</v>
      </c>
      <c r="AV555" s="4"/>
      <c r="AW555" s="4"/>
      <c r="AX555" s="4"/>
      <c r="AY555" s="4"/>
      <c r="AZ555" s="3">
        <f t="shared" si="200"/>
        <v>2284.6377503947569</v>
      </c>
      <c r="BA555" s="3">
        <f t="shared" si="201"/>
        <v>709.027318982888</v>
      </c>
      <c r="BB555" s="4">
        <f t="shared" si="202"/>
        <v>1.3906286626055923E-4</v>
      </c>
      <c r="BC555" s="4">
        <f t="shared" si="203"/>
        <v>1.1792491944477183E-2</v>
      </c>
      <c r="BD555" s="4">
        <f t="shared" si="210"/>
        <v>6.0851505935166611E-2</v>
      </c>
      <c r="BE555" s="4"/>
    </row>
    <row r="556" spans="27:57" x14ac:dyDescent="0.2">
      <c r="AA556">
        <v>2253.5064443353403</v>
      </c>
      <c r="AB556">
        <v>37.720659327194113</v>
      </c>
      <c r="AC556">
        <v>700</v>
      </c>
      <c r="AE556" s="3">
        <f t="shared" si="189"/>
        <v>2063.1248985662505</v>
      </c>
      <c r="AF556" s="3">
        <f t="shared" si="190"/>
        <v>36245.132969428043</v>
      </c>
      <c r="AG556" s="4">
        <f t="shared" si="191"/>
        <v>7.137269381836087E-3</v>
      </c>
      <c r="AH556" s="4">
        <f t="shared" si="192"/>
        <v>8.4482361365175437E-2</v>
      </c>
      <c r="AI556" s="4">
        <f t="shared" si="204"/>
        <v>1.1656776473298052</v>
      </c>
      <c r="AJ556" s="3">
        <f t="shared" si="193"/>
        <v>2485.5430994424814</v>
      </c>
      <c r="AK556" s="4">
        <f t="shared" si="194"/>
        <v>0.10296693656697266</v>
      </c>
      <c r="AL556" s="4">
        <f t="shared" si="195"/>
        <v>23.892103547629507</v>
      </c>
      <c r="AM556" s="3">
        <f t="shared" si="196"/>
        <v>2477.8076360287318</v>
      </c>
      <c r="AN556" s="4">
        <f t="shared" si="197"/>
        <v>9.9534302312389411E-2</v>
      </c>
      <c r="AO556" s="3">
        <f t="shared" si="198"/>
        <v>834.44593886274436</v>
      </c>
      <c r="AP556" s="4">
        <f t="shared" si="199"/>
        <v>0.62971220208386869</v>
      </c>
      <c r="AQ556" s="4">
        <f t="shared" si="205"/>
        <v>2361.235942182876</v>
      </c>
      <c r="AR556" s="4">
        <f t="shared" si="206"/>
        <v>4.7805276136811702E-2</v>
      </c>
      <c r="AS556" s="4">
        <f t="shared" si="207"/>
        <v>2235.5380710032578</v>
      </c>
      <c r="AT556" s="4">
        <f t="shared" si="208"/>
        <v>7.9735176161798236E-3</v>
      </c>
      <c r="AU556" s="3">
        <f t="shared" si="209"/>
        <v>322.86244020109689</v>
      </c>
      <c r="AV556" s="4"/>
      <c r="AW556" s="4"/>
      <c r="AX556" s="4"/>
      <c r="AY556" s="4"/>
      <c r="AZ556" s="3">
        <f t="shared" si="200"/>
        <v>2275.897659997328</v>
      </c>
      <c r="BA556" s="3">
        <f t="shared" si="201"/>
        <v>501.36653882164075</v>
      </c>
      <c r="BB556" s="4">
        <f t="shared" si="202"/>
        <v>9.8727408439282631E-5</v>
      </c>
      <c r="BC556" s="4">
        <f t="shared" si="203"/>
        <v>9.9361666873740914E-3</v>
      </c>
      <c r="BD556" s="4">
        <f t="shared" si="210"/>
        <v>4.701730207182369E-2</v>
      </c>
      <c r="BE556" s="4"/>
    </row>
    <row r="557" spans="27:57" x14ac:dyDescent="0.2">
      <c r="AA557">
        <v>1781.1722365134451</v>
      </c>
      <c r="AB557">
        <v>37.943505977653786</v>
      </c>
      <c r="AC557">
        <v>700</v>
      </c>
      <c r="AE557" s="3">
        <f t="shared" si="189"/>
        <v>2020.8601350544541</v>
      </c>
      <c r="AF557" s="3">
        <f t="shared" si="190"/>
        <v>57450.288707005006</v>
      </c>
      <c r="AG557" s="4">
        <f t="shared" si="191"/>
        <v>1.8108412600812029E-2</v>
      </c>
      <c r="AH557" s="4">
        <f t="shared" si="192"/>
        <v>0.13456750202337869</v>
      </c>
      <c r="AI557" s="4">
        <f t="shared" si="204"/>
        <v>2.0833548334842455</v>
      </c>
      <c r="AJ557" s="3">
        <f t="shared" si="193"/>
        <v>2439.5339347993067</v>
      </c>
      <c r="AK557" s="4">
        <f t="shared" si="194"/>
        <v>0.36962270396408797</v>
      </c>
      <c r="AL557" s="4">
        <f t="shared" si="195"/>
        <v>243.34543110680923</v>
      </c>
      <c r="AM557" s="3">
        <f t="shared" si="196"/>
        <v>2431.5902431196778</v>
      </c>
      <c r="AN557" s="4">
        <f t="shared" si="197"/>
        <v>0.36516289288193327</v>
      </c>
      <c r="AO557" s="3">
        <f t="shared" si="198"/>
        <v>828.87268994268049</v>
      </c>
      <c r="AP557" s="4">
        <f t="shared" si="199"/>
        <v>0.53464764779561291</v>
      </c>
      <c r="AQ557" s="4">
        <f t="shared" si="205"/>
        <v>2314.6505657237867</v>
      </c>
      <c r="AR557" s="4">
        <f t="shared" si="206"/>
        <v>0.29950968147504842</v>
      </c>
      <c r="AS557" s="4">
        <f t="shared" si="207"/>
        <v>2189.8538159601871</v>
      </c>
      <c r="AT557" s="4">
        <f t="shared" si="208"/>
        <v>0.22944528949469573</v>
      </c>
      <c r="AU557" s="3">
        <f t="shared" si="209"/>
        <v>167020.63337908371</v>
      </c>
      <c r="AV557" s="4"/>
      <c r="AW557" s="4"/>
      <c r="AX557" s="4"/>
      <c r="AY557" s="4"/>
      <c r="AZ557" s="3">
        <f t="shared" si="200"/>
        <v>2236.7523812875279</v>
      </c>
      <c r="BA557" s="3">
        <f t="shared" si="201"/>
        <v>207553.26831237422</v>
      </c>
      <c r="BB557" s="4">
        <f t="shared" si="202"/>
        <v>6.542108497340314E-2</v>
      </c>
      <c r="BC557" s="4">
        <f t="shared" si="203"/>
        <v>0.25577545811395419</v>
      </c>
      <c r="BD557" s="4">
        <f t="shared" si="210"/>
        <v>5.459354115961025</v>
      </c>
      <c r="BE557" s="4"/>
    </row>
    <row r="558" spans="27:57" x14ac:dyDescent="0.2">
      <c r="AA558">
        <v>1959.5566808562314</v>
      </c>
      <c r="AB558">
        <v>38.176698535091084</v>
      </c>
      <c r="AC558">
        <v>700</v>
      </c>
      <c r="AE558" s="3">
        <f t="shared" si="189"/>
        <v>1978.3471751851098</v>
      </c>
      <c r="AF558" s="3">
        <f t="shared" si="190"/>
        <v>353.0826771236101</v>
      </c>
      <c r="AG558" s="4">
        <f t="shared" si="191"/>
        <v>9.1951909125178419E-5</v>
      </c>
      <c r="AH558" s="4">
        <f t="shared" si="192"/>
        <v>9.5891558087862153E-3</v>
      </c>
      <c r="AI558" s="4">
        <f t="shared" si="204"/>
        <v>4.1567076237645148E-2</v>
      </c>
      <c r="AJ558" s="3">
        <f t="shared" si="193"/>
        <v>2392.8575949368455</v>
      </c>
      <c r="AK558" s="4">
        <f t="shared" si="194"/>
        <v>0.22112190900815515</v>
      </c>
      <c r="AL558" s="4">
        <f t="shared" si="195"/>
        <v>95.812325296484005</v>
      </c>
      <c r="AM558" s="3">
        <f t="shared" si="196"/>
        <v>2384.7075968728805</v>
      </c>
      <c r="AN558" s="4">
        <f t="shared" si="197"/>
        <v>0.21696280601124468</v>
      </c>
      <c r="AO558" s="3">
        <f t="shared" si="198"/>
        <v>823.31377869375785</v>
      </c>
      <c r="AP558" s="4">
        <f t="shared" si="199"/>
        <v>0.57984691806209465</v>
      </c>
      <c r="AQ558" s="4">
        <f t="shared" si="205"/>
        <v>2267.3499799913548</v>
      </c>
      <c r="AR558" s="4">
        <f t="shared" si="206"/>
        <v>0.15707292478043175</v>
      </c>
      <c r="AS558" s="4">
        <f t="shared" si="207"/>
        <v>2143.4857380202616</v>
      </c>
      <c r="AT558" s="4">
        <f t="shared" si="208"/>
        <v>9.3862585839396107E-2</v>
      </c>
      <c r="AU558" s="3">
        <f t="shared" si="209"/>
        <v>33829.898069249073</v>
      </c>
      <c r="AV558" s="4"/>
      <c r="AW558" s="4"/>
      <c r="AX558" s="4"/>
      <c r="AY558" s="4"/>
      <c r="AZ558" s="3">
        <f t="shared" si="200"/>
        <v>2196.927278269251</v>
      </c>
      <c r="BA558" s="3">
        <f t="shared" si="201"/>
        <v>56344.800516213822</v>
      </c>
      <c r="BB558" s="4">
        <f t="shared" si="202"/>
        <v>1.4673650995711093E-2</v>
      </c>
      <c r="BC558" s="4">
        <f t="shared" si="203"/>
        <v>0.12113484633131415</v>
      </c>
      <c r="BD558" s="4">
        <f t="shared" si="210"/>
        <v>1.8663047187107691</v>
      </c>
      <c r="BE558" s="4"/>
    </row>
    <row r="559" spans="27:57" x14ac:dyDescent="0.2">
      <c r="AA559">
        <v>2051.4645600294921</v>
      </c>
      <c r="AB559">
        <v>38.371889334905347</v>
      </c>
      <c r="AC559">
        <v>700</v>
      </c>
      <c r="AE559" s="3">
        <f t="shared" si="189"/>
        <v>1944.0347321692616</v>
      </c>
      <c r="AF559" s="3">
        <f t="shared" si="190"/>
        <v>11541.167914078755</v>
      </c>
      <c r="AG559" s="4">
        <f t="shared" si="191"/>
        <v>2.7423426763826067E-3</v>
      </c>
      <c r="AH559" s="4">
        <f t="shared" si="192"/>
        <v>5.2367381798048743E-2</v>
      </c>
      <c r="AI559" s="4">
        <f t="shared" si="204"/>
        <v>0.5427793305364037</v>
      </c>
      <c r="AJ559" s="3">
        <f t="shared" si="193"/>
        <v>2354.8961220663814</v>
      </c>
      <c r="AK559" s="4">
        <f t="shared" si="194"/>
        <v>0.14790972651875944</v>
      </c>
      <c r="AL559" s="4">
        <f t="shared" si="195"/>
        <v>44.880479358036283</v>
      </c>
      <c r="AM559" s="3">
        <f t="shared" si="196"/>
        <v>2346.5820767295804</v>
      </c>
      <c r="AN559" s="4">
        <f t="shared" si="197"/>
        <v>0.1438569900012534</v>
      </c>
      <c r="AO559" s="3">
        <f t="shared" si="198"/>
        <v>818.86497200676172</v>
      </c>
      <c r="AP559" s="4">
        <f t="shared" si="199"/>
        <v>0.60083884071826732</v>
      </c>
      <c r="AQ559" s="4">
        <f t="shared" si="205"/>
        <v>2228.8561534633795</v>
      </c>
      <c r="AR559" s="4">
        <f t="shared" si="206"/>
        <v>8.6470708239452729E-2</v>
      </c>
      <c r="AS559" s="4">
        <f t="shared" si="207"/>
        <v>2105.7643855478959</v>
      </c>
      <c r="AT559" s="4">
        <f t="shared" si="208"/>
        <v>2.6468809930415386E-2</v>
      </c>
      <c r="AU559" s="3">
        <f t="shared" si="209"/>
        <v>2948.471051329102</v>
      </c>
      <c r="AV559" s="4"/>
      <c r="AW559" s="4"/>
      <c r="AX559" s="4"/>
      <c r="AY559" s="4"/>
      <c r="AZ559" s="3">
        <f t="shared" si="200"/>
        <v>2164.4542787068267</v>
      </c>
      <c r="BA559" s="3">
        <f t="shared" si="201"/>
        <v>12766.67652678322</v>
      </c>
      <c r="BB559" s="4">
        <f t="shared" si="202"/>
        <v>3.0335406377946564E-3</v>
      </c>
      <c r="BC559" s="4">
        <f t="shared" si="203"/>
        <v>5.5077587436221792E-2</v>
      </c>
      <c r="BD559" s="4">
        <f t="shared" si="210"/>
        <v>0.58545614973341964</v>
      </c>
      <c r="BE559" s="4"/>
    </row>
    <row r="560" spans="27:57" x14ac:dyDescent="0.2">
      <c r="AA560">
        <v>1659.0568344314015</v>
      </c>
      <c r="AB560">
        <v>38.752333491303823</v>
      </c>
      <c r="AC560">
        <v>700</v>
      </c>
      <c r="AE560" s="3">
        <f t="shared" si="189"/>
        <v>1880.2662021772467</v>
      </c>
      <c r="AF560" s="3">
        <f t="shared" si="190"/>
        <v>48933.584378516556</v>
      </c>
      <c r="AG560" s="4">
        <f t="shared" si="191"/>
        <v>1.7778065463947734E-2</v>
      </c>
      <c r="AH560" s="4">
        <f t="shared" si="192"/>
        <v>0.13333441215210623</v>
      </c>
      <c r="AI560" s="4">
        <f t="shared" si="204"/>
        <v>1.9830972293420515</v>
      </c>
      <c r="AJ560" s="3">
        <f t="shared" si="193"/>
        <v>2283.6664217660623</v>
      </c>
      <c r="AK560" s="4">
        <f t="shared" si="194"/>
        <v>0.37648474384467329</v>
      </c>
      <c r="AL560" s="4">
        <f t="shared" si="195"/>
        <v>235.15598049061686</v>
      </c>
      <c r="AM560" s="3">
        <f t="shared" si="196"/>
        <v>2275.0538308156492</v>
      </c>
      <c r="AN560" s="4">
        <f t="shared" si="197"/>
        <v>0.37129348651600874</v>
      </c>
      <c r="AO560" s="3">
        <f t="shared" si="198"/>
        <v>810.69704591890479</v>
      </c>
      <c r="AP560" s="4">
        <f t="shared" si="199"/>
        <v>0.51135064869748714</v>
      </c>
      <c r="AQ560" s="4">
        <f t="shared" si="205"/>
        <v>2156.5824680207702</v>
      </c>
      <c r="AR560" s="4">
        <f t="shared" si="206"/>
        <v>0.29988462315691711</v>
      </c>
      <c r="AS560" s="4">
        <f t="shared" si="207"/>
        <v>2034.9756430162986</v>
      </c>
      <c r="AT560" s="4">
        <f t="shared" si="208"/>
        <v>0.22658585334946252</v>
      </c>
      <c r="AU560" s="3">
        <f t="shared" si="209"/>
        <v>141314.9506478885</v>
      </c>
      <c r="AV560" s="4"/>
      <c r="AW560" s="4"/>
      <c r="AX560" s="4"/>
      <c r="AY560" s="4"/>
      <c r="AZ560" s="3">
        <f t="shared" si="200"/>
        <v>2103.319892944693</v>
      </c>
      <c r="BA560" s="3">
        <f t="shared" si="201"/>
        <v>197369.66515958428</v>
      </c>
      <c r="BB560" s="4">
        <f t="shared" si="202"/>
        <v>7.1706392907220445E-2</v>
      </c>
      <c r="BC560" s="4">
        <f t="shared" si="203"/>
        <v>0.26778049388859609</v>
      </c>
      <c r="BD560" s="4">
        <f t="shared" si="210"/>
        <v>5.6441563964792394</v>
      </c>
      <c r="BE560" s="4"/>
    </row>
    <row r="561" spans="27:57" x14ac:dyDescent="0.2">
      <c r="AA561">
        <v>1733.6842426177559</v>
      </c>
      <c r="AB561">
        <v>39.14193703947975</v>
      </c>
      <c r="AC561">
        <v>700</v>
      </c>
      <c r="AE561" s="3">
        <f t="shared" si="189"/>
        <v>1818.8930189921919</v>
      </c>
      <c r="AF561" s="3">
        <f t="shared" si="190"/>
        <v>7260.5355712286355</v>
      </c>
      <c r="AG561" s="4">
        <f t="shared" si="191"/>
        <v>2.4156202056574384E-3</v>
      </c>
      <c r="AH561" s="4">
        <f t="shared" si="192"/>
        <v>4.9148959354776152E-2</v>
      </c>
      <c r="AI561" s="4">
        <f t="shared" si="204"/>
        <v>0.4536871630423695</v>
      </c>
      <c r="AJ561" s="3">
        <f t="shared" si="193"/>
        <v>2214.287161902364</v>
      </c>
      <c r="AK561" s="4">
        <f t="shared" si="194"/>
        <v>0.27721479348449718</v>
      </c>
      <c r="AL561" s="4">
        <f t="shared" si="195"/>
        <v>133.2302390175291</v>
      </c>
      <c r="AM561" s="3">
        <f t="shared" si="196"/>
        <v>2205.3957330216672</v>
      </c>
      <c r="AN561" s="4">
        <f t="shared" si="197"/>
        <v>0.27208616125601748</v>
      </c>
      <c r="AO561" s="3">
        <f t="shared" si="198"/>
        <v>802.9744434651252</v>
      </c>
      <c r="AP561" s="4">
        <f t="shared" si="199"/>
        <v>0.53683927919153063</v>
      </c>
      <c r="AQ561" s="4">
        <f t="shared" si="205"/>
        <v>2086.1519622223682</v>
      </c>
      <c r="AR561" s="4">
        <f t="shared" si="206"/>
        <v>0.20330560256601735</v>
      </c>
      <c r="AS561" s="4">
        <f t="shared" si="207"/>
        <v>1966.0382167524681</v>
      </c>
      <c r="AT561" s="4">
        <f t="shared" si="208"/>
        <v>0.13402323700183838</v>
      </c>
      <c r="AU561" s="3">
        <f t="shared" si="209"/>
        <v>53988.369296194498</v>
      </c>
      <c r="AV561" s="4"/>
      <c r="AW561" s="4"/>
      <c r="AX561" s="4"/>
      <c r="AY561" s="4"/>
      <c r="AZ561" s="3">
        <f t="shared" si="200"/>
        <v>2043.5178810205466</v>
      </c>
      <c r="BA561" s="3">
        <f t="shared" si="201"/>
        <v>95996.883485911269</v>
      </c>
      <c r="BB561" s="4">
        <f t="shared" si="202"/>
        <v>3.1938692284303356E-2</v>
      </c>
      <c r="BC561" s="4">
        <f t="shared" si="203"/>
        <v>0.17871399577062608</v>
      </c>
      <c r="BD561" s="4">
        <f t="shared" si="210"/>
        <v>3.1457401730392207</v>
      </c>
      <c r="BE561" s="4"/>
    </row>
    <row r="562" spans="27:57" x14ac:dyDescent="0.2">
      <c r="AA562">
        <v>2050.040991042365</v>
      </c>
      <c r="AB562">
        <v>39.931223022820994</v>
      </c>
      <c r="AC562">
        <v>700</v>
      </c>
      <c r="AE562" s="3">
        <f t="shared" si="189"/>
        <v>1705.3223475691207</v>
      </c>
      <c r="AF562" s="3">
        <f t="shared" si="190"/>
        <v>118830.94315803376</v>
      </c>
      <c r="AG562" s="4">
        <f t="shared" si="191"/>
        <v>2.8275119833746733E-2</v>
      </c>
      <c r="AH562" s="4">
        <f t="shared" si="192"/>
        <v>0.16815207353388995</v>
      </c>
      <c r="AI562" s="4">
        <f t="shared" si="204"/>
        <v>3.1220123243082516</v>
      </c>
      <c r="AJ562" s="3">
        <f t="shared" si="193"/>
        <v>2083.8121108170631</v>
      </c>
      <c r="AK562" s="4">
        <f t="shared" si="194"/>
        <v>1.6473387567497739E-2</v>
      </c>
      <c r="AL562" s="4">
        <f t="shared" si="195"/>
        <v>0.55632474463698767</v>
      </c>
      <c r="AM562" s="3">
        <f t="shared" si="196"/>
        <v>2074.4297018230964</v>
      </c>
      <c r="AN562" s="4">
        <f t="shared" si="197"/>
        <v>1.1896694206261041E-2</v>
      </c>
      <c r="AO562" s="3">
        <f t="shared" si="198"/>
        <v>789.11086855510837</v>
      </c>
      <c r="AP562" s="4">
        <f t="shared" si="199"/>
        <v>0.61507556580423461</v>
      </c>
      <c r="AQ562" s="4">
        <f t="shared" si="205"/>
        <v>1953.705102324169</v>
      </c>
      <c r="AR562" s="4">
        <f t="shared" si="206"/>
        <v>4.6992176809700262E-2</v>
      </c>
      <c r="AS562" s="4">
        <f t="shared" si="207"/>
        <v>1836.5338389484862</v>
      </c>
      <c r="AT562" s="4">
        <f t="shared" si="208"/>
        <v>0.10414774778982291</v>
      </c>
      <c r="AU562" s="3">
        <f t="shared" si="209"/>
        <v>45585.303995238719</v>
      </c>
      <c r="AV562" s="4"/>
      <c r="AW562" s="4"/>
      <c r="AX562" s="4"/>
      <c r="AY562" s="4"/>
      <c r="AZ562" s="3">
        <f t="shared" si="200"/>
        <v>1930.3657542460676</v>
      </c>
      <c r="BA562" s="3">
        <f t="shared" si="201"/>
        <v>14322.162302249864</v>
      </c>
      <c r="BB562" s="4">
        <f t="shared" si="202"/>
        <v>3.4078737794408127E-3</v>
      </c>
      <c r="BC562" s="4">
        <f t="shared" si="203"/>
        <v>5.8376997006019525E-2</v>
      </c>
      <c r="BD562" s="4">
        <f t="shared" si="210"/>
        <v>0.63862203338631551</v>
      </c>
      <c r="BE562" s="4"/>
    </row>
    <row r="563" spans="27:57" x14ac:dyDescent="0.2">
      <c r="AA563">
        <v>1551.8267384807152</v>
      </c>
      <c r="AB563">
        <v>39.992589703154223</v>
      </c>
      <c r="AC563">
        <v>700</v>
      </c>
      <c r="AE563" s="3">
        <f t="shared" si="189"/>
        <v>1697.0403016754858</v>
      </c>
      <c r="AF563" s="3">
        <f t="shared" si="190"/>
        <v>21086.978935721632</v>
      </c>
      <c r="AG563" s="4">
        <f t="shared" si="191"/>
        <v>8.7564465881736046E-3</v>
      </c>
      <c r="AH563" s="4">
        <f t="shared" si="192"/>
        <v>9.3575886788069523E-2</v>
      </c>
      <c r="AI563" s="4">
        <f t="shared" si="204"/>
        <v>1.1276323913374346</v>
      </c>
      <c r="AJ563" s="3">
        <f t="shared" si="193"/>
        <v>2074.193338845831</v>
      </c>
      <c r="AK563" s="4">
        <f t="shared" si="194"/>
        <v>0.3366139965319378</v>
      </c>
      <c r="AL563" s="4">
        <f t="shared" si="195"/>
        <v>175.83590900370322</v>
      </c>
      <c r="AM563" s="3">
        <f t="shared" si="196"/>
        <v>2064.7765236953801</v>
      </c>
      <c r="AN563" s="4">
        <f t="shared" si="197"/>
        <v>0.33054578355626096</v>
      </c>
      <c r="AO563" s="3">
        <f t="shared" si="198"/>
        <v>788.12457210214302</v>
      </c>
      <c r="AP563" s="4">
        <f t="shared" si="199"/>
        <v>0.49213107845161852</v>
      </c>
      <c r="AQ563" s="4">
        <f t="shared" si="205"/>
        <v>1943.945380307244</v>
      </c>
      <c r="AR563" s="4">
        <f t="shared" si="206"/>
        <v>0.25268197286665178</v>
      </c>
      <c r="AS563" s="4">
        <f t="shared" si="207"/>
        <v>1826.9984169362742</v>
      </c>
      <c r="AT563" s="4">
        <f t="shared" si="208"/>
        <v>0.17732113491288357</v>
      </c>
      <c r="AU563" s="3">
        <f t="shared" si="209"/>
        <v>75719.452624049562</v>
      </c>
      <c r="AV563" s="4"/>
      <c r="AW563" s="4"/>
      <c r="AX563" s="4"/>
      <c r="AY563" s="4"/>
      <c r="AZ563" s="3">
        <f t="shared" si="200"/>
        <v>1921.988318314076</v>
      </c>
      <c r="BA563" s="3">
        <f t="shared" si="201"/>
        <v>137019.59518472949</v>
      </c>
      <c r="BB563" s="4">
        <f t="shared" si="202"/>
        <v>5.6897897533143907E-2</v>
      </c>
      <c r="BC563" s="4">
        <f t="shared" si="203"/>
        <v>0.23853280179703568</v>
      </c>
      <c r="BD563" s="4">
        <f t="shared" si="210"/>
        <v>4.5892717984518239</v>
      </c>
      <c r="BE563" s="4"/>
    </row>
    <row r="564" spans="27:57" x14ac:dyDescent="0.2">
      <c r="AA564">
        <v>1947.7317249991331</v>
      </c>
      <c r="AB564">
        <v>40.416018075502869</v>
      </c>
      <c r="AC564">
        <v>700</v>
      </c>
      <c r="AE564" s="3">
        <f t="shared" si="189"/>
        <v>1641.8516461572326</v>
      </c>
      <c r="AF564" s="3">
        <f t="shared" si="190"/>
        <v>93562.622632327271</v>
      </c>
      <c r="AG564" s="4">
        <f t="shared" si="191"/>
        <v>2.4662898213879337E-2</v>
      </c>
      <c r="AH564" s="4">
        <f t="shared" si="192"/>
        <v>0.15704425559019769</v>
      </c>
      <c r="AI564" s="4">
        <f t="shared" si="204"/>
        <v>2.7466141429278315</v>
      </c>
      <c r="AJ564" s="3">
        <f t="shared" si="193"/>
        <v>2009.7446545997436</v>
      </c>
      <c r="AK564" s="4">
        <f t="shared" si="194"/>
        <v>3.1838537517602995E-2</v>
      </c>
      <c r="AL564" s="4">
        <f t="shared" si="195"/>
        <v>1.9744009856655109</v>
      </c>
      <c r="AM564" s="3">
        <f t="shared" si="196"/>
        <v>2000.1038847855455</v>
      </c>
      <c r="AN564" s="4">
        <f t="shared" si="197"/>
        <v>2.6888795368589916E-2</v>
      </c>
      <c r="AO564" s="3">
        <f t="shared" si="198"/>
        <v>781.64921485996547</v>
      </c>
      <c r="AP564" s="4">
        <f t="shared" si="199"/>
        <v>0.59868743481070863</v>
      </c>
      <c r="AQ564" s="4">
        <f t="shared" si="205"/>
        <v>1878.5832324887454</v>
      </c>
      <c r="AR564" s="4">
        <f t="shared" si="206"/>
        <v>3.550206202572305E-2</v>
      </c>
      <c r="AS564" s="4">
        <f t="shared" si="207"/>
        <v>1763.166863210145</v>
      </c>
      <c r="AT564" s="4">
        <f t="shared" si="208"/>
        <v>9.4758872292368818E-2</v>
      </c>
      <c r="AU564" s="3">
        <f t="shared" si="209"/>
        <v>34064.188207188272</v>
      </c>
      <c r="AV564" s="4"/>
      <c r="AW564" s="4"/>
      <c r="AX564" s="4"/>
      <c r="AY564" s="4"/>
      <c r="AZ564" s="3">
        <f t="shared" si="200"/>
        <v>1865.7298086790795</v>
      </c>
      <c r="BA564" s="3">
        <f t="shared" si="201"/>
        <v>6724.3142801610766</v>
      </c>
      <c r="BB564" s="4">
        <f t="shared" si="202"/>
        <v>1.7725142154410645E-3</v>
      </c>
      <c r="BC564" s="4">
        <f t="shared" si="203"/>
        <v>4.2101237694883324E-2</v>
      </c>
      <c r="BD564" s="4">
        <f t="shared" si="210"/>
        <v>0.38124737687058718</v>
      </c>
      <c r="BE564" s="4"/>
    </row>
    <row r="565" spans="27:57" x14ac:dyDescent="0.2">
      <c r="AA565">
        <v>1847.0548551356271</v>
      </c>
      <c r="AB565">
        <v>40.768762310531208</v>
      </c>
      <c r="AC565">
        <v>700</v>
      </c>
      <c r="AE565" s="3">
        <f t="shared" si="189"/>
        <v>1598.3330730641842</v>
      </c>
      <c r="AF565" s="3">
        <f t="shared" si="190"/>
        <v>61862.524876794349</v>
      </c>
      <c r="AG565" s="4">
        <f t="shared" si="191"/>
        <v>1.8132932890108939E-2</v>
      </c>
      <c r="AH565" s="4">
        <f t="shared" si="192"/>
        <v>0.13465857896958863</v>
      </c>
      <c r="AI565" s="4">
        <f t="shared" si="204"/>
        <v>2.123689097445709</v>
      </c>
      <c r="AJ565" s="3">
        <f t="shared" si="193"/>
        <v>1958.49895240205</v>
      </c>
      <c r="AK565" s="4">
        <f t="shared" si="194"/>
        <v>6.0336105858772492E-2</v>
      </c>
      <c r="AL565" s="4">
        <f t="shared" si="195"/>
        <v>6.7241028500022288</v>
      </c>
      <c r="AM565" s="3">
        <f t="shared" si="196"/>
        <v>1948.6884723789187</v>
      </c>
      <c r="AN565" s="4">
        <f t="shared" si="197"/>
        <v>5.5024688065276099E-2</v>
      </c>
      <c r="AO565" s="3">
        <f t="shared" si="198"/>
        <v>776.67134225415327</v>
      </c>
      <c r="AP565" s="4">
        <f t="shared" si="199"/>
        <v>0.57950824248956967</v>
      </c>
      <c r="AQ565" s="4">
        <f t="shared" si="205"/>
        <v>1826.6620009687858</v>
      </c>
      <c r="AR565" s="4">
        <f t="shared" si="206"/>
        <v>1.1040740945045655E-2</v>
      </c>
      <c r="AS565" s="4">
        <f t="shared" si="207"/>
        <v>1712.49839587733</v>
      </c>
      <c r="AT565" s="4">
        <f t="shared" si="208"/>
        <v>7.2849194967962522E-2</v>
      </c>
      <c r="AU565" s="3">
        <f t="shared" si="209"/>
        <v>18105.440728129761</v>
      </c>
      <c r="AV565" s="4"/>
      <c r="AW565" s="4"/>
      <c r="AX565" s="4"/>
      <c r="AY565" s="4"/>
      <c r="AZ565" s="3">
        <f t="shared" si="200"/>
        <v>1820.8380782863399</v>
      </c>
      <c r="BA565" s="3">
        <f t="shared" si="201"/>
        <v>687.31938836532504</v>
      </c>
      <c r="BB565" s="4">
        <f t="shared" si="202"/>
        <v>2.0146472146296567E-4</v>
      </c>
      <c r="BC565" s="4">
        <f t="shared" si="203"/>
        <v>1.4193826878716172E-2</v>
      </c>
      <c r="BD565" s="4">
        <f t="shared" si="210"/>
        <v>7.2675688132953942E-2</v>
      </c>
      <c r="BE565" s="4"/>
    </row>
    <row r="566" spans="27:57" x14ac:dyDescent="0.2">
      <c r="AA566">
        <v>1574.3270767822678</v>
      </c>
      <c r="AB566">
        <v>40.924632204306803</v>
      </c>
      <c r="AC566">
        <v>700</v>
      </c>
      <c r="AE566" s="3">
        <f t="shared" si="189"/>
        <v>1579.7687994491553</v>
      </c>
      <c r="AF566" s="3">
        <f t="shared" si="190"/>
        <v>29.612345583316898</v>
      </c>
      <c r="AG566" s="4">
        <f t="shared" si="191"/>
        <v>1.1947660660767627E-5</v>
      </c>
      <c r="AH566" s="4">
        <f t="shared" si="192"/>
        <v>3.456538826740939E-3</v>
      </c>
      <c r="AI566" s="4">
        <f t="shared" si="204"/>
        <v>8.063241025417691E-3</v>
      </c>
      <c r="AJ566" s="3">
        <f t="shared" si="193"/>
        <v>1936.526595018408</v>
      </c>
      <c r="AK566" s="4">
        <f t="shared" si="194"/>
        <v>0.23006624454203745</v>
      </c>
      <c r="AL566" s="4">
        <f t="shared" si="195"/>
        <v>83.329882935523983</v>
      </c>
      <c r="AM566" s="3">
        <f t="shared" si="196"/>
        <v>1926.6456804218385</v>
      </c>
      <c r="AN566" s="4">
        <f t="shared" si="197"/>
        <v>0.22378996641515364</v>
      </c>
      <c r="AO566" s="3">
        <f t="shared" si="198"/>
        <v>774.58518035995826</v>
      </c>
      <c r="AP566" s="4">
        <f t="shared" si="199"/>
        <v>0.50798967267772865</v>
      </c>
      <c r="AQ566" s="4">
        <f t="shared" si="205"/>
        <v>1804.4176008609404</v>
      </c>
      <c r="AR566" s="4">
        <f t="shared" si="206"/>
        <v>0.14615166535085553</v>
      </c>
      <c r="AS566" s="4">
        <f t="shared" si="207"/>
        <v>1690.801239089112</v>
      </c>
      <c r="AT566" s="4">
        <f t="shared" si="208"/>
        <v>7.3983458726316981E-2</v>
      </c>
      <c r="AU566" s="3">
        <f t="shared" si="209"/>
        <v>13566.230485081078</v>
      </c>
      <c r="AV566" s="4"/>
      <c r="AW566" s="4"/>
      <c r="AX566" s="4"/>
      <c r="AY566" s="4"/>
      <c r="AZ566" s="3">
        <f t="shared" si="200"/>
        <v>1801.5469821512472</v>
      </c>
      <c r="BA566" s="3">
        <f t="shared" si="201"/>
        <v>51628.885395887963</v>
      </c>
      <c r="BB566" s="4">
        <f t="shared" si="202"/>
        <v>2.083064988108374E-2</v>
      </c>
      <c r="BC566" s="4">
        <f t="shared" si="203"/>
        <v>0.14432827124677874</v>
      </c>
      <c r="BD566" s="4">
        <f t="shared" si="210"/>
        <v>2.1755776921898664</v>
      </c>
      <c r="BE566" s="4"/>
    </row>
    <row r="567" spans="27:57" x14ac:dyDescent="0.2">
      <c r="AA567">
        <v>1752.6662835757481</v>
      </c>
      <c r="AB567">
        <v>41.586728532411541</v>
      </c>
      <c r="AC567">
        <v>700</v>
      </c>
      <c r="AE567" s="3">
        <f t="shared" si="189"/>
        <v>1505.1080853272526</v>
      </c>
      <c r="AF567" s="3">
        <f t="shared" si="190"/>
        <v>61285.061520041403</v>
      </c>
      <c r="AG567" s="4">
        <f t="shared" si="191"/>
        <v>1.995060922574203E-2</v>
      </c>
      <c r="AH567" s="4">
        <f t="shared" si="192"/>
        <v>0.14124662553753994</v>
      </c>
      <c r="AI567" s="4">
        <f t="shared" si="204"/>
        <v>2.2223719026941708</v>
      </c>
      <c r="AJ567" s="3">
        <f t="shared" si="193"/>
        <v>1847.5018969829173</v>
      </c>
      <c r="AK567" s="4">
        <f t="shared" si="194"/>
        <v>5.4109338609337414E-2</v>
      </c>
      <c r="AL567" s="4">
        <f t="shared" si="195"/>
        <v>5.131492318072735</v>
      </c>
      <c r="AM567" s="3">
        <f t="shared" si="196"/>
        <v>1837.350402978157</v>
      </c>
      <c r="AN567" s="4">
        <f t="shared" si="197"/>
        <v>4.8317309573410842E-2</v>
      </c>
      <c r="AO567" s="3">
        <f t="shared" si="198"/>
        <v>766.44314291858291</v>
      </c>
      <c r="AP567" s="4">
        <f t="shared" si="199"/>
        <v>0.56269875782918366</v>
      </c>
      <c r="AQ567" s="4">
        <f t="shared" si="205"/>
        <v>1714.4278848148895</v>
      </c>
      <c r="AR567" s="4">
        <f t="shared" si="206"/>
        <v>2.1817272985274527E-2</v>
      </c>
      <c r="AS567" s="4">
        <f t="shared" si="207"/>
        <v>1603.0939919288553</v>
      </c>
      <c r="AT567" s="4">
        <f t="shared" si="208"/>
        <v>8.53398579344717E-2</v>
      </c>
      <c r="AU567" s="3">
        <f t="shared" si="209"/>
        <v>22371.870428503167</v>
      </c>
      <c r="AV567" s="4"/>
      <c r="AW567" s="4"/>
      <c r="AX567" s="4"/>
      <c r="AY567" s="4"/>
      <c r="AZ567" s="3">
        <f t="shared" si="200"/>
        <v>1723.1202326353987</v>
      </c>
      <c r="BA567" s="3">
        <f t="shared" si="201"/>
        <v>872.9691261697252</v>
      </c>
      <c r="BB567" s="4">
        <f t="shared" si="202"/>
        <v>2.8418452181294175E-4</v>
      </c>
      <c r="BC567" s="4">
        <f t="shared" si="203"/>
        <v>1.6857773334961582E-2</v>
      </c>
      <c r="BD567" s="4">
        <f t="shared" si="210"/>
        <v>9.1632583494868428E-2</v>
      </c>
      <c r="BE567" s="4"/>
    </row>
    <row r="568" spans="27:57" x14ac:dyDescent="0.2">
      <c r="AA568">
        <v>1390.8025162413182</v>
      </c>
      <c r="AB568">
        <v>42.125492546654165</v>
      </c>
      <c r="AC568">
        <v>700</v>
      </c>
      <c r="AE568" s="3">
        <f t="shared" si="189"/>
        <v>1448.9346834492308</v>
      </c>
      <c r="AF568" s="3">
        <f t="shared" si="190"/>
        <v>3379.3488642886991</v>
      </c>
      <c r="AG568" s="4">
        <f t="shared" si="191"/>
        <v>1.7470369588307568E-3</v>
      </c>
      <c r="AH568" s="4">
        <f t="shared" si="192"/>
        <v>4.1797571207317259E-2</v>
      </c>
      <c r="AI568" s="4">
        <f t="shared" si="204"/>
        <v>0.31868329829025033</v>
      </c>
      <c r="AJ568" s="3">
        <f t="shared" si="193"/>
        <v>1779.8497408549154</v>
      </c>
      <c r="AK568" s="4">
        <f t="shared" si="194"/>
        <v>0.27972858840161424</v>
      </c>
      <c r="AL568" s="4">
        <f t="shared" si="195"/>
        <v>108.82763096272727</v>
      </c>
      <c r="AM568" s="3">
        <f t="shared" si="196"/>
        <v>1769.5091128500771</v>
      </c>
      <c r="AN568" s="4">
        <f t="shared" si="197"/>
        <v>0.27229358027926481</v>
      </c>
      <c r="AO568" s="3">
        <f t="shared" si="198"/>
        <v>760.6079764503238</v>
      </c>
      <c r="AP568" s="4">
        <f t="shared" si="199"/>
        <v>0.4531157604561375</v>
      </c>
      <c r="AQ568" s="4">
        <f t="shared" si="205"/>
        <v>1646.2257840128498</v>
      </c>
      <c r="AR568" s="4">
        <f t="shared" si="206"/>
        <v>0.1836517153145652</v>
      </c>
      <c r="AS568" s="4">
        <f t="shared" si="207"/>
        <v>1536.7003990253261</v>
      </c>
      <c r="AT568" s="4">
        <f t="shared" si="208"/>
        <v>0.10490194048418955</v>
      </c>
      <c r="AU568" s="3">
        <f t="shared" si="209"/>
        <v>21286.19220085609</v>
      </c>
      <c r="AV568" s="4"/>
      <c r="AW568" s="4"/>
      <c r="AX568" s="4"/>
      <c r="AY568" s="4"/>
      <c r="AZ568" s="3">
        <f t="shared" si="200"/>
        <v>1663.235745499413</v>
      </c>
      <c r="BA568" s="3">
        <f t="shared" si="201"/>
        <v>74219.864403993633</v>
      </c>
      <c r="BB568" s="4">
        <f t="shared" si="202"/>
        <v>3.8369772225477709E-2</v>
      </c>
      <c r="BC568" s="4">
        <f t="shared" si="203"/>
        <v>0.19588203650533581</v>
      </c>
      <c r="BD568" s="4">
        <f t="shared" si="210"/>
        <v>3.2331410351675749</v>
      </c>
      <c r="BE568" s="4"/>
    </row>
    <row r="569" spans="27:57" x14ac:dyDescent="0.2">
      <c r="AA569">
        <v>1465.0184867795099</v>
      </c>
      <c r="AB569">
        <v>42.209811638477866</v>
      </c>
      <c r="AC569">
        <v>700</v>
      </c>
      <c r="AE569" s="3">
        <f t="shared" si="189"/>
        <v>1440.4850185926134</v>
      </c>
      <c r="AF569" s="3">
        <f t="shared" si="190"/>
        <v>601.89106127746118</v>
      </c>
      <c r="AG569" s="4">
        <f t="shared" si="191"/>
        <v>2.8043465670373797E-4</v>
      </c>
      <c r="AH569" s="4">
        <f t="shared" si="192"/>
        <v>1.6746183347370169E-2</v>
      </c>
      <c r="AI569" s="4">
        <f t="shared" si="204"/>
        <v>8.2945974759143046E-2</v>
      </c>
      <c r="AJ569" s="3">
        <f t="shared" si="193"/>
        <v>1769.6252470468876</v>
      </c>
      <c r="AK569" s="4">
        <f t="shared" si="194"/>
        <v>0.20792007951857472</v>
      </c>
      <c r="AL569" s="4">
        <f t="shared" si="195"/>
        <v>63.333861816688596</v>
      </c>
      <c r="AM569" s="3">
        <f t="shared" si="196"/>
        <v>1759.2573190249748</v>
      </c>
      <c r="AN569" s="4">
        <f t="shared" si="197"/>
        <v>0.20084308484890048</v>
      </c>
      <c r="AO569" s="3">
        <f t="shared" si="198"/>
        <v>759.75402944144309</v>
      </c>
      <c r="AP569" s="4">
        <f t="shared" si="199"/>
        <v>0.48140311108866668</v>
      </c>
      <c r="AQ569" s="4">
        <f t="shared" si="205"/>
        <v>1635.9346035967631</v>
      </c>
      <c r="AR569" s="4">
        <f t="shared" si="206"/>
        <v>0.11666481915390096</v>
      </c>
      <c r="AS569" s="4">
        <f t="shared" si="207"/>
        <v>1526.688405536574</v>
      </c>
      <c r="AT569" s="4">
        <f t="shared" si="208"/>
        <v>4.2094976489088942E-2</v>
      </c>
      <c r="AU569" s="3">
        <f t="shared" si="209"/>
        <v>3803.1788795028897</v>
      </c>
      <c r="AV569" s="4"/>
      <c r="AW569" s="4"/>
      <c r="AX569" s="4"/>
      <c r="AY569" s="4"/>
      <c r="AZ569" s="3">
        <f t="shared" si="200"/>
        <v>1654.1636494542045</v>
      </c>
      <c r="BA569" s="3">
        <f t="shared" si="201"/>
        <v>35775.892563236674</v>
      </c>
      <c r="BB569" s="4">
        <f t="shared" si="202"/>
        <v>1.6668797386602392E-2</v>
      </c>
      <c r="BC569" s="4">
        <f t="shared" si="203"/>
        <v>0.12910769685267565</v>
      </c>
      <c r="BD569" s="4">
        <f t="shared" si="210"/>
        <v>1.7756188761331728</v>
      </c>
      <c r="BE569" s="4"/>
    </row>
    <row r="570" spans="27:57" x14ac:dyDescent="0.2">
      <c r="AA570">
        <v>1326.4187479713894</v>
      </c>
      <c r="AB570">
        <v>42.306216075339492</v>
      </c>
      <c r="AC570">
        <v>700</v>
      </c>
      <c r="AE570" s="3">
        <f t="shared" si="189"/>
        <v>1430.9324952378752</v>
      </c>
      <c r="AF570" s="3">
        <f t="shared" si="190"/>
        <v>10923.123367682863</v>
      </c>
      <c r="AG570" s="4">
        <f t="shared" si="191"/>
        <v>6.2084835578850332E-3</v>
      </c>
      <c r="AH570" s="4">
        <f t="shared" si="192"/>
        <v>7.8793930971141637E-2</v>
      </c>
      <c r="AI570" s="4">
        <f t="shared" si="204"/>
        <v>0.80552584159474916</v>
      </c>
      <c r="AJ570" s="3">
        <f t="shared" si="193"/>
        <v>1758.0513776504918</v>
      </c>
      <c r="AK570" s="4">
        <f t="shared" si="194"/>
        <v>0.32541203925173456</v>
      </c>
      <c r="AL570" s="4">
        <f t="shared" si="195"/>
        <v>140.45845423146548</v>
      </c>
      <c r="AM570" s="3">
        <f t="shared" si="196"/>
        <v>1747.6529619854684</v>
      </c>
      <c r="AN570" s="4">
        <f t="shared" si="197"/>
        <v>0.31757257250646537</v>
      </c>
      <c r="AO570" s="3">
        <f t="shared" si="198"/>
        <v>758.79651222146276</v>
      </c>
      <c r="AP570" s="4">
        <f t="shared" si="199"/>
        <v>0.4279359264320125</v>
      </c>
      <c r="AQ570" s="4">
        <f t="shared" si="205"/>
        <v>1624.2909201565512</v>
      </c>
      <c r="AR570" s="4">
        <f t="shared" si="206"/>
        <v>0.22456872887293275</v>
      </c>
      <c r="AS570" s="4">
        <f t="shared" si="207"/>
        <v>1515.3626662515337</v>
      </c>
      <c r="AT570" s="4">
        <f t="shared" si="208"/>
        <v>0.1424466583943518</v>
      </c>
      <c r="AU570" s="3">
        <f t="shared" si="209"/>
        <v>35699.804255053852</v>
      </c>
      <c r="AV570" s="4"/>
      <c r="AW570" s="4"/>
      <c r="AX570" s="4"/>
      <c r="AY570" s="4"/>
      <c r="AZ570" s="3">
        <f t="shared" si="200"/>
        <v>1643.8874233651043</v>
      </c>
      <c r="BA570" s="3">
        <f t="shared" si="201"/>
        <v>100786.3598562399</v>
      </c>
      <c r="BB570" s="4">
        <f t="shared" si="202"/>
        <v>5.7284939203180188E-2</v>
      </c>
      <c r="BC570" s="4">
        <f t="shared" si="203"/>
        <v>0.23934272331362028</v>
      </c>
      <c r="BD570" s="4">
        <f t="shared" si="210"/>
        <v>4.2645250343787549</v>
      </c>
      <c r="BE570" s="4"/>
    </row>
    <row r="571" spans="27:57" x14ac:dyDescent="0.2">
      <c r="AA571">
        <v>1543.1157651139918</v>
      </c>
      <c r="AB571">
        <v>42.500318063197817</v>
      </c>
      <c r="AC571">
        <v>700</v>
      </c>
      <c r="AE571" s="3">
        <f t="shared" si="189"/>
        <v>1412.0414610821158</v>
      </c>
      <c r="AF571" s="3">
        <f t="shared" si="190"/>
        <v>17180.473177440654</v>
      </c>
      <c r="AG571" s="4">
        <f t="shared" si="191"/>
        <v>7.215029387945722E-3</v>
      </c>
      <c r="AH571" s="4">
        <f t="shared" si="192"/>
        <v>8.4941329092178219E-2</v>
      </c>
      <c r="AI571" s="4">
        <f t="shared" si="204"/>
        <v>0.97247362719742458</v>
      </c>
      <c r="AJ571" s="3">
        <f t="shared" si="193"/>
        <v>1735.1169940750547</v>
      </c>
      <c r="AK571" s="4">
        <f t="shared" si="194"/>
        <v>0.12442438428906827</v>
      </c>
      <c r="AL571" s="4">
        <f t="shared" si="195"/>
        <v>23.889634696224672</v>
      </c>
      <c r="AM571" s="3">
        <f t="shared" si="196"/>
        <v>1724.6594814743121</v>
      </c>
      <c r="AN571" s="4">
        <f t="shared" si="197"/>
        <v>0.11764750284105191</v>
      </c>
      <c r="AO571" s="3">
        <f t="shared" si="198"/>
        <v>756.92822639504163</v>
      </c>
      <c r="AP571" s="4">
        <f t="shared" si="199"/>
        <v>0.50948059535952805</v>
      </c>
      <c r="AQ571" s="4">
        <f t="shared" si="205"/>
        <v>1601.2367455897202</v>
      </c>
      <c r="AR571" s="4">
        <f t="shared" si="206"/>
        <v>3.7664692299631153E-2</v>
      </c>
      <c r="AS571" s="4">
        <f t="shared" si="207"/>
        <v>1492.9446043362341</v>
      </c>
      <c r="AT571" s="4">
        <f t="shared" si="208"/>
        <v>3.2512894957075031E-2</v>
      </c>
      <c r="AU571" s="3">
        <f t="shared" si="209"/>
        <v>2517.1453737876104</v>
      </c>
      <c r="AV571" s="4"/>
      <c r="AW571" s="4"/>
      <c r="AX571" s="4"/>
      <c r="AY571" s="4"/>
      <c r="AZ571" s="3">
        <f t="shared" si="200"/>
        <v>1623.5029240212189</v>
      </c>
      <c r="BA571" s="3">
        <f t="shared" si="201"/>
        <v>6462.0953171757819</v>
      </c>
      <c r="BB571" s="4">
        <f t="shared" si="202"/>
        <v>2.7137906587084595E-3</v>
      </c>
      <c r="BC571" s="4">
        <f t="shared" si="203"/>
        <v>5.2094055886525666E-2</v>
      </c>
      <c r="BD571" s="4">
        <f t="shared" si="210"/>
        <v>0.46706950331031616</v>
      </c>
      <c r="BE571" s="4"/>
    </row>
    <row r="572" spans="27:57" x14ac:dyDescent="0.2">
      <c r="AA572">
        <v>1378.4703414623252</v>
      </c>
      <c r="AB572">
        <v>42.535954885733261</v>
      </c>
      <c r="AC572">
        <v>700</v>
      </c>
      <c r="AE572" s="3">
        <f t="shared" si="189"/>
        <v>1408.6217756556671</v>
      </c>
      <c r="AF572" s="3">
        <f t="shared" si="190"/>
        <v>909.10898391542446</v>
      </c>
      <c r="AG572" s="4">
        <f t="shared" si="191"/>
        <v>4.7843296591448537E-4</v>
      </c>
      <c r="AH572" s="4">
        <f t="shared" si="192"/>
        <v>2.1873110567875009E-2</v>
      </c>
      <c r="AI572" s="4">
        <f t="shared" si="204"/>
        <v>0.12010595358971995</v>
      </c>
      <c r="AJ572" s="3">
        <f t="shared" si="193"/>
        <v>1730.9589144641411</v>
      </c>
      <c r="AK572" s="4">
        <f t="shared" si="194"/>
        <v>0.25570994340573538</v>
      </c>
      <c r="AL572" s="4">
        <f t="shared" si="195"/>
        <v>90.134833053462756</v>
      </c>
      <c r="AM572" s="3">
        <f t="shared" si="196"/>
        <v>1720.4908764659076</v>
      </c>
      <c r="AN572" s="4">
        <f t="shared" si="197"/>
        <v>0.24811599112154717</v>
      </c>
      <c r="AO572" s="3">
        <f t="shared" si="198"/>
        <v>756.59369979149642</v>
      </c>
      <c r="AP572" s="4">
        <f t="shared" si="199"/>
        <v>0.45113530771443533</v>
      </c>
      <c r="AQ572" s="4">
        <f t="shared" si="205"/>
        <v>1597.0596815043114</v>
      </c>
      <c r="AR572" s="4">
        <f t="shared" si="206"/>
        <v>0.15857384338795394</v>
      </c>
      <c r="AS572" s="4">
        <f t="shared" si="207"/>
        <v>1488.8837469009711</v>
      </c>
      <c r="AT572" s="4">
        <f t="shared" si="208"/>
        <v>8.0098499124410499E-2</v>
      </c>
      <c r="AU572" s="3">
        <f t="shared" si="209"/>
        <v>12191.120100558799</v>
      </c>
      <c r="AV572" s="4"/>
      <c r="AW572" s="4"/>
      <c r="AX572" s="4"/>
      <c r="AY572" s="4"/>
      <c r="AZ572" s="3">
        <f t="shared" si="200"/>
        <v>1619.8040869029899</v>
      </c>
      <c r="BA572" s="3">
        <f t="shared" si="201"/>
        <v>58241.97668841952</v>
      </c>
      <c r="BB572" s="4">
        <f t="shared" si="202"/>
        <v>3.0650760404712023E-2</v>
      </c>
      <c r="BC572" s="4">
        <f t="shared" si="203"/>
        <v>0.17507358568531126</v>
      </c>
      <c r="BD572" s="4">
        <f t="shared" si="210"/>
        <v>2.7197541817365751</v>
      </c>
      <c r="BE572" s="4"/>
    </row>
    <row r="573" spans="27:57" x14ac:dyDescent="0.2">
      <c r="AA573">
        <v>1597.7023677916272</v>
      </c>
      <c r="AB573">
        <v>42.780397278324827</v>
      </c>
      <c r="AC573">
        <v>700</v>
      </c>
      <c r="AE573" s="3">
        <f t="shared" si="189"/>
        <v>1385.5606085830796</v>
      </c>
      <c r="AF573" s="3">
        <f t="shared" si="190"/>
        <v>45004.126000097429</v>
      </c>
      <c r="AG573" s="4">
        <f t="shared" si="191"/>
        <v>1.7630335395385735E-2</v>
      </c>
      <c r="AH573" s="4">
        <f t="shared" si="192"/>
        <v>0.1327792732145561</v>
      </c>
      <c r="AI573" s="4">
        <f t="shared" si="204"/>
        <v>1.933941665669844</v>
      </c>
      <c r="AJ573" s="3">
        <f t="shared" si="193"/>
        <v>1702.8672997083909</v>
      </c>
      <c r="AK573" s="4">
        <f t="shared" si="194"/>
        <v>6.5822605033830223E-2</v>
      </c>
      <c r="AL573" s="4">
        <f t="shared" si="195"/>
        <v>6.9222297769667787</v>
      </c>
      <c r="AM573" s="3">
        <f t="shared" si="196"/>
        <v>1692.3296936233173</v>
      </c>
      <c r="AN573" s="4">
        <f t="shared" si="197"/>
        <v>5.9227129995736108E-2</v>
      </c>
      <c r="AO573" s="3">
        <f t="shared" si="198"/>
        <v>754.36813249476586</v>
      </c>
      <c r="AP573" s="4">
        <f t="shared" si="199"/>
        <v>0.52784188863820303</v>
      </c>
      <c r="AQ573" s="4">
        <f t="shared" si="205"/>
        <v>1568.8628857070487</v>
      </c>
      <c r="AR573" s="4">
        <f t="shared" si="206"/>
        <v>1.8050597323981558E-2</v>
      </c>
      <c r="AS573" s="4">
        <f t="shared" si="207"/>
        <v>1461.4792188830465</v>
      </c>
      <c r="AT573" s="4">
        <f t="shared" si="208"/>
        <v>8.5261905881050148E-2</v>
      </c>
      <c r="AU573" s="3">
        <f t="shared" si="209"/>
        <v>18556.746298569349</v>
      </c>
      <c r="AV573" s="4"/>
      <c r="AW573" s="4"/>
      <c r="AX573" s="4"/>
      <c r="AY573" s="4"/>
      <c r="AZ573" s="3">
        <f t="shared" si="200"/>
        <v>1594.7904396690251</v>
      </c>
      <c r="BA573" s="3">
        <f t="shared" si="201"/>
        <v>8.4793253912012734</v>
      </c>
      <c r="BB573" s="4">
        <f t="shared" si="202"/>
        <v>3.3217698877912925E-6</v>
      </c>
      <c r="BC573" s="4">
        <f t="shared" si="203"/>
        <v>1.8225723271769745E-3</v>
      </c>
      <c r="BD573" s="4">
        <f t="shared" si="210"/>
        <v>3.1101053282923475E-3</v>
      </c>
      <c r="BE573" s="4"/>
    </row>
    <row r="574" spans="27:57" x14ac:dyDescent="0.2">
      <c r="AA574">
        <v>1309.5495525328877</v>
      </c>
      <c r="AB574">
        <v>43.515401889638113</v>
      </c>
      <c r="AC574">
        <v>700</v>
      </c>
      <c r="AE574" s="3">
        <f t="shared" si="189"/>
        <v>1320.1314515132647</v>
      </c>
      <c r="AF574" s="3">
        <f t="shared" si="190"/>
        <v>111.9765860309036</v>
      </c>
      <c r="AG574" s="4">
        <f t="shared" si="191"/>
        <v>6.5295514681056974E-5</v>
      </c>
      <c r="AH574" s="4">
        <f t="shared" si="192"/>
        <v>8.0805640076084401E-3</v>
      </c>
      <c r="AI574" s="4">
        <f t="shared" si="204"/>
        <v>2.6285938070129203E-2</v>
      </c>
      <c r="AJ574" s="3">
        <f t="shared" si="193"/>
        <v>1622.6973744039797</v>
      </c>
      <c r="AK574" s="4">
        <f t="shared" si="194"/>
        <v>0.23912636315701974</v>
      </c>
      <c r="AL574" s="4">
        <f t="shared" si="195"/>
        <v>74.881899774576468</v>
      </c>
      <c r="AM574" s="3">
        <f t="shared" si="196"/>
        <v>1611.9764011813147</v>
      </c>
      <c r="AN574" s="4">
        <f t="shared" si="197"/>
        <v>0.23093959908846745</v>
      </c>
      <c r="AO574" s="3">
        <f t="shared" si="198"/>
        <v>748.3613310633931</v>
      </c>
      <c r="AP574" s="4">
        <f t="shared" si="199"/>
        <v>0.42853530848379334</v>
      </c>
      <c r="AQ574" s="4">
        <f t="shared" si="205"/>
        <v>1488.6357489667914</v>
      </c>
      <c r="AR574" s="4">
        <f t="shared" si="206"/>
        <v>0.13675404347053621</v>
      </c>
      <c r="AS574" s="4">
        <f t="shared" si="207"/>
        <v>1383.5846359763057</v>
      </c>
      <c r="AT574" s="4">
        <f t="shared" si="208"/>
        <v>5.6534770524889089E-2</v>
      </c>
      <c r="AU574" s="3">
        <f t="shared" si="209"/>
        <v>5481.1935804738641</v>
      </c>
      <c r="AV574" s="4"/>
      <c r="AW574" s="4"/>
      <c r="AX574" s="4"/>
      <c r="AY574" s="4"/>
      <c r="AZ574" s="3">
        <f t="shared" si="200"/>
        <v>1523.1681507825449</v>
      </c>
      <c r="BA574" s="3">
        <f t="shared" si="201"/>
        <v>45632.905518148458</v>
      </c>
      <c r="BB574" s="4">
        <f t="shared" si="202"/>
        <v>2.6609348952442827E-2</v>
      </c>
      <c r="BC574" s="4">
        <f t="shared" si="203"/>
        <v>0.16312372283773696</v>
      </c>
      <c r="BD574" s="4">
        <f t="shared" si="210"/>
        <v>2.3841669034605815</v>
      </c>
      <c r="BE574" s="4"/>
    </row>
    <row r="575" spans="27:57" x14ac:dyDescent="0.2">
      <c r="AA575">
        <v>1429.3895427444704</v>
      </c>
      <c r="AB575">
        <v>43.922489528007148</v>
      </c>
      <c r="AC575">
        <v>700</v>
      </c>
      <c r="AE575" s="3">
        <f t="shared" si="189"/>
        <v>1286.2218081361218</v>
      </c>
      <c r="AF575" s="3">
        <f t="shared" si="190"/>
        <v>20497.000232886541</v>
      </c>
      <c r="AG575" s="4">
        <f t="shared" si="191"/>
        <v>1.003203653220465E-2</v>
      </c>
      <c r="AH575" s="4">
        <f t="shared" si="192"/>
        <v>0.10016005457369045</v>
      </c>
      <c r="AI575" s="4">
        <f t="shared" si="204"/>
        <v>1.1984422989130235</v>
      </c>
      <c r="AJ575" s="3">
        <f t="shared" si="193"/>
        <v>1580.887850993859</v>
      </c>
      <c r="AK575" s="4">
        <f t="shared" si="194"/>
        <v>0.10598811850722469</v>
      </c>
      <c r="AL575" s="4">
        <f t="shared" si="195"/>
        <v>16.057020648380256</v>
      </c>
      <c r="AM575" s="3">
        <f t="shared" si="196"/>
        <v>1570.0805078978103</v>
      </c>
      <c r="AN575" s="4">
        <f t="shared" si="197"/>
        <v>9.8427308264204219E-2</v>
      </c>
      <c r="AO575" s="3">
        <f t="shared" si="198"/>
        <v>745.44364426176503</v>
      </c>
      <c r="AP575" s="4">
        <f t="shared" si="199"/>
        <v>0.47848810840571071</v>
      </c>
      <c r="AQ575" s="4">
        <f t="shared" si="205"/>
        <v>1446.9568733640374</v>
      </c>
      <c r="AR575" s="4">
        <f t="shared" si="206"/>
        <v>1.2290093144124433E-2</v>
      </c>
      <c r="AS575" s="4">
        <f t="shared" si="207"/>
        <v>1343.1664597119864</v>
      </c>
      <c r="AT575" s="4">
        <f t="shared" si="208"/>
        <v>6.032161314607995E-2</v>
      </c>
      <c r="AU575" s="3">
        <f t="shared" si="209"/>
        <v>7434.4200476266396</v>
      </c>
      <c r="AV575" s="4"/>
      <c r="AW575" s="4"/>
      <c r="AX575" s="4"/>
      <c r="AY575" s="4"/>
      <c r="AZ575" s="3">
        <f t="shared" si="200"/>
        <v>1485.6769765648587</v>
      </c>
      <c r="BA575" s="3">
        <f t="shared" si="201"/>
        <v>3168.275206084591</v>
      </c>
      <c r="BB575" s="4">
        <f t="shared" si="202"/>
        <v>1.5506782578126918E-3</v>
      </c>
      <c r="BC575" s="4">
        <f t="shared" si="203"/>
        <v>3.937865231077229E-2</v>
      </c>
      <c r="BD575" s="4">
        <f t="shared" si="210"/>
        <v>0.29543814887950204</v>
      </c>
      <c r="BE575" s="4"/>
    </row>
    <row r="576" spans="27:57" x14ac:dyDescent="0.2">
      <c r="AA576">
        <v>1224.3336460838175</v>
      </c>
      <c r="AB576">
        <v>44.048520176777586</v>
      </c>
      <c r="AC576">
        <v>700</v>
      </c>
      <c r="AE576" s="3">
        <f t="shared" si="189"/>
        <v>1276.0363132933794</v>
      </c>
      <c r="AF576" s="3">
        <f t="shared" si="190"/>
        <v>2673.1657965827098</v>
      </c>
      <c r="AG576" s="4">
        <f t="shared" si="191"/>
        <v>1.7833078713838208E-3</v>
      </c>
      <c r="AH576" s="4">
        <f t="shared" si="192"/>
        <v>4.2229230059093202E-2</v>
      </c>
      <c r="AI576" s="4">
        <f t="shared" si="204"/>
        <v>0.30364744920112524</v>
      </c>
      <c r="AJ576" s="3">
        <f t="shared" si="193"/>
        <v>1568.2963076598926</v>
      </c>
      <c r="AK576" s="4">
        <f t="shared" si="194"/>
        <v>0.28093866625023511</v>
      </c>
      <c r="AL576" s="4">
        <f t="shared" si="195"/>
        <v>96.632411383063541</v>
      </c>
      <c r="AM576" s="3">
        <f t="shared" si="196"/>
        <v>1557.464240675185</v>
      </c>
      <c r="AN576" s="4">
        <f t="shared" si="197"/>
        <v>0.27209134998203055</v>
      </c>
      <c r="AO576" s="3">
        <f t="shared" si="198"/>
        <v>744.59544269674404</v>
      </c>
      <c r="AP576" s="4">
        <f t="shared" si="199"/>
        <v>0.39183616730747817</v>
      </c>
      <c r="AQ576" s="4">
        <f t="shared" si="205"/>
        <v>1434.4284377856598</v>
      </c>
      <c r="AR576" s="4">
        <f t="shared" si="206"/>
        <v>0.17159929597120557</v>
      </c>
      <c r="AS576" s="4">
        <f t="shared" si="207"/>
        <v>1331.0239287579166</v>
      </c>
      <c r="AT576" s="4">
        <f t="shared" si="208"/>
        <v>8.7141510008616641E-2</v>
      </c>
      <c r="AU576" s="3">
        <f t="shared" si="209"/>
        <v>11382.816417079166</v>
      </c>
      <c r="AV576" s="4"/>
      <c r="AW576" s="4"/>
      <c r="AX576" s="4"/>
      <c r="AY576" s="4"/>
      <c r="AZ576" s="3">
        <f t="shared" si="200"/>
        <v>1474.3672069922268</v>
      </c>
      <c r="BA576" s="3">
        <f t="shared" si="201"/>
        <v>62516.781580539224</v>
      </c>
      <c r="BB576" s="4">
        <f t="shared" si="202"/>
        <v>4.170585634032864E-2</v>
      </c>
      <c r="BC576" s="4">
        <f t="shared" si="203"/>
        <v>0.20422011737419171</v>
      </c>
      <c r="BD576" s="4">
        <f t="shared" si="210"/>
        <v>3.229220303959909</v>
      </c>
      <c r="BE576" s="4"/>
    </row>
    <row r="577" spans="27:57" x14ac:dyDescent="0.2">
      <c r="AA577">
        <v>1353.8503774752967</v>
      </c>
      <c r="AB577">
        <v>44.742858338699953</v>
      </c>
      <c r="AC577">
        <v>700</v>
      </c>
      <c r="AE577" s="3">
        <f t="shared" si="189"/>
        <v>1222.396818892229</v>
      </c>
      <c r="AF577" s="3">
        <f t="shared" si="190"/>
        <v>17280.038064152002</v>
      </c>
      <c r="AG577" s="4">
        <f t="shared" si="191"/>
        <v>9.4276478941436488E-3</v>
      </c>
      <c r="AH577" s="4">
        <f t="shared" si="192"/>
        <v>9.7096075585698355E-2</v>
      </c>
      <c r="AI577" s="4">
        <f t="shared" si="204"/>
        <v>1.1132375598915756</v>
      </c>
      <c r="AJ577" s="3">
        <f t="shared" si="193"/>
        <v>1501.7445903436562</v>
      </c>
      <c r="AK577" s="4">
        <f t="shared" si="194"/>
        <v>0.10923970279799854</v>
      </c>
      <c r="AL577" s="4">
        <f t="shared" si="195"/>
        <v>16.155919859283529</v>
      </c>
      <c r="AM577" s="3">
        <f t="shared" si="196"/>
        <v>1490.7920792819948</v>
      </c>
      <c r="AN577" s="4">
        <f t="shared" si="197"/>
        <v>0.10114980509299068</v>
      </c>
      <c r="AO577" s="3">
        <f t="shared" si="198"/>
        <v>740.35953664287274</v>
      </c>
      <c r="AP577" s="4">
        <f t="shared" si="199"/>
        <v>0.45314523010768826</v>
      </c>
      <c r="AQ577" s="4">
        <f t="shared" si="205"/>
        <v>1368.4088374215094</v>
      </c>
      <c r="AR577" s="4">
        <f t="shared" si="206"/>
        <v>1.0753374367233814E-2</v>
      </c>
      <c r="AS577" s="4">
        <f t="shared" si="207"/>
        <v>1267.0939944266911</v>
      </c>
      <c r="AT577" s="4">
        <f t="shared" si="208"/>
        <v>6.40812193814147E-2</v>
      </c>
      <c r="AU577" s="3">
        <f t="shared" si="209"/>
        <v>7526.6699996763782</v>
      </c>
      <c r="AV577" s="4"/>
      <c r="AW577" s="4"/>
      <c r="AX577" s="4"/>
      <c r="AY577" s="4"/>
      <c r="AZ577" s="3">
        <f t="shared" si="200"/>
        <v>1414.4456728906266</v>
      </c>
      <c r="BA577" s="3">
        <f t="shared" si="201"/>
        <v>3671.7898264711043</v>
      </c>
      <c r="BB577" s="4">
        <f t="shared" si="202"/>
        <v>2.0032560979759122E-3</v>
      </c>
      <c r="BC577" s="4">
        <f t="shared" si="203"/>
        <v>4.4757749027133975E-2</v>
      </c>
      <c r="BD577" s="4">
        <f t="shared" si="210"/>
        <v>0.34840765641617527</v>
      </c>
      <c r="BE577" s="4"/>
    </row>
    <row r="578" spans="27:57" x14ac:dyDescent="0.2">
      <c r="AA578">
        <v>1130.9372286793136</v>
      </c>
      <c r="AB578">
        <v>45.08326076842215</v>
      </c>
      <c r="AC578">
        <v>700</v>
      </c>
      <c r="AE578" s="3">
        <f t="shared" si="189"/>
        <v>1197.5366695343146</v>
      </c>
      <c r="AF578" s="3">
        <f t="shared" si="190"/>
        <v>4435.4855221987655</v>
      </c>
      <c r="AG578" s="4">
        <f t="shared" si="191"/>
        <v>3.4678808285431473E-3</v>
      </c>
      <c r="AH578" s="4">
        <f t="shared" si="192"/>
        <v>5.8888715629933273E-2</v>
      </c>
      <c r="AI578" s="4">
        <f t="shared" si="204"/>
        <v>0.48058185997054714</v>
      </c>
      <c r="AJ578" s="3">
        <f t="shared" si="193"/>
        <v>1470.7686628945887</v>
      </c>
      <c r="AK578" s="4">
        <f t="shared" si="194"/>
        <v>0.30048655716473632</v>
      </c>
      <c r="AL578" s="4">
        <f t="shared" si="195"/>
        <v>102.11477768370258</v>
      </c>
      <c r="AM578" s="3">
        <f t="shared" si="196"/>
        <v>1459.7661453975079</v>
      </c>
      <c r="AN578" s="4">
        <f t="shared" si="197"/>
        <v>0.29075788503504674</v>
      </c>
      <c r="AO578" s="3">
        <f t="shared" si="198"/>
        <v>738.53698620095429</v>
      </c>
      <c r="AP578" s="4">
        <f t="shared" si="199"/>
        <v>0.34696907355025947</v>
      </c>
      <c r="AQ578" s="4">
        <f t="shared" si="205"/>
        <v>1337.8029900783597</v>
      </c>
      <c r="AR578" s="4">
        <f t="shared" si="206"/>
        <v>0.18291533442631458</v>
      </c>
      <c r="AS578" s="4">
        <f t="shared" si="207"/>
        <v>1237.4906094403916</v>
      </c>
      <c r="AT578" s="4">
        <f t="shared" si="208"/>
        <v>9.421688318237513E-2</v>
      </c>
      <c r="AU578" s="3">
        <f t="shared" si="209"/>
        <v>11353.622951615258</v>
      </c>
      <c r="AV578" s="4"/>
      <c r="AW578" s="4"/>
      <c r="AX578" s="4"/>
      <c r="AY578" s="4"/>
      <c r="AZ578" s="3">
        <f t="shared" si="200"/>
        <v>1386.4726557592774</v>
      </c>
      <c r="BA578" s="3">
        <f t="shared" si="201"/>
        <v>65298.354492939448</v>
      </c>
      <c r="BB578" s="4">
        <f t="shared" si="202"/>
        <v>5.105346653667453E-2</v>
      </c>
      <c r="BC578" s="4">
        <f t="shared" si="203"/>
        <v>0.22595014170536501</v>
      </c>
      <c r="BD578" s="4">
        <f t="shared" si="210"/>
        <v>3.6119204552926889</v>
      </c>
      <c r="BE578" s="4"/>
    </row>
    <row r="579" spans="27:57" x14ac:dyDescent="0.2">
      <c r="AA579">
        <v>1228.4190035490644</v>
      </c>
      <c r="AB579">
        <v>45.579133484676696</v>
      </c>
      <c r="AC579">
        <v>700</v>
      </c>
      <c r="AE579" s="3">
        <f t="shared" si="189"/>
        <v>1162.8809888876708</v>
      </c>
      <c r="AF579" s="3">
        <f t="shared" si="190"/>
        <v>4295.2313657570448</v>
      </c>
      <c r="AG579" s="4">
        <f t="shared" si="191"/>
        <v>2.8463841325790016E-3</v>
      </c>
      <c r="AH579" s="4">
        <f t="shared" si="192"/>
        <v>5.3351514810537494E-2</v>
      </c>
      <c r="AI579" s="4">
        <f t="shared" si="204"/>
        <v>0.43191013534405565</v>
      </c>
      <c r="AJ579" s="3">
        <f t="shared" si="193"/>
        <v>1427.4573576692494</v>
      </c>
      <c r="AK579" s="4">
        <f t="shared" si="194"/>
        <v>0.16202806497224231</v>
      </c>
      <c r="AL579" s="4">
        <f t="shared" si="195"/>
        <v>32.249799373353511</v>
      </c>
      <c r="AM579" s="3">
        <f t="shared" si="196"/>
        <v>1416.3916352903609</v>
      </c>
      <c r="AN579" s="4">
        <f t="shared" si="197"/>
        <v>0.1530199640336227</v>
      </c>
      <c r="AO579" s="3">
        <f t="shared" si="198"/>
        <v>736.15815667389518</v>
      </c>
      <c r="AP579" s="4">
        <f t="shared" si="199"/>
        <v>0.40072715046980123</v>
      </c>
      <c r="AQ579" s="4">
        <f t="shared" si="205"/>
        <v>1295.1514472533154</v>
      </c>
      <c r="AR579" s="4">
        <f t="shared" si="206"/>
        <v>5.4323845130572E-2</v>
      </c>
      <c r="AS579" s="4">
        <f t="shared" si="207"/>
        <v>1196.2742131424022</v>
      </c>
      <c r="AT579" s="4">
        <f t="shared" si="208"/>
        <v>2.6167610818288924E-2</v>
      </c>
      <c r="AU579" s="3">
        <f t="shared" si="209"/>
        <v>1033.2875502882418</v>
      </c>
      <c r="AV579" s="4"/>
      <c r="AW579" s="4"/>
      <c r="AX579" s="4"/>
      <c r="AY579" s="4"/>
      <c r="AZ579" s="3">
        <f t="shared" si="200"/>
        <v>1347.2714461769849</v>
      </c>
      <c r="BA579" s="3">
        <f t="shared" si="201"/>
        <v>14125.90311862313</v>
      </c>
      <c r="BB579" s="4">
        <f t="shared" si="202"/>
        <v>9.3610199477835113E-3</v>
      </c>
      <c r="BC579" s="4">
        <f t="shared" si="203"/>
        <v>9.6752364042350464E-2</v>
      </c>
      <c r="BD579" s="4">
        <f t="shared" si="210"/>
        <v>1.0547891193422296</v>
      </c>
      <c r="BE579" s="4"/>
    </row>
    <row r="580" spans="27:57" x14ac:dyDescent="0.2">
      <c r="AA580">
        <v>1273.2076597801713</v>
      </c>
      <c r="AB580">
        <v>45.653321943808258</v>
      </c>
      <c r="AC580">
        <v>700</v>
      </c>
      <c r="AE580" s="3">
        <f t="shared" si="189"/>
        <v>1157.8476633226344</v>
      </c>
      <c r="AF580" s="3">
        <f t="shared" si="190"/>
        <v>13307.928782682928</v>
      </c>
      <c r="AG580" s="4">
        <f t="shared" si="191"/>
        <v>8.2094106914839537E-3</v>
      </c>
      <c r="AH580" s="4">
        <f t="shared" si="192"/>
        <v>9.0605798332578882E-2</v>
      </c>
      <c r="AI580" s="4">
        <f t="shared" si="204"/>
        <v>0.97315856276767898</v>
      </c>
      <c r="AJ580" s="3">
        <f t="shared" si="193"/>
        <v>1421.1548172189011</v>
      </c>
      <c r="AK580" s="4">
        <f t="shared" si="194"/>
        <v>0.11620033566580491</v>
      </c>
      <c r="AL580" s="4">
        <f t="shared" si="195"/>
        <v>17.191509355182095</v>
      </c>
      <c r="AM580" s="3">
        <f t="shared" si="196"/>
        <v>1410.0805660032577</v>
      </c>
      <c r="AN580" s="4">
        <f t="shared" si="197"/>
        <v>0.10750242128351513</v>
      </c>
      <c r="AO580" s="3">
        <f t="shared" si="198"/>
        <v>735.82912583119037</v>
      </c>
      <c r="AP580" s="4">
        <f t="shared" si="199"/>
        <v>0.42206668316915663</v>
      </c>
      <c r="AQ580" s="4">
        <f t="shared" si="205"/>
        <v>1288.9594248115923</v>
      </c>
      <c r="AR580" s="4">
        <f t="shared" si="206"/>
        <v>1.2371717143251111E-2</v>
      </c>
      <c r="AS580" s="4">
        <f t="shared" si="207"/>
        <v>1190.2943826519906</v>
      </c>
      <c r="AT580" s="4">
        <f t="shared" si="208"/>
        <v>6.5121566377079637E-2</v>
      </c>
      <c r="AU580" s="3">
        <f t="shared" si="209"/>
        <v>6874.6115241344851</v>
      </c>
      <c r="AV580" s="4"/>
      <c r="AW580" s="4"/>
      <c r="AX580" s="4"/>
      <c r="AY580" s="4"/>
      <c r="AZ580" s="3">
        <f t="shared" si="200"/>
        <v>1341.5583696838512</v>
      </c>
      <c r="BA580" s="3">
        <f t="shared" si="201"/>
        <v>4671.819544337005</v>
      </c>
      <c r="BB580" s="4">
        <f t="shared" si="202"/>
        <v>2.8819575113650272E-3</v>
      </c>
      <c r="BC580" s="4">
        <f t="shared" si="203"/>
        <v>5.3683866397317426E-2</v>
      </c>
      <c r="BD580" s="4">
        <f t="shared" si="210"/>
        <v>0.44382861761500036</v>
      </c>
      <c r="BE580" s="4"/>
    </row>
    <row r="581" spans="27:57" x14ac:dyDescent="0.2">
      <c r="AA581">
        <v>1178.1384420307675</v>
      </c>
      <c r="AB581">
        <v>45.879817172233274</v>
      </c>
      <c r="AC581">
        <v>700</v>
      </c>
      <c r="AE581" s="3">
        <f t="shared" si="189"/>
        <v>1142.7153481046441</v>
      </c>
      <c r="AF581" s="3">
        <f t="shared" si="190"/>
        <v>1254.7955832989555</v>
      </c>
      <c r="AG581" s="4">
        <f t="shared" si="191"/>
        <v>9.0402476409269863E-4</v>
      </c>
      <c r="AH581" s="4">
        <f t="shared" si="192"/>
        <v>3.0067004574661219E-2</v>
      </c>
      <c r="AI581" s="4">
        <f t="shared" si="204"/>
        <v>0.17895070307209507</v>
      </c>
      <c r="AJ581" s="3">
        <f t="shared" si="193"/>
        <v>1402.1889209067106</v>
      </c>
      <c r="AK581" s="4">
        <f t="shared" si="194"/>
        <v>0.19017330296917004</v>
      </c>
      <c r="AL581" s="4">
        <f t="shared" si="195"/>
        <v>42.608419599662355</v>
      </c>
      <c r="AM581" s="3">
        <f t="shared" si="196"/>
        <v>1391.0900506905461</v>
      </c>
      <c r="AN581" s="4">
        <f t="shared" si="197"/>
        <v>0.1807526187607563</v>
      </c>
      <c r="AO581" s="3">
        <f t="shared" si="198"/>
        <v>734.86615467564877</v>
      </c>
      <c r="AP581" s="4">
        <f t="shared" si="199"/>
        <v>0.37624804652927407</v>
      </c>
      <c r="AQ581" s="4">
        <f t="shared" si="205"/>
        <v>1270.349247501998</v>
      </c>
      <c r="AR581" s="4">
        <f t="shared" si="206"/>
        <v>7.8268225686860662E-2</v>
      </c>
      <c r="AS581" s="4">
        <f t="shared" si="207"/>
        <v>1172.3280180864017</v>
      </c>
      <c r="AT581" s="4">
        <f t="shared" si="208"/>
        <v>4.9318685623654622E-3</v>
      </c>
      <c r="AU581" s="3">
        <f t="shared" si="209"/>
        <v>33.761026413259025</v>
      </c>
      <c r="AV581" s="4"/>
      <c r="AW581" s="4"/>
      <c r="AX581" s="4"/>
      <c r="AY581" s="4"/>
      <c r="AZ581" s="3">
        <f t="shared" si="200"/>
        <v>1324.3530824815739</v>
      </c>
      <c r="BA581" s="3">
        <f t="shared" si="201"/>
        <v>21378.721082158598</v>
      </c>
      <c r="BB581" s="4">
        <f t="shared" si="202"/>
        <v>1.5402423741475183E-2</v>
      </c>
      <c r="BC581" s="4">
        <f t="shared" si="203"/>
        <v>0.12410650160839755</v>
      </c>
      <c r="BD581" s="4">
        <f t="shared" si="210"/>
        <v>1.5006864594014149</v>
      </c>
      <c r="BE581" s="4"/>
    </row>
    <row r="582" spans="27:57" x14ac:dyDescent="0.2">
      <c r="AA582">
        <v>1163.3624600535129</v>
      </c>
      <c r="AB582">
        <v>45.91984888557392</v>
      </c>
      <c r="AC582">
        <v>700</v>
      </c>
      <c r="AE582" s="3">
        <f t="shared" si="189"/>
        <v>1140.076874924418</v>
      </c>
      <c r="AF582" s="3">
        <f t="shared" si="190"/>
        <v>542.21847480432541</v>
      </c>
      <c r="AG582" s="4">
        <f t="shared" si="191"/>
        <v>4.0063069433771224E-4</v>
      </c>
      <c r="AH582" s="4">
        <f t="shared" si="192"/>
        <v>2.0015761148098072E-2</v>
      </c>
      <c r="AI582" s="4">
        <f t="shared" si="204"/>
        <v>9.658633515321513E-2</v>
      </c>
      <c r="AJ582" s="3">
        <f t="shared" si="193"/>
        <v>1398.8793363160341</v>
      </c>
      <c r="AK582" s="4">
        <f t="shared" si="194"/>
        <v>0.2024449682274326</v>
      </c>
      <c r="AL582" s="4">
        <f t="shared" si="195"/>
        <v>47.679206531990282</v>
      </c>
      <c r="AM582" s="3">
        <f t="shared" si="196"/>
        <v>1387.7763324427742</v>
      </c>
      <c r="AN582" s="4">
        <f t="shared" si="197"/>
        <v>0.19290107777668761</v>
      </c>
      <c r="AO582" s="3">
        <f t="shared" si="198"/>
        <v>734.70235409388147</v>
      </c>
      <c r="AP582" s="4">
        <f t="shared" si="199"/>
        <v>0.36846651037709582</v>
      </c>
      <c r="AQ582" s="4">
        <f t="shared" si="205"/>
        <v>1267.1053552713647</v>
      </c>
      <c r="AR582" s="4">
        <f t="shared" si="206"/>
        <v>8.9175041124397114E-2</v>
      </c>
      <c r="AS582" s="4">
        <f t="shared" si="207"/>
        <v>1169.1972927797794</v>
      </c>
      <c r="AT582" s="4">
        <f t="shared" si="208"/>
        <v>5.0154899497084921E-3</v>
      </c>
      <c r="AU582" s="3">
        <f t="shared" si="209"/>
        <v>34.04527294351103</v>
      </c>
      <c r="AV582" s="4"/>
      <c r="AW582" s="4"/>
      <c r="AX582" s="4"/>
      <c r="AY582" s="4"/>
      <c r="AZ582" s="3">
        <f t="shared" si="200"/>
        <v>1321.3486909799267</v>
      </c>
      <c r="BA582" s="3">
        <f t="shared" si="201"/>
        <v>24959.649162334143</v>
      </c>
      <c r="BB582" s="4">
        <f t="shared" si="202"/>
        <v>1.8442015606237431E-2</v>
      </c>
      <c r="BC582" s="4">
        <f t="shared" si="203"/>
        <v>0.13580138293197691</v>
      </c>
      <c r="BD582" s="4">
        <f t="shared" si="210"/>
        <v>1.7069225337769582</v>
      </c>
      <c r="BE582" s="4"/>
    </row>
    <row r="583" spans="27:57" x14ac:dyDescent="0.2">
      <c r="AA583">
        <v>1058.3371232829077</v>
      </c>
      <c r="AB583">
        <v>46.361564490293453</v>
      </c>
      <c r="AC583">
        <v>700</v>
      </c>
      <c r="AE583" s="3">
        <f t="shared" si="189"/>
        <v>1111.65803478609</v>
      </c>
      <c r="AF583" s="3">
        <f t="shared" si="190"/>
        <v>2843.1196035301973</v>
      </c>
      <c r="AG583" s="4">
        <f t="shared" si="191"/>
        <v>2.5383240789288992E-3</v>
      </c>
      <c r="AH583" s="4">
        <f t="shared" si="192"/>
        <v>5.0381783205131786E-2</v>
      </c>
      <c r="AI583" s="4">
        <f t="shared" si="204"/>
        <v>0.36789367156688718</v>
      </c>
      <c r="AJ583" s="3">
        <f t="shared" si="193"/>
        <v>1363.1831453419306</v>
      </c>
      <c r="AK583" s="4">
        <f t="shared" si="194"/>
        <v>0.28804245391431249</v>
      </c>
      <c r="AL583" s="4">
        <f t="shared" si="195"/>
        <v>87.808596259897612</v>
      </c>
      <c r="AM583" s="3">
        <f t="shared" si="196"/>
        <v>1352.0386811341489</v>
      </c>
      <c r="AN583" s="4">
        <f t="shared" si="197"/>
        <v>0.27751228922235477</v>
      </c>
      <c r="AO583" s="3">
        <f t="shared" si="198"/>
        <v>733.01815926039433</v>
      </c>
      <c r="AP583" s="4">
        <f t="shared" si="199"/>
        <v>0.30738689673229125</v>
      </c>
      <c r="AQ583" s="4">
        <f t="shared" si="205"/>
        <v>1232.1883133069891</v>
      </c>
      <c r="AR583" s="4">
        <f t="shared" si="206"/>
        <v>0.16426825271403497</v>
      </c>
      <c r="AS583" s="4">
        <f t="shared" si="207"/>
        <v>1135.5166812097568</v>
      </c>
      <c r="AT583" s="4">
        <f t="shared" si="208"/>
        <v>7.2925305395545523E-2</v>
      </c>
      <c r="AU583" s="3">
        <f t="shared" si="209"/>
        <v>5956.6841617838645</v>
      </c>
      <c r="AV583" s="4"/>
      <c r="AW583" s="4"/>
      <c r="AX583" s="4"/>
      <c r="AY583" s="4"/>
      <c r="AZ583" s="3">
        <f t="shared" si="200"/>
        <v>1288.9057279101262</v>
      </c>
      <c r="BA583" s="3">
        <f t="shared" si="201"/>
        <v>53161.88143974261</v>
      </c>
      <c r="BB583" s="4">
        <f t="shared" si="202"/>
        <v>4.746268274191117E-2</v>
      </c>
      <c r="BC583" s="4">
        <f t="shared" si="203"/>
        <v>0.21785931869422334</v>
      </c>
      <c r="BD583" s="4">
        <f t="shared" si="210"/>
        <v>3.3080816996662588</v>
      </c>
      <c r="BE583" s="4"/>
    </row>
    <row r="584" spans="27:57" x14ac:dyDescent="0.2">
      <c r="AA584">
        <v>1112.1988357770542</v>
      </c>
      <c r="AB584">
        <v>46.387927623083094</v>
      </c>
      <c r="AC584">
        <v>700</v>
      </c>
      <c r="AE584" s="3">
        <f t="shared" si="189"/>
        <v>1110.0011661262881</v>
      </c>
      <c r="AF584" s="3">
        <f t="shared" si="190"/>
        <v>4.8297518938983997</v>
      </c>
      <c r="AG584" s="4">
        <f t="shared" si="191"/>
        <v>3.9044507509376849E-6</v>
      </c>
      <c r="AH584" s="4">
        <f t="shared" si="192"/>
        <v>1.9759683071693445E-3</v>
      </c>
      <c r="AI584" s="4">
        <f t="shared" si="204"/>
        <v>2.9292819799818979E-3</v>
      </c>
      <c r="AJ584" s="3">
        <f t="shared" si="193"/>
        <v>1361.0993072366871</v>
      </c>
      <c r="AK584" s="4">
        <f t="shared" si="194"/>
        <v>0.22379134328596456</v>
      </c>
      <c r="AL584" s="4">
        <f t="shared" si="195"/>
        <v>55.701770852461117</v>
      </c>
      <c r="AM584" s="3">
        <f t="shared" si="196"/>
        <v>1349.9526016810294</v>
      </c>
      <c r="AN584" s="4">
        <f t="shared" si="197"/>
        <v>0.21376911956382774</v>
      </c>
      <c r="AO584" s="3">
        <f t="shared" si="198"/>
        <v>732.92460771809931</v>
      </c>
      <c r="AP584" s="4">
        <f t="shared" si="199"/>
        <v>0.34101296985621221</v>
      </c>
      <c r="AQ584" s="4">
        <f t="shared" si="205"/>
        <v>1230.1540437754718</v>
      </c>
      <c r="AR584" s="4">
        <f t="shared" si="206"/>
        <v>0.1060558635776726</v>
      </c>
      <c r="AS584" s="4">
        <f t="shared" si="207"/>
        <v>1133.5555012307823</v>
      </c>
      <c r="AT584" s="4">
        <f t="shared" si="208"/>
        <v>1.9202200871579679E-2</v>
      </c>
      <c r="AU584" s="3">
        <f t="shared" si="209"/>
        <v>456.10715930246135</v>
      </c>
      <c r="AV584" s="4"/>
      <c r="AW584" s="4"/>
      <c r="AX584" s="4"/>
      <c r="AY584" s="4"/>
      <c r="AZ584" s="3">
        <f t="shared" si="200"/>
        <v>1287.0096258831645</v>
      </c>
      <c r="BA584" s="3">
        <f t="shared" si="201"/>
        <v>30558.812337522548</v>
      </c>
      <c r="BB584" s="4">
        <f t="shared" si="202"/>
        <v>2.4704245766690239E-2</v>
      </c>
      <c r="BC584" s="4">
        <f t="shared" si="203"/>
        <v>0.15717584345786167</v>
      </c>
      <c r="BD584" s="4">
        <f t="shared" si="210"/>
        <v>2.078116628452467</v>
      </c>
      <c r="BE584" s="4"/>
    </row>
    <row r="585" spans="27:57" x14ac:dyDescent="0.2">
      <c r="AA585">
        <v>991.44430851269135</v>
      </c>
      <c r="AB585">
        <v>47.463272606362516</v>
      </c>
      <c r="AC585">
        <v>700</v>
      </c>
      <c r="AE585" s="3">
        <f t="shared" si="189"/>
        <v>1045.9169926855959</v>
      </c>
      <c r="AF585" s="3">
        <f t="shared" si="190"/>
        <v>2967.2733210010074</v>
      </c>
      <c r="AG585" s="4">
        <f t="shared" si="191"/>
        <v>3.0187065967757576E-3</v>
      </c>
      <c r="AH585" s="4">
        <f t="shared" si="192"/>
        <v>5.4942757455152882E-2</v>
      </c>
      <c r="AI585" s="4">
        <f t="shared" si="204"/>
        <v>0.40550838592664062</v>
      </c>
      <c r="AJ585" s="3">
        <f t="shared" si="193"/>
        <v>1280.2916375195659</v>
      </c>
      <c r="AK585" s="4">
        <f t="shared" si="194"/>
        <v>0.29133994368295585</v>
      </c>
      <c r="AL585" s="4">
        <f t="shared" si="195"/>
        <v>84.152764565835056</v>
      </c>
      <c r="AM585" s="3">
        <f t="shared" si="196"/>
        <v>1269.0738546047544</v>
      </c>
      <c r="AN585" s="4">
        <f t="shared" si="197"/>
        <v>0.28002535665220285</v>
      </c>
      <c r="AO585" s="3">
        <f t="shared" si="198"/>
        <v>729.72942245196055</v>
      </c>
      <c r="AP585" s="4">
        <f t="shared" si="199"/>
        <v>0.26397336069571137</v>
      </c>
      <c r="AQ585" s="4">
        <f t="shared" si="205"/>
        <v>1151.6389405198345</v>
      </c>
      <c r="AR585" s="4">
        <f t="shared" si="206"/>
        <v>0.1615770352723675</v>
      </c>
      <c r="AS585" s="4">
        <f t="shared" si="207"/>
        <v>1057.9558782035681</v>
      </c>
      <c r="AT585" s="4">
        <f t="shared" si="208"/>
        <v>6.7085532812885512E-2</v>
      </c>
      <c r="AU585" s="3">
        <f t="shared" si="209"/>
        <v>4423.7889027443534</v>
      </c>
      <c r="AV585" s="4"/>
      <c r="AW585" s="4"/>
      <c r="AX585" s="4"/>
      <c r="AY585" s="4"/>
      <c r="AZ585" s="3">
        <f t="shared" si="200"/>
        <v>1213.2964650602364</v>
      </c>
      <c r="BA585" s="3">
        <f t="shared" si="201"/>
        <v>49218.379364796441</v>
      </c>
      <c r="BB585" s="4">
        <f t="shared" si="202"/>
        <v>5.0071506867793658E-2</v>
      </c>
      <c r="BC585" s="4">
        <f t="shared" si="203"/>
        <v>0.22376663484039272</v>
      </c>
      <c r="BD585" s="4">
        <f t="shared" si="210"/>
        <v>3.3329374101841815</v>
      </c>
      <c r="BE585" s="4"/>
    </row>
    <row r="586" spans="27:57" x14ac:dyDescent="0.2">
      <c r="AA586">
        <v>1011.805793233517</v>
      </c>
      <c r="AB586">
        <v>48.142133221402986</v>
      </c>
      <c r="AC586">
        <v>700</v>
      </c>
      <c r="AE586" s="3">
        <f t="shared" ref="AE586:AE649" si="211">(((8.314*$AC586)/$AB586)*(1+AE$6/($AB586-AE$5))-AE$4/($AB586^2))</f>
        <v>1008.6959947437172</v>
      </c>
      <c r="AF586" s="3">
        <f t="shared" ref="AF586:AF649" si="212">(AE586-AA586)^2</f>
        <v>9.6708466471611185</v>
      </c>
      <c r="AG586" s="4">
        <f t="shared" ref="AG586:AG649" si="213">(ABS(AE586-AA586)/AA586)^2</f>
        <v>9.4464835634780551E-6</v>
      </c>
      <c r="AH586" s="4">
        <f t="shared" ref="AH586:AH649" si="214">(ABS(AE586-AA586)/AA586)</f>
        <v>3.0735132281280416E-3</v>
      </c>
      <c r="AI586" s="4">
        <f t="shared" si="204"/>
        <v>5.4200240146721392E-3</v>
      </c>
      <c r="AJ586" s="3">
        <f t="shared" ref="AJ586:AJ649" si="215">(((8.314*$AC586)/$AB586)*(1+AJ$3/($AB586-AJ$2))-AJ$1/($AB586^2)) +$AJ$4*AB586 + $AJ$5*AB586^2 +$AJ$6*AB586^-1 + $AJ$7*AB586^-2</f>
        <v>1233.1886399483883</v>
      </c>
      <c r="AK586" s="4">
        <f t="shared" ref="AK586:AK649" si="216">(ABS(AJ586-AA586)/AA586)</f>
        <v>0.21879974219892401</v>
      </c>
      <c r="AL586" s="4">
        <f t="shared" ref="AL586:AL649" si="217">(ABS(AJ586-AA586)^2)/AA586</f>
        <v>48.438509788477759</v>
      </c>
      <c r="AM586" s="3">
        <f t="shared" ref="AM586:AM649" si="218">(((8.314*$AC586)/$AB586)*(1+AM$3/($AB586-AM$2))-AM$1/($AB586^2)) +$AM$4*$AB586 + $AM$5*$AB586^-1 + (8.314*$AC586)*($AM$6*$AB586 + $AM$7*$AB586^-1)</f>
        <v>1221.9443250101174</v>
      </c>
      <c r="AN586" s="4">
        <f t="shared" ref="AN586:AN649" si="219">(ABS(AM586-AA586)/AA586)</f>
        <v>0.20768662640786251</v>
      </c>
      <c r="AO586" s="3">
        <f t="shared" ref="AO586:AO649" si="220">(8.314*$AC586)/($AB586-AO$3)  -$AO$2/($AB586^2) +$AO$4*AB586 + $AO$5*AB586^2 +$AO$6*AB586^-1 + $AO$7*AB586^-2</f>
        <v>728.28583174586004</v>
      </c>
      <c r="AP586" s="4">
        <f t="shared" ref="AP586:AP649" si="221">(ABS(AO586-AA586)/AA586)</f>
        <v>0.28021183846120035</v>
      </c>
      <c r="AQ586" s="4">
        <f t="shared" si="205"/>
        <v>1106.2284977706379</v>
      </c>
      <c r="AR586" s="4">
        <f t="shared" si="206"/>
        <v>9.332097638556304E-2</v>
      </c>
      <c r="AS586" s="4">
        <f t="shared" si="207"/>
        <v>1014.3218614027447</v>
      </c>
      <c r="AT586" s="4">
        <f t="shared" si="208"/>
        <v>2.4867105783086536E-3</v>
      </c>
      <c r="AU586" s="3">
        <f t="shared" si="209"/>
        <v>6.3305990322011567</v>
      </c>
      <c r="AV586" s="4"/>
      <c r="AW586" s="4"/>
      <c r="AX586" s="4"/>
      <c r="AY586" s="4"/>
      <c r="AZ586" s="3">
        <f t="shared" ref="AZ586:AZ649" si="222">(((8.314*$AC586)/$AB586)*(1+AZ$6/($AB586-AZ$5))-AZ$4/($AB586^2))</f>
        <v>1170.1616878112027</v>
      </c>
      <c r="BA586" s="3">
        <f t="shared" ref="BA586:BA649" si="223">(AZ586-AA586)^2</f>
        <v>25076.589347499114</v>
      </c>
      <c r="BB586" s="4">
        <f t="shared" ref="BB586:BB649" si="224">(ABS(AZ586-AA586)/AA586)^2</f>
        <v>2.4494813922913059E-2</v>
      </c>
      <c r="BC586" s="4">
        <f t="shared" ref="BC586:BC649" si="225">(ABS(AZ586-AA586)/AA586)</f>
        <v>0.15650819123264142</v>
      </c>
      <c r="BD586" s="4">
        <f t="shared" si="210"/>
        <v>1.969491856108283</v>
      </c>
      <c r="BE586" s="4"/>
    </row>
    <row r="587" spans="27:57" x14ac:dyDescent="0.2">
      <c r="AA587">
        <v>918.53428374379428</v>
      </c>
      <c r="AB587">
        <v>48.951490652248118</v>
      </c>
      <c r="AC587">
        <v>700</v>
      </c>
      <c r="AE587" s="3">
        <f t="shared" si="211"/>
        <v>967.22814810911632</v>
      </c>
      <c r="AF587" s="3">
        <f t="shared" si="212"/>
        <v>2371.0924268283798</v>
      </c>
      <c r="AG587" s="4">
        <f t="shared" si="213"/>
        <v>2.8103327339436841E-3</v>
      </c>
      <c r="AH587" s="4">
        <f t="shared" si="214"/>
        <v>5.3012571470771763E-2</v>
      </c>
      <c r="AI587" s="4">
        <f t="shared" ref="AI587:AI650" si="226">(ABS(AE587-AA587)^1.5)/AA587</f>
        <v>0.36992696707333772</v>
      </c>
      <c r="AJ587" s="3">
        <f t="shared" si="215"/>
        <v>1180.5887239681927</v>
      </c>
      <c r="AK587" s="4">
        <f t="shared" si="216"/>
        <v>0.28529630832755387</v>
      </c>
      <c r="AL587" s="4">
        <f t="shared" si="217"/>
        <v>74.763164376864481</v>
      </c>
      <c r="AM587" s="3">
        <f t="shared" si="218"/>
        <v>1169.3286160974199</v>
      </c>
      <c r="AN587" s="4">
        <f t="shared" si="219"/>
        <v>0.27303753032649936</v>
      </c>
      <c r="AO587" s="3">
        <f t="shared" si="220"/>
        <v>727.07927535053716</v>
      </c>
      <c r="AP587" s="4">
        <f t="shared" si="221"/>
        <v>0.20843534289533328</v>
      </c>
      <c r="AQ587" s="4">
        <f t="shared" ref="AQ587:AQ650" si="227">(8.314*$AC587/$AB587)*(AQ$4+AQ$5/AB587+AQ$6/(AB587^2)+AQ$7/(AB587^3))</f>
        <v>1055.857146467474</v>
      </c>
      <c r="AR587" s="4">
        <f t="shared" ref="AR587:AR650" si="228">(ABS(AQ587-$AA587)/$AA587)</f>
        <v>0.14950216355994286</v>
      </c>
      <c r="AS587" s="4">
        <f t="shared" ref="AS587:AS650" si="229">(8.314*$AC587/$AB587)*(1+(AS$2+$AS$3/$AC587+$AS$4/($AC587^2))/AB587+(AS$5+$AS$6/$AC587+$AS$7/($AC587^2))/(AB587^2) + (AT$2+$AT$3/$AC587+$AT$4/($AC587^2))/(AB587^3)  )</f>
        <v>966.00643464189432</v>
      </c>
      <c r="AT587" s="4">
        <f t="shared" ref="AT587:AT650" si="230">(ABS(AS587-$AA587)/$AA587)</f>
        <v>5.1682503024940325E-2</v>
      </c>
      <c r="AU587" s="3">
        <f t="shared" ref="AU587:AU650" si="231">(AS587-AA587)^2</f>
        <v>2253.6051108919805</v>
      </c>
      <c r="AV587" s="4"/>
      <c r="AW587" s="4"/>
      <c r="AX587" s="4"/>
      <c r="AY587" s="4"/>
      <c r="AZ587" s="3">
        <f t="shared" si="222"/>
        <v>1121.8472602287006</v>
      </c>
      <c r="BA587" s="3">
        <f t="shared" si="223"/>
        <v>41336.166407152086</v>
      </c>
      <c r="BB587" s="4">
        <f t="shared" si="224"/>
        <v>4.8993611651466457E-2</v>
      </c>
      <c r="BC587" s="4">
        <f t="shared" si="225"/>
        <v>0.22134500593296985</v>
      </c>
      <c r="BD587" s="4">
        <f t="shared" ref="BD587:BD650" si="232">(ABS(AZ587-AA587)^1.5)/AA587</f>
        <v>3.1561110585030483</v>
      </c>
      <c r="BE587" s="4"/>
    </row>
    <row r="588" spans="27:57" x14ac:dyDescent="0.2">
      <c r="AA588">
        <v>932.25943631868279</v>
      </c>
      <c r="AB588">
        <v>49.819301054765234</v>
      </c>
      <c r="AC588">
        <v>700</v>
      </c>
      <c r="AE588" s="3">
        <f t="shared" si="211"/>
        <v>925.93391572149653</v>
      </c>
      <c r="AF588" s="3">
        <f t="shared" si="212"/>
        <v>40.012210825427559</v>
      </c>
      <c r="AG588" s="4">
        <f t="shared" si="213"/>
        <v>4.6038267551015457E-5</v>
      </c>
      <c r="AH588" s="4">
        <f t="shared" si="214"/>
        <v>6.7851505179336632E-3</v>
      </c>
      <c r="AI588" s="4">
        <f t="shared" si="226"/>
        <v>1.7065052289773973E-2</v>
      </c>
      <c r="AJ588" s="3">
        <f t="shared" si="215"/>
        <v>1128.1028506389814</v>
      </c>
      <c r="AK588" s="4">
        <f t="shared" si="216"/>
        <v>0.21007394153460912</v>
      </c>
      <c r="AL588" s="4">
        <f t="shared" si="217"/>
        <v>41.141597969860641</v>
      </c>
      <c r="AM588" s="3">
        <f t="shared" si="218"/>
        <v>1116.8424036575793</v>
      </c>
      <c r="AN588" s="4">
        <f t="shared" si="219"/>
        <v>0.19799527915510298</v>
      </c>
      <c r="AO588" s="3">
        <f t="shared" si="220"/>
        <v>726.34457408016124</v>
      </c>
      <c r="AP588" s="4">
        <f t="shared" si="221"/>
        <v>0.22087720887185719</v>
      </c>
      <c r="AQ588" s="4">
        <f t="shared" si="227"/>
        <v>1005.9766863123525</v>
      </c>
      <c r="AR588" s="4">
        <f t="shared" si="228"/>
        <v>7.907375041948117E-2</v>
      </c>
      <c r="AS588" s="4">
        <f t="shared" si="229"/>
        <v>918.25846213701675</v>
      </c>
      <c r="AT588" s="4">
        <f t="shared" si="230"/>
        <v>1.5018323908796517E-2</v>
      </c>
      <c r="AU588" s="3">
        <f t="shared" si="231"/>
        <v>196.02727803567899</v>
      </c>
      <c r="AV588" s="4"/>
      <c r="AW588" s="4"/>
      <c r="AX588" s="4"/>
      <c r="AY588" s="4"/>
      <c r="AZ588" s="3">
        <f t="shared" si="222"/>
        <v>1073.483986508114</v>
      </c>
      <c r="BA588" s="3">
        <f t="shared" si="223"/>
        <v>19944.373576207163</v>
      </c>
      <c r="BB588" s="4">
        <f t="shared" si="224"/>
        <v>2.2948104788434089E-2</v>
      </c>
      <c r="BC588" s="4">
        <f t="shared" si="225"/>
        <v>0.15148631881603727</v>
      </c>
      <c r="BD588" s="4">
        <f t="shared" si="232"/>
        <v>1.8002321451542107</v>
      </c>
      <c r="BE588" s="4"/>
    </row>
    <row r="589" spans="27:57" x14ac:dyDescent="0.2">
      <c r="AA589">
        <v>987.32527927940657</v>
      </c>
      <c r="AB589">
        <v>49.983570772026241</v>
      </c>
      <c r="AC589">
        <v>700</v>
      </c>
      <c r="AE589" s="3">
        <f t="shared" si="211"/>
        <v>918.45818420587102</v>
      </c>
      <c r="AF589" s="3">
        <f t="shared" si="212"/>
        <v>4742.676783867385</v>
      </c>
      <c r="AG589" s="4">
        <f t="shared" si="213"/>
        <v>4.865225952783523E-3</v>
      </c>
      <c r="AH589" s="4">
        <f t="shared" si="214"/>
        <v>6.9751171694700034E-2</v>
      </c>
      <c r="AI589" s="4">
        <f t="shared" si="226"/>
        <v>0.57883847336245331</v>
      </c>
      <c r="AJ589" s="3">
        <f t="shared" si="215"/>
        <v>1118.591572047296</v>
      </c>
      <c r="AK589" s="4">
        <f t="shared" si="216"/>
        <v>0.13295141482014253</v>
      </c>
      <c r="AL589" s="4">
        <f t="shared" si="217"/>
        <v>17.45203934168595</v>
      </c>
      <c r="AM589" s="3">
        <f t="shared" si="218"/>
        <v>1107.3327885645747</v>
      </c>
      <c r="AN589" s="4">
        <f t="shared" si="219"/>
        <v>0.12154809747478042</v>
      </c>
      <c r="AO589" s="3">
        <f t="shared" si="220"/>
        <v>726.26547823862779</v>
      </c>
      <c r="AP589" s="4">
        <f t="shared" si="221"/>
        <v>0.26441113837509733</v>
      </c>
      <c r="AQ589" s="4">
        <f t="shared" si="227"/>
        <v>996.98044052950638</v>
      </c>
      <c r="AR589" s="4">
        <f t="shared" si="228"/>
        <v>9.7791087220480879E-3</v>
      </c>
      <c r="AS589" s="4">
        <f t="shared" si="229"/>
        <v>909.65776138455999</v>
      </c>
      <c r="AT589" s="4">
        <f t="shared" si="230"/>
        <v>7.8664569341860419E-2</v>
      </c>
      <c r="AU589" s="3">
        <f t="shared" si="231"/>
        <v>6032.2433359463139</v>
      </c>
      <c r="AV589" s="4"/>
      <c r="AW589" s="4"/>
      <c r="AX589" s="4"/>
      <c r="AY589" s="4"/>
      <c r="AZ589" s="3">
        <f t="shared" si="222"/>
        <v>1064.7033502861793</v>
      </c>
      <c r="BA589" s="3">
        <f t="shared" si="223"/>
        <v>5987.3658727291668</v>
      </c>
      <c r="BB589" s="4">
        <f t="shared" si="224"/>
        <v>6.1420773880058802E-3</v>
      </c>
      <c r="BC589" s="4">
        <f t="shared" si="225"/>
        <v>7.8371406699164717E-2</v>
      </c>
      <c r="BD589" s="4">
        <f t="shared" si="232"/>
        <v>0.68939255889385098</v>
      </c>
      <c r="BE589" s="4"/>
    </row>
    <row r="590" spans="27:57" x14ac:dyDescent="0.2">
      <c r="AA590">
        <v>835.2289962498204</v>
      </c>
      <c r="AB590">
        <v>50.542457277851888</v>
      </c>
      <c r="AC590">
        <v>700</v>
      </c>
      <c r="AE590" s="3">
        <f t="shared" si="211"/>
        <v>893.78438569033369</v>
      </c>
      <c r="AF590" s="3">
        <f t="shared" si="212"/>
        <v>3428.7336325301758</v>
      </c>
      <c r="AG590" s="4">
        <f t="shared" si="213"/>
        <v>4.9149898038976384E-3</v>
      </c>
      <c r="AH590" s="4">
        <f t="shared" si="214"/>
        <v>7.0106988267202283E-2</v>
      </c>
      <c r="AI590" s="4">
        <f t="shared" si="226"/>
        <v>0.53646914362652598</v>
      </c>
      <c r="AJ590" s="3">
        <f t="shared" si="215"/>
        <v>1087.182279258906</v>
      </c>
      <c r="AK590" s="4">
        <f t="shared" si="216"/>
        <v>0.30165772996430468</v>
      </c>
      <c r="AL590" s="4">
        <f t="shared" si="217"/>
        <v>76.003655409574762</v>
      </c>
      <c r="AM590" s="3">
        <f t="shared" si="218"/>
        <v>1075.932896463361</v>
      </c>
      <c r="AN590" s="4">
        <f t="shared" si="219"/>
        <v>0.2881891089680812</v>
      </c>
      <c r="AO590" s="3">
        <f t="shared" si="220"/>
        <v>726.12976625006229</v>
      </c>
      <c r="AP590" s="4">
        <f t="shared" si="221"/>
        <v>0.13062193780342138</v>
      </c>
      <c r="AQ590" s="4">
        <f t="shared" si="227"/>
        <v>967.36914876652963</v>
      </c>
      <c r="AR590" s="4">
        <f t="shared" si="228"/>
        <v>0.15820829151049443</v>
      </c>
      <c r="AS590" s="4">
        <f t="shared" si="229"/>
        <v>881.37337186933473</v>
      </c>
      <c r="AT590" s="4">
        <f t="shared" si="230"/>
        <v>5.5247573811137617E-2</v>
      </c>
      <c r="AU590" s="3">
        <f t="shared" si="231"/>
        <v>2129.303401314829</v>
      </c>
      <c r="AV590" s="4"/>
      <c r="AW590" s="4"/>
      <c r="AX590" s="4"/>
      <c r="AY590" s="4"/>
      <c r="AZ590" s="3">
        <f t="shared" si="222"/>
        <v>1035.6710146766195</v>
      </c>
      <c r="BA590" s="3">
        <f t="shared" si="223"/>
        <v>40177.002751009277</v>
      </c>
      <c r="BB590" s="4">
        <f t="shared" si="224"/>
        <v>5.7592563329761676E-2</v>
      </c>
      <c r="BC590" s="4">
        <f t="shared" si="225"/>
        <v>0.23998450643689828</v>
      </c>
      <c r="BD590" s="4">
        <f t="shared" si="232"/>
        <v>3.3976417763193778</v>
      </c>
      <c r="BE590" s="4"/>
    </row>
    <row r="591" spans="27:57" x14ac:dyDescent="0.2">
      <c r="AA591">
        <v>816.79675649127921</v>
      </c>
      <c r="AB591">
        <v>50.620740912483562</v>
      </c>
      <c r="AC591">
        <v>700</v>
      </c>
      <c r="AE591" s="3">
        <f t="shared" si="211"/>
        <v>890.41913821823664</v>
      </c>
      <c r="AF591" s="3">
        <f t="shared" si="212"/>
        <v>5420.2550911498347</v>
      </c>
      <c r="AG591" s="4">
        <f t="shared" si="213"/>
        <v>8.1244078487086521E-3</v>
      </c>
      <c r="AH591" s="4">
        <f t="shared" si="214"/>
        <v>9.0135497162375774E-2</v>
      </c>
      <c r="AI591" s="4">
        <f t="shared" si="226"/>
        <v>0.77339398494112832</v>
      </c>
      <c r="AJ591" s="3">
        <f t="shared" si="215"/>
        <v>1082.896547498111</v>
      </c>
      <c r="AK591" s="4">
        <f t="shared" si="216"/>
        <v>0.32578458336431071</v>
      </c>
      <c r="AL591" s="4">
        <f t="shared" si="217"/>
        <v>86.691209546490839</v>
      </c>
      <c r="AM591" s="3">
        <f t="shared" si="218"/>
        <v>1071.6489214556236</v>
      </c>
      <c r="AN591" s="4">
        <f t="shared" si="219"/>
        <v>0.31201417358599098</v>
      </c>
      <c r="AO591" s="3">
        <f t="shared" si="220"/>
        <v>726.12666238125212</v>
      </c>
      <c r="AP591" s="4">
        <f t="shared" si="221"/>
        <v>0.11100692233343261</v>
      </c>
      <c r="AQ591" s="4">
        <f t="shared" si="227"/>
        <v>963.34053267649233</v>
      </c>
      <c r="AR591" s="4">
        <f t="shared" si="228"/>
        <v>0.17941277927537624</v>
      </c>
      <c r="AS591" s="4">
        <f t="shared" si="229"/>
        <v>877.52832168209</v>
      </c>
      <c r="AT591" s="4">
        <f t="shared" si="230"/>
        <v>7.4353337850771944E-2</v>
      </c>
      <c r="AU591" s="3">
        <f t="shared" si="231"/>
        <v>3688.3230105257003</v>
      </c>
      <c r="AV591" s="4"/>
      <c r="AW591" s="4"/>
      <c r="AX591" s="4"/>
      <c r="AY591" s="4"/>
      <c r="AZ591" s="3">
        <f t="shared" si="222"/>
        <v>1031.7053442311351</v>
      </c>
      <c r="BA591" s="3">
        <f t="shared" si="223"/>
        <v>46185.701084339329</v>
      </c>
      <c r="BB591" s="4">
        <f t="shared" si="224"/>
        <v>6.9227640780300942E-2</v>
      </c>
      <c r="BC591" s="4">
        <f t="shared" si="225"/>
        <v>0.26311146075437486</v>
      </c>
      <c r="BD591" s="4">
        <f t="shared" si="232"/>
        <v>3.8571510876107191</v>
      </c>
      <c r="BE591" s="4"/>
    </row>
    <row r="592" spans="27:57" x14ac:dyDescent="0.2">
      <c r="AA592">
        <v>882.20208446171489</v>
      </c>
      <c r="AB592">
        <v>50.662498217364991</v>
      </c>
      <c r="AC592">
        <v>700</v>
      </c>
      <c r="AE592" s="3">
        <f t="shared" si="211"/>
        <v>888.63295888409152</v>
      </c>
      <c r="AF592" s="3">
        <f t="shared" si="212"/>
        <v>41.356145836377991</v>
      </c>
      <c r="AG592" s="4">
        <f t="shared" si="213"/>
        <v>5.3137840263253375E-5</v>
      </c>
      <c r="AH592" s="4">
        <f t="shared" si="214"/>
        <v>7.2895706501311429E-3</v>
      </c>
      <c r="AI592" s="4">
        <f t="shared" si="226"/>
        <v>1.8485745259774929E-2</v>
      </c>
      <c r="AJ592" s="3">
        <f t="shared" si="215"/>
        <v>1080.6216389956455</v>
      </c>
      <c r="AK592" s="4">
        <f t="shared" si="216"/>
        <v>0.22491394888847771</v>
      </c>
      <c r="AL592" s="4">
        <f t="shared" si="217"/>
        <v>44.627325546918989</v>
      </c>
      <c r="AM592" s="3">
        <f t="shared" si="218"/>
        <v>1069.3749924615752</v>
      </c>
      <c r="AN592" s="4">
        <f t="shared" si="219"/>
        <v>0.21216556988081234</v>
      </c>
      <c r="AO592" s="3">
        <f t="shared" si="220"/>
        <v>726.12655924490628</v>
      </c>
      <c r="AP592" s="4">
        <f t="shared" si="221"/>
        <v>0.17691584271424587</v>
      </c>
      <c r="AQ592" s="4">
        <f t="shared" si="227"/>
        <v>961.20327064209641</v>
      </c>
      <c r="AR592" s="4">
        <f t="shared" si="228"/>
        <v>8.9549988117047979E-2</v>
      </c>
      <c r="AS592" s="4">
        <f t="shared" si="229"/>
        <v>875.48874765301775</v>
      </c>
      <c r="AT592" s="4">
        <f t="shared" si="230"/>
        <v>7.6097494292289621E-3</v>
      </c>
      <c r="AU592" s="3">
        <f t="shared" si="231"/>
        <v>45.068891107007843</v>
      </c>
      <c r="AV592" s="4"/>
      <c r="AW592" s="4"/>
      <c r="AX592" s="4"/>
      <c r="AY592" s="4"/>
      <c r="AZ592" s="3">
        <f t="shared" si="222"/>
        <v>1029.599910763246</v>
      </c>
      <c r="BA592" s="3">
        <f t="shared" si="223"/>
        <v>21726.119198416349</v>
      </c>
      <c r="BB592" s="4">
        <f t="shared" si="224"/>
        <v>2.7915537779401565E-2</v>
      </c>
      <c r="BC592" s="4">
        <f t="shared" si="225"/>
        <v>0.16707943553711679</v>
      </c>
      <c r="BD592" s="4">
        <f t="shared" si="232"/>
        <v>2.0284697652965056</v>
      </c>
      <c r="BE592" s="4"/>
    </row>
    <row r="593" spans="27:57" x14ac:dyDescent="0.2">
      <c r="AA593">
        <v>1006.3005666244782</v>
      </c>
      <c r="AB593">
        <v>50.74103956123151</v>
      </c>
      <c r="AC593">
        <v>700</v>
      </c>
      <c r="AE593" s="3">
        <f t="shared" si="211"/>
        <v>885.28993557736771</v>
      </c>
      <c r="AF593" s="3">
        <f t="shared" si="212"/>
        <v>14643.572826419891</v>
      </c>
      <c r="AG593" s="4">
        <f t="shared" si="213"/>
        <v>1.4460776602103162E-2</v>
      </c>
      <c r="AH593" s="4">
        <f t="shared" si="214"/>
        <v>0.12025296920285654</v>
      </c>
      <c r="AI593" s="4">
        <f t="shared" si="226"/>
        <v>1.3228407697269511</v>
      </c>
      <c r="AJ593" s="3">
        <f t="shared" si="215"/>
        <v>1076.3636149723109</v>
      </c>
      <c r="AK593" s="4">
        <f t="shared" si="216"/>
        <v>6.9624375332363472E-2</v>
      </c>
      <c r="AL593" s="4">
        <f t="shared" si="217"/>
        <v>4.8780959750990327</v>
      </c>
      <c r="AM593" s="3">
        <f t="shared" si="218"/>
        <v>1065.1188898427231</v>
      </c>
      <c r="AN593" s="4">
        <f t="shared" si="219"/>
        <v>5.8450054754062557E-2</v>
      </c>
      <c r="AO593" s="3">
        <f t="shared" si="220"/>
        <v>726.12926707008671</v>
      </c>
      <c r="AP593" s="4">
        <f t="shared" si="221"/>
        <v>0.27841711397837576</v>
      </c>
      <c r="AQ593" s="4">
        <f t="shared" si="227"/>
        <v>957.20506845533646</v>
      </c>
      <c r="AR593" s="4">
        <f t="shared" si="228"/>
        <v>4.8788105460207599E-2</v>
      </c>
      <c r="AS593" s="4">
        <f t="shared" si="229"/>
        <v>871.67385863514039</v>
      </c>
      <c r="AT593" s="4">
        <f t="shared" si="230"/>
        <v>0.1337837942801999</v>
      </c>
      <c r="AU593" s="3">
        <f t="shared" si="231"/>
        <v>18124.350504046422</v>
      </c>
      <c r="AV593" s="4"/>
      <c r="AW593" s="4"/>
      <c r="AX593" s="4"/>
      <c r="AY593" s="4"/>
      <c r="AZ593" s="3">
        <f t="shared" si="222"/>
        <v>1025.6583223227415</v>
      </c>
      <c r="BA593" s="3">
        <f t="shared" si="223"/>
        <v>374.72270567364541</v>
      </c>
      <c r="BB593" s="4">
        <f t="shared" si="224"/>
        <v>3.7004502922303848E-4</v>
      </c>
      <c r="BC593" s="4">
        <f t="shared" si="225"/>
        <v>1.9236554504979277E-2</v>
      </c>
      <c r="BD593" s="4">
        <f t="shared" si="232"/>
        <v>8.4635933698732804E-2</v>
      </c>
      <c r="BE593" s="4"/>
    </row>
    <row r="594" spans="27:57" x14ac:dyDescent="0.2">
      <c r="AA594">
        <v>844.25397850171419</v>
      </c>
      <c r="AB594">
        <v>51.144523433558007</v>
      </c>
      <c r="AC594">
        <v>700</v>
      </c>
      <c r="AE594" s="3">
        <f t="shared" si="211"/>
        <v>868.45080292397233</v>
      </c>
      <c r="AF594" s="3">
        <f t="shared" si="212"/>
        <v>585.4863121215883</v>
      </c>
      <c r="AG594" s="4">
        <f t="shared" si="213"/>
        <v>8.2142991400919335E-4</v>
      </c>
      <c r="AH594" s="4">
        <f t="shared" si="214"/>
        <v>2.8660598633126862E-2</v>
      </c>
      <c r="AI594" s="4">
        <f t="shared" si="226"/>
        <v>0.14098225209036444</v>
      </c>
      <c r="AJ594" s="3">
        <f t="shared" si="215"/>
        <v>1054.9102103827968</v>
      </c>
      <c r="AK594" s="4">
        <f t="shared" si="216"/>
        <v>0.24951760636642931</v>
      </c>
      <c r="AL594" s="4">
        <f t="shared" si="217"/>
        <v>52.562438745139225</v>
      </c>
      <c r="AM594" s="3">
        <f t="shared" si="218"/>
        <v>1043.6769330200598</v>
      </c>
      <c r="AN594" s="4">
        <f t="shared" si="219"/>
        <v>0.23621203997434367</v>
      </c>
      <c r="AO594" s="3">
        <f t="shared" si="220"/>
        <v>726.20160733199805</v>
      </c>
      <c r="AP594" s="4">
        <f t="shared" si="221"/>
        <v>0.13983039959044319</v>
      </c>
      <c r="AQ594" s="4">
        <f t="shared" si="227"/>
        <v>937.10452166693801</v>
      </c>
      <c r="AR594" s="4">
        <f t="shared" si="228"/>
        <v>0.10997939663844332</v>
      </c>
      <c r="AS594" s="4">
        <f t="shared" si="229"/>
        <v>852.50629171650746</v>
      </c>
      <c r="AT594" s="4">
        <f t="shared" si="230"/>
        <v>9.7746808720268526E-3</v>
      </c>
      <c r="AU594" s="3">
        <f t="shared" si="231"/>
        <v>68.100673395051729</v>
      </c>
      <c r="AV594" s="4"/>
      <c r="AW594" s="4"/>
      <c r="AX594" s="4"/>
      <c r="AY594" s="4"/>
      <c r="AZ594" s="3">
        <f t="shared" si="222"/>
        <v>1005.7838270398782</v>
      </c>
      <c r="BA594" s="3">
        <f t="shared" si="223"/>
        <v>26091.891968762222</v>
      </c>
      <c r="BB594" s="4">
        <f t="shared" si="224"/>
        <v>3.6606595461768171E-2</v>
      </c>
      <c r="BC594" s="4">
        <f t="shared" si="225"/>
        <v>0.19132850143605937</v>
      </c>
      <c r="BD594" s="4">
        <f t="shared" si="232"/>
        <v>2.4316779845278154</v>
      </c>
      <c r="BE594" s="4"/>
    </row>
    <row r="595" spans="27:57" x14ac:dyDescent="0.2">
      <c r="AA595">
        <v>756.89661620620473</v>
      </c>
      <c r="AB595">
        <v>53.67568856160679</v>
      </c>
      <c r="AC595">
        <v>700</v>
      </c>
      <c r="AE595" s="3">
        <f t="shared" si="211"/>
        <v>774.21839318984735</v>
      </c>
      <c r="AF595" s="3">
        <f t="shared" si="212"/>
        <v>300.04395787105125</v>
      </c>
      <c r="AG595" s="4">
        <f t="shared" si="213"/>
        <v>5.2373519351813316E-4</v>
      </c>
      <c r="AH595" s="4">
        <f t="shared" si="214"/>
        <v>2.2885261491146069E-2</v>
      </c>
      <c r="AI595" s="4">
        <f t="shared" si="226"/>
        <v>9.5247174344470775E-2</v>
      </c>
      <c r="AJ595" s="3">
        <f t="shared" si="215"/>
        <v>934.7712332459987</v>
      </c>
      <c r="AK595" s="4">
        <f t="shared" si="216"/>
        <v>0.23500516877900113</v>
      </c>
      <c r="AL595" s="4">
        <f t="shared" si="217"/>
        <v>41.801454398936976</v>
      </c>
      <c r="AM595" s="3">
        <f t="shared" si="218"/>
        <v>923.66037465529223</v>
      </c>
      <c r="AN595" s="4">
        <f t="shared" si="219"/>
        <v>0.220325675763961</v>
      </c>
      <c r="AO595" s="3">
        <f t="shared" si="220"/>
        <v>728.63132639848425</v>
      </c>
      <c r="AP595" s="4">
        <f t="shared" si="221"/>
        <v>3.7343659890296088E-2</v>
      </c>
      <c r="AQ595" s="4">
        <f t="shared" si="227"/>
        <v>825.96652480135003</v>
      </c>
      <c r="AR595" s="4">
        <f t="shared" si="228"/>
        <v>9.1254085586146005E-2</v>
      </c>
      <c r="AS595" s="4">
        <f t="shared" si="229"/>
        <v>746.90327767823089</v>
      </c>
      <c r="AT595" s="4">
        <f t="shared" si="230"/>
        <v>1.3203042944046275E-2</v>
      </c>
      <c r="AU595" s="3">
        <f t="shared" si="231"/>
        <v>99.866814934686218</v>
      </c>
      <c r="AV595" s="4"/>
      <c r="AW595" s="4"/>
      <c r="AX595" s="4"/>
      <c r="AY595" s="4"/>
      <c r="AZ595" s="3">
        <f t="shared" si="222"/>
        <v>894.01128126805088</v>
      </c>
      <c r="BA595" s="3">
        <f t="shared" si="223"/>
        <v>18800.431375022254</v>
      </c>
      <c r="BB595" s="4">
        <f t="shared" si="224"/>
        <v>3.2816683376284919E-2</v>
      </c>
      <c r="BC595" s="4">
        <f t="shared" si="225"/>
        <v>0.18115375617492704</v>
      </c>
      <c r="BD595" s="4">
        <f t="shared" si="232"/>
        <v>2.1212375042837515</v>
      </c>
      <c r="BE595" s="4"/>
    </row>
    <row r="596" spans="27:57" x14ac:dyDescent="0.2">
      <c r="AA596">
        <v>869.07100221061251</v>
      </c>
      <c r="AB596">
        <v>53.926644176919467</v>
      </c>
      <c r="AC596">
        <v>700</v>
      </c>
      <c r="AE596" s="3">
        <f t="shared" si="211"/>
        <v>765.82642085543807</v>
      </c>
      <c r="AF596" s="3">
        <f t="shared" si="212"/>
        <v>10659.443579205232</v>
      </c>
      <c r="AG596" s="4">
        <f t="shared" si="213"/>
        <v>1.4113151922718578E-2</v>
      </c>
      <c r="AH596" s="4">
        <f t="shared" si="214"/>
        <v>0.11879878754734233</v>
      </c>
      <c r="AI596" s="4">
        <f t="shared" si="226"/>
        <v>1.2071066489184179</v>
      </c>
      <c r="AJ596" s="3">
        <f t="shared" si="215"/>
        <v>924.07224578548448</v>
      </c>
      <c r="AK596" s="4">
        <f t="shared" si="216"/>
        <v>6.328739934363023E-2</v>
      </c>
      <c r="AL596" s="4">
        <f t="shared" si="217"/>
        <v>3.4808856665191987</v>
      </c>
      <c r="AM596" s="3">
        <f t="shared" si="218"/>
        <v>912.97745095663902</v>
      </c>
      <c r="AN596" s="4">
        <f t="shared" si="219"/>
        <v>5.0521129613511288E-2</v>
      </c>
      <c r="AO596" s="3">
        <f t="shared" si="220"/>
        <v>729.03540464920059</v>
      </c>
      <c r="AP596" s="4">
        <f t="shared" si="221"/>
        <v>0.16113251645171725</v>
      </c>
      <c r="AQ596" s="4">
        <f t="shared" si="227"/>
        <v>816.19261170401728</v>
      </c>
      <c r="AR596" s="4">
        <f t="shared" si="228"/>
        <v>6.0844730030217439E-2</v>
      </c>
      <c r="AS596" s="4">
        <f t="shared" si="229"/>
        <v>737.64976570071974</v>
      </c>
      <c r="AT596" s="4">
        <f t="shared" si="230"/>
        <v>0.15122036769792471</v>
      </c>
      <c r="AU596" s="3">
        <f t="shared" si="231"/>
        <v>17271.541405789172</v>
      </c>
      <c r="AV596" s="4"/>
      <c r="AW596" s="4"/>
      <c r="AX596" s="4"/>
      <c r="AY596" s="4"/>
      <c r="AZ596" s="3">
        <f t="shared" si="222"/>
        <v>884.01820857736152</v>
      </c>
      <c r="BA596" s="3">
        <f t="shared" si="223"/>
        <v>223.41897817018227</v>
      </c>
      <c r="BB596" s="4">
        <f t="shared" si="224"/>
        <v>2.9580774623973644E-4</v>
      </c>
      <c r="BC596" s="4">
        <f t="shared" si="225"/>
        <v>1.719906236513306E-2</v>
      </c>
      <c r="BD596" s="4">
        <f t="shared" si="232"/>
        <v>6.6494356361485832E-2</v>
      </c>
      <c r="BE596" s="4"/>
    </row>
    <row r="597" spans="27:57" x14ac:dyDescent="0.2">
      <c r="AA597">
        <v>730.36770088626611</v>
      </c>
      <c r="AB597">
        <v>54.703134177021802</v>
      </c>
      <c r="AC597">
        <v>700</v>
      </c>
      <c r="AE597" s="3">
        <f t="shared" si="211"/>
        <v>740.81367052682594</v>
      </c>
      <c r="AF597" s="3">
        <f t="shared" si="212"/>
        <v>109.11828173149783</v>
      </c>
      <c r="AG597" s="4">
        <f t="shared" si="213"/>
        <v>2.0455702572169806E-4</v>
      </c>
      <c r="AH597" s="4">
        <f t="shared" si="214"/>
        <v>1.4302343364697202E-2</v>
      </c>
      <c r="AI597" s="4">
        <f t="shared" si="226"/>
        <v>4.622549600006555E-2</v>
      </c>
      <c r="AJ597" s="3">
        <f t="shared" si="215"/>
        <v>892.19120597969015</v>
      </c>
      <c r="AK597" s="4">
        <f t="shared" si="216"/>
        <v>0.22156443240447107</v>
      </c>
      <c r="AL597" s="4">
        <f t="shared" si="217"/>
        <v>35.854333055726535</v>
      </c>
      <c r="AM597" s="3">
        <f t="shared" si="218"/>
        <v>881.14970972401034</v>
      </c>
      <c r="AN597" s="4">
        <f t="shared" si="219"/>
        <v>0.20644670986241245</v>
      </c>
      <c r="AO597" s="3">
        <f t="shared" si="220"/>
        <v>730.4472021470375</v>
      </c>
      <c r="AP597" s="4">
        <f t="shared" si="221"/>
        <v>1.0885100843715205E-4</v>
      </c>
      <c r="AQ597" s="4">
        <f t="shared" si="227"/>
        <v>787.19399298990322</v>
      </c>
      <c r="AR597" s="4">
        <f t="shared" si="228"/>
        <v>7.7805045369176568E-2</v>
      </c>
      <c r="AS597" s="4">
        <f t="shared" si="229"/>
        <v>710.23072463408221</v>
      </c>
      <c r="AT597" s="4">
        <f t="shared" si="230"/>
        <v>2.7571011461416828E-2</v>
      </c>
      <c r="AU597" s="3">
        <f t="shared" si="231"/>
        <v>405.49781258101831</v>
      </c>
      <c r="AV597" s="4"/>
      <c r="AW597" s="4"/>
      <c r="AX597" s="4"/>
      <c r="AY597" s="4"/>
      <c r="AZ597" s="3">
        <f t="shared" si="222"/>
        <v>854.20266319431948</v>
      </c>
      <c r="BA597" s="3">
        <f t="shared" si="223"/>
        <v>15335.097889837001</v>
      </c>
      <c r="BB597" s="4">
        <f t="shared" si="224"/>
        <v>2.8747721864013316E-2</v>
      </c>
      <c r="BC597" s="4">
        <f t="shared" si="225"/>
        <v>0.16955153158852124</v>
      </c>
      <c r="BD597" s="4">
        <f t="shared" si="232"/>
        <v>1.8867890855823</v>
      </c>
      <c r="BE597" s="4"/>
    </row>
    <row r="598" spans="27:57" x14ac:dyDescent="0.2">
      <c r="AA598">
        <v>689.19546059630636</v>
      </c>
      <c r="AB598">
        <v>54.819852882863017</v>
      </c>
      <c r="AC598">
        <v>700</v>
      </c>
      <c r="AE598" s="3">
        <f t="shared" si="211"/>
        <v>737.17351715118218</v>
      </c>
      <c r="AF598" s="3">
        <f t="shared" si="212"/>
        <v>2301.8939107828628</v>
      </c>
      <c r="AG598" s="4">
        <f t="shared" si="213"/>
        <v>4.8461905622112682E-3</v>
      </c>
      <c r="AH598" s="4">
        <f t="shared" si="214"/>
        <v>6.9614585843853646E-2</v>
      </c>
      <c r="AI598" s="4">
        <f t="shared" si="226"/>
        <v>0.48219374204719617</v>
      </c>
      <c r="AJ598" s="3">
        <f t="shared" si="215"/>
        <v>887.55277955518613</v>
      </c>
      <c r="AK598" s="4">
        <f t="shared" si="216"/>
        <v>0.2878099614690684</v>
      </c>
      <c r="AL598" s="4">
        <f t="shared" si="217"/>
        <v>57.089212326662903</v>
      </c>
      <c r="AM598" s="3">
        <f t="shared" si="218"/>
        <v>876.51973285332974</v>
      </c>
      <c r="AN598" s="4">
        <f t="shared" si="219"/>
        <v>0.27180137271209898</v>
      </c>
      <c r="AO598" s="3">
        <f t="shared" si="220"/>
        <v>730.67960668397143</v>
      </c>
      <c r="AP598" s="4">
        <f t="shared" si="221"/>
        <v>6.0192134828880202E-2</v>
      </c>
      <c r="AQ598" s="4">
        <f t="shared" si="227"/>
        <v>782.9908467322108</v>
      </c>
      <c r="AR598" s="4">
        <f t="shared" si="228"/>
        <v>0.13609402774468465</v>
      </c>
      <c r="AS598" s="4">
        <f t="shared" si="229"/>
        <v>706.2610853108506</v>
      </c>
      <c r="AT598" s="4">
        <f t="shared" si="230"/>
        <v>2.4761661517298309E-2</v>
      </c>
      <c r="AU598" s="3">
        <f t="shared" si="231"/>
        <v>291.23554689766326</v>
      </c>
      <c r="AV598" s="4"/>
      <c r="AW598" s="4"/>
      <c r="AX598" s="4"/>
      <c r="AY598" s="4"/>
      <c r="AZ598" s="3">
        <f t="shared" si="222"/>
        <v>849.86000592118967</v>
      </c>
      <c r="BA598" s="3">
        <f t="shared" si="223"/>
        <v>25813.096124451484</v>
      </c>
      <c r="BB598" s="4">
        <f t="shared" si="224"/>
        <v>5.4344460547803786E-2</v>
      </c>
      <c r="BC598" s="4">
        <f t="shared" si="225"/>
        <v>0.2331189836710082</v>
      </c>
      <c r="BD598" s="4">
        <f t="shared" si="232"/>
        <v>2.9548651483340085</v>
      </c>
      <c r="BE598" s="4"/>
    </row>
    <row r="599" spans="27:57" x14ac:dyDescent="0.2">
      <c r="AA599">
        <v>700.90721837590763</v>
      </c>
      <c r="AB599">
        <v>55.3455047225954</v>
      </c>
      <c r="AC599">
        <v>700</v>
      </c>
      <c r="AE599" s="3">
        <f t="shared" si="211"/>
        <v>721.1488074259654</v>
      </c>
      <c r="AF599" s="3">
        <f t="shared" si="212"/>
        <v>409.72192727141856</v>
      </c>
      <c r="AG599" s="4">
        <f t="shared" si="213"/>
        <v>8.3400401545443022E-4</v>
      </c>
      <c r="AH599" s="4">
        <f t="shared" si="214"/>
        <v>2.8879127678211304E-2</v>
      </c>
      <c r="AI599" s="4">
        <f t="shared" si="226"/>
        <v>0.12992908276027584</v>
      </c>
      <c r="AJ599" s="3">
        <f t="shared" si="215"/>
        <v>867.13843984486539</v>
      </c>
      <c r="AK599" s="4">
        <f t="shared" si="216"/>
        <v>0.23716580042382346</v>
      </c>
      <c r="AL599" s="4">
        <f t="shared" si="217"/>
        <v>39.424360695115233</v>
      </c>
      <c r="AM599" s="3">
        <f t="shared" si="218"/>
        <v>856.14474544991344</v>
      </c>
      <c r="AN599" s="4">
        <f t="shared" si="219"/>
        <v>0.22148085082318195</v>
      </c>
      <c r="AO599" s="3">
        <f t="shared" si="220"/>
        <v>731.78816163489182</v>
      </c>
      <c r="AP599" s="4">
        <f t="shared" si="221"/>
        <v>4.405853221277891E-2</v>
      </c>
      <c r="AQ599" s="4">
        <f t="shared" si="227"/>
        <v>764.54099324688116</v>
      </c>
      <c r="AR599" s="4">
        <f t="shared" si="228"/>
        <v>9.078772939223137E-2</v>
      </c>
      <c r="AS599" s="4">
        <f t="shared" si="229"/>
        <v>688.8504062233477</v>
      </c>
      <c r="AT599" s="4">
        <f t="shared" si="230"/>
        <v>1.7201723475607965E-2</v>
      </c>
      <c r="AU599" s="3">
        <f t="shared" si="231"/>
        <v>145.36671928211678</v>
      </c>
      <c r="AV599" s="4"/>
      <c r="AW599" s="4"/>
      <c r="AX599" s="4"/>
      <c r="AY599" s="4"/>
      <c r="AZ599" s="3">
        <f t="shared" si="222"/>
        <v>830.73306222199631</v>
      </c>
      <c r="BA599" s="3">
        <f t="shared" si="223"/>
        <v>16854.749730349002</v>
      </c>
      <c r="BB599" s="4">
        <f t="shared" si="224"/>
        <v>3.4308461468498822E-2</v>
      </c>
      <c r="BC599" s="4">
        <f t="shared" si="225"/>
        <v>0.18522543418358836</v>
      </c>
      <c r="BD599" s="4">
        <f t="shared" si="232"/>
        <v>2.1104797940773747</v>
      </c>
      <c r="BE599" s="4"/>
    </row>
    <row r="600" spans="27:57" x14ac:dyDescent="0.2">
      <c r="AA600">
        <v>802.63413820420135</v>
      </c>
      <c r="AB600">
        <v>55.492526042897452</v>
      </c>
      <c r="AC600">
        <v>700</v>
      </c>
      <c r="AE600" s="3">
        <f t="shared" si="211"/>
        <v>716.77201666448593</v>
      </c>
      <c r="AF600" s="3">
        <f t="shared" si="212"/>
        <v>7372.3039153008622</v>
      </c>
      <c r="AG600" s="4">
        <f t="shared" si="213"/>
        <v>1.1443739817503171E-2</v>
      </c>
      <c r="AH600" s="4">
        <f t="shared" si="214"/>
        <v>0.10697541688398868</v>
      </c>
      <c r="AI600" s="4">
        <f t="shared" si="226"/>
        <v>0.99125364013421691</v>
      </c>
      <c r="AJ600" s="3">
        <f t="shared" si="215"/>
        <v>861.56430062972368</v>
      </c>
      <c r="AK600" s="4">
        <f t="shared" si="216"/>
        <v>7.342095186403555E-2</v>
      </c>
      <c r="AL600" s="4">
        <f t="shared" si="217"/>
        <v>4.3267086187840711</v>
      </c>
      <c r="AM600" s="3">
        <f t="shared" si="218"/>
        <v>850.58197508933335</v>
      </c>
      <c r="AN600" s="4">
        <f t="shared" si="219"/>
        <v>5.9738098098356E-2</v>
      </c>
      <c r="AO600" s="3">
        <f t="shared" si="220"/>
        <v>732.11580871398871</v>
      </c>
      <c r="AP600" s="4">
        <f t="shared" si="221"/>
        <v>8.785862217122864E-2</v>
      </c>
      <c r="AQ600" s="4">
        <f t="shared" si="227"/>
        <v>759.51717301344979</v>
      </c>
      <c r="AR600" s="4">
        <f t="shared" si="228"/>
        <v>5.3719326326214643E-2</v>
      </c>
      <c r="AS600" s="4">
        <f t="shared" si="229"/>
        <v>684.1136367694919</v>
      </c>
      <c r="AT600" s="4">
        <f t="shared" si="230"/>
        <v>0.14766441619326709</v>
      </c>
      <c r="AU600" s="3">
        <f t="shared" si="231"/>
        <v>14047.109260334964</v>
      </c>
      <c r="AV600" s="4"/>
      <c r="AW600" s="4"/>
      <c r="AX600" s="4"/>
      <c r="AY600" s="4"/>
      <c r="AZ600" s="3">
        <f t="shared" si="222"/>
        <v>825.50638901441937</v>
      </c>
      <c r="BA600" s="3">
        <f t="shared" si="223"/>
        <v>523.13985712551892</v>
      </c>
      <c r="BB600" s="4">
        <f t="shared" si="224"/>
        <v>8.1204959560676282E-4</v>
      </c>
      <c r="BC600" s="4">
        <f t="shared" si="225"/>
        <v>2.8496483916560001E-2</v>
      </c>
      <c r="BD600" s="4">
        <f t="shared" si="232"/>
        <v>0.13628426916212308</v>
      </c>
      <c r="BE600" s="4"/>
    </row>
    <row r="601" spans="27:57" x14ac:dyDescent="0.2">
      <c r="AA601">
        <v>740.67291511340511</v>
      </c>
      <c r="AB601">
        <v>57.237870065697031</v>
      </c>
      <c r="AC601">
        <v>700</v>
      </c>
      <c r="AE601" s="3">
        <f t="shared" si="211"/>
        <v>668.05790492079495</v>
      </c>
      <c r="AF601" s="3">
        <f t="shared" si="212"/>
        <v>5272.9397052728773</v>
      </c>
      <c r="AG601" s="4">
        <f t="shared" si="213"/>
        <v>9.6116927138124534E-3</v>
      </c>
      <c r="AH601" s="4">
        <f t="shared" si="214"/>
        <v>9.8039240683577583E-2</v>
      </c>
      <c r="AI601" s="4">
        <f t="shared" si="226"/>
        <v>0.83543591279147722</v>
      </c>
      <c r="AJ601" s="3">
        <f t="shared" si="215"/>
        <v>799.58401654410466</v>
      </c>
      <c r="AK601" s="4">
        <f t="shared" si="216"/>
        <v>7.9537269729485938E-2</v>
      </c>
      <c r="AL601" s="4">
        <f t="shared" si="217"/>
        <v>4.6856281645546547</v>
      </c>
      <c r="AM601" s="3">
        <f t="shared" si="218"/>
        <v>788.74707288662159</v>
      </c>
      <c r="AN601" s="4">
        <f t="shared" si="219"/>
        <v>6.4906056090704767E-2</v>
      </c>
      <c r="AO601" s="3">
        <f t="shared" si="220"/>
        <v>736.54213063074462</v>
      </c>
      <c r="AP601" s="4">
        <f t="shared" si="221"/>
        <v>5.577069713731897E-3</v>
      </c>
      <c r="AQ601" s="4">
        <f t="shared" si="227"/>
        <v>704.06620423082302</v>
      </c>
      <c r="AR601" s="4">
        <f t="shared" si="228"/>
        <v>4.9423585142136871E-2</v>
      </c>
      <c r="AS601" s="4">
        <f t="shared" si="229"/>
        <v>631.95456968969836</v>
      </c>
      <c r="AT601" s="4">
        <f t="shared" si="230"/>
        <v>0.14678320646713641</v>
      </c>
      <c r="AU601" s="3">
        <f t="shared" si="231"/>
        <v>11819.678631668419</v>
      </c>
      <c r="AV601" s="4"/>
      <c r="AW601" s="4"/>
      <c r="AX601" s="4"/>
      <c r="AY601" s="4"/>
      <c r="AZ601" s="3">
        <f t="shared" si="222"/>
        <v>767.27234577921354</v>
      </c>
      <c r="BA601" s="3">
        <f t="shared" si="223"/>
        <v>707.52971174514971</v>
      </c>
      <c r="BB601" s="4">
        <f t="shared" si="224"/>
        <v>1.2897090722251586E-3</v>
      </c>
      <c r="BC601" s="4">
        <f t="shared" si="225"/>
        <v>3.5912519714232788E-2</v>
      </c>
      <c r="BD601" s="4">
        <f t="shared" si="232"/>
        <v>0.18521751279432849</v>
      </c>
      <c r="BE601" s="4"/>
    </row>
    <row r="602" spans="27:57" x14ac:dyDescent="0.2">
      <c r="AA602">
        <v>646.65422014198725</v>
      </c>
      <c r="AB602">
        <v>57.290162690746733</v>
      </c>
      <c r="AC602">
        <v>700</v>
      </c>
      <c r="AE602" s="3">
        <f t="shared" si="211"/>
        <v>666.68502527971157</v>
      </c>
      <c r="AF602" s="3">
        <f t="shared" si="212"/>
        <v>401.23315446548281</v>
      </c>
      <c r="AG602" s="4">
        <f t="shared" si="213"/>
        <v>9.5951679277581168E-4</v>
      </c>
      <c r="AH602" s="4">
        <f t="shared" si="214"/>
        <v>3.0976068065133956E-2</v>
      </c>
      <c r="AI602" s="4">
        <f t="shared" si="226"/>
        <v>0.13863583195720544</v>
      </c>
      <c r="AJ602" s="3">
        <f t="shared" si="215"/>
        <v>797.83918688877577</v>
      </c>
      <c r="AK602" s="4">
        <f t="shared" si="216"/>
        <v>0.23379568560395772</v>
      </c>
      <c r="AL602" s="4">
        <f t="shared" si="217"/>
        <v>35.346392953576974</v>
      </c>
      <c r="AM602" s="3">
        <f t="shared" si="218"/>
        <v>787.00686078793228</v>
      </c>
      <c r="AN602" s="4">
        <f t="shared" si="219"/>
        <v>0.21704434344390036</v>
      </c>
      <c r="AO602" s="3">
        <f t="shared" si="220"/>
        <v>736.68895018784895</v>
      </c>
      <c r="AP602" s="4">
        <f t="shared" si="221"/>
        <v>0.13923164380817399</v>
      </c>
      <c r="AQ602" s="4">
        <f t="shared" si="227"/>
        <v>702.51622633833199</v>
      </c>
      <c r="AR602" s="4">
        <f t="shared" si="228"/>
        <v>8.638620835734899E-2</v>
      </c>
      <c r="AS602" s="4">
        <f t="shared" si="229"/>
        <v>630.50002356584787</v>
      </c>
      <c r="AT602" s="4">
        <f t="shared" si="230"/>
        <v>2.4981197173030701E-2</v>
      </c>
      <c r="AU602" s="3">
        <f t="shared" si="231"/>
        <v>260.95806702055341</v>
      </c>
      <c r="AV602" s="4"/>
      <c r="AW602" s="4"/>
      <c r="AX602" s="4"/>
      <c r="AY602" s="4"/>
      <c r="AZ602" s="3">
        <f t="shared" si="222"/>
        <v>765.62986144179411</v>
      </c>
      <c r="BA602" s="3">
        <f t="shared" si="223"/>
        <v>14155.203222700306</v>
      </c>
      <c r="BB602" s="4">
        <f t="shared" si="224"/>
        <v>3.3851029124024379E-2</v>
      </c>
      <c r="BC602" s="4">
        <f t="shared" si="225"/>
        <v>0.18398649168899434</v>
      </c>
      <c r="BD602" s="4">
        <f t="shared" si="232"/>
        <v>2.0068502432142874</v>
      </c>
      <c r="BE602" s="4"/>
    </row>
    <row r="603" spans="27:57" x14ac:dyDescent="0.2">
      <c r="AA603">
        <v>614.56341009031757</v>
      </c>
      <c r="AB603">
        <v>58.553862777424527</v>
      </c>
      <c r="AC603">
        <v>700</v>
      </c>
      <c r="AE603" s="3">
        <f t="shared" si="211"/>
        <v>634.89820157669578</v>
      </c>
      <c r="AF603" s="3">
        <f t="shared" si="212"/>
        <v>413.50374479447964</v>
      </c>
      <c r="AG603" s="4">
        <f t="shared" si="213"/>
        <v>1.0948283827585678E-3</v>
      </c>
      <c r="AH603" s="4">
        <f t="shared" si="214"/>
        <v>3.3088190986491961E-2</v>
      </c>
      <c r="AI603" s="4">
        <f t="shared" si="226"/>
        <v>0.1492082667842641</v>
      </c>
      <c r="AJ603" s="3">
        <f t="shared" si="215"/>
        <v>757.4774472371015</v>
      </c>
      <c r="AK603" s="4">
        <f t="shared" si="216"/>
        <v>0.23254563288397037</v>
      </c>
      <c r="AL603" s="4">
        <f t="shared" si="217"/>
        <v>33.234035216302118</v>
      </c>
      <c r="AM603" s="3">
        <f t="shared" si="218"/>
        <v>746.76048803714252</v>
      </c>
      <c r="AN603" s="4">
        <f t="shared" si="219"/>
        <v>0.21510730345530493</v>
      </c>
      <c r="AO603" s="3">
        <f t="shared" si="220"/>
        <v>740.46118021953532</v>
      </c>
      <c r="AP603" s="4">
        <f t="shared" si="221"/>
        <v>0.20485724997964902</v>
      </c>
      <c r="AQ603" s="4">
        <f t="shared" si="227"/>
        <v>666.83350680699675</v>
      </c>
      <c r="AR603" s="4">
        <f t="shared" si="228"/>
        <v>8.5052406079622361E-2</v>
      </c>
      <c r="AS603" s="4">
        <f t="shared" si="229"/>
        <v>597.06953543221061</v>
      </c>
      <c r="AT603" s="4">
        <f t="shared" si="230"/>
        <v>2.846553239402265E-2</v>
      </c>
      <c r="AU603" s="3">
        <f t="shared" si="231"/>
        <v>306.03565055355693</v>
      </c>
      <c r="AV603" s="4"/>
      <c r="AW603" s="4"/>
      <c r="AX603" s="4"/>
      <c r="AY603" s="4"/>
      <c r="AZ603" s="3">
        <f t="shared" si="222"/>
        <v>727.58793625865121</v>
      </c>
      <c r="BA603" s="3">
        <f t="shared" si="223"/>
        <v>12774.543515576335</v>
      </c>
      <c r="BB603" s="4">
        <f t="shared" si="224"/>
        <v>3.3822989498169358E-2</v>
      </c>
      <c r="BC603" s="4">
        <f t="shared" si="225"/>
        <v>0.18391027567313731</v>
      </c>
      <c r="BD603" s="4">
        <f t="shared" si="232"/>
        <v>1.9552051968085395</v>
      </c>
      <c r="BE603" s="4"/>
    </row>
    <row r="604" spans="27:57" x14ac:dyDescent="0.2">
      <c r="AA604">
        <v>684.39030148053848</v>
      </c>
      <c r="AB604">
        <v>58.865011663077873</v>
      </c>
      <c r="AC604">
        <v>700</v>
      </c>
      <c r="AE604" s="3">
        <f t="shared" si="211"/>
        <v>627.46111269493849</v>
      </c>
      <c r="AF604" s="3">
        <f t="shared" si="212"/>
        <v>3240.9325357864836</v>
      </c>
      <c r="AG604" s="4">
        <f t="shared" si="213"/>
        <v>6.9193021825874265E-3</v>
      </c>
      <c r="AH604" s="4">
        <f t="shared" si="214"/>
        <v>8.3182342973658938E-2</v>
      </c>
      <c r="AI604" s="4">
        <f t="shared" si="226"/>
        <v>0.62762270530720399</v>
      </c>
      <c r="AJ604" s="3">
        <f t="shared" si="215"/>
        <v>748.04541237992169</v>
      </c>
      <c r="AK604" s="4">
        <f t="shared" si="216"/>
        <v>9.3009954643831716E-2</v>
      </c>
      <c r="AL604" s="4">
        <f t="shared" si="217"/>
        <v>5.9205589775997094</v>
      </c>
      <c r="AM604" s="3">
        <f t="shared" si="218"/>
        <v>737.35785624686469</v>
      </c>
      <c r="AN604" s="4">
        <f t="shared" si="219"/>
        <v>7.7393783418236245E-2</v>
      </c>
      <c r="AO604" s="3">
        <f t="shared" si="220"/>
        <v>741.45222785964791</v>
      </c>
      <c r="AP604" s="4">
        <f t="shared" si="221"/>
        <v>8.337629311179251E-2</v>
      </c>
      <c r="AQ604" s="4">
        <f t="shared" si="227"/>
        <v>658.54264447064384</v>
      </c>
      <c r="AR604" s="4">
        <f t="shared" si="228"/>
        <v>3.7767421534142906E-2</v>
      </c>
      <c r="AS604" s="4">
        <f t="shared" si="229"/>
        <v>589.31770624799083</v>
      </c>
      <c r="AT604" s="4">
        <f t="shared" si="230"/>
        <v>0.13891575468979842</v>
      </c>
      <c r="AU604" s="3">
        <f t="shared" si="231"/>
        <v>9038.7983642518429</v>
      </c>
      <c r="AV604" s="4"/>
      <c r="AW604" s="4"/>
      <c r="AX604" s="4"/>
      <c r="AY604" s="4"/>
      <c r="AZ604" s="3">
        <f t="shared" si="222"/>
        <v>718.68483923270128</v>
      </c>
      <c r="BA604" s="3">
        <f t="shared" si="223"/>
        <v>1176.1153196345192</v>
      </c>
      <c r="BB604" s="4">
        <f t="shared" si="224"/>
        <v>2.5109739892030174E-3</v>
      </c>
      <c r="BC604" s="4">
        <f t="shared" si="225"/>
        <v>5.0109619727184293E-2</v>
      </c>
      <c r="BD604" s="4">
        <f t="shared" si="232"/>
        <v>0.29344964179126487</v>
      </c>
      <c r="BE604" s="4"/>
    </row>
    <row r="605" spans="27:57" x14ac:dyDescent="0.2">
      <c r="AA605">
        <v>575.93926706052412</v>
      </c>
      <c r="AB605">
        <v>60.16478260585307</v>
      </c>
      <c r="AC605">
        <v>700</v>
      </c>
      <c r="AE605" s="3">
        <f t="shared" si="211"/>
        <v>597.91918622595063</v>
      </c>
      <c r="AF605" s="3">
        <f t="shared" si="212"/>
        <v>483.11684651868353</v>
      </c>
      <c r="AG605" s="4">
        <f t="shared" si="213"/>
        <v>1.456460809326003E-3</v>
      </c>
      <c r="AH605" s="4">
        <f t="shared" si="214"/>
        <v>3.8163605821856024E-2</v>
      </c>
      <c r="AI605" s="4">
        <f t="shared" si="226"/>
        <v>0.17892146561158392</v>
      </c>
      <c r="AJ605" s="3">
        <f t="shared" si="215"/>
        <v>710.62840628677043</v>
      </c>
      <c r="AK605" s="4">
        <f t="shared" si="216"/>
        <v>0.2338599691486084</v>
      </c>
      <c r="AL605" s="4">
        <f t="shared" si="217"/>
        <v>31.498397944102589</v>
      </c>
      <c r="AM605" s="3">
        <f t="shared" si="218"/>
        <v>700.06715604289229</v>
      </c>
      <c r="AN605" s="4">
        <f t="shared" si="219"/>
        <v>0.21552253176952399</v>
      </c>
      <c r="AO605" s="3">
        <f t="shared" si="220"/>
        <v>745.83175228550056</v>
      </c>
      <c r="AP605" s="4">
        <f t="shared" si="221"/>
        <v>0.29498333407977689</v>
      </c>
      <c r="AQ605" s="4">
        <f t="shared" si="227"/>
        <v>625.83223438592915</v>
      </c>
      <c r="AR605" s="4">
        <f t="shared" si="228"/>
        <v>8.6628869012610493E-2</v>
      </c>
      <c r="AS605" s="4">
        <f t="shared" si="229"/>
        <v>558.79555036138561</v>
      </c>
      <c r="AT605" s="4">
        <f t="shared" si="230"/>
        <v>2.9766535604763542E-2</v>
      </c>
      <c r="AU605" s="3">
        <f t="shared" si="231"/>
        <v>293.90702226032056</v>
      </c>
      <c r="AV605" s="4"/>
      <c r="AW605" s="4"/>
      <c r="AX605" s="4"/>
      <c r="AY605" s="4"/>
      <c r="AZ605" s="3">
        <f t="shared" si="222"/>
        <v>683.31693826019648</v>
      </c>
      <c r="BA605" s="3">
        <f t="shared" si="223"/>
        <v>11529.964272264948</v>
      </c>
      <c r="BB605" s="4">
        <f t="shared" si="224"/>
        <v>3.4759585008248044E-2</v>
      </c>
      <c r="BC605" s="4">
        <f t="shared" si="225"/>
        <v>0.18643922604497168</v>
      </c>
      <c r="BD605" s="4">
        <f t="shared" si="232"/>
        <v>1.9319428796040339</v>
      </c>
      <c r="BE605" s="4"/>
    </row>
    <row r="606" spans="27:57" x14ac:dyDescent="0.2">
      <c r="AA606">
        <v>556.0363130123136</v>
      </c>
      <c r="AB606">
        <v>60.204899110417195</v>
      </c>
      <c r="AC606">
        <v>700</v>
      </c>
      <c r="AE606" s="3">
        <f t="shared" si="211"/>
        <v>597.04467318887555</v>
      </c>
      <c r="AF606" s="3">
        <f t="shared" si="212"/>
        <v>1681.6856043706321</v>
      </c>
      <c r="AG606" s="4">
        <f t="shared" si="213"/>
        <v>5.439243440327428E-3</v>
      </c>
      <c r="AH606" s="4">
        <f t="shared" si="214"/>
        <v>7.3751226703882206E-2</v>
      </c>
      <c r="AI606" s="4">
        <f t="shared" si="226"/>
        <v>0.47228641107801228</v>
      </c>
      <c r="AJ606" s="3">
        <f t="shared" si="215"/>
        <v>709.52206927312056</v>
      </c>
      <c r="AK606" s="4">
        <f t="shared" si="216"/>
        <v>0.27603549025296836</v>
      </c>
      <c r="AL606" s="4">
        <f t="shared" si="217"/>
        <v>42.367515976299458</v>
      </c>
      <c r="AM606" s="3">
        <f t="shared" si="218"/>
        <v>698.96479643057671</v>
      </c>
      <c r="AN606" s="4">
        <f t="shared" si="219"/>
        <v>0.25704882949811575</v>
      </c>
      <c r="AO606" s="3">
        <f t="shared" si="220"/>
        <v>745.97271704105606</v>
      </c>
      <c r="AP606" s="4">
        <f t="shared" si="221"/>
        <v>0.34158992782281877</v>
      </c>
      <c r="AQ606" s="4">
        <f t="shared" si="227"/>
        <v>624.86943596414233</v>
      </c>
      <c r="AR606" s="4">
        <f t="shared" si="228"/>
        <v>0.12379249581547455</v>
      </c>
      <c r="AS606" s="4">
        <f t="shared" si="229"/>
        <v>557.89870159728184</v>
      </c>
      <c r="AT606" s="4">
        <f t="shared" si="230"/>
        <v>3.349401003827965E-3</v>
      </c>
      <c r="AU606" s="3">
        <f t="shared" si="231"/>
        <v>3.4684912414200175</v>
      </c>
      <c r="AV606" s="4"/>
      <c r="AW606" s="4"/>
      <c r="AX606" s="4"/>
      <c r="AY606" s="4"/>
      <c r="AZ606" s="3">
        <f t="shared" si="222"/>
        <v>682.26999207616723</v>
      </c>
      <c r="BA606" s="3">
        <f t="shared" si="223"/>
        <v>15934.941729995999</v>
      </c>
      <c r="BB606" s="4">
        <f t="shared" si="224"/>
        <v>5.1539970997919154E-2</v>
      </c>
      <c r="BC606" s="4">
        <f t="shared" si="225"/>
        <v>0.22702416390754346</v>
      </c>
      <c r="BD606" s="4">
        <f t="shared" si="232"/>
        <v>2.5507018951480109</v>
      </c>
      <c r="BE606" s="4"/>
    </row>
    <row r="607" spans="27:57" x14ac:dyDescent="0.2">
      <c r="AA607">
        <v>642.27212907347007</v>
      </c>
      <c r="AB607">
        <v>60.625755407474088</v>
      </c>
      <c r="AC607">
        <v>700</v>
      </c>
      <c r="AE607" s="3">
        <f t="shared" si="211"/>
        <v>587.99803023817503</v>
      </c>
      <c r="AF607" s="3">
        <f t="shared" si="212"/>
        <v>2945.6778043833738</v>
      </c>
      <c r="AG607" s="4">
        <f t="shared" si="213"/>
        <v>7.1408036139699038E-3</v>
      </c>
      <c r="AH607" s="4">
        <f t="shared" si="214"/>
        <v>8.4503275758812474E-2</v>
      </c>
      <c r="AI607" s="4">
        <f t="shared" si="226"/>
        <v>0.62254371823032151</v>
      </c>
      <c r="AJ607" s="3">
        <f t="shared" si="215"/>
        <v>698.08198315487778</v>
      </c>
      <c r="AK607" s="4">
        <f t="shared" si="216"/>
        <v>8.6894404342156298E-2</v>
      </c>
      <c r="AL607" s="4">
        <f t="shared" si="217"/>
        <v>4.8495640268265827</v>
      </c>
      <c r="AM607" s="3">
        <f t="shared" si="218"/>
        <v>687.5666855591262</v>
      </c>
      <c r="AN607" s="4">
        <f t="shared" si="219"/>
        <v>7.0522375851801669E-2</v>
      </c>
      <c r="AO607" s="3">
        <f t="shared" si="220"/>
        <v>747.47117522980943</v>
      </c>
      <c r="AP607" s="4">
        <f t="shared" si="221"/>
        <v>0.16379201493313678</v>
      </c>
      <c r="AQ607" s="4">
        <f t="shared" si="227"/>
        <v>614.92835736372831</v>
      </c>
      <c r="AR607" s="4">
        <f t="shared" si="228"/>
        <v>4.2573498789660047E-2</v>
      </c>
      <c r="AS607" s="4">
        <f t="shared" si="229"/>
        <v>548.6439046455705</v>
      </c>
      <c r="AT607" s="4">
        <f t="shared" si="230"/>
        <v>0.14577656446491913</v>
      </c>
      <c r="AU607" s="3">
        <f t="shared" si="231"/>
        <v>8766.2444095211285</v>
      </c>
      <c r="AV607" s="4"/>
      <c r="AW607" s="4"/>
      <c r="AX607" s="4"/>
      <c r="AY607" s="4"/>
      <c r="AZ607" s="3">
        <f t="shared" si="222"/>
        <v>671.4400055611128</v>
      </c>
      <c r="BA607" s="3">
        <f t="shared" si="223"/>
        <v>850.76501879838156</v>
      </c>
      <c r="BB607" s="4">
        <f t="shared" si="224"/>
        <v>2.0623932162011798E-3</v>
      </c>
      <c r="BC607" s="4">
        <f t="shared" si="225"/>
        <v>4.5413579645312917E-2</v>
      </c>
      <c r="BD607" s="4">
        <f t="shared" si="232"/>
        <v>0.24526644817240764</v>
      </c>
      <c r="BE607" s="4"/>
    </row>
    <row r="608" spans="27:57" x14ac:dyDescent="0.2">
      <c r="AA608">
        <v>573.23416207829507</v>
      </c>
      <c r="AB608">
        <v>60.897798625359243</v>
      </c>
      <c r="AC608">
        <v>700</v>
      </c>
      <c r="AE608" s="3">
        <f t="shared" si="211"/>
        <v>582.27176956384392</v>
      </c>
      <c r="AF608" s="3">
        <f t="shared" si="212"/>
        <v>81.678349062848554</v>
      </c>
      <c r="AG608" s="4">
        <f t="shared" si="213"/>
        <v>2.4856662872561669E-4</v>
      </c>
      <c r="AH608" s="4">
        <f t="shared" si="214"/>
        <v>1.5765995963643295E-2</v>
      </c>
      <c r="AI608" s="4">
        <f t="shared" si="226"/>
        <v>4.7396704784491872E-2</v>
      </c>
      <c r="AJ608" s="3">
        <f t="shared" si="215"/>
        <v>690.84532747929688</v>
      </c>
      <c r="AK608" s="4">
        <f t="shared" si="216"/>
        <v>0.20517124271623211</v>
      </c>
      <c r="AL608" s="4">
        <f t="shared" si="217"/>
        <v>24.130428962627864</v>
      </c>
      <c r="AM608" s="3">
        <f t="shared" si="218"/>
        <v>680.35739110990812</v>
      </c>
      <c r="AN608" s="4">
        <f t="shared" si="219"/>
        <v>0.18687516571453333</v>
      </c>
      <c r="AO608" s="3">
        <f t="shared" si="220"/>
        <v>748.45835227180009</v>
      </c>
      <c r="AP608" s="4">
        <f t="shared" si="221"/>
        <v>0.30567646135781429</v>
      </c>
      <c r="AQ608" s="4">
        <f t="shared" si="227"/>
        <v>608.65380965684051</v>
      </c>
      <c r="AR608" s="4">
        <f t="shared" si="228"/>
        <v>6.1789142939648545E-2</v>
      </c>
      <c r="AS608" s="4">
        <f t="shared" si="229"/>
        <v>542.80760313959718</v>
      </c>
      <c r="AT608" s="4">
        <f t="shared" si="230"/>
        <v>5.307876074305231E-2</v>
      </c>
      <c r="AU608" s="3">
        <f t="shared" si="231"/>
        <v>925.77548885005672</v>
      </c>
      <c r="AV608" s="4"/>
      <c r="AW608" s="4"/>
      <c r="AX608" s="4"/>
      <c r="AY608" s="4"/>
      <c r="AZ608" s="3">
        <f t="shared" si="222"/>
        <v>664.58548336594936</v>
      </c>
      <c r="BA608" s="3">
        <f t="shared" si="223"/>
        <v>8345.0639010002396</v>
      </c>
      <c r="BB608" s="4">
        <f t="shared" si="224"/>
        <v>2.5396012825569851E-2</v>
      </c>
      <c r="BC608" s="4">
        <f t="shared" si="225"/>
        <v>0.1593612651354458</v>
      </c>
      <c r="BD608" s="4">
        <f t="shared" si="232"/>
        <v>1.523141269565637</v>
      </c>
      <c r="BE608" s="4"/>
    </row>
    <row r="609" spans="27:57" x14ac:dyDescent="0.2">
      <c r="AA609">
        <v>522.5477093890172</v>
      </c>
      <c r="AB609">
        <v>63.093767353316849</v>
      </c>
      <c r="AC609">
        <v>700</v>
      </c>
      <c r="AE609" s="3">
        <f t="shared" si="211"/>
        <v>539.27178468696604</v>
      </c>
      <c r="AF609" s="3">
        <f t="shared" si="212"/>
        <v>279.69469457146272</v>
      </c>
      <c r="AG609" s="4">
        <f t="shared" si="213"/>
        <v>1.0243121679939327E-3</v>
      </c>
      <c r="AH609" s="4">
        <f t="shared" si="214"/>
        <v>3.2004877253223964E-2</v>
      </c>
      <c r="AI609" s="4">
        <f t="shared" si="226"/>
        <v>0.13088420006301654</v>
      </c>
      <c r="AJ609" s="3">
        <f t="shared" si="215"/>
        <v>636.62932218787921</v>
      </c>
      <c r="AK609" s="4">
        <f t="shared" si="216"/>
        <v>0.21831808033806255</v>
      </c>
      <c r="AL609" s="4">
        <f t="shared" si="217"/>
        <v>24.9060787081177</v>
      </c>
      <c r="AM609" s="3">
        <f t="shared" si="218"/>
        <v>626.36743267383122</v>
      </c>
      <c r="AN609" s="4">
        <f t="shared" si="219"/>
        <v>0.19867989356647264</v>
      </c>
      <c r="AO609" s="3">
        <f t="shared" si="220"/>
        <v>756.90919758013536</v>
      </c>
      <c r="AP609" s="4">
        <f t="shared" si="221"/>
        <v>0.44849778112154121</v>
      </c>
      <c r="AQ609" s="4">
        <f t="shared" si="227"/>
        <v>561.98634615745254</v>
      </c>
      <c r="AR609" s="4">
        <f t="shared" si="228"/>
        <v>7.5473753036920804E-2</v>
      </c>
      <c r="AS609" s="4">
        <f t="shared" si="229"/>
        <v>499.52976948904865</v>
      </c>
      <c r="AT609" s="4">
        <f t="shared" si="230"/>
        <v>4.4049451344609303E-2</v>
      </c>
      <c r="AU609" s="3">
        <f t="shared" si="231"/>
        <v>529.82555723856433</v>
      </c>
      <c r="AV609" s="4"/>
      <c r="AW609" s="4"/>
      <c r="AX609" s="4"/>
      <c r="AY609" s="4"/>
      <c r="AZ609" s="3">
        <f t="shared" si="222"/>
        <v>613.13867673460516</v>
      </c>
      <c r="BA609" s="3">
        <f t="shared" si="223"/>
        <v>8206.7233646093828</v>
      </c>
      <c r="BB609" s="4">
        <f t="shared" si="224"/>
        <v>3.0055080646449954E-2</v>
      </c>
      <c r="BC609" s="4">
        <f t="shared" si="225"/>
        <v>0.17336401197033355</v>
      </c>
      <c r="BD609" s="4">
        <f t="shared" si="232"/>
        <v>1.6500663106104423</v>
      </c>
      <c r="BE609" s="4"/>
    </row>
    <row r="610" spans="27:57" x14ac:dyDescent="0.2">
      <c r="AA610">
        <v>582.94487880642987</v>
      </c>
      <c r="AB610">
        <v>64.187874617232524</v>
      </c>
      <c r="AC610">
        <v>700</v>
      </c>
      <c r="AE610" s="3">
        <f t="shared" si="211"/>
        <v>519.78939997356565</v>
      </c>
      <c r="AF610" s="3">
        <f t="shared" si="212"/>
        <v>3988.6145066083604</v>
      </c>
      <c r="AG610" s="4">
        <f t="shared" si="213"/>
        <v>1.173726963997671E-2</v>
      </c>
      <c r="AH610" s="4">
        <f t="shared" si="214"/>
        <v>0.1083386802576841</v>
      </c>
      <c r="AI610" s="4">
        <f t="shared" si="226"/>
        <v>0.86097205779465869</v>
      </c>
      <c r="AJ610" s="3">
        <f t="shared" si="215"/>
        <v>612.14715458239459</v>
      </c>
      <c r="AK610" s="4">
        <f t="shared" si="216"/>
        <v>5.0094403154816121E-2</v>
      </c>
      <c r="AL610" s="4">
        <f t="shared" si="217"/>
        <v>1.4628705757592977</v>
      </c>
      <c r="AM610" s="3">
        <f t="shared" si="218"/>
        <v>602.00036122380561</v>
      </c>
      <c r="AN610" s="4">
        <f t="shared" si="219"/>
        <v>3.2688309152644986E-2</v>
      </c>
      <c r="AO610" s="3">
        <f t="shared" si="220"/>
        <v>761.40200440854767</v>
      </c>
      <c r="AP610" s="4">
        <f t="shared" si="221"/>
        <v>0.30613035998790461</v>
      </c>
      <c r="AQ610" s="4">
        <f t="shared" si="227"/>
        <v>541.10748088355672</v>
      </c>
      <c r="AR610" s="4">
        <f t="shared" si="228"/>
        <v>7.1769046172143316E-2</v>
      </c>
      <c r="AS610" s="4">
        <f t="shared" si="229"/>
        <v>480.24645573232516</v>
      </c>
      <c r="AT610" s="4">
        <f t="shared" si="230"/>
        <v>0.17617175621197334</v>
      </c>
      <c r="AU610" s="3">
        <f t="shared" si="231"/>
        <v>10546.966101907803</v>
      </c>
      <c r="AV610" s="4"/>
      <c r="AW610" s="4"/>
      <c r="AX610" s="4"/>
      <c r="AY610" s="4"/>
      <c r="AZ610" s="3">
        <f t="shared" si="222"/>
        <v>589.85273033388762</v>
      </c>
      <c r="BA610" s="3">
        <f t="shared" si="223"/>
        <v>47.718412725400384</v>
      </c>
      <c r="BB610" s="4">
        <f t="shared" si="224"/>
        <v>1.4042065885830032E-4</v>
      </c>
      <c r="BC610" s="4">
        <f t="shared" si="225"/>
        <v>1.1849922314441572E-2</v>
      </c>
      <c r="BD610" s="4">
        <f t="shared" si="232"/>
        <v>3.1144904282738344E-2</v>
      </c>
      <c r="BE610" s="4"/>
    </row>
    <row r="611" spans="27:57" x14ac:dyDescent="0.2">
      <c r="AA611">
        <v>481.51576684148307</v>
      </c>
      <c r="AB611">
        <v>64.545075919405221</v>
      </c>
      <c r="AC611">
        <v>700</v>
      </c>
      <c r="AE611" s="3">
        <f t="shared" si="211"/>
        <v>513.68205654569192</v>
      </c>
      <c r="AF611" s="3">
        <f t="shared" si="212"/>
        <v>1034.6701933350923</v>
      </c>
      <c r="AG611" s="4">
        <f t="shared" si="213"/>
        <v>4.4625275832141254E-3</v>
      </c>
      <c r="AH611" s="4">
        <f t="shared" si="214"/>
        <v>6.6802152534286841E-2</v>
      </c>
      <c r="AI611" s="4">
        <f t="shared" si="226"/>
        <v>0.37887063102685675</v>
      </c>
      <c r="AJ611" s="3">
        <f t="shared" si="215"/>
        <v>604.48417596451054</v>
      </c>
      <c r="AK611" s="4">
        <f t="shared" si="216"/>
        <v>0.25537774168775901</v>
      </c>
      <c r="AL611" s="4">
        <f t="shared" si="217"/>
        <v>31.403394620775181</v>
      </c>
      <c r="AM611" s="3">
        <f t="shared" si="218"/>
        <v>594.37519178686262</v>
      </c>
      <c r="AN611" s="4">
        <f t="shared" si="219"/>
        <v>0.23438365411310264</v>
      </c>
      <c r="AO611" s="3">
        <f t="shared" si="220"/>
        <v>762.90441513896019</v>
      </c>
      <c r="AP611" s="4">
        <f t="shared" si="221"/>
        <v>0.58438096460112676</v>
      </c>
      <c r="AQ611" s="4">
        <f t="shared" si="227"/>
        <v>534.59675716421953</v>
      </c>
      <c r="AR611" s="4">
        <f t="shared" si="228"/>
        <v>0.1102372839645995</v>
      </c>
      <c r="AS611" s="4">
        <f t="shared" si="229"/>
        <v>474.24390887471679</v>
      </c>
      <c r="AT611" s="4">
        <f t="shared" si="230"/>
        <v>1.5102014238217462E-2</v>
      </c>
      <c r="AU611" s="3">
        <f t="shared" si="231"/>
        <v>52.879918288822168</v>
      </c>
      <c r="AV611" s="4"/>
      <c r="AW611" s="4"/>
      <c r="AX611" s="4"/>
      <c r="AY611" s="4"/>
      <c r="AZ611" s="3">
        <f t="shared" si="222"/>
        <v>582.55722236088957</v>
      </c>
      <c r="BA611" s="3">
        <f t="shared" si="223"/>
        <v>10209.375733480201</v>
      </c>
      <c r="BB611" s="4">
        <f t="shared" si="224"/>
        <v>4.4032988590497875E-2</v>
      </c>
      <c r="BC611" s="4">
        <f t="shared" si="225"/>
        <v>0.20984038836815441</v>
      </c>
      <c r="BD611" s="4">
        <f t="shared" si="232"/>
        <v>2.1093025525166653</v>
      </c>
      <c r="BE611" s="4"/>
    </row>
    <row r="612" spans="27:57" x14ac:dyDescent="0.2">
      <c r="AA612">
        <v>488.97277797314791</v>
      </c>
      <c r="AB612">
        <v>64.890339475865275</v>
      </c>
      <c r="AC612">
        <v>700</v>
      </c>
      <c r="AE612" s="3">
        <f t="shared" si="211"/>
        <v>507.89181524786784</v>
      </c>
      <c r="AF612" s="3">
        <f t="shared" si="212"/>
        <v>357.92997140224196</v>
      </c>
      <c r="AG612" s="4">
        <f t="shared" si="213"/>
        <v>1.4970237903414096E-3</v>
      </c>
      <c r="AH612" s="4">
        <f t="shared" si="214"/>
        <v>3.8691391682665145E-2</v>
      </c>
      <c r="AI612" s="4">
        <f t="shared" si="226"/>
        <v>0.16829215338396386</v>
      </c>
      <c r="AJ612" s="3">
        <f t="shared" si="215"/>
        <v>597.22447255329837</v>
      </c>
      <c r="AK612" s="4">
        <f t="shared" si="216"/>
        <v>0.22138593283018126</v>
      </c>
      <c r="AL612" s="4">
        <f t="shared" si="217"/>
        <v>23.965402385074484</v>
      </c>
      <c r="AM612" s="3">
        <f t="shared" si="218"/>
        <v>587.15211867463665</v>
      </c>
      <c r="AN612" s="4">
        <f t="shared" si="219"/>
        <v>0.20078692541628623</v>
      </c>
      <c r="AO612" s="3">
        <f t="shared" si="220"/>
        <v>764.37222914112863</v>
      </c>
      <c r="AP612" s="4">
        <f t="shared" si="221"/>
        <v>0.56322041547904811</v>
      </c>
      <c r="AQ612" s="4">
        <f t="shared" si="227"/>
        <v>528.43927204846932</v>
      </c>
      <c r="AR612" s="4">
        <f t="shared" si="228"/>
        <v>8.0713070038203064E-2</v>
      </c>
      <c r="AS612" s="4">
        <f t="shared" si="229"/>
        <v>468.57181224389774</v>
      </c>
      <c r="AT612" s="4">
        <f t="shared" si="230"/>
        <v>4.1722088934714685E-2</v>
      </c>
      <c r="AU612" s="3">
        <f t="shared" si="231"/>
        <v>416.19940268604012</v>
      </c>
      <c r="AV612" s="4"/>
      <c r="AW612" s="4"/>
      <c r="AX612" s="4"/>
      <c r="AY612" s="4"/>
      <c r="AZ612" s="3">
        <f t="shared" si="222"/>
        <v>575.64259129653544</v>
      </c>
      <c r="BA612" s="3">
        <f t="shared" si="223"/>
        <v>7511.6565415108425</v>
      </c>
      <c r="BB612" s="4">
        <f t="shared" si="224"/>
        <v>3.1417119118192324E-2</v>
      </c>
      <c r="BC612" s="4">
        <f t="shared" si="225"/>
        <v>0.17724874927116502</v>
      </c>
      <c r="BD612" s="4">
        <f t="shared" si="232"/>
        <v>1.650126010076916</v>
      </c>
      <c r="BE612" s="4"/>
    </row>
    <row r="613" spans="27:57" x14ac:dyDescent="0.2">
      <c r="AA613">
        <v>459.1514277791872</v>
      </c>
      <c r="AB613">
        <v>65.479800688875287</v>
      </c>
      <c r="AC613">
        <v>700</v>
      </c>
      <c r="AE613" s="3">
        <f t="shared" si="211"/>
        <v>498.25454518168436</v>
      </c>
      <c r="AF613" s="3">
        <f t="shared" si="212"/>
        <v>1529.0537905934764</v>
      </c>
      <c r="AG613" s="4">
        <f t="shared" si="213"/>
        <v>7.2528865699023649E-3</v>
      </c>
      <c r="AH613" s="4">
        <f t="shared" si="214"/>
        <v>8.5163880664882605E-2</v>
      </c>
      <c r="AI613" s="4">
        <f t="shared" si="226"/>
        <v>0.53255091310586167</v>
      </c>
      <c r="AJ613" s="3">
        <f t="shared" si="215"/>
        <v>585.15346236716834</v>
      </c>
      <c r="AK613" s="4">
        <f t="shared" si="216"/>
        <v>0.27442370199614713</v>
      </c>
      <c r="AL613" s="4">
        <f t="shared" si="217"/>
        <v>34.577944790680363</v>
      </c>
      <c r="AM613" s="3">
        <f t="shared" si="218"/>
        <v>575.14380294057128</v>
      </c>
      <c r="AN613" s="4">
        <f t="shared" si="219"/>
        <v>0.25262335722751261</v>
      </c>
      <c r="AO613" s="3">
        <f t="shared" si="220"/>
        <v>766.91206061388209</v>
      </c>
      <c r="AP613" s="4">
        <f t="shared" si="221"/>
        <v>0.67028133686366664</v>
      </c>
      <c r="AQ613" s="4">
        <f t="shared" si="227"/>
        <v>518.22356800144166</v>
      </c>
      <c r="AR613" s="4">
        <f t="shared" si="228"/>
        <v>0.12865502892580166</v>
      </c>
      <c r="AS613" s="4">
        <f t="shared" si="229"/>
        <v>459.17185631609897</v>
      </c>
      <c r="AT613" s="4">
        <f t="shared" si="230"/>
        <v>4.4491938118484945E-5</v>
      </c>
      <c r="AU613" s="3">
        <f t="shared" si="231"/>
        <v>4.1732512035536979E-4</v>
      </c>
      <c r="AV613" s="4"/>
      <c r="AW613" s="4"/>
      <c r="AX613" s="4"/>
      <c r="AY613" s="4"/>
      <c r="AZ613" s="3">
        <f t="shared" si="222"/>
        <v>564.13875159100201</v>
      </c>
      <c r="BA613" s="3">
        <f t="shared" si="223"/>
        <v>11022.338161166856</v>
      </c>
      <c r="BB613" s="4">
        <f t="shared" si="224"/>
        <v>5.2283162901038675E-2</v>
      </c>
      <c r="BC613" s="4">
        <f t="shared" si="225"/>
        <v>0.2286551178107297</v>
      </c>
      <c r="BD613" s="4">
        <f t="shared" si="232"/>
        <v>2.3428762992094145</v>
      </c>
      <c r="BE613" s="4"/>
    </row>
    <row r="614" spans="27:57" x14ac:dyDescent="0.2">
      <c r="AA614">
        <v>444.91339737745704</v>
      </c>
      <c r="AB614">
        <v>66.333610240133766</v>
      </c>
      <c r="AC614">
        <v>700</v>
      </c>
      <c r="AE614" s="3">
        <f t="shared" si="211"/>
        <v>484.82599763015071</v>
      </c>
      <c r="AF614" s="3">
        <f t="shared" si="212"/>
        <v>1593.0156589313224</v>
      </c>
      <c r="AG614" s="4">
        <f t="shared" si="213"/>
        <v>8.0476499529353856E-3</v>
      </c>
      <c r="AH614" s="4">
        <f t="shared" si="214"/>
        <v>8.9708694968410871E-2</v>
      </c>
      <c r="AI614" s="4">
        <f t="shared" si="226"/>
        <v>0.56674741776660864</v>
      </c>
      <c r="AJ614" s="3">
        <f t="shared" si="215"/>
        <v>568.35986679395307</v>
      </c>
      <c r="AK614" s="4">
        <f t="shared" si="216"/>
        <v>0.27746179401238869</v>
      </c>
      <c r="AL614" s="4">
        <f t="shared" si="217"/>
        <v>34.251678868796468</v>
      </c>
      <c r="AM614" s="3">
        <f t="shared" si="218"/>
        <v>558.44126414117488</v>
      </c>
      <c r="AN614" s="4">
        <f t="shared" si="219"/>
        <v>0.25516846072271165</v>
      </c>
      <c r="AO614" s="3">
        <f t="shared" si="220"/>
        <v>770.66191381556212</v>
      </c>
      <c r="AP614" s="4">
        <f t="shared" si="221"/>
        <v>0.7321616259663799</v>
      </c>
      <c r="AQ614" s="4">
        <f t="shared" si="227"/>
        <v>504.05734242785837</v>
      </c>
      <c r="AR614" s="4">
        <f t="shared" si="228"/>
        <v>0.13293361224684497</v>
      </c>
      <c r="AS614" s="4">
        <f t="shared" si="229"/>
        <v>446.1589842249295</v>
      </c>
      <c r="AT614" s="4">
        <f t="shared" si="230"/>
        <v>2.79961640807979E-3</v>
      </c>
      <c r="AU614" s="3">
        <f t="shared" si="231"/>
        <v>1.5514865945963627</v>
      </c>
      <c r="AV614" s="4"/>
      <c r="AW614" s="4"/>
      <c r="AX614" s="4"/>
      <c r="AY614" s="4"/>
      <c r="AZ614" s="3">
        <f t="shared" si="222"/>
        <v>548.12050376873481</v>
      </c>
      <c r="BA614" s="3">
        <f t="shared" si="223"/>
        <v>10651.706809660527</v>
      </c>
      <c r="BB614" s="4">
        <f t="shared" si="224"/>
        <v>5.3810649835640843E-2</v>
      </c>
      <c r="BC614" s="4">
        <f t="shared" si="225"/>
        <v>0.23197122630973188</v>
      </c>
      <c r="BD614" s="4">
        <f t="shared" si="232"/>
        <v>2.3566165285363652</v>
      </c>
      <c r="BE614" s="4"/>
    </row>
    <row r="615" spans="27:57" x14ac:dyDescent="0.2">
      <c r="AA615">
        <v>523.09457006537275</v>
      </c>
      <c r="AB615">
        <v>66.711793872963597</v>
      </c>
      <c r="AC615">
        <v>700</v>
      </c>
      <c r="AE615" s="3">
        <f t="shared" si="211"/>
        <v>479.06962935051081</v>
      </c>
      <c r="AF615" s="3">
        <f t="shared" si="212"/>
        <v>1938.1954049471087</v>
      </c>
      <c r="AG615" s="4">
        <f t="shared" si="213"/>
        <v>7.0833244632153292E-3</v>
      </c>
      <c r="AH615" s="4">
        <f t="shared" si="214"/>
        <v>8.4162488456647533E-2</v>
      </c>
      <c r="AI615" s="4">
        <f t="shared" si="226"/>
        <v>0.55842899240385635</v>
      </c>
      <c r="AJ615" s="3">
        <f t="shared" si="215"/>
        <v>561.1707107304469</v>
      </c>
      <c r="AK615" s="4">
        <f t="shared" si="216"/>
        <v>7.2790166145895299E-2</v>
      </c>
      <c r="AL615" s="4">
        <f t="shared" si="217"/>
        <v>2.7715686052052275</v>
      </c>
      <c r="AM615" s="3">
        <f t="shared" si="218"/>
        <v>551.292497154378</v>
      </c>
      <c r="AN615" s="4">
        <f t="shared" si="219"/>
        <v>5.390598316759676E-2</v>
      </c>
      <c r="AO615" s="3">
        <f t="shared" si="220"/>
        <v>772.34798894013068</v>
      </c>
      <c r="AP615" s="4">
        <f t="shared" si="221"/>
        <v>0.47649781347110515</v>
      </c>
      <c r="AQ615" s="4">
        <f t="shared" si="227"/>
        <v>498.00906849695446</v>
      </c>
      <c r="AR615" s="4">
        <f t="shared" si="228"/>
        <v>4.7955958642972113E-2</v>
      </c>
      <c r="AS615" s="4">
        <f t="shared" si="229"/>
        <v>440.61117516407245</v>
      </c>
      <c r="AT615" s="4">
        <f t="shared" si="230"/>
        <v>0.15768352344202713</v>
      </c>
      <c r="AU615" s="3">
        <f t="shared" si="231"/>
        <v>6803.5104344438523</v>
      </c>
      <c r="AV615" s="4"/>
      <c r="AW615" s="4"/>
      <c r="AX615" s="4"/>
      <c r="AY615" s="4"/>
      <c r="AZ615" s="3">
        <f t="shared" si="222"/>
        <v>541.25837916124544</v>
      </c>
      <c r="BA615" s="3">
        <f t="shared" si="223"/>
        <v>329.9239608713076</v>
      </c>
      <c r="BB615" s="4">
        <f t="shared" si="224"/>
        <v>1.2057393475785295E-3</v>
      </c>
      <c r="BC615" s="4">
        <f t="shared" si="225"/>
        <v>3.4723757682291953E-2</v>
      </c>
      <c r="BD615" s="4">
        <f t="shared" si="232"/>
        <v>0.14798925409906802</v>
      </c>
      <c r="BE615" s="4"/>
    </row>
    <row r="616" spans="27:57" x14ac:dyDescent="0.2">
      <c r="AA616">
        <v>495.28593386027813</v>
      </c>
      <c r="AB616">
        <v>68.971701206922233</v>
      </c>
      <c r="AC616">
        <v>700</v>
      </c>
      <c r="AE616" s="3">
        <f t="shared" si="211"/>
        <v>446.92333315881024</v>
      </c>
      <c r="AF616" s="3">
        <f t="shared" si="212"/>
        <v>2338.941146609623</v>
      </c>
      <c r="AG616" s="4">
        <f t="shared" si="213"/>
        <v>9.5347059880934257E-3</v>
      </c>
      <c r="AH616" s="4">
        <f t="shared" si="214"/>
        <v>9.7645819101963738E-2</v>
      </c>
      <c r="AI616" s="4">
        <f t="shared" si="226"/>
        <v>0.67906051166892112</v>
      </c>
      <c r="AJ616" s="3">
        <f t="shared" si="215"/>
        <v>521.13779457329429</v>
      </c>
      <c r="AK616" s="4">
        <f t="shared" si="216"/>
        <v>5.2195830621567886E-2</v>
      </c>
      <c r="AL616" s="4">
        <f t="shared" si="217"/>
        <v>1.3493593430289561</v>
      </c>
      <c r="AM616" s="3">
        <f t="shared" si="218"/>
        <v>511.50089129962777</v>
      </c>
      <c r="AN616" s="4">
        <f t="shared" si="219"/>
        <v>3.2738578527699368E-2</v>
      </c>
      <c r="AO616" s="3">
        <f t="shared" si="220"/>
        <v>782.70662864889755</v>
      </c>
      <c r="AP616" s="4">
        <f t="shared" si="221"/>
        <v>0.58031265404299126</v>
      </c>
      <c r="AQ616" s="4">
        <f t="shared" si="227"/>
        <v>464.4988282863182</v>
      </c>
      <c r="AR616" s="4">
        <f t="shared" si="228"/>
        <v>6.2160266361703465E-2</v>
      </c>
      <c r="AS616" s="4">
        <f t="shared" si="229"/>
        <v>409.96487561480626</v>
      </c>
      <c r="AT616" s="4">
        <f t="shared" si="230"/>
        <v>0.1722662656305948</v>
      </c>
      <c r="AU616" s="3">
        <f t="shared" si="231"/>
        <v>7279.6829801272042</v>
      </c>
      <c r="AV616" s="4"/>
      <c r="AW616" s="4"/>
      <c r="AX616" s="4"/>
      <c r="AY616" s="4"/>
      <c r="AZ616" s="3">
        <f t="shared" si="222"/>
        <v>502.99279948864967</v>
      </c>
      <c r="BA616" s="3">
        <f t="shared" si="223"/>
        <v>59.395777813774515</v>
      </c>
      <c r="BB616" s="4">
        <f t="shared" si="224"/>
        <v>2.4212720324723224E-4</v>
      </c>
      <c r="BC616" s="4">
        <f t="shared" si="225"/>
        <v>1.5560437116200568E-2</v>
      </c>
      <c r="BD616" s="4">
        <f t="shared" si="232"/>
        <v>4.3197706193730034E-2</v>
      </c>
      <c r="BE616" s="4"/>
    </row>
    <row r="617" spans="27:57" x14ac:dyDescent="0.2">
      <c r="AA617">
        <v>403.73450812927103</v>
      </c>
      <c r="AB617">
        <v>69.897282901299562</v>
      </c>
      <c r="AC617">
        <v>700</v>
      </c>
      <c r="AE617" s="3">
        <f t="shared" si="211"/>
        <v>434.78004254858047</v>
      </c>
      <c r="AF617" s="3">
        <f t="shared" si="212"/>
        <v>963.82520738052676</v>
      </c>
      <c r="AG617" s="4">
        <f t="shared" si="213"/>
        <v>5.9129817435478824E-3</v>
      </c>
      <c r="AH617" s="4">
        <f t="shared" si="214"/>
        <v>7.6895914999093956E-2</v>
      </c>
      <c r="AI617" s="4">
        <f t="shared" si="226"/>
        <v>0.42845265577431557</v>
      </c>
      <c r="AJ617" s="3">
        <f t="shared" si="215"/>
        <v>506.06944621170271</v>
      </c>
      <c r="AK617" s="4">
        <f t="shared" si="216"/>
        <v>0.25347087262024487</v>
      </c>
      <c r="AL617" s="4">
        <f t="shared" si="217"/>
        <v>25.938926055292686</v>
      </c>
      <c r="AM617" s="3">
        <f t="shared" si="218"/>
        <v>496.53102780942396</v>
      </c>
      <c r="AN617" s="4">
        <f t="shared" si="219"/>
        <v>0.22984540040961912</v>
      </c>
      <c r="AO617" s="3">
        <f t="shared" si="220"/>
        <v>787.07177801430919</v>
      </c>
      <c r="AP617" s="4">
        <f t="shared" si="221"/>
        <v>0.94947858596793033</v>
      </c>
      <c r="AQ617" s="4">
        <f t="shared" si="227"/>
        <v>451.95633837820122</v>
      </c>
      <c r="AR617" s="4">
        <f t="shared" si="228"/>
        <v>0.11943945656854808</v>
      </c>
      <c r="AS617" s="4">
        <f t="shared" si="229"/>
        <v>398.53574950168189</v>
      </c>
      <c r="AT617" s="4">
        <f t="shared" si="230"/>
        <v>1.2876676436893926E-2</v>
      </c>
      <c r="AU617" s="3">
        <f t="shared" si="231"/>
        <v>27.027091267932551</v>
      </c>
      <c r="AV617" s="4"/>
      <c r="AW617" s="4"/>
      <c r="AX617" s="4"/>
      <c r="AY617" s="4"/>
      <c r="AZ617" s="3">
        <f t="shared" si="222"/>
        <v>488.5659832072302</v>
      </c>
      <c r="BA617" s="3">
        <f t="shared" si="223"/>
        <v>7196.3791639024075</v>
      </c>
      <c r="BB617" s="4">
        <f t="shared" si="224"/>
        <v>4.4149144772267182E-2</v>
      </c>
      <c r="BC617" s="4">
        <f t="shared" si="225"/>
        <v>0.21011697878150443</v>
      </c>
      <c r="BD617" s="4">
        <f t="shared" si="232"/>
        <v>1.9352615002789133</v>
      </c>
      <c r="BE617" s="4"/>
    </row>
    <row r="618" spans="27:57" x14ac:dyDescent="0.2">
      <c r="AA618">
        <v>401.97989779264663</v>
      </c>
      <c r="AB618">
        <v>70.145788120056352</v>
      </c>
      <c r="AC618">
        <v>700</v>
      </c>
      <c r="AE618" s="3">
        <f t="shared" si="211"/>
        <v>431.61301862160531</v>
      </c>
      <c r="AF618" s="3">
        <f t="shared" si="212"/>
        <v>878.12185006366485</v>
      </c>
      <c r="AG618" s="4">
        <f t="shared" si="213"/>
        <v>5.4343313190260136E-3</v>
      </c>
      <c r="AH618" s="4">
        <f t="shared" si="214"/>
        <v>7.371791721844842E-2</v>
      </c>
      <c r="AI618" s="4">
        <f t="shared" si="226"/>
        <v>0.40129315543788208</v>
      </c>
      <c r="AJ618" s="3">
        <f t="shared" si="215"/>
        <v>502.14473949989576</v>
      </c>
      <c r="AK618" s="4">
        <f t="shared" si="216"/>
        <v>0.24917873320848793</v>
      </c>
      <c r="AL618" s="4">
        <f t="shared" si="217"/>
        <v>24.958948368641057</v>
      </c>
      <c r="AM618" s="3">
        <f t="shared" si="218"/>
        <v>492.6327016333484</v>
      </c>
      <c r="AN618" s="4">
        <f t="shared" si="219"/>
        <v>0.22551576419242544</v>
      </c>
      <c r="AO618" s="3">
        <f t="shared" si="220"/>
        <v>788.25436622775544</v>
      </c>
      <c r="AP618" s="4">
        <f t="shared" si="221"/>
        <v>0.96092981404348943</v>
      </c>
      <c r="AQ618" s="4">
        <f t="shared" si="227"/>
        <v>448.69549047129601</v>
      </c>
      <c r="AR618" s="4">
        <f t="shared" si="228"/>
        <v>0.11621375331247709</v>
      </c>
      <c r="AS618" s="4">
        <f t="shared" si="229"/>
        <v>395.56820126971883</v>
      </c>
      <c r="AT618" s="4">
        <f t="shared" si="230"/>
        <v>1.5950291440282781E-2</v>
      </c>
      <c r="AU618" s="3">
        <f t="shared" si="231"/>
        <v>41.109852302124416</v>
      </c>
      <c r="AV618" s="4"/>
      <c r="AW618" s="4"/>
      <c r="AX618" s="4"/>
      <c r="AY618" s="4"/>
      <c r="AZ618" s="3">
        <f t="shared" si="222"/>
        <v>484.8062342312395</v>
      </c>
      <c r="BA618" s="3">
        <f t="shared" si="223"/>
        <v>6860.2020078389778</v>
      </c>
      <c r="BB618" s="4">
        <f t="shared" si="224"/>
        <v>4.2454940192345303E-2</v>
      </c>
      <c r="BC618" s="4">
        <f t="shared" si="225"/>
        <v>0.20604596621226368</v>
      </c>
      <c r="BD618" s="4">
        <f t="shared" si="232"/>
        <v>1.8752032316129186</v>
      </c>
      <c r="BE618" s="4"/>
    </row>
    <row r="619" spans="27:57" x14ac:dyDescent="0.2">
      <c r="AA619">
        <v>371.99186200108346</v>
      </c>
      <c r="AB619">
        <v>71.574849630080891</v>
      </c>
      <c r="AC619">
        <v>700</v>
      </c>
      <c r="AE619" s="3">
        <f t="shared" si="211"/>
        <v>414.12281481121823</v>
      </c>
      <c r="AF619" s="3">
        <f t="shared" si="212"/>
        <v>1775.0171846898031</v>
      </c>
      <c r="AG619" s="4">
        <f t="shared" si="213"/>
        <v>1.2827312760155455E-2</v>
      </c>
      <c r="AH619" s="4">
        <f t="shared" si="214"/>
        <v>0.11325772715428936</v>
      </c>
      <c r="AI619" s="4">
        <f t="shared" si="226"/>
        <v>0.73513733994332542</v>
      </c>
      <c r="AJ619" s="3">
        <f t="shared" si="215"/>
        <v>480.51043351734285</v>
      </c>
      <c r="AK619" s="4">
        <f t="shared" si="216"/>
        <v>0.29172297192873353</v>
      </c>
      <c r="AL619" s="4">
        <f t="shared" si="217"/>
        <v>31.657360192184001</v>
      </c>
      <c r="AM619" s="3">
        <f t="shared" si="218"/>
        <v>471.14945999181208</v>
      </c>
      <c r="AN619" s="4">
        <f t="shared" si="219"/>
        <v>0.26655851409577291</v>
      </c>
      <c r="AO619" s="3">
        <f t="shared" si="220"/>
        <v>795.13366991337818</v>
      </c>
      <c r="AP619" s="4">
        <f t="shared" si="221"/>
        <v>1.1375028626595662</v>
      </c>
      <c r="AQ619" s="4">
        <f t="shared" si="227"/>
        <v>430.76259106565414</v>
      </c>
      <c r="AR619" s="4">
        <f t="shared" si="228"/>
        <v>0.15798928704628354</v>
      </c>
      <c r="AS619" s="4">
        <f t="shared" si="229"/>
        <v>379.27738412710312</v>
      </c>
      <c r="AT619" s="4">
        <f t="shared" si="230"/>
        <v>1.9585165349661433E-2</v>
      </c>
      <c r="AU619" s="3">
        <f t="shared" si="231"/>
        <v>53.078832648721985</v>
      </c>
      <c r="AV619" s="4"/>
      <c r="AW619" s="4"/>
      <c r="AX619" s="4"/>
      <c r="AY619" s="4"/>
      <c r="AZ619" s="3">
        <f t="shared" si="222"/>
        <v>464.06533030095608</v>
      </c>
      <c r="BA619" s="3">
        <f t="shared" si="223"/>
        <v>8477.5235647676473</v>
      </c>
      <c r="BB619" s="4">
        <f t="shared" si="224"/>
        <v>6.1263545578498932E-2</v>
      </c>
      <c r="BC619" s="4">
        <f t="shared" si="225"/>
        <v>0.24751473810361058</v>
      </c>
      <c r="BD619" s="4">
        <f t="shared" si="232"/>
        <v>2.3750257097049965</v>
      </c>
      <c r="BE619" s="4"/>
    </row>
    <row r="620" spans="27:57" x14ac:dyDescent="0.2">
      <c r="AA620">
        <v>444.53643563575946</v>
      </c>
      <c r="AB620">
        <v>71.693833556371871</v>
      </c>
      <c r="AC620">
        <v>700</v>
      </c>
      <c r="AE620" s="3">
        <f t="shared" si="211"/>
        <v>412.71985710104337</v>
      </c>
      <c r="AF620" s="3">
        <f t="shared" si="212"/>
        <v>1012.2946696557565</v>
      </c>
      <c r="AG620" s="4">
        <f t="shared" si="213"/>
        <v>5.1226209836438786E-3</v>
      </c>
      <c r="AH620" s="4">
        <f t="shared" si="214"/>
        <v>7.1572487616708411E-2</v>
      </c>
      <c r="AI620" s="4">
        <f t="shared" si="226"/>
        <v>0.4037131070818607</v>
      </c>
      <c r="AJ620" s="3">
        <f t="shared" si="215"/>
        <v>478.77809865380164</v>
      </c>
      <c r="AK620" s="4">
        <f t="shared" si="216"/>
        <v>7.7027798562947988E-2</v>
      </c>
      <c r="AL620" s="4">
        <f t="shared" si="217"/>
        <v>2.6375599214140983</v>
      </c>
      <c r="AM620" s="3">
        <f t="shared" si="218"/>
        <v>469.42964705327222</v>
      </c>
      <c r="AN620" s="4">
        <f t="shared" si="219"/>
        <v>5.5998135185277707E-2</v>
      </c>
      <c r="AO620" s="3">
        <f t="shared" si="220"/>
        <v>795.71206274354711</v>
      </c>
      <c r="AP620" s="4">
        <f t="shared" si="221"/>
        <v>0.78998165044795332</v>
      </c>
      <c r="AQ620" s="4">
        <f t="shared" si="227"/>
        <v>429.32958990183852</v>
      </c>
      <c r="AR620" s="4">
        <f t="shared" si="228"/>
        <v>3.4208322456566867E-2</v>
      </c>
      <c r="AS620" s="4">
        <f t="shared" si="229"/>
        <v>377.97776133270298</v>
      </c>
      <c r="AT620" s="4">
        <f t="shared" si="230"/>
        <v>0.14972602686181785</v>
      </c>
      <c r="AU620" s="3">
        <f t="shared" si="231"/>
        <v>4430.0571249803506</v>
      </c>
      <c r="AV620" s="4"/>
      <c r="AW620" s="4"/>
      <c r="AX620" s="4"/>
      <c r="AY620" s="4"/>
      <c r="AZ620" s="3">
        <f t="shared" si="222"/>
        <v>462.40336615801618</v>
      </c>
      <c r="BA620" s="3">
        <f t="shared" si="223"/>
        <v>319.22720628714893</v>
      </c>
      <c r="BB620" s="4">
        <f t="shared" si="224"/>
        <v>1.6154189432140932E-3</v>
      </c>
      <c r="BC620" s="4">
        <f t="shared" si="225"/>
        <v>4.0192274670813211E-2</v>
      </c>
      <c r="BD620" s="4">
        <f t="shared" si="232"/>
        <v>0.16988989970785062</v>
      </c>
      <c r="BE620" s="4"/>
    </row>
    <row r="621" spans="27:57" x14ac:dyDescent="0.2">
      <c r="AA621">
        <v>427.05714214547021</v>
      </c>
      <c r="AB621">
        <v>71.890531937369943</v>
      </c>
      <c r="AC621">
        <v>700</v>
      </c>
      <c r="AE621" s="3">
        <f t="shared" si="211"/>
        <v>410.41782649524862</v>
      </c>
      <c r="AF621" s="3">
        <f t="shared" si="212"/>
        <v>276.86682530770912</v>
      </c>
      <c r="AG621" s="4">
        <f t="shared" si="213"/>
        <v>1.5180949724880881E-3</v>
      </c>
      <c r="AH621" s="4">
        <f t="shared" si="214"/>
        <v>3.8962738257058989E-2</v>
      </c>
      <c r="AI621" s="4">
        <f t="shared" si="226"/>
        <v>0.15893414181428656</v>
      </c>
      <c r="AJ621" s="3">
        <f t="shared" si="215"/>
        <v>475.93661585203256</v>
      </c>
      <c r="AK621" s="4">
        <f t="shared" si="216"/>
        <v>0.11445651853754113</v>
      </c>
      <c r="AL621" s="4">
        <f t="shared" si="217"/>
        <v>5.5945743884004075</v>
      </c>
      <c r="AM621" s="3">
        <f t="shared" si="218"/>
        <v>466.60884413173517</v>
      </c>
      <c r="AN621" s="4">
        <f t="shared" si="219"/>
        <v>9.2614542839778338E-2</v>
      </c>
      <c r="AO621" s="3">
        <f t="shared" si="220"/>
        <v>796.66999523569416</v>
      </c>
      <c r="AP621" s="4">
        <f t="shared" si="221"/>
        <v>0.86548804975686655</v>
      </c>
      <c r="AQ621" s="4">
        <f t="shared" si="227"/>
        <v>426.97999841780324</v>
      </c>
      <c r="AR621" s="4">
        <f t="shared" si="228"/>
        <v>1.8064029389464382E-4</v>
      </c>
      <c r="AS621" s="4">
        <f t="shared" si="229"/>
        <v>375.8475644308553</v>
      </c>
      <c r="AT621" s="4">
        <f t="shared" si="230"/>
        <v>0.11991270642927494</v>
      </c>
      <c r="AU621" s="3">
        <f t="shared" si="231"/>
        <v>2622.420849709184</v>
      </c>
      <c r="AV621" s="4"/>
      <c r="AW621" s="4"/>
      <c r="AX621" s="4"/>
      <c r="AY621" s="4"/>
      <c r="AZ621" s="3">
        <f t="shared" si="222"/>
        <v>459.6769339978843</v>
      </c>
      <c r="BA621" s="3">
        <f t="shared" si="223"/>
        <v>1064.050820494821</v>
      </c>
      <c r="BB621" s="4">
        <f t="shared" si="224"/>
        <v>5.8343219678621246E-3</v>
      </c>
      <c r="BC621" s="4">
        <f t="shared" si="225"/>
        <v>7.6382733440628611E-2</v>
      </c>
      <c r="BD621" s="4">
        <f t="shared" si="232"/>
        <v>0.4362503503627585</v>
      </c>
      <c r="BE621" s="4"/>
    </row>
    <row r="622" spans="27:57" x14ac:dyDescent="0.2">
      <c r="AA622">
        <v>359.10310311161538</v>
      </c>
      <c r="AB622">
        <v>74.28319727152369</v>
      </c>
      <c r="AC622">
        <v>700</v>
      </c>
      <c r="AE622" s="3">
        <f t="shared" si="211"/>
        <v>384.04076166452978</v>
      </c>
      <c r="AF622" s="3">
        <f t="shared" si="212"/>
        <v>621.88681410174468</v>
      </c>
      <c r="AG622" s="4">
        <f t="shared" si="213"/>
        <v>4.8225088413971929E-3</v>
      </c>
      <c r="AH622" s="4">
        <f t="shared" si="214"/>
        <v>6.9444285880100987E-2</v>
      </c>
      <c r="AI622" s="4">
        <f t="shared" si="226"/>
        <v>0.34678823344394771</v>
      </c>
      <c r="AJ622" s="3">
        <f t="shared" si="215"/>
        <v>443.47078391750256</v>
      </c>
      <c r="AK622" s="4">
        <f t="shared" si="216"/>
        <v>0.23493999376458816</v>
      </c>
      <c r="AL622" s="4">
        <f t="shared" si="217"/>
        <v>19.821342402467899</v>
      </c>
      <c r="AM622" s="3">
        <f t="shared" si="218"/>
        <v>434.39223773180777</v>
      </c>
      <c r="AN622" s="4">
        <f t="shared" si="219"/>
        <v>0.20965882491077009</v>
      </c>
      <c r="AO622" s="3">
        <f t="shared" si="220"/>
        <v>808.47934532075988</v>
      </c>
      <c r="AP622" s="4">
        <f t="shared" si="221"/>
        <v>1.2513850153766861</v>
      </c>
      <c r="AQ622" s="4">
        <f t="shared" si="227"/>
        <v>400.20839735894475</v>
      </c>
      <c r="AR622" s="4">
        <f t="shared" si="228"/>
        <v>0.11446655261721071</v>
      </c>
      <c r="AS622" s="4">
        <f t="shared" si="229"/>
        <v>351.63886865744701</v>
      </c>
      <c r="AT622" s="4">
        <f t="shared" si="230"/>
        <v>2.0785769851307482E-2</v>
      </c>
      <c r="AU622" s="3">
        <f t="shared" si="231"/>
        <v>55.714795986794286</v>
      </c>
      <c r="AV622" s="4"/>
      <c r="AW622" s="4"/>
      <c r="AX622" s="4"/>
      <c r="AY622" s="4"/>
      <c r="AZ622" s="3">
        <f t="shared" si="222"/>
        <v>428.49233629691207</v>
      </c>
      <c r="BA622" s="3">
        <f t="shared" si="223"/>
        <v>4814.865682043479</v>
      </c>
      <c r="BB622" s="4">
        <f t="shared" si="224"/>
        <v>3.7337553707957709E-2</v>
      </c>
      <c r="BC622" s="4">
        <f t="shared" si="225"/>
        <v>0.19322927756413547</v>
      </c>
      <c r="BD622" s="4">
        <f t="shared" si="232"/>
        <v>1.609603746519626</v>
      </c>
      <c r="BE622" s="4"/>
    </row>
    <row r="623" spans="27:57" x14ac:dyDescent="0.2">
      <c r="AA623">
        <v>385.9335507642254</v>
      </c>
      <c r="AB623">
        <v>75.217877487909817</v>
      </c>
      <c r="AC623">
        <v>700</v>
      </c>
      <c r="AE623" s="3">
        <f t="shared" si="211"/>
        <v>374.49319411904798</v>
      </c>
      <c r="AF623" s="3">
        <f t="shared" si="212"/>
        <v>130.88176016885507</v>
      </c>
      <c r="AG623" s="4">
        <f t="shared" si="213"/>
        <v>8.7872717352926902E-4</v>
      </c>
      <c r="AH623" s="4">
        <f t="shared" si="214"/>
        <v>2.9643332699432919E-2</v>
      </c>
      <c r="AI623" s="4">
        <f t="shared" si="226"/>
        <v>0.10026441172711059</v>
      </c>
      <c r="AJ623" s="3">
        <f t="shared" si="215"/>
        <v>431.76318068887804</v>
      </c>
      <c r="AK623" s="4">
        <f t="shared" si="216"/>
        <v>0.11875005382118457</v>
      </c>
      <c r="AL623" s="4">
        <f t="shared" si="217"/>
        <v>5.442271020157472</v>
      </c>
      <c r="AM623" s="3">
        <f t="shared" si="218"/>
        <v>422.78068078243484</v>
      </c>
      <c r="AN623" s="4">
        <f t="shared" si="219"/>
        <v>9.5475321969921437E-2</v>
      </c>
      <c r="AO623" s="3">
        <f t="shared" si="220"/>
        <v>813.15994794612459</v>
      </c>
      <c r="AP623" s="4">
        <f t="shared" si="221"/>
        <v>1.1069947050105018</v>
      </c>
      <c r="AQ623" s="4">
        <f t="shared" si="227"/>
        <v>390.5839035827367</v>
      </c>
      <c r="AR623" s="4">
        <f t="shared" si="228"/>
        <v>1.2049620483377691E-2</v>
      </c>
      <c r="AS623" s="4">
        <f t="shared" si="229"/>
        <v>342.9648747254513</v>
      </c>
      <c r="AT623" s="4">
        <f t="shared" si="230"/>
        <v>0.11133698004148009</v>
      </c>
      <c r="AU623" s="3">
        <f t="shared" si="231"/>
        <v>1846.3071205251199</v>
      </c>
      <c r="AV623" s="4"/>
      <c r="AW623" s="4"/>
      <c r="AX623" s="4"/>
      <c r="AY623" s="4"/>
      <c r="AZ623" s="3">
        <f t="shared" si="222"/>
        <v>417.23163997450513</v>
      </c>
      <c r="BA623" s="3">
        <f t="shared" si="223"/>
        <v>979.57038821462822</v>
      </c>
      <c r="BB623" s="4">
        <f t="shared" si="224"/>
        <v>6.5767385569868051E-3</v>
      </c>
      <c r="BC623" s="4">
        <f t="shared" si="225"/>
        <v>8.1097093394195116E-2</v>
      </c>
      <c r="BD623" s="4">
        <f t="shared" si="232"/>
        <v>0.4536952171549305</v>
      </c>
      <c r="BE623" s="4"/>
    </row>
    <row r="624" spans="27:57" x14ac:dyDescent="0.2">
      <c r="AA624">
        <v>351.06750077697308</v>
      </c>
      <c r="AB624">
        <v>76.428491475590661</v>
      </c>
      <c r="AC624">
        <v>700</v>
      </c>
      <c r="AE624" s="3">
        <f t="shared" si="211"/>
        <v>362.70089199563847</v>
      </c>
      <c r="AF624" s="3">
        <f t="shared" si="212"/>
        <v>135.33579124652113</v>
      </c>
      <c r="AG624" s="4">
        <f t="shared" si="213"/>
        <v>1.0980735012826391E-3</v>
      </c>
      <c r="AH624" s="4">
        <f t="shared" si="214"/>
        <v>3.3137192115244754E-2</v>
      </c>
      <c r="AI624" s="4">
        <f t="shared" si="226"/>
        <v>0.11302353129888755</v>
      </c>
      <c r="AJ624" s="3">
        <f t="shared" si="215"/>
        <v>417.33709453602995</v>
      </c>
      <c r="AK624" s="4">
        <f t="shared" si="216"/>
        <v>0.1887659598578359</v>
      </c>
      <c r="AL624" s="4">
        <f t="shared" si="217"/>
        <v>12.509443475317223</v>
      </c>
      <c r="AM624" s="3">
        <f t="shared" si="218"/>
        <v>408.47777406136777</v>
      </c>
      <c r="AN624" s="4">
        <f t="shared" si="219"/>
        <v>0.16353058359812808</v>
      </c>
      <c r="AO624" s="3">
        <f t="shared" si="220"/>
        <v>819.26743639105894</v>
      </c>
      <c r="AP624" s="4">
        <f t="shared" si="221"/>
        <v>1.3336464770389695</v>
      </c>
      <c r="AQ624" s="4">
        <f t="shared" si="227"/>
        <v>378.74242943001013</v>
      </c>
      <c r="AR624" s="4">
        <f t="shared" si="228"/>
        <v>7.8830790636523332E-2</v>
      </c>
      <c r="AS624" s="4">
        <f t="shared" si="229"/>
        <v>332.31466436709661</v>
      </c>
      <c r="AT624" s="4">
        <f t="shared" si="230"/>
        <v>5.3416611815030435E-2</v>
      </c>
      <c r="AU624" s="3">
        <f t="shared" si="231"/>
        <v>351.66887341558845</v>
      </c>
      <c r="AV624" s="4"/>
      <c r="AW624" s="4"/>
      <c r="AX624" s="4"/>
      <c r="AY624" s="4"/>
      <c r="AZ624" s="3">
        <f t="shared" si="222"/>
        <v>403.34509817221618</v>
      </c>
      <c r="BA624" s="3">
        <f t="shared" si="223"/>
        <v>2732.9471894191288</v>
      </c>
      <c r="BB624" s="4">
        <f t="shared" si="224"/>
        <v>2.2174303349212162E-2</v>
      </c>
      <c r="BC624" s="4">
        <f t="shared" si="225"/>
        <v>0.1489103869755638</v>
      </c>
      <c r="BD624" s="4">
        <f t="shared" si="232"/>
        <v>1.076670470947404</v>
      </c>
      <c r="BE624" s="4"/>
    </row>
    <row r="625" spans="27:57" x14ac:dyDescent="0.2">
      <c r="AA625">
        <v>330.30826781278716</v>
      </c>
      <c r="AB625">
        <v>76.540162039070495</v>
      </c>
      <c r="AC625">
        <v>700</v>
      </c>
      <c r="AE625" s="3">
        <f t="shared" si="211"/>
        <v>361.64427689494249</v>
      </c>
      <c r="AF625" s="3">
        <f t="shared" si="212"/>
        <v>981.94546519692119</v>
      </c>
      <c r="AG625" s="4">
        <f t="shared" si="213"/>
        <v>9.0001237276637197E-3</v>
      </c>
      <c r="AH625" s="4">
        <f t="shared" si="214"/>
        <v>9.4868981904855071E-2</v>
      </c>
      <c r="AI625" s="4">
        <f t="shared" si="226"/>
        <v>0.53106304604123256</v>
      </c>
      <c r="AJ625" s="3">
        <f t="shared" si="215"/>
        <v>416.04637651296042</v>
      </c>
      <c r="AK625" s="4">
        <f t="shared" si="216"/>
        <v>0.25956997464189446</v>
      </c>
      <c r="AL625" s="4">
        <f t="shared" si="217"/>
        <v>22.255038701147964</v>
      </c>
      <c r="AM625" s="3">
        <f t="shared" si="218"/>
        <v>407.1983461823944</v>
      </c>
      <c r="AN625" s="4">
        <f t="shared" si="219"/>
        <v>0.23278278463555493</v>
      </c>
      <c r="AO625" s="3">
        <f t="shared" si="220"/>
        <v>819.83308568512678</v>
      </c>
      <c r="AP625" s="4">
        <f t="shared" si="221"/>
        <v>1.4820241137584651</v>
      </c>
      <c r="AQ625" s="4">
        <f t="shared" si="227"/>
        <v>377.68380848676378</v>
      </c>
      <c r="AR625" s="4">
        <f t="shared" si="228"/>
        <v>0.14342826168925396</v>
      </c>
      <c r="AS625" s="4">
        <f t="shared" si="229"/>
        <v>331.36373040721844</v>
      </c>
      <c r="AT625" s="4">
        <f t="shared" si="230"/>
        <v>3.1953865442735253E-3</v>
      </c>
      <c r="AU625" s="3">
        <f t="shared" si="231"/>
        <v>1.1140012882436003</v>
      </c>
      <c r="AV625" s="4"/>
      <c r="AW625" s="4"/>
      <c r="AX625" s="4"/>
      <c r="AY625" s="4"/>
      <c r="AZ625" s="3">
        <f t="shared" si="222"/>
        <v>402.10205147028211</v>
      </c>
      <c r="BA625" s="3">
        <f t="shared" si="223"/>
        <v>5154.3473718591877</v>
      </c>
      <c r="BB625" s="4">
        <f t="shared" si="224"/>
        <v>4.7242709219893306E-2</v>
      </c>
      <c r="BC625" s="4">
        <f t="shared" si="225"/>
        <v>0.21735388015835674</v>
      </c>
      <c r="BD625" s="4">
        <f t="shared" si="232"/>
        <v>1.8416657799739244</v>
      </c>
      <c r="BE625" s="4"/>
    </row>
    <row r="626" spans="27:57" x14ac:dyDescent="0.2">
      <c r="AA626">
        <v>318.20240244900685</v>
      </c>
      <c r="AB626">
        <v>79.227678971478412</v>
      </c>
      <c r="AC626">
        <v>700</v>
      </c>
      <c r="AE626" s="3">
        <f t="shared" si="211"/>
        <v>337.67970180661928</v>
      </c>
      <c r="AF626" s="3">
        <f t="shared" si="212"/>
        <v>379.36519026604935</v>
      </c>
      <c r="AG626" s="4">
        <f t="shared" si="213"/>
        <v>3.7467142310903295E-3</v>
      </c>
      <c r="AH626" s="4">
        <f t="shared" si="214"/>
        <v>6.121040949944976E-2</v>
      </c>
      <c r="AI626" s="4">
        <f t="shared" si="226"/>
        <v>0.27014047213694764</v>
      </c>
      <c r="AJ626" s="3">
        <f t="shared" si="215"/>
        <v>386.85946076459373</v>
      </c>
      <c r="AK626" s="4">
        <f t="shared" si="216"/>
        <v>0.21576536753706452</v>
      </c>
      <c r="AL626" s="4">
        <f t="shared" si="217"/>
        <v>14.813815421476273</v>
      </c>
      <c r="AM626" s="3">
        <f t="shared" si="218"/>
        <v>378.27925975284325</v>
      </c>
      <c r="AN626" s="4">
        <f t="shared" si="219"/>
        <v>0.18880076593219292</v>
      </c>
      <c r="AO626" s="3">
        <f t="shared" si="220"/>
        <v>833.53866615793561</v>
      </c>
      <c r="AP626" s="4">
        <f t="shared" si="221"/>
        <v>1.6195234848722218</v>
      </c>
      <c r="AQ626" s="4">
        <f t="shared" si="227"/>
        <v>353.77368567082056</v>
      </c>
      <c r="AR626" s="4">
        <f t="shared" si="228"/>
        <v>0.11178822959237127</v>
      </c>
      <c r="AS626" s="4">
        <f t="shared" si="229"/>
        <v>309.93891449100931</v>
      </c>
      <c r="AT626" s="4">
        <f t="shared" si="230"/>
        <v>2.5969282112261224E-2</v>
      </c>
      <c r="AU626" s="3">
        <f t="shared" si="231"/>
        <v>68.285233231970366</v>
      </c>
      <c r="AV626" s="4"/>
      <c r="AW626" s="4"/>
      <c r="AX626" s="4"/>
      <c r="AY626" s="4"/>
      <c r="AZ626" s="3">
        <f t="shared" si="222"/>
        <v>373.96643717651483</v>
      </c>
      <c r="BA626" s="3">
        <f t="shared" si="223"/>
        <v>3109.6275690907155</v>
      </c>
      <c r="BB626" s="4">
        <f t="shared" si="224"/>
        <v>3.0711531172199082E-2</v>
      </c>
      <c r="BC626" s="4">
        <f t="shared" si="225"/>
        <v>0.17524705752793421</v>
      </c>
      <c r="BD626" s="4">
        <f t="shared" si="232"/>
        <v>1.308663016525436</v>
      </c>
      <c r="BE626" s="4"/>
    </row>
    <row r="627" spans="27:57" x14ac:dyDescent="0.2">
      <c r="AA627">
        <v>304.63989024411387</v>
      </c>
      <c r="AB627">
        <v>80.019796840809221</v>
      </c>
      <c r="AC627">
        <v>700</v>
      </c>
      <c r="AE627" s="3">
        <f t="shared" si="211"/>
        <v>331.11640549345827</v>
      </c>
      <c r="AF627" s="3">
        <f t="shared" si="212"/>
        <v>701.00585974876662</v>
      </c>
      <c r="AG627" s="4">
        <f t="shared" si="213"/>
        <v>7.5534978129868065E-3</v>
      </c>
      <c r="AH627" s="4">
        <f t="shared" si="214"/>
        <v>8.6910861306207329E-2</v>
      </c>
      <c r="AI627" s="4">
        <f t="shared" si="226"/>
        <v>0.44720275047391506</v>
      </c>
      <c r="AJ627" s="3">
        <f t="shared" si="215"/>
        <v>378.8961689954366</v>
      </c>
      <c r="AK627" s="4">
        <f t="shared" si="216"/>
        <v>0.24375100283754608</v>
      </c>
      <c r="AL627" s="4">
        <f t="shared" si="217"/>
        <v>18.100042412619278</v>
      </c>
      <c r="AM627" s="3">
        <f t="shared" si="218"/>
        <v>370.39343348798201</v>
      </c>
      <c r="AN627" s="4">
        <f t="shared" si="219"/>
        <v>0.21584022759192351</v>
      </c>
      <c r="AO627" s="3">
        <f t="shared" si="220"/>
        <v>837.60502961042278</v>
      </c>
      <c r="AP627" s="4">
        <f t="shared" si="221"/>
        <v>1.7494922905179409</v>
      </c>
      <c r="AQ627" s="4">
        <f t="shared" si="227"/>
        <v>347.2567427694342</v>
      </c>
      <c r="AR627" s="4">
        <f t="shared" si="228"/>
        <v>0.13989255475102297</v>
      </c>
      <c r="AS627" s="4">
        <f t="shared" si="229"/>
        <v>304.1172898005151</v>
      </c>
      <c r="AT627" s="4">
        <f t="shared" si="230"/>
        <v>1.7154695111661386E-3</v>
      </c>
      <c r="AU627" s="3">
        <f t="shared" si="231"/>
        <v>0.27311122364963758</v>
      </c>
      <c r="AV627" s="4"/>
      <c r="AW627" s="4"/>
      <c r="AX627" s="4"/>
      <c r="AY627" s="4"/>
      <c r="AZ627" s="3">
        <f t="shared" si="222"/>
        <v>366.28101333356506</v>
      </c>
      <c r="BA627" s="3">
        <f t="shared" si="223"/>
        <v>3799.6280557288719</v>
      </c>
      <c r="BB627" s="4">
        <f t="shared" si="224"/>
        <v>4.094185777476568E-2</v>
      </c>
      <c r="BC627" s="4">
        <f t="shared" si="225"/>
        <v>0.20234094438537564</v>
      </c>
      <c r="BD627" s="4">
        <f t="shared" si="232"/>
        <v>1.5886164088933277</v>
      </c>
      <c r="BE627" s="4"/>
    </row>
    <row r="628" spans="27:57" x14ac:dyDescent="0.2">
      <c r="AA628">
        <v>313.89055027129137</v>
      </c>
      <c r="AB628">
        <v>80.86263832739607</v>
      </c>
      <c r="AC628">
        <v>700</v>
      </c>
      <c r="AE628" s="3">
        <f t="shared" si="211"/>
        <v>324.36259601498068</v>
      </c>
      <c r="AF628" s="3">
        <f t="shared" si="212"/>
        <v>109.66374205792133</v>
      </c>
      <c r="AG628" s="4">
        <f t="shared" si="213"/>
        <v>1.1130292522565578E-3</v>
      </c>
      <c r="AH628" s="4">
        <f t="shared" si="214"/>
        <v>3.3362093043700927E-2</v>
      </c>
      <c r="AI628" s="4">
        <f t="shared" si="226"/>
        <v>0.10796153594542358</v>
      </c>
      <c r="AJ628" s="3">
        <f t="shared" si="215"/>
        <v>370.71593188120528</v>
      </c>
      <c r="AK628" s="4">
        <f t="shared" si="216"/>
        <v>0.18103565577492056</v>
      </c>
      <c r="AL628" s="4">
        <f t="shared" si="217"/>
        <v>10.287420224410875</v>
      </c>
      <c r="AM628" s="3">
        <f t="shared" si="218"/>
        <v>362.29486169910979</v>
      </c>
      <c r="AN628" s="4">
        <f t="shared" si="219"/>
        <v>0.15420760958233123</v>
      </c>
      <c r="AO628" s="3">
        <f t="shared" si="220"/>
        <v>841.94126091136786</v>
      </c>
      <c r="AP628" s="4">
        <f t="shared" si="221"/>
        <v>1.682276545705786</v>
      </c>
      <c r="AQ628" s="4">
        <f t="shared" si="227"/>
        <v>340.56359743462605</v>
      </c>
      <c r="AR628" s="4">
        <f t="shared" si="228"/>
        <v>8.4975629690927354E-2</v>
      </c>
      <c r="AS628" s="4">
        <f t="shared" si="229"/>
        <v>298.146395782691</v>
      </c>
      <c r="AT628" s="4">
        <f t="shared" si="230"/>
        <v>5.0158102800459944E-2</v>
      </c>
      <c r="AU628" s="3">
        <f t="shared" si="231"/>
        <v>247.87840056091525</v>
      </c>
      <c r="AV628" s="4"/>
      <c r="AW628" s="4"/>
      <c r="AX628" s="4"/>
      <c r="AY628" s="4"/>
      <c r="AZ628" s="3">
        <f t="shared" si="222"/>
        <v>358.38215613368567</v>
      </c>
      <c r="BA628" s="3">
        <f t="shared" si="223"/>
        <v>1979.5029922146384</v>
      </c>
      <c r="BB628" s="4">
        <f t="shared" si="224"/>
        <v>2.0090913312994424E-2</v>
      </c>
      <c r="BC628" s="4">
        <f t="shared" si="225"/>
        <v>0.14174241889072736</v>
      </c>
      <c r="BD628" s="4">
        <f t="shared" si="232"/>
        <v>0.94545068434967994</v>
      </c>
      <c r="BE628" s="4"/>
    </row>
    <row r="629" spans="27:57" x14ac:dyDescent="0.2">
      <c r="AA629">
        <v>278.46192212324428</v>
      </c>
      <c r="AB629">
        <v>86.627571224585864</v>
      </c>
      <c r="AC629">
        <v>700</v>
      </c>
      <c r="AE629" s="3">
        <f t="shared" si="211"/>
        <v>283.7213380823448</v>
      </c>
      <c r="AF629" s="3">
        <f t="shared" si="212"/>
        <v>27.661456230841267</v>
      </c>
      <c r="AG629" s="4">
        <f t="shared" si="213"/>
        <v>3.5673309890460995E-4</v>
      </c>
      <c r="AH629" s="4">
        <f t="shared" si="214"/>
        <v>1.8887379355130504E-2</v>
      </c>
      <c r="AI629" s="4">
        <f t="shared" si="226"/>
        <v>4.3315213880555772E-2</v>
      </c>
      <c r="AJ629" s="3">
        <f t="shared" si="215"/>
        <v>321.81598260838376</v>
      </c>
      <c r="AK629" s="4">
        <f t="shared" si="216"/>
        <v>0.15569116292299182</v>
      </c>
      <c r="AL629" s="4">
        <f t="shared" si="217"/>
        <v>6.749844094365093</v>
      </c>
      <c r="AM629" s="3">
        <f t="shared" si="218"/>
        <v>313.93193959830495</v>
      </c>
      <c r="AN629" s="4">
        <f t="shared" si="219"/>
        <v>0.12737834029372971</v>
      </c>
      <c r="AO629" s="3">
        <f t="shared" si="220"/>
        <v>871.70760086673454</v>
      </c>
      <c r="AP629" s="4">
        <f t="shared" si="221"/>
        <v>2.1304373474838192</v>
      </c>
      <c r="AQ629" s="4">
        <f t="shared" si="227"/>
        <v>300.52150670504403</v>
      </c>
      <c r="AR629" s="4">
        <f t="shared" si="228"/>
        <v>7.9219393494082177E-2</v>
      </c>
      <c r="AS629" s="4">
        <f t="shared" si="229"/>
        <v>262.60059833538139</v>
      </c>
      <c r="AT629" s="4">
        <f t="shared" si="230"/>
        <v>5.6960476559674227E-2</v>
      </c>
      <c r="AU629" s="3">
        <f t="shared" si="231"/>
        <v>251.58159230342505</v>
      </c>
      <c r="AV629" s="4"/>
      <c r="AW629" s="4"/>
      <c r="AX629" s="4"/>
      <c r="AY629" s="4"/>
      <c r="AZ629" s="3">
        <f t="shared" si="222"/>
        <v>311.0762156509154</v>
      </c>
      <c r="BA629" s="3">
        <f t="shared" si="223"/>
        <v>1063.6921423090905</v>
      </c>
      <c r="BB629" s="4">
        <f t="shared" si="224"/>
        <v>1.3717795297535026E-2</v>
      </c>
      <c r="BC629" s="4">
        <f t="shared" si="225"/>
        <v>0.11712299218144585</v>
      </c>
      <c r="BD629" s="4">
        <f t="shared" si="232"/>
        <v>0.66887682153466321</v>
      </c>
      <c r="BE629" s="4"/>
    </row>
    <row r="630" spans="27:57" x14ac:dyDescent="0.2">
      <c r="AA630">
        <v>264.73662018396976</v>
      </c>
      <c r="AB630">
        <v>87.074140869379903</v>
      </c>
      <c r="AC630">
        <v>700</v>
      </c>
      <c r="AE630" s="3">
        <f t="shared" si="211"/>
        <v>280.92930731908177</v>
      </c>
      <c r="AF630" s="3">
        <f t="shared" si="212"/>
        <v>262.20311665562201</v>
      </c>
      <c r="AG630" s="4">
        <f t="shared" si="213"/>
        <v>3.7411903847911153E-3</v>
      </c>
      <c r="AH630" s="4">
        <f t="shared" si="214"/>
        <v>6.1165271067748203E-2</v>
      </c>
      <c r="AI630" s="4">
        <f t="shared" si="226"/>
        <v>0.24612989540852576</v>
      </c>
      <c r="AJ630" s="3">
        <f t="shared" si="215"/>
        <v>318.47832451586584</v>
      </c>
      <c r="AK630" s="4">
        <f t="shared" si="216"/>
        <v>0.20300064378909913</v>
      </c>
      <c r="AL630" s="4">
        <f t="shared" si="217"/>
        <v>10.90960057769832</v>
      </c>
      <c r="AM630" s="3">
        <f t="shared" si="218"/>
        <v>310.63429920889911</v>
      </c>
      <c r="AN630" s="4">
        <f t="shared" si="219"/>
        <v>0.17337109989934263</v>
      </c>
      <c r="AO630" s="3">
        <f t="shared" si="220"/>
        <v>874.0117955666567</v>
      </c>
      <c r="AP630" s="4">
        <f t="shared" si="221"/>
        <v>2.3014389734192866</v>
      </c>
      <c r="AQ630" s="4">
        <f t="shared" si="227"/>
        <v>297.78244105468013</v>
      </c>
      <c r="AR630" s="4">
        <f t="shared" si="228"/>
        <v>0.12482527293634819</v>
      </c>
      <c r="AS630" s="4">
        <f t="shared" si="229"/>
        <v>260.18021239214829</v>
      </c>
      <c r="AT630" s="4">
        <f t="shared" si="230"/>
        <v>1.7211097537828915E-2</v>
      </c>
      <c r="AU630" s="3">
        <f t="shared" si="231"/>
        <v>20.760851965371412</v>
      </c>
      <c r="AV630" s="4"/>
      <c r="AW630" s="4"/>
      <c r="AX630" s="4"/>
      <c r="AY630" s="4"/>
      <c r="AZ630" s="3">
        <f t="shared" si="222"/>
        <v>307.8416947940454</v>
      </c>
      <c r="BA630" s="3">
        <f t="shared" si="223"/>
        <v>1858.0474571401869</v>
      </c>
      <c r="BB630" s="4">
        <f t="shared" si="224"/>
        <v>2.651116191829371E-2</v>
      </c>
      <c r="BC630" s="4">
        <f t="shared" si="225"/>
        <v>0.16282248591117171</v>
      </c>
      <c r="BD630" s="4">
        <f t="shared" si="232"/>
        <v>1.0690021573822226</v>
      </c>
      <c r="BE630" s="4"/>
    </row>
    <row r="631" spans="27:57" x14ac:dyDescent="0.2">
      <c r="AA631">
        <v>274.34678999949966</v>
      </c>
      <c r="AB631">
        <v>87.645581026974</v>
      </c>
      <c r="AC631">
        <v>700</v>
      </c>
      <c r="AE631" s="3">
        <f t="shared" si="211"/>
        <v>277.42273444029775</v>
      </c>
      <c r="AF631" s="3">
        <f t="shared" si="212"/>
        <v>9.4614342028766263</v>
      </c>
      <c r="AG631" s="4">
        <f t="shared" si="213"/>
        <v>1.2570634736995084E-4</v>
      </c>
      <c r="AH631" s="4">
        <f t="shared" si="214"/>
        <v>1.1211884202485809E-2</v>
      </c>
      <c r="AI631" s="4">
        <f t="shared" si="226"/>
        <v>1.9663818051579733E-2</v>
      </c>
      <c r="AJ631" s="3">
        <f t="shared" si="215"/>
        <v>314.29067903637076</v>
      </c>
      <c r="AK631" s="4">
        <f t="shared" si="216"/>
        <v>0.14559634190341336</v>
      </c>
      <c r="AL631" s="4">
        <f t="shared" si="217"/>
        <v>5.8156841251642888</v>
      </c>
      <c r="AM631" s="3">
        <f t="shared" si="218"/>
        <v>306.4975305868827</v>
      </c>
      <c r="AN631" s="4">
        <f t="shared" si="219"/>
        <v>0.11719014677533379</v>
      </c>
      <c r="AO631" s="3">
        <f t="shared" si="220"/>
        <v>876.95829412173748</v>
      </c>
      <c r="AP631" s="4">
        <f t="shared" si="221"/>
        <v>2.1965320028834197</v>
      </c>
      <c r="AQ631" s="4">
        <f t="shared" si="227"/>
        <v>294.34396876850417</v>
      </c>
      <c r="AR631" s="4">
        <f t="shared" si="228"/>
        <v>7.2890150342349455E-2</v>
      </c>
      <c r="AS631" s="4">
        <f t="shared" si="229"/>
        <v>257.14381814818597</v>
      </c>
      <c r="AT631" s="4">
        <f t="shared" si="230"/>
        <v>6.2705205522342961E-2</v>
      </c>
      <c r="AU631" s="3">
        <f t="shared" si="231"/>
        <v>295.94224051709119</v>
      </c>
      <c r="AV631" s="4"/>
      <c r="AW631" s="4"/>
      <c r="AX631" s="4"/>
      <c r="AY631" s="4"/>
      <c r="AZ631" s="3">
        <f t="shared" si="222"/>
        <v>303.78239495809578</v>
      </c>
      <c r="BA631" s="3">
        <f t="shared" si="223"/>
        <v>866.4548392785282</v>
      </c>
      <c r="BB631" s="4">
        <f t="shared" si="224"/>
        <v>1.1511877657364699E-2</v>
      </c>
      <c r="BC631" s="4">
        <f t="shared" si="225"/>
        <v>0.10729341851840074</v>
      </c>
      <c r="BD631" s="4">
        <f t="shared" si="232"/>
        <v>0.58211603916562538</v>
      </c>
      <c r="BE631" s="4"/>
    </row>
    <row r="632" spans="27:57" x14ac:dyDescent="0.2">
      <c r="AA632">
        <v>255.03736523516994</v>
      </c>
      <c r="AB632">
        <v>88.86652146005909</v>
      </c>
      <c r="AC632">
        <v>700</v>
      </c>
      <c r="AE632" s="3">
        <f t="shared" si="211"/>
        <v>270.17027188206231</v>
      </c>
      <c r="AF632" s="3">
        <f t="shared" si="212"/>
        <v>229.00486358355914</v>
      </c>
      <c r="AG632" s="4">
        <f t="shared" si="213"/>
        <v>3.5207653366146315E-3</v>
      </c>
      <c r="AH632" s="4">
        <f t="shared" si="214"/>
        <v>5.9336037419216253E-2</v>
      </c>
      <c r="AI632" s="4">
        <f t="shared" si="226"/>
        <v>0.23082333756490864</v>
      </c>
      <c r="AJ632" s="3">
        <f t="shared" si="215"/>
        <v>305.64465651268279</v>
      </c>
      <c r="AK632" s="4">
        <f t="shared" si="216"/>
        <v>0.19843088964963176</v>
      </c>
      <c r="AL632" s="4">
        <f t="shared" si="217"/>
        <v>10.042049830954923</v>
      </c>
      <c r="AM632" s="3">
        <f t="shared" si="218"/>
        <v>297.95897289195113</v>
      </c>
      <c r="AN632" s="4">
        <f t="shared" si="219"/>
        <v>0.16829536964986749</v>
      </c>
      <c r="AO632" s="3">
        <f t="shared" si="220"/>
        <v>883.24446466740858</v>
      </c>
      <c r="AP632" s="4">
        <f t="shared" si="221"/>
        <v>2.4631963196960136</v>
      </c>
      <c r="AQ632" s="4">
        <f t="shared" si="227"/>
        <v>287.237280168469</v>
      </c>
      <c r="AR632" s="4">
        <f t="shared" si="228"/>
        <v>0.12625567592265358</v>
      </c>
      <c r="AS632" s="4">
        <f t="shared" si="229"/>
        <v>250.87529261294421</v>
      </c>
      <c r="AT632" s="4">
        <f t="shared" si="230"/>
        <v>1.631946212425732E-2</v>
      </c>
      <c r="AU632" s="3">
        <f t="shared" si="231"/>
        <v>17.322848512681013</v>
      </c>
      <c r="AV632" s="4"/>
      <c r="AW632" s="4"/>
      <c r="AX632" s="4"/>
      <c r="AY632" s="4"/>
      <c r="AZ632" s="3">
        <f t="shared" si="222"/>
        <v>295.39759700623563</v>
      </c>
      <c r="BA632" s="3">
        <f t="shared" si="223"/>
        <v>1628.9483086141399</v>
      </c>
      <c r="BB632" s="4">
        <f t="shared" si="224"/>
        <v>2.5043768286663746E-2</v>
      </c>
      <c r="BC632" s="4">
        <f t="shared" si="225"/>
        <v>0.15825222995794955</v>
      </c>
      <c r="BD632" s="4">
        <f t="shared" si="232"/>
        <v>1.0053717185551889</v>
      </c>
      <c r="BE632" s="4"/>
    </row>
    <row r="633" spans="27:57" x14ac:dyDescent="0.2">
      <c r="AA633">
        <v>236.22773334539428</v>
      </c>
      <c r="AB633">
        <v>91.618233119039687</v>
      </c>
      <c r="AC633">
        <v>700</v>
      </c>
      <c r="AE633" s="3">
        <f t="shared" si="211"/>
        <v>254.93581609989843</v>
      </c>
      <c r="AF633" s="3">
        <f t="shared" si="212"/>
        <v>349.99236034937547</v>
      </c>
      <c r="AG633" s="4">
        <f t="shared" si="213"/>
        <v>6.2718664048233832E-3</v>
      </c>
      <c r="AH633" s="4">
        <f t="shared" si="214"/>
        <v>7.9195116041479371E-2</v>
      </c>
      <c r="AI633" s="4">
        <f t="shared" si="226"/>
        <v>0.3425413781233303</v>
      </c>
      <c r="AJ633" s="3">
        <f t="shared" si="215"/>
        <v>287.55128156872655</v>
      </c>
      <c r="AK633" s="4">
        <f t="shared" si="216"/>
        <v>0.21726300928558148</v>
      </c>
      <c r="AL633" s="4">
        <f t="shared" si="217"/>
        <v>11.150708534214829</v>
      </c>
      <c r="AM633" s="3">
        <f t="shared" si="218"/>
        <v>280.10167876187523</v>
      </c>
      <c r="AN633" s="4">
        <f t="shared" si="219"/>
        <v>0.18572732674165651</v>
      </c>
      <c r="AO633" s="3">
        <f t="shared" si="220"/>
        <v>897.34848453050142</v>
      </c>
      <c r="AP633" s="4">
        <f t="shared" si="221"/>
        <v>2.7986584886646924</v>
      </c>
      <c r="AQ633" s="4">
        <f t="shared" si="227"/>
        <v>272.32471497446517</v>
      </c>
      <c r="AR633" s="4">
        <f t="shared" si="228"/>
        <v>0.15280585864273866</v>
      </c>
      <c r="AS633" s="4">
        <f t="shared" si="229"/>
        <v>237.75271194569339</v>
      </c>
      <c r="AT633" s="4">
        <f t="shared" si="230"/>
        <v>6.4555443118501209E-3</v>
      </c>
      <c r="AU633" s="3">
        <f t="shared" si="231"/>
        <v>2.3255597313702245</v>
      </c>
      <c r="AV633" s="4"/>
      <c r="AW633" s="4"/>
      <c r="AX633" s="4"/>
      <c r="AY633" s="4"/>
      <c r="AZ633" s="3">
        <f t="shared" si="222"/>
        <v>277.83407290632368</v>
      </c>
      <c r="BA633" s="3">
        <f t="shared" si="223"/>
        <v>1731.0874916593589</v>
      </c>
      <c r="BB633" s="4">
        <f t="shared" si="224"/>
        <v>3.1021104208989871E-2</v>
      </c>
      <c r="BC633" s="4">
        <f t="shared" si="225"/>
        <v>0.17612809034617355</v>
      </c>
      <c r="BD633" s="4">
        <f t="shared" si="232"/>
        <v>1.1360786043554425</v>
      </c>
      <c r="BE633" s="4"/>
    </row>
    <row r="634" spans="27:57" x14ac:dyDescent="0.2">
      <c r="AA634">
        <v>222.12488560720993</v>
      </c>
      <c r="AB634">
        <v>95.188117257814568</v>
      </c>
      <c r="AC634">
        <v>700</v>
      </c>
      <c r="AE634" s="3">
        <f t="shared" si="211"/>
        <v>237.20385748012706</v>
      </c>
      <c r="AF634" s="3">
        <f t="shared" si="212"/>
        <v>227.37539274422571</v>
      </c>
      <c r="AG634" s="4">
        <f t="shared" si="213"/>
        <v>4.6083879028315121E-3</v>
      </c>
      <c r="AH634" s="4">
        <f t="shared" si="214"/>
        <v>6.7885108107975434E-2</v>
      </c>
      <c r="AI634" s="4">
        <f t="shared" si="226"/>
        <v>0.26360908855023929</v>
      </c>
      <c r="AJ634" s="3">
        <f t="shared" si="215"/>
        <v>266.61468324416444</v>
      </c>
      <c r="AK634" s="4">
        <f t="shared" si="216"/>
        <v>0.2002918201413377</v>
      </c>
      <c r="AL634" s="4">
        <f t="shared" si="217"/>
        <v>8.9109425464254031</v>
      </c>
      <c r="AM634" s="3">
        <f t="shared" si="218"/>
        <v>259.45902936279106</v>
      </c>
      <c r="AN634" s="4">
        <f t="shared" si="219"/>
        <v>0.16807726722525004</v>
      </c>
      <c r="AO634" s="3">
        <f t="shared" si="220"/>
        <v>915.46360048835925</v>
      </c>
      <c r="AP634" s="4">
        <f t="shared" si="221"/>
        <v>3.1213914325079313</v>
      </c>
      <c r="AQ634" s="4">
        <f t="shared" si="227"/>
        <v>254.97675816557179</v>
      </c>
      <c r="AR634" s="4">
        <f t="shared" si="228"/>
        <v>0.14789820811187634</v>
      </c>
      <c r="AS634" s="4">
        <f t="shared" si="229"/>
        <v>222.53964995646058</v>
      </c>
      <c r="AT634" s="4">
        <f t="shared" si="230"/>
        <v>1.8672574579693256E-3</v>
      </c>
      <c r="AU634" s="3">
        <f t="shared" si="231"/>
        <v>0.17202946540931194</v>
      </c>
      <c r="AV634" s="4"/>
      <c r="AW634" s="4"/>
      <c r="AX634" s="4"/>
      <c r="AY634" s="4"/>
      <c r="AZ634" s="3">
        <f t="shared" si="222"/>
        <v>257.48094928044827</v>
      </c>
      <c r="BA634" s="3">
        <f t="shared" si="223"/>
        <v>1250.0512384660838</v>
      </c>
      <c r="BB634" s="4">
        <f t="shared" si="224"/>
        <v>2.5335727563742475E-2</v>
      </c>
      <c r="BC634" s="4">
        <f t="shared" si="225"/>
        <v>0.15917200621887781</v>
      </c>
      <c r="BD634" s="4">
        <f t="shared" si="232"/>
        <v>0.94645211022613129</v>
      </c>
      <c r="BE634" s="4"/>
    </row>
    <row r="635" spans="27:57" x14ac:dyDescent="0.2">
      <c r="AA635">
        <v>235.8420784289894</v>
      </c>
      <c r="AB635">
        <v>95.559441262337216</v>
      </c>
      <c r="AC635">
        <v>700</v>
      </c>
      <c r="AE635" s="3">
        <f t="shared" si="211"/>
        <v>235.47794142746687</v>
      </c>
      <c r="AF635" s="3">
        <f t="shared" si="212"/>
        <v>0.13259575587781322</v>
      </c>
      <c r="AG635" s="4">
        <f t="shared" si="213"/>
        <v>2.3838945255550824E-6</v>
      </c>
      <c r="AH635" s="4">
        <f t="shared" si="214"/>
        <v>1.5439865690980224E-3</v>
      </c>
      <c r="AI635" s="4">
        <f t="shared" si="226"/>
        <v>9.3169963211411813E-4</v>
      </c>
      <c r="AJ635" s="3">
        <f t="shared" si="215"/>
        <v>264.5842447704357</v>
      </c>
      <c r="AK635" s="4">
        <f t="shared" si="216"/>
        <v>0.12187039112318711</v>
      </c>
      <c r="AL635" s="4">
        <f t="shared" si="217"/>
        <v>3.5028190537597657</v>
      </c>
      <c r="AM635" s="3">
        <f t="shared" si="218"/>
        <v>257.45838757724948</v>
      </c>
      <c r="AN635" s="4">
        <f t="shared" si="219"/>
        <v>9.1655862652892217E-2</v>
      </c>
      <c r="AO635" s="3">
        <f t="shared" si="220"/>
        <v>917.33340034625542</v>
      </c>
      <c r="AP635" s="4">
        <f t="shared" si="221"/>
        <v>2.8896087011142031</v>
      </c>
      <c r="AQ635" s="4">
        <f t="shared" si="227"/>
        <v>253.28780332070613</v>
      </c>
      <c r="AR635" s="4">
        <f t="shared" si="228"/>
        <v>7.3972062186390269E-2</v>
      </c>
      <c r="AS635" s="4">
        <f t="shared" si="229"/>
        <v>221.0615179094309</v>
      </c>
      <c r="AT635" s="4">
        <f t="shared" si="230"/>
        <v>6.267143089145065E-2</v>
      </c>
      <c r="AU635" s="3">
        <f t="shared" si="231"/>
        <v>218.46496927233119</v>
      </c>
      <c r="AV635" s="4"/>
      <c r="AW635" s="4"/>
      <c r="AX635" s="4"/>
      <c r="AY635" s="4"/>
      <c r="AZ635" s="3">
        <f t="shared" si="222"/>
        <v>255.50533151242729</v>
      </c>
      <c r="BA635" s="3">
        <f t="shared" si="223"/>
        <v>386.64352182332982</v>
      </c>
      <c r="BB635" s="4">
        <f t="shared" si="224"/>
        <v>6.9513339164892591E-3</v>
      </c>
      <c r="BC635" s="4">
        <f t="shared" si="225"/>
        <v>8.3374659918282482E-2</v>
      </c>
      <c r="BD635" s="4">
        <f t="shared" si="232"/>
        <v>0.36971047870923757</v>
      </c>
      <c r="BE635" s="4"/>
    </row>
    <row r="636" spans="27:57" x14ac:dyDescent="0.2">
      <c r="AA636">
        <v>212.06618403679866</v>
      </c>
      <c r="AB636">
        <v>96.636308598888419</v>
      </c>
      <c r="AC636">
        <v>700</v>
      </c>
      <c r="AE636" s="3">
        <f t="shared" si="211"/>
        <v>230.58947649636559</v>
      </c>
      <c r="AF636" s="3">
        <f t="shared" si="212"/>
        <v>343.11236354264918</v>
      </c>
      <c r="AG636" s="4">
        <f t="shared" si="213"/>
        <v>7.6294551466648793E-3</v>
      </c>
      <c r="AH636" s="4">
        <f t="shared" si="214"/>
        <v>8.7346752353278018E-2</v>
      </c>
      <c r="AI636" s="4">
        <f t="shared" si="226"/>
        <v>0.37592902121121446</v>
      </c>
      <c r="AJ636" s="3">
        <f t="shared" si="215"/>
        <v>258.84061597744056</v>
      </c>
      <c r="AK636" s="4">
        <f t="shared" si="216"/>
        <v>0.22056525491365186</v>
      </c>
      <c r="AL636" s="4">
        <f t="shared" si="217"/>
        <v>10.31681450442894</v>
      </c>
      <c r="AM636" s="3">
        <f t="shared" si="218"/>
        <v>251.80035998751245</v>
      </c>
      <c r="AN636" s="4">
        <f t="shared" si="219"/>
        <v>0.18736686441162606</v>
      </c>
      <c r="AO636" s="3">
        <f t="shared" si="220"/>
        <v>922.73868592898771</v>
      </c>
      <c r="AP636" s="4">
        <f t="shared" si="221"/>
        <v>3.3511825806648647</v>
      </c>
      <c r="AQ636" s="4">
        <f t="shared" si="227"/>
        <v>248.50292248610839</v>
      </c>
      <c r="AR636" s="4">
        <f t="shared" si="228"/>
        <v>0.17181776818781755</v>
      </c>
      <c r="AS636" s="4">
        <f t="shared" si="229"/>
        <v>216.87672906466301</v>
      </c>
      <c r="AT636" s="4">
        <f t="shared" si="230"/>
        <v>2.2684168386929635E-2</v>
      </c>
      <c r="AU636" s="3">
        <f t="shared" si="231"/>
        <v>23.14134346511042</v>
      </c>
      <c r="AV636" s="4"/>
      <c r="AW636" s="4"/>
      <c r="AX636" s="4"/>
      <c r="AY636" s="4"/>
      <c r="AZ636" s="3">
        <f t="shared" si="222"/>
        <v>249.91502905156955</v>
      </c>
      <c r="BA636" s="3">
        <f t="shared" si="223"/>
        <v>1432.535068952147</v>
      </c>
      <c r="BB636" s="4">
        <f t="shared" si="224"/>
        <v>3.1853885828385033E-2</v>
      </c>
      <c r="BC636" s="4">
        <f t="shared" si="225"/>
        <v>0.17847656941006299</v>
      </c>
      <c r="BD636" s="4">
        <f t="shared" si="232"/>
        <v>1.0980131091370227</v>
      </c>
      <c r="BE636" s="4"/>
    </row>
    <row r="637" spans="27:57" x14ac:dyDescent="0.2">
      <c r="AA637">
        <v>197.38790764412835</v>
      </c>
      <c r="AB637">
        <v>99.663401052091103</v>
      </c>
      <c r="AC637">
        <v>700</v>
      </c>
      <c r="AE637" s="3">
        <f t="shared" si="211"/>
        <v>217.7188712303581</v>
      </c>
      <c r="AF637" s="3">
        <f t="shared" si="212"/>
        <v>413.34808034460036</v>
      </c>
      <c r="AG637" s="4">
        <f t="shared" si="213"/>
        <v>1.0609009495873666E-2</v>
      </c>
      <c r="AH637" s="4">
        <f t="shared" si="214"/>
        <v>0.10300004609646379</v>
      </c>
      <c r="AI637" s="4">
        <f t="shared" si="226"/>
        <v>0.46442586679315473</v>
      </c>
      <c r="AJ637" s="3">
        <f t="shared" si="215"/>
        <v>243.7719867800073</v>
      </c>
      <c r="AK637" s="4">
        <f t="shared" si="216"/>
        <v>0.23498946662682618</v>
      </c>
      <c r="AL637" s="4">
        <f t="shared" si="217"/>
        <v>10.899770016116692</v>
      </c>
      <c r="AM637" s="3">
        <f t="shared" si="218"/>
        <v>236.96603165378389</v>
      </c>
      <c r="AN637" s="4">
        <f t="shared" si="219"/>
        <v>0.20050936494555249</v>
      </c>
      <c r="AO637" s="3">
        <f t="shared" si="220"/>
        <v>937.78359236334575</v>
      </c>
      <c r="AP637" s="4">
        <f t="shared" si="221"/>
        <v>3.7509677951198532</v>
      </c>
      <c r="AQ637" s="4">
        <f t="shared" si="227"/>
        <v>235.89288290666988</v>
      </c>
      <c r="AR637" s="4">
        <f t="shared" si="228"/>
        <v>0.19507261474174167</v>
      </c>
      <c r="AS637" s="4">
        <f t="shared" si="229"/>
        <v>205.86782832528195</v>
      </c>
      <c r="AT637" s="4">
        <f t="shared" si="230"/>
        <v>4.2960689853616021E-2</v>
      </c>
      <c r="AU637" s="3">
        <f t="shared" si="231"/>
        <v>71.909054758656552</v>
      </c>
      <c r="AV637" s="4"/>
      <c r="AW637" s="4"/>
      <c r="AX637" s="4"/>
      <c r="AY637" s="4"/>
      <c r="AZ637" s="3">
        <f t="shared" si="222"/>
        <v>235.23598839785251</v>
      </c>
      <c r="BA637" s="3">
        <f t="shared" si="223"/>
        <v>1432.4772167404253</v>
      </c>
      <c r="BB637" s="4">
        <f t="shared" si="224"/>
        <v>3.6766021466344459E-2</v>
      </c>
      <c r="BC637" s="4">
        <f t="shared" si="225"/>
        <v>0.19174467780448159</v>
      </c>
      <c r="BD637" s="4">
        <f t="shared" si="232"/>
        <v>1.1796284794168725</v>
      </c>
      <c r="BE637" s="4"/>
    </row>
    <row r="638" spans="27:57" x14ac:dyDescent="0.2">
      <c r="AA638">
        <v>211.6621210232706</v>
      </c>
      <c r="AB638">
        <v>101.78436355134238</v>
      </c>
      <c r="AC638">
        <v>700</v>
      </c>
      <c r="AE638" s="3">
        <f t="shared" si="211"/>
        <v>209.39999356792899</v>
      </c>
      <c r="AF638" s="3">
        <f t="shared" si="212"/>
        <v>5.1172206242103204</v>
      </c>
      <c r="AG638" s="4">
        <f t="shared" si="213"/>
        <v>1.1422149863604005E-4</v>
      </c>
      <c r="AH638" s="4">
        <f t="shared" si="214"/>
        <v>1.0687445842484539E-2</v>
      </c>
      <c r="AI638" s="4">
        <f t="shared" si="226"/>
        <v>1.6074314543856945E-2</v>
      </c>
      <c r="AJ638" s="3">
        <f t="shared" si="215"/>
        <v>234.07526533167805</v>
      </c>
      <c r="AK638" s="4">
        <f t="shared" si="216"/>
        <v>0.10589114481160898</v>
      </c>
      <c r="AL638" s="4">
        <f t="shared" si="217"/>
        <v>2.3733535096450633</v>
      </c>
      <c r="AM638" s="3">
        <f t="shared" si="218"/>
        <v>227.42808963937406</v>
      </c>
      <c r="AN638" s="4">
        <f t="shared" si="219"/>
        <v>7.4486490732888946E-2</v>
      </c>
      <c r="AO638" s="3">
        <f t="shared" si="220"/>
        <v>948.18037438000113</v>
      </c>
      <c r="AP638" s="4">
        <f t="shared" si="221"/>
        <v>3.4796885233695454</v>
      </c>
      <c r="AQ638" s="4">
        <f t="shared" si="227"/>
        <v>227.72825356066184</v>
      </c>
      <c r="AR638" s="4">
        <f t="shared" si="228"/>
        <v>7.5904618453789818E-2</v>
      </c>
      <c r="AS638" s="4">
        <f t="shared" si="229"/>
        <v>198.75469520821568</v>
      </c>
      <c r="AT638" s="4">
        <f t="shared" si="230"/>
        <v>6.0981274082743647E-2</v>
      </c>
      <c r="AU638" s="3">
        <f t="shared" si="231"/>
        <v>166.60164117114618</v>
      </c>
      <c r="AV638" s="4"/>
      <c r="AW638" s="4"/>
      <c r="AX638" s="4"/>
      <c r="AY638" s="4"/>
      <c r="AZ638" s="3">
        <f t="shared" si="222"/>
        <v>225.77981296319666</v>
      </c>
      <c r="BA638" s="3">
        <f t="shared" si="223"/>
        <v>199.30922571065327</v>
      </c>
      <c r="BB638" s="4">
        <f t="shared" si="224"/>
        <v>4.4487818924502012E-3</v>
      </c>
      <c r="BC638" s="4">
        <f t="shared" si="225"/>
        <v>6.6699189593653993E-2</v>
      </c>
      <c r="BD638" s="4">
        <f t="shared" si="232"/>
        <v>0.25061231467255002</v>
      </c>
      <c r="BE638" s="4"/>
    </row>
    <row r="639" spans="27:57" x14ac:dyDescent="0.2">
      <c r="AA639">
        <v>189.91009998318555</v>
      </c>
      <c r="AB639">
        <v>102.38618293542469</v>
      </c>
      <c r="AC639">
        <v>700</v>
      </c>
      <c r="AE639" s="3">
        <f t="shared" si="211"/>
        <v>207.13606099296544</v>
      </c>
      <c r="AF639" s="3">
        <f t="shared" si="212"/>
        <v>296.73373271045716</v>
      </c>
      <c r="AG639" s="4">
        <f t="shared" si="213"/>
        <v>8.2275550139115118E-3</v>
      </c>
      <c r="AH639" s="4">
        <f t="shared" si="214"/>
        <v>9.0705870889989867E-2</v>
      </c>
      <c r="AI639" s="4">
        <f t="shared" si="226"/>
        <v>0.37646718565561399</v>
      </c>
      <c r="AJ639" s="3">
        <f t="shared" si="215"/>
        <v>231.44238962723853</v>
      </c>
      <c r="AK639" s="4">
        <f t="shared" si="216"/>
        <v>0.21869447516340737</v>
      </c>
      <c r="AL639" s="4">
        <f t="shared" si="217"/>
        <v>9.0828822860407854</v>
      </c>
      <c r="AM639" s="3">
        <f t="shared" si="218"/>
        <v>224.83948359999624</v>
      </c>
      <c r="AN639" s="4">
        <f t="shared" si="219"/>
        <v>0.18392588714293401</v>
      </c>
      <c r="AO639" s="3">
        <f t="shared" si="220"/>
        <v>951.10707262723338</v>
      </c>
      <c r="AP639" s="4">
        <f t="shared" si="221"/>
        <v>4.0081963661303082</v>
      </c>
      <c r="AQ639" s="4">
        <f t="shared" si="227"/>
        <v>225.50374701757718</v>
      </c>
      <c r="AR639" s="4">
        <f t="shared" si="228"/>
        <v>0.18742366539506358</v>
      </c>
      <c r="AS639" s="4">
        <f t="shared" si="229"/>
        <v>196.81863594871351</v>
      </c>
      <c r="AT639" s="4">
        <f t="shared" si="230"/>
        <v>3.6377928115143086E-2</v>
      </c>
      <c r="AU639" s="3">
        <f t="shared" si="231"/>
        <v>47.727869186993345</v>
      </c>
      <c r="AV639" s="4"/>
      <c r="AW639" s="4"/>
      <c r="AX639" s="4"/>
      <c r="AY639" s="4"/>
      <c r="AZ639" s="3">
        <f t="shared" si="222"/>
        <v>223.21081465549088</v>
      </c>
      <c r="BA639" s="3">
        <f t="shared" si="223"/>
        <v>1108.9375976862916</v>
      </c>
      <c r="BB639" s="4">
        <f t="shared" si="224"/>
        <v>3.0747583055754486E-2</v>
      </c>
      <c r="BC639" s="4">
        <f t="shared" si="225"/>
        <v>0.1753498875270654</v>
      </c>
      <c r="BD639" s="4">
        <f t="shared" si="232"/>
        <v>1.0118875877303222</v>
      </c>
      <c r="BE639" s="4"/>
    </row>
    <row r="640" spans="27:57" x14ac:dyDescent="0.2">
      <c r="AA640">
        <v>177.06626959935545</v>
      </c>
      <c r="AB640">
        <v>106.24356254600626</v>
      </c>
      <c r="AC640">
        <v>700</v>
      </c>
      <c r="AE640" s="3">
        <f t="shared" si="211"/>
        <v>193.55036475369519</v>
      </c>
      <c r="AF640" s="3">
        <f t="shared" si="212"/>
        <v>271.72539305732693</v>
      </c>
      <c r="AG640" s="4">
        <f t="shared" si="213"/>
        <v>8.666795519871786E-3</v>
      </c>
      <c r="AH640" s="4">
        <f t="shared" si="214"/>
        <v>9.3095625675279639E-2</v>
      </c>
      <c r="AI640" s="4">
        <f t="shared" si="226"/>
        <v>0.3779739171328782</v>
      </c>
      <c r="AJ640" s="3">
        <f t="shared" si="215"/>
        <v>215.6989454115656</v>
      </c>
      <c r="AK640" s="4">
        <f t="shared" si="216"/>
        <v>0.21818201682129287</v>
      </c>
      <c r="AL640" s="4">
        <f t="shared" si="217"/>
        <v>8.4289551239111908</v>
      </c>
      <c r="AM640" s="3">
        <f t="shared" si="218"/>
        <v>209.37185748607848</v>
      </c>
      <c r="AN640" s="4">
        <f t="shared" si="219"/>
        <v>0.18244913590725259</v>
      </c>
      <c r="AO640" s="3">
        <f t="shared" si="220"/>
        <v>969.602795390599</v>
      </c>
      <c r="AP640" s="4">
        <f t="shared" si="221"/>
        <v>4.4759316813106258</v>
      </c>
      <c r="AQ640" s="4">
        <f t="shared" si="227"/>
        <v>212.1253828840417</v>
      </c>
      <c r="AR640" s="4">
        <f t="shared" si="228"/>
        <v>0.19799995427708422</v>
      </c>
      <c r="AS640" s="4">
        <f t="shared" si="229"/>
        <v>185.19207952464853</v>
      </c>
      <c r="AT640" s="4">
        <f t="shared" si="230"/>
        <v>4.5891348723159989E-2</v>
      </c>
      <c r="AU640" s="3">
        <f t="shared" si="231"/>
        <v>66.028786941991584</v>
      </c>
      <c r="AV640" s="4"/>
      <c r="AW640" s="4"/>
      <c r="AX640" s="4"/>
      <c r="AY640" s="4"/>
      <c r="AZ640" s="3">
        <f t="shared" si="222"/>
        <v>207.83583233834335</v>
      </c>
      <c r="BA640" s="3">
        <f t="shared" si="223"/>
        <v>946.76599114851263</v>
      </c>
      <c r="BB640" s="4">
        <f t="shared" si="224"/>
        <v>3.0197498872406709E-2</v>
      </c>
      <c r="BC640" s="4">
        <f t="shared" si="225"/>
        <v>0.1737742756348209</v>
      </c>
      <c r="BD640" s="4">
        <f t="shared" si="232"/>
        <v>0.96393144782968543</v>
      </c>
      <c r="BE640" s="4"/>
    </row>
    <row r="641" spans="27:57" x14ac:dyDescent="0.2">
      <c r="AA641">
        <v>171.17668429556394</v>
      </c>
      <c r="AB641">
        <v>108.19120128915493</v>
      </c>
      <c r="AC641">
        <v>700</v>
      </c>
      <c r="AE641" s="3">
        <f t="shared" si="211"/>
        <v>187.24831241214463</v>
      </c>
      <c r="AF641" s="3">
        <f t="shared" si="212"/>
        <v>258.29723031766679</v>
      </c>
      <c r="AG641" s="4">
        <f t="shared" si="213"/>
        <v>8.8151667046934036E-3</v>
      </c>
      <c r="AH641" s="4">
        <f t="shared" si="214"/>
        <v>9.388911920288423E-2</v>
      </c>
      <c r="AI641" s="4">
        <f t="shared" si="226"/>
        <v>0.37639617567597078</v>
      </c>
      <c r="AJ641" s="3">
        <f t="shared" si="215"/>
        <v>208.42990142648739</v>
      </c>
      <c r="AK641" s="4">
        <f t="shared" si="216"/>
        <v>0.21763020638137728</v>
      </c>
      <c r="AL641" s="4">
        <f t="shared" si="217"/>
        <v>8.1074253325731291</v>
      </c>
      <c r="AM641" s="3">
        <f t="shared" si="218"/>
        <v>202.23705439262798</v>
      </c>
      <c r="AN641" s="4">
        <f t="shared" si="219"/>
        <v>0.18145210736430281</v>
      </c>
      <c r="AO641" s="3">
        <f t="shared" si="220"/>
        <v>978.75844370944799</v>
      </c>
      <c r="AP641" s="4">
        <f t="shared" si="221"/>
        <v>4.7178256941784484</v>
      </c>
      <c r="AQ641" s="4">
        <f t="shared" si="227"/>
        <v>205.89884649197506</v>
      </c>
      <c r="AR641" s="4">
        <f t="shared" si="228"/>
        <v>0.20284399326521449</v>
      </c>
      <c r="AS641" s="4">
        <f t="shared" si="229"/>
        <v>179.79044581935281</v>
      </c>
      <c r="AT641" s="4">
        <f t="shared" si="230"/>
        <v>5.0320880786052784E-2</v>
      </c>
      <c r="AU641" s="3">
        <f t="shared" si="231"/>
        <v>74.196887588705493</v>
      </c>
      <c r="AV641" s="4"/>
      <c r="AW641" s="4"/>
      <c r="AX641" s="4"/>
      <c r="AY641" s="4"/>
      <c r="AZ641" s="3">
        <f t="shared" si="222"/>
        <v>200.72867782006151</v>
      </c>
      <c r="BA641" s="3">
        <f t="shared" si="223"/>
        <v>873.32032127194577</v>
      </c>
      <c r="BB641" s="4">
        <f t="shared" si="224"/>
        <v>2.9804671963151324E-2</v>
      </c>
      <c r="BC641" s="4">
        <f t="shared" si="225"/>
        <v>0.17264029646392329</v>
      </c>
      <c r="BD641" s="4">
        <f t="shared" si="232"/>
        <v>0.93850278255038821</v>
      </c>
      <c r="BE641" s="4"/>
    </row>
    <row r="642" spans="27:57" x14ac:dyDescent="0.2">
      <c r="AA642">
        <v>184.27609334116883</v>
      </c>
      <c r="AB642">
        <v>109.97199356013031</v>
      </c>
      <c r="AC642">
        <v>700</v>
      </c>
      <c r="AE642" s="3">
        <f t="shared" si="211"/>
        <v>181.78194676039698</v>
      </c>
      <c r="AF642" s="3">
        <f t="shared" si="212"/>
        <v>6.2207671663759321</v>
      </c>
      <c r="AG642" s="4">
        <f t="shared" si="213"/>
        <v>1.8319176772507964E-4</v>
      </c>
      <c r="AH642" s="4">
        <f t="shared" si="214"/>
        <v>1.3534835341631595E-2</v>
      </c>
      <c r="AI642" s="4">
        <f t="shared" si="226"/>
        <v>2.1375385870132477E-2</v>
      </c>
      <c r="AJ642" s="3">
        <f t="shared" si="215"/>
        <v>202.14293933076726</v>
      </c>
      <c r="AK642" s="4">
        <f t="shared" si="216"/>
        <v>9.695693926243458E-2</v>
      </c>
      <c r="AL642" s="4">
        <f t="shared" si="217"/>
        <v>1.732314701424768</v>
      </c>
      <c r="AM642" s="3">
        <f t="shared" si="218"/>
        <v>196.07001314905779</v>
      </c>
      <c r="AN642" s="4">
        <f t="shared" si="219"/>
        <v>6.4001355759445627E-2</v>
      </c>
      <c r="AO642" s="3">
        <f t="shared" si="220"/>
        <v>987.01586017156842</v>
      </c>
      <c r="AP642" s="4">
        <f t="shared" si="221"/>
        <v>4.3561796447692585</v>
      </c>
      <c r="AQ642" s="4">
        <f t="shared" si="227"/>
        <v>200.4851018989562</v>
      </c>
      <c r="AR642" s="4">
        <f t="shared" si="228"/>
        <v>8.7960452513924342E-2</v>
      </c>
      <c r="AS642" s="4">
        <f t="shared" si="229"/>
        <v>175.09860271844931</v>
      </c>
      <c r="AT642" s="4">
        <f t="shared" si="230"/>
        <v>4.9802936758206108E-2</v>
      </c>
      <c r="AU642" s="3">
        <f t="shared" si="231"/>
        <v>84.226334130104675</v>
      </c>
      <c r="AV642" s="4"/>
      <c r="AW642" s="4"/>
      <c r="AX642" s="4"/>
      <c r="AY642" s="4"/>
      <c r="AZ642" s="3">
        <f t="shared" si="222"/>
        <v>194.57724472878988</v>
      </c>
      <c r="BA642" s="3">
        <f t="shared" si="223"/>
        <v>106.11371991068702</v>
      </c>
      <c r="BB642" s="4">
        <f t="shared" si="224"/>
        <v>3.1248814511808062E-3</v>
      </c>
      <c r="BC642" s="4">
        <f t="shared" si="225"/>
        <v>5.5900639094564976E-2</v>
      </c>
      <c r="BD642" s="4">
        <f t="shared" si="232"/>
        <v>0.17941537530820056</v>
      </c>
      <c r="BE642" s="4"/>
    </row>
    <row r="643" spans="27:57" x14ac:dyDescent="0.2">
      <c r="AA643">
        <v>151.03564775241372</v>
      </c>
      <c r="AB643">
        <v>117.1651823729548</v>
      </c>
      <c r="AC643">
        <v>700</v>
      </c>
      <c r="AE643" s="3">
        <f t="shared" si="211"/>
        <v>162.20891160191772</v>
      </c>
      <c r="AF643" s="3">
        <f t="shared" si="212"/>
        <v>124.84182505063286</v>
      </c>
      <c r="AG643" s="4">
        <f t="shared" si="213"/>
        <v>5.4726942302072449E-3</v>
      </c>
      <c r="AH643" s="4">
        <f t="shared" si="214"/>
        <v>7.397766034558842E-2</v>
      </c>
      <c r="AI643" s="4">
        <f t="shared" si="226"/>
        <v>0.24728092648193409</v>
      </c>
      <c r="AJ643" s="3">
        <f t="shared" si="215"/>
        <v>179.77809568410765</v>
      </c>
      <c r="AK643" s="4">
        <f t="shared" si="216"/>
        <v>0.19030241111562085</v>
      </c>
      <c r="AL643" s="4">
        <f t="shared" si="217"/>
        <v>5.4697571427665439</v>
      </c>
      <c r="AM643" s="3">
        <f t="shared" si="218"/>
        <v>174.16389382639051</v>
      </c>
      <c r="AN643" s="4">
        <f t="shared" si="219"/>
        <v>0.15313104169877781</v>
      </c>
      <c r="AO643" s="3">
        <f t="shared" si="220"/>
        <v>1019.1876431793196</v>
      </c>
      <c r="AP643" s="4">
        <f t="shared" si="221"/>
        <v>5.7479939891410954</v>
      </c>
      <c r="AQ643" s="4">
        <f t="shared" si="227"/>
        <v>180.97845349988242</v>
      </c>
      <c r="AR643" s="4">
        <f t="shared" si="228"/>
        <v>0.19824992439237032</v>
      </c>
      <c r="AS643" s="4">
        <f t="shared" si="229"/>
        <v>158.22610953653287</v>
      </c>
      <c r="AT643" s="4">
        <f t="shared" si="230"/>
        <v>4.7607713087086348E-2</v>
      </c>
      <c r="AU643" s="3">
        <f t="shared" si="231"/>
        <v>51.702740668877965</v>
      </c>
      <c r="AV643" s="4"/>
      <c r="AW643" s="4"/>
      <c r="AX643" s="4"/>
      <c r="AY643" s="4"/>
      <c r="AZ643" s="3">
        <f t="shared" si="222"/>
        <v>172.65729516383263</v>
      </c>
      <c r="BA643" s="3">
        <f t="shared" si="223"/>
        <v>467.49563678371783</v>
      </c>
      <c r="BB643" s="4">
        <f t="shared" si="224"/>
        <v>2.0493618008513285E-2</v>
      </c>
      <c r="BC643" s="4">
        <f t="shared" si="225"/>
        <v>0.14315592201691582</v>
      </c>
      <c r="BD643" s="4">
        <f t="shared" si="232"/>
        <v>0.6656619132595607</v>
      </c>
      <c r="BE643" s="4"/>
    </row>
    <row r="644" spans="27:57" x14ac:dyDescent="0.2">
      <c r="AA644">
        <v>151.27165432880716</v>
      </c>
      <c r="AB644">
        <v>118.64952788840111</v>
      </c>
      <c r="AC644">
        <v>700</v>
      </c>
      <c r="AE644" s="3">
        <f t="shared" si="211"/>
        <v>158.60953879904795</v>
      </c>
      <c r="AF644" s="3">
        <f t="shared" si="212"/>
        <v>53.844548498601029</v>
      </c>
      <c r="AG644" s="4">
        <f t="shared" si="213"/>
        <v>2.3530254624644577E-3</v>
      </c>
      <c r="AH644" s="4">
        <f t="shared" si="214"/>
        <v>4.8507993799625004E-2</v>
      </c>
      <c r="AI644" s="4">
        <f t="shared" si="226"/>
        <v>0.13140102358467043</v>
      </c>
      <c r="AJ644" s="3">
        <f t="shared" si="215"/>
        <v>175.69164343999216</v>
      </c>
      <c r="AK644" s="4">
        <f t="shared" si="216"/>
        <v>0.16143136147704987</v>
      </c>
      <c r="AL644" s="4">
        <f t="shared" si="217"/>
        <v>3.9421520894733284</v>
      </c>
      <c r="AM644" s="3">
        <f t="shared" si="218"/>
        <v>170.16729731562327</v>
      </c>
      <c r="AN644" s="4">
        <f t="shared" si="219"/>
        <v>0.12491198744838315</v>
      </c>
      <c r="AO644" s="3">
        <f t="shared" si="220"/>
        <v>1025.5780049874181</v>
      </c>
      <c r="AP644" s="4">
        <f t="shared" si="221"/>
        <v>5.779710379567879</v>
      </c>
      <c r="AQ644" s="4">
        <f t="shared" si="227"/>
        <v>177.36647651604667</v>
      </c>
      <c r="AR644" s="4">
        <f t="shared" si="228"/>
        <v>0.17250305288867454</v>
      </c>
      <c r="AS644" s="4">
        <f t="shared" si="229"/>
        <v>155.10701008631864</v>
      </c>
      <c r="AT644" s="4">
        <f t="shared" si="230"/>
        <v>2.5354094093364456E-2</v>
      </c>
      <c r="AU644" s="3">
        <f t="shared" si="231"/>
        <v>14.709953786676452</v>
      </c>
      <c r="AV644" s="4"/>
      <c r="AW644" s="4"/>
      <c r="AX644" s="4"/>
      <c r="AY644" s="4"/>
      <c r="AZ644" s="3">
        <f t="shared" si="222"/>
        <v>168.64519418558294</v>
      </c>
      <c r="BA644" s="3">
        <f t="shared" si="223"/>
        <v>301.83988715497651</v>
      </c>
      <c r="BB644" s="4">
        <f t="shared" si="224"/>
        <v>1.3190507857661982E-2</v>
      </c>
      <c r="BC644" s="4">
        <f t="shared" si="225"/>
        <v>0.11484993625449681</v>
      </c>
      <c r="BD644" s="4">
        <f t="shared" si="232"/>
        <v>0.47871266329208839</v>
      </c>
      <c r="BE644" s="4"/>
    </row>
    <row r="645" spans="27:57" x14ac:dyDescent="0.2">
      <c r="AA645">
        <v>162.07502256115342</v>
      </c>
      <c r="AB645">
        <v>120.28077059347412</v>
      </c>
      <c r="AC645">
        <v>700</v>
      </c>
      <c r="AE645" s="3">
        <f t="shared" si="211"/>
        <v>154.80693636570274</v>
      </c>
      <c r="AF645" s="3">
        <f t="shared" si="212"/>
        <v>52.825076944500715</v>
      </c>
      <c r="AG645" s="4">
        <f t="shared" si="213"/>
        <v>2.0109809514140694E-3</v>
      </c>
      <c r="AH645" s="4">
        <f t="shared" si="214"/>
        <v>4.4843962262651027E-2</v>
      </c>
      <c r="AI645" s="4">
        <f t="shared" si="226"/>
        <v>0.12089657932417636</v>
      </c>
      <c r="AJ645" s="3">
        <f t="shared" si="215"/>
        <v>171.38383703428724</v>
      </c>
      <c r="AK645" s="4">
        <f t="shared" si="216"/>
        <v>5.7435219357266858E-2</v>
      </c>
      <c r="AL645" s="4">
        <f t="shared" si="217"/>
        <v>0.53465380122054162</v>
      </c>
      <c r="AM645" s="3">
        <f t="shared" si="218"/>
        <v>165.95646176325644</v>
      </c>
      <c r="AN645" s="4">
        <f t="shared" si="219"/>
        <v>2.394841068517203E-2</v>
      </c>
      <c r="AO645" s="3">
        <f t="shared" si="220"/>
        <v>1032.4985315480271</v>
      </c>
      <c r="AP645" s="4">
        <f t="shared" si="221"/>
        <v>5.3704975339950938</v>
      </c>
      <c r="AQ645" s="4">
        <f t="shared" si="227"/>
        <v>173.54079372340647</v>
      </c>
      <c r="AR645" s="4">
        <f t="shared" si="228"/>
        <v>7.0743603678517675E-2</v>
      </c>
      <c r="AS645" s="4">
        <f t="shared" si="229"/>
        <v>151.80491176841539</v>
      </c>
      <c r="AT645" s="4">
        <f t="shared" si="230"/>
        <v>6.3366400512842452E-2</v>
      </c>
      <c r="AU645" s="3">
        <f t="shared" si="231"/>
        <v>105.47517569511403</v>
      </c>
      <c r="AV645" s="4"/>
      <c r="AW645" s="4"/>
      <c r="AX645" s="4"/>
      <c r="AY645" s="4"/>
      <c r="AZ645" s="3">
        <f t="shared" si="222"/>
        <v>164.41319267942592</v>
      </c>
      <c r="BA645" s="3">
        <f t="shared" si="223"/>
        <v>5.4670395019824412</v>
      </c>
      <c r="BB645" s="4">
        <f t="shared" si="224"/>
        <v>2.0812297747650475E-4</v>
      </c>
      <c r="BC645" s="4">
        <f t="shared" si="225"/>
        <v>1.4426467948756714E-2</v>
      </c>
      <c r="BD645" s="4">
        <f t="shared" si="232"/>
        <v>2.205962209244447E-2</v>
      </c>
      <c r="BE645" s="4"/>
    </row>
    <row r="646" spans="27:57" x14ac:dyDescent="0.2">
      <c r="AA646">
        <v>131.1094805262579</v>
      </c>
      <c r="AB646">
        <v>127.28963660179079</v>
      </c>
      <c r="AC646">
        <v>700</v>
      </c>
      <c r="AE646" s="3">
        <f t="shared" si="211"/>
        <v>140.0941836327861</v>
      </c>
      <c r="AF646" s="3">
        <f t="shared" si="212"/>
        <v>80.724889912457513</v>
      </c>
      <c r="AG646" s="4">
        <f t="shared" si="213"/>
        <v>4.6961208888069098E-3</v>
      </c>
      <c r="AH646" s="4">
        <f t="shared" si="214"/>
        <v>6.8528248838029632E-2</v>
      </c>
      <c r="AI646" s="4">
        <f t="shared" si="226"/>
        <v>0.20540996065988473</v>
      </c>
      <c r="AJ646" s="3">
        <f t="shared" si="215"/>
        <v>154.81174238444657</v>
      </c>
      <c r="AK646" s="4">
        <f t="shared" si="216"/>
        <v>0.18078221165281572</v>
      </c>
      <c r="AL646" s="4">
        <f t="shared" si="217"/>
        <v>4.284947319897527</v>
      </c>
      <c r="AM646" s="3">
        <f t="shared" si="218"/>
        <v>149.78111651122668</v>
      </c>
      <c r="AN646" s="4">
        <f t="shared" si="219"/>
        <v>0.14241255407330619</v>
      </c>
      <c r="AO646" s="3">
        <f t="shared" si="220"/>
        <v>1060.9740344409377</v>
      </c>
      <c r="AP646" s="4">
        <f t="shared" si="221"/>
        <v>7.0922754798685324</v>
      </c>
      <c r="AQ646" s="4">
        <f t="shared" si="227"/>
        <v>158.63200759219185</v>
      </c>
      <c r="AR646" s="4">
        <f t="shared" si="228"/>
        <v>0.20992019002334383</v>
      </c>
      <c r="AS646" s="4">
        <f t="shared" si="229"/>
        <v>138.94984839920858</v>
      </c>
      <c r="AT646" s="4">
        <f t="shared" si="230"/>
        <v>5.980015969463362E-2</v>
      </c>
      <c r="AU646" s="3">
        <f t="shared" si="231"/>
        <v>61.471368383197159</v>
      </c>
      <c r="AV646" s="4"/>
      <c r="AW646" s="4"/>
      <c r="AX646" s="4"/>
      <c r="AY646" s="4"/>
      <c r="AZ646" s="3">
        <f t="shared" si="222"/>
        <v>148.10551891326733</v>
      </c>
      <c r="BA646" s="3">
        <f t="shared" si="223"/>
        <v>288.86532085269829</v>
      </c>
      <c r="BB646" s="4">
        <f t="shared" si="224"/>
        <v>1.6804562617296598E-2</v>
      </c>
      <c r="BC646" s="4">
        <f t="shared" si="225"/>
        <v>0.1296324134516387</v>
      </c>
      <c r="BD646" s="4">
        <f t="shared" si="232"/>
        <v>0.5344258520323254</v>
      </c>
      <c r="BE646" s="4"/>
    </row>
    <row r="647" spans="27:57" x14ac:dyDescent="0.2">
      <c r="AA647">
        <v>146.07829450108704</v>
      </c>
      <c r="AB647">
        <v>127.91700051185683</v>
      </c>
      <c r="AC647">
        <v>700</v>
      </c>
      <c r="AE647" s="3">
        <f t="shared" si="211"/>
        <v>138.89314398682475</v>
      </c>
      <c r="AF647" s="3">
        <f t="shared" si="212"/>
        <v>51.626387912603647</v>
      </c>
      <c r="AG647" s="4">
        <f t="shared" si="213"/>
        <v>2.4193592467869071E-3</v>
      </c>
      <c r="AH647" s="4">
        <f t="shared" si="214"/>
        <v>4.9186982493205529E-2</v>
      </c>
      <c r="AI647" s="4">
        <f t="shared" si="226"/>
        <v>0.13184635124354477</v>
      </c>
      <c r="AJ647" s="3">
        <f t="shared" si="215"/>
        <v>153.46592760788639</v>
      </c>
      <c r="AK647" s="4">
        <f t="shared" si="216"/>
        <v>5.0573106237520912E-2</v>
      </c>
      <c r="AL647" s="4">
        <f t="shared" si="217"/>
        <v>0.37361555395398977</v>
      </c>
      <c r="AM647" s="3">
        <f t="shared" si="218"/>
        <v>148.46932843797623</v>
      </c>
      <c r="AN647" s="4">
        <f t="shared" si="219"/>
        <v>1.6368167119252573E-2</v>
      </c>
      <c r="AO647" s="3">
        <f t="shared" si="220"/>
        <v>1063.420568916195</v>
      </c>
      <c r="AP647" s="4">
        <f t="shared" si="221"/>
        <v>6.279798635027749</v>
      </c>
      <c r="AQ647" s="4">
        <f t="shared" si="227"/>
        <v>157.40666597134745</v>
      </c>
      <c r="AR647" s="4">
        <f t="shared" si="228"/>
        <v>7.7549998163321296E-2</v>
      </c>
      <c r="AS647" s="4">
        <f t="shared" si="229"/>
        <v>137.89411451280449</v>
      </c>
      <c r="AT647" s="4">
        <f t="shared" si="230"/>
        <v>5.6025982615929629E-2</v>
      </c>
      <c r="AU647" s="3">
        <f t="shared" si="231"/>
        <v>66.980802080604576</v>
      </c>
      <c r="AV647" s="4"/>
      <c r="AW647" s="4"/>
      <c r="AX647" s="4"/>
      <c r="AY647" s="4"/>
      <c r="AZ647" s="3">
        <f t="shared" si="222"/>
        <v>146.77909478364205</v>
      </c>
      <c r="BA647" s="3">
        <f t="shared" si="223"/>
        <v>0.49112103602917895</v>
      </c>
      <c r="BB647" s="4">
        <f t="shared" si="224"/>
        <v>2.301532739071762E-5</v>
      </c>
      <c r="BC647" s="4">
        <f t="shared" si="225"/>
        <v>4.7974292481200408E-3</v>
      </c>
      <c r="BD647" s="4">
        <f t="shared" si="232"/>
        <v>4.0161110465861032E-3</v>
      </c>
      <c r="BE647" s="4"/>
    </row>
    <row r="648" spans="27:57" x14ac:dyDescent="0.2">
      <c r="AA648">
        <v>132.1822610355828</v>
      </c>
      <c r="AB648">
        <v>128.73833995623676</v>
      </c>
      <c r="AC648">
        <v>700</v>
      </c>
      <c r="AE648" s="3">
        <f t="shared" si="211"/>
        <v>137.34695454658959</v>
      </c>
      <c r="AF648" s="3">
        <f t="shared" si="212"/>
        <v>26.674059062635628</v>
      </c>
      <c r="AG648" s="4">
        <f t="shared" si="213"/>
        <v>1.5266615076212785E-3</v>
      </c>
      <c r="AH648" s="4">
        <f t="shared" si="214"/>
        <v>3.9072516013449639E-2</v>
      </c>
      <c r="AI648" s="4">
        <f t="shared" si="226"/>
        <v>8.8796051612194213E-2</v>
      </c>
      <c r="AJ648" s="3">
        <f t="shared" si="215"/>
        <v>151.73498408935635</v>
      </c>
      <c r="AK648" s="4">
        <f t="shared" si="216"/>
        <v>0.14792244360618143</v>
      </c>
      <c r="AL648" s="4">
        <f t="shared" si="217"/>
        <v>2.892286573269101</v>
      </c>
      <c r="AM648" s="3">
        <f t="shared" si="218"/>
        <v>146.78258216372384</v>
      </c>
      <c r="AN648" s="4">
        <f t="shared" si="219"/>
        <v>0.11045597959782753</v>
      </c>
      <c r="AO648" s="3">
        <f t="shared" si="220"/>
        <v>1066.597594042868</v>
      </c>
      <c r="AP648" s="4">
        <f t="shared" si="221"/>
        <v>7.0691432094337179</v>
      </c>
      <c r="AQ648" s="4">
        <f t="shared" si="227"/>
        <v>155.82717811744416</v>
      </c>
      <c r="AR648" s="4">
        <f t="shared" si="228"/>
        <v>0.17888116678149629</v>
      </c>
      <c r="AS648" s="4">
        <f t="shared" si="229"/>
        <v>136.53340937471447</v>
      </c>
      <c r="AT648" s="4">
        <f t="shared" si="230"/>
        <v>3.2917793242773788E-2</v>
      </c>
      <c r="AU648" s="3">
        <f t="shared" si="231"/>
        <v>18.932491869128281</v>
      </c>
      <c r="AV648" s="4"/>
      <c r="AW648" s="4"/>
      <c r="AX648" s="4"/>
      <c r="AY648" s="4"/>
      <c r="AZ648" s="3">
        <f t="shared" si="222"/>
        <v>145.07258840924061</v>
      </c>
      <c r="BA648" s="3">
        <f t="shared" si="223"/>
        <v>166.16053980007189</v>
      </c>
      <c r="BB648" s="4">
        <f t="shared" si="224"/>
        <v>9.5100224380052882E-3</v>
      </c>
      <c r="BC648" s="4">
        <f t="shared" si="225"/>
        <v>9.7519343917016221E-2</v>
      </c>
      <c r="BD648" s="4">
        <f t="shared" si="232"/>
        <v>0.35012469572527954</v>
      </c>
      <c r="BE648" s="4"/>
    </row>
    <row r="649" spans="27:57" x14ac:dyDescent="0.2">
      <c r="AA649">
        <v>126.32026931331245</v>
      </c>
      <c r="AB649">
        <v>137.01714953396768</v>
      </c>
      <c r="AC649">
        <v>700</v>
      </c>
      <c r="AE649" s="3">
        <f t="shared" si="211"/>
        <v>123.26230724423674</v>
      </c>
      <c r="AF649" s="3">
        <f t="shared" si="212"/>
        <v>9.3511320159058204</v>
      </c>
      <c r="AG649" s="4">
        <f t="shared" si="213"/>
        <v>5.8602764327032983E-4</v>
      </c>
      <c r="AH649" s="4">
        <f t="shared" si="214"/>
        <v>2.4208007833572961E-2</v>
      </c>
      <c r="AI649" s="4">
        <f t="shared" si="226"/>
        <v>4.2332615139517457E-2</v>
      </c>
      <c r="AJ649" s="3">
        <f t="shared" si="215"/>
        <v>136.05561666089557</v>
      </c>
      <c r="AK649" s="4">
        <f t="shared" si="216"/>
        <v>7.7068766560626237E-2</v>
      </c>
      <c r="AL649" s="4">
        <f t="shared" si="217"/>
        <v>0.75029121211749494</v>
      </c>
      <c r="AM649" s="3">
        <f t="shared" si="218"/>
        <v>131.52779865130208</v>
      </c>
      <c r="AN649" s="4">
        <f t="shared" si="219"/>
        <v>4.1224811871429595E-2</v>
      </c>
      <c r="AO649" s="3">
        <f t="shared" si="220"/>
        <v>1096.9435637471217</v>
      </c>
      <c r="AP649" s="4">
        <f t="shared" si="221"/>
        <v>7.6838285709031391</v>
      </c>
      <c r="AQ649" s="4">
        <f t="shared" si="227"/>
        <v>141.32579941950874</v>
      </c>
      <c r="AR649" s="4">
        <f t="shared" si="228"/>
        <v>0.11878956708822429</v>
      </c>
      <c r="AS649" s="4">
        <f t="shared" si="229"/>
        <v>124.04731911920585</v>
      </c>
      <c r="AT649" s="4">
        <f t="shared" si="230"/>
        <v>1.7993550888250526E-2</v>
      </c>
      <c r="AU649" s="3">
        <f t="shared" si="231"/>
        <v>5.1663025848892259</v>
      </c>
      <c r="AV649" s="4"/>
      <c r="AW649" s="4"/>
      <c r="AX649" s="4"/>
      <c r="AY649" s="4"/>
      <c r="AZ649" s="3">
        <f t="shared" si="222"/>
        <v>129.58619270854365</v>
      </c>
      <c r="BA649" s="3">
        <f t="shared" si="223"/>
        <v>10.666255623518476</v>
      </c>
      <c r="BB649" s="4">
        <f t="shared" si="224"/>
        <v>6.6844534276034847E-4</v>
      </c>
      <c r="BC649" s="4">
        <f t="shared" si="225"/>
        <v>2.58543099455458E-2</v>
      </c>
      <c r="BD649" s="4">
        <f t="shared" si="232"/>
        <v>4.6723562400082026E-2</v>
      </c>
      <c r="BE649" s="4"/>
    </row>
    <row r="650" spans="27:57" x14ac:dyDescent="0.2">
      <c r="AA650">
        <v>114.87189814111034</v>
      </c>
      <c r="AB650">
        <v>138.67295348948687</v>
      </c>
      <c r="AC650">
        <v>700</v>
      </c>
      <c r="AE650" s="3">
        <f t="shared" ref="AE650:AE680" si="233">(((8.314*$AC650)/$AB650)*(1+AE$6/($AB650-AE$5))-AE$4/($AB650^2))</f>
        <v>120.73868353817682</v>
      </c>
      <c r="AF650" s="3">
        <f t="shared" ref="AF650:AF680" si="234">(AE650-AA650)^2</f>
        <v>34.41917089523249</v>
      </c>
      <c r="AG650" s="4">
        <f t="shared" ref="AG650:AG680" si="235">(ABS(AE650-AA650)/AA650)^2</f>
        <v>2.6083917014141631E-3</v>
      </c>
      <c r="AH650" s="4">
        <f t="shared" ref="AH650:AH679" si="236">(ABS(AE650-AA650)/AA650)</f>
        <v>5.1072416248050798E-2</v>
      </c>
      <c r="AI650" s="4">
        <f t="shared" si="226"/>
        <v>0.12370478706859325</v>
      </c>
      <c r="AJ650" s="3">
        <f t="shared" ref="AJ650:AJ680" si="237">(((8.314*$AC650)/$AB650)*(1+AJ$3/($AB650-AJ$2))-AJ$1/($AB650^2)) +$AJ$4*AB650 + $AJ$5*AB650^2 +$AJ$6*AB650^-1 + $AJ$7*AB650^-2</f>
        <v>133.26396548728096</v>
      </c>
      <c r="AK650" s="4">
        <f t="shared" ref="AK650:AK680" si="238">(ABS(AJ650-AA650)/AA650)</f>
        <v>0.16010937090616831</v>
      </c>
      <c r="AL650" s="4">
        <f t="shared" ref="AL650:AL680" si="239">(ABS(AJ650-AA650)^2)/AA650</f>
        <v>2.9447423324592581</v>
      </c>
      <c r="AM650" s="3">
        <f t="shared" ref="AM650:AM680" si="240">(((8.314*$AC650)/$AB650)*(1+AM$3/($AB650-AM$2))-AM$1/($AB650^2)) +$AM$4*$AB650 + $AM$5*$AB650^-1 + (8.314*$AC650)*($AM$6*$AB650 + $AM$7*$AB650^-1)</f>
        <v>128.81678919892661</v>
      </c>
      <c r="AN650" s="4">
        <f t="shared" ref="AN650:AN680" si="241">(ABS(AM650-AA650)/AA650)</f>
        <v>0.12139514784274016</v>
      </c>
      <c r="AO650" s="3">
        <f t="shared" ref="AO650:AO680" si="242">(8.314*$AC650)/($AB650-AO$3)  -$AO$2/($AB650^2) +$AO$4*AB650 + $AO$5*AB650^2 +$AO$6*AB650^-1 + $AO$7*AB650^-2</f>
        <v>1102.6393276629713</v>
      </c>
      <c r="AP650" s="4">
        <f t="shared" ref="AP650:AP680" si="243">(ABS(AO650-AA650)/AA650)</f>
        <v>8.5988605177262141</v>
      </c>
      <c r="AQ650" s="4">
        <f t="shared" si="227"/>
        <v>138.70395618651452</v>
      </c>
      <c r="AR650" s="4">
        <f t="shared" si="228"/>
        <v>0.20746639022303376</v>
      </c>
      <c r="AS650" s="4">
        <f t="shared" si="229"/>
        <v>121.79077533700001</v>
      </c>
      <c r="AT650" s="4">
        <f t="shared" si="230"/>
        <v>6.0231242870126746E-2</v>
      </c>
      <c r="AU650" s="3">
        <f t="shared" si="231"/>
        <v>47.870861651802215</v>
      </c>
      <c r="AV650" s="4"/>
      <c r="AW650" s="4"/>
      <c r="AX650" s="4"/>
      <c r="AY650" s="4"/>
      <c r="AZ650" s="3">
        <f t="shared" ref="AZ650:AZ680" si="244">(((8.314*$AC650)/$AB650)*(1+AZ$6/($AB650-AZ$5))-AZ$4/($AB650^2))</f>
        <v>126.82291304284151</v>
      </c>
      <c r="BA650" s="3">
        <f t="shared" ref="BA650:BA680" si="245">(AZ650-AA650)^2</f>
        <v>142.8267571814005</v>
      </c>
      <c r="BB650" s="4">
        <f t="shared" ref="BB650:BB680" si="246">(ABS(AZ650-AA650)/AA650)^2</f>
        <v>1.0823855382973899E-2</v>
      </c>
      <c r="BC650" s="4">
        <f t="shared" ref="BC650:BC680" si="247">(ABS(AZ650-AA650)/AA650)</f>
        <v>0.10403775940961964</v>
      </c>
      <c r="BD650" s="4">
        <f t="shared" si="232"/>
        <v>0.35966103066096017</v>
      </c>
      <c r="BE650" s="4"/>
    </row>
    <row r="651" spans="27:57" x14ac:dyDescent="0.2">
      <c r="AA651">
        <v>114.76932204299119</v>
      </c>
      <c r="AB651">
        <v>141.14355590759624</v>
      </c>
      <c r="AC651">
        <v>700</v>
      </c>
      <c r="AE651" s="3">
        <f t="shared" si="233"/>
        <v>117.13353018638415</v>
      </c>
      <c r="AF651" s="3">
        <f t="shared" si="234"/>
        <v>5.5894801452855756</v>
      </c>
      <c r="AG651" s="4">
        <f t="shared" si="235"/>
        <v>4.2434568012214883E-4</v>
      </c>
      <c r="AH651" s="4">
        <f t="shared" si="236"/>
        <v>2.0599652427217039E-2</v>
      </c>
      <c r="AI651" s="4">
        <f t="shared" ref="AI651:AI680" si="248">(ABS(AE651-AA651)^1.5)/AA651</f>
        <v>3.1673987948447661E-2</v>
      </c>
      <c r="AJ651" s="3">
        <f t="shared" si="237"/>
        <v>129.28585218289521</v>
      </c>
      <c r="AK651" s="4">
        <f t="shared" si="238"/>
        <v>0.12648441135224536</v>
      </c>
      <c r="AL651" s="4">
        <f t="shared" si="239"/>
        <v>1.8361147696228881</v>
      </c>
      <c r="AM651" s="3">
        <f t="shared" si="240"/>
        <v>124.95654147473601</v>
      </c>
      <c r="AN651" s="4">
        <f t="shared" si="241"/>
        <v>8.8762565208225355E-2</v>
      </c>
      <c r="AO651" s="3">
        <f t="shared" si="242"/>
        <v>1110.9017144370432</v>
      </c>
      <c r="AP651" s="4">
        <f t="shared" si="243"/>
        <v>8.6794308327526135</v>
      </c>
      <c r="AQ651" s="4">
        <f t="shared" ref="AQ651:AQ680" si="249">(8.314*$AC651/$AB651)*(AQ$4+AQ$5/AB651+AQ$6/(AB651^2)+AQ$7/(AB651^3))</f>
        <v>134.94485897621664</v>
      </c>
      <c r="AR651" s="4">
        <f t="shared" ref="AR651:AR680" si="250">(ABS(AQ651-$AA651)/$AA651)</f>
        <v>0.17579207208062042</v>
      </c>
      <c r="AS651" s="4">
        <f t="shared" ref="AS651:AS680" si="251">(8.314*$AC651/$AB651)*(1+(AS$2+$AS$3/$AC651+$AS$4/($AC651^2))/AB651+(AS$5+$AS$6/$AC651+$AS$7/($AC651^2))/(AB651^2) + (AT$2+$AT$3/$AC651+$AT$4/($AC651^2))/(AB651^3)  )</f>
        <v>118.55571352796781</v>
      </c>
      <c r="AT651" s="4">
        <f t="shared" ref="AT651:AT680" si="252">(ABS(AS651-$AA651)/$AA651)</f>
        <v>3.2991320481602936E-2</v>
      </c>
      <c r="AU651" s="3">
        <f t="shared" ref="AU651:AU680" si="253">(AS651-AA651)^2</f>
        <v>14.336760477503445</v>
      </c>
      <c r="AV651" s="4"/>
      <c r="AW651" s="4"/>
      <c r="AX651" s="4"/>
      <c r="AY651" s="4"/>
      <c r="AZ651" s="3">
        <f t="shared" si="244"/>
        <v>122.88167037306965</v>
      </c>
      <c r="BA651" s="3">
        <f t="shared" si="245"/>
        <v>65.810195428526796</v>
      </c>
      <c r="BB651" s="4">
        <f t="shared" si="246"/>
        <v>4.99621993677606E-3</v>
      </c>
      <c r="BC651" s="4">
        <f t="shared" si="247"/>
        <v>7.0683943981473332E-2</v>
      </c>
      <c r="BD651" s="4">
        <f t="shared" ref="BD651:BD680" si="254">(ABS(AZ651-AA651)^1.5)/AA651</f>
        <v>0.201323313257084</v>
      </c>
      <c r="BE651" s="4"/>
    </row>
    <row r="652" spans="27:57" x14ac:dyDescent="0.2">
      <c r="AA652">
        <v>102.18902021387196</v>
      </c>
      <c r="AB652">
        <v>152.75625812180272</v>
      </c>
      <c r="AC652">
        <v>700</v>
      </c>
      <c r="AE652" s="3">
        <f t="shared" si="233"/>
        <v>102.40926160758701</v>
      </c>
      <c r="AF652" s="3">
        <f t="shared" si="234"/>
        <v>4.8506271505550612E-2</v>
      </c>
      <c r="AG652" s="4">
        <f t="shared" si="235"/>
        <v>4.6450396234573341E-6</v>
      </c>
      <c r="AH652" s="4">
        <f t="shared" si="236"/>
        <v>2.1552353986182887E-3</v>
      </c>
      <c r="AI652" s="4">
        <f t="shared" si="248"/>
        <v>1.0114494552531555E-3</v>
      </c>
      <c r="AJ652" s="3">
        <f t="shared" si="237"/>
        <v>113.16901541549346</v>
      </c>
      <c r="AK652" s="4">
        <f t="shared" si="238"/>
        <v>0.10744789585653541</v>
      </c>
      <c r="AL652" s="4">
        <f t="shared" si="239"/>
        <v>1.1797773809290861</v>
      </c>
      <c r="AM652" s="3">
        <f t="shared" si="240"/>
        <v>109.35770939344143</v>
      </c>
      <c r="AN652" s="4">
        <f t="shared" si="241"/>
        <v>7.0151266394041956E-2</v>
      </c>
      <c r="AO652" s="3">
        <f t="shared" si="242"/>
        <v>1145.8719439837103</v>
      </c>
      <c r="AP652" s="4">
        <f t="shared" si="243"/>
        <v>10.213258935113661</v>
      </c>
      <c r="AQ652" s="4">
        <f t="shared" si="249"/>
        <v>119.4086313442648</v>
      </c>
      <c r="AR652" s="4">
        <f t="shared" si="250"/>
        <v>0.16850744917950902</v>
      </c>
      <c r="AS652" s="4">
        <f t="shared" si="251"/>
        <v>105.18567937476828</v>
      </c>
      <c r="AT652" s="4">
        <f t="shared" si="252"/>
        <v>2.9324668683823409E-2</v>
      </c>
      <c r="AU652" s="3">
        <f t="shared" si="253"/>
        <v>8.9799661265838875</v>
      </c>
      <c r="AV652" s="4"/>
      <c r="AW652" s="4"/>
      <c r="AX652" s="4"/>
      <c r="AY652" s="4"/>
      <c r="AZ652" s="3">
        <f t="shared" si="244"/>
        <v>106.86422294439477</v>
      </c>
      <c r="BA652" s="3">
        <f t="shared" si="245"/>
        <v>21.857520571487964</v>
      </c>
      <c r="BB652" s="4">
        <f t="shared" si="246"/>
        <v>2.0931117971719872E-3</v>
      </c>
      <c r="BC652" s="4">
        <f t="shared" si="247"/>
        <v>4.5750538763734652E-2</v>
      </c>
      <c r="BD652" s="4">
        <f t="shared" si="254"/>
        <v>9.8922808236664897E-2</v>
      </c>
      <c r="BE652" s="4"/>
    </row>
    <row r="653" spans="27:57" x14ac:dyDescent="0.2">
      <c r="AA653">
        <v>102.1793441430292</v>
      </c>
      <c r="AB653">
        <v>154.10490130708578</v>
      </c>
      <c r="AC653">
        <v>700</v>
      </c>
      <c r="AE653" s="3">
        <f t="shared" si="233"/>
        <v>100.90511532615557</v>
      </c>
      <c r="AF653" s="3">
        <f t="shared" si="234"/>
        <v>1.6236590777511732</v>
      </c>
      <c r="AG653" s="4">
        <f t="shared" si="235"/>
        <v>1.5551368896830897E-4</v>
      </c>
      <c r="AH653" s="4">
        <f t="shared" si="236"/>
        <v>1.2470512778883993E-2</v>
      </c>
      <c r="AI653" s="4">
        <f t="shared" si="248"/>
        <v>1.407693233278267E-2</v>
      </c>
      <c r="AJ653" s="3">
        <f t="shared" si="237"/>
        <v>111.53536630374042</v>
      </c>
      <c r="AK653" s="4">
        <f t="shared" si="238"/>
        <v>9.1564711431449314E-2</v>
      </c>
      <c r="AL653" s="4">
        <f t="shared" si="239"/>
        <v>0.85668146929176769</v>
      </c>
      <c r="AM653" s="3">
        <f t="shared" si="240"/>
        <v>107.78069972452354</v>
      </c>
      <c r="AN653" s="4">
        <f t="shared" si="241"/>
        <v>5.4818864110672383E-2</v>
      </c>
      <c r="AO653" s="3">
        <f t="shared" si="242"/>
        <v>1149.5130158962527</v>
      </c>
      <c r="AP653" s="4">
        <f t="shared" si="243"/>
        <v>10.249954925206611</v>
      </c>
      <c r="AQ653" s="4">
        <f t="shared" si="249"/>
        <v>117.80344937908917</v>
      </c>
      <c r="AR653" s="4">
        <f t="shared" si="250"/>
        <v>0.15290864672403431</v>
      </c>
      <c r="AS653" s="4">
        <f t="shared" si="251"/>
        <v>103.80404258900707</v>
      </c>
      <c r="AT653" s="4">
        <f t="shared" si="252"/>
        <v>1.5900458743438796E-2</v>
      </c>
      <c r="AU653" s="3">
        <f t="shared" si="253"/>
        <v>2.6396450403629061</v>
      </c>
      <c r="AV653" s="4"/>
      <c r="AW653" s="4"/>
      <c r="AX653" s="4"/>
      <c r="AY653" s="4"/>
      <c r="AZ653" s="3">
        <f t="shared" si="244"/>
        <v>105.23541977242814</v>
      </c>
      <c r="BA653" s="3">
        <f t="shared" si="245"/>
        <v>9.3395982526061712</v>
      </c>
      <c r="BB653" s="4">
        <f t="shared" si="246"/>
        <v>8.9454454918974342E-4</v>
      </c>
      <c r="BC653" s="4">
        <f t="shared" si="247"/>
        <v>2.9908937613859564E-2</v>
      </c>
      <c r="BD653" s="4">
        <f t="shared" si="254"/>
        <v>5.22857131173559E-2</v>
      </c>
      <c r="BE653" s="4"/>
    </row>
    <row r="654" spans="27:57" x14ac:dyDescent="0.2">
      <c r="AA654">
        <v>95.668068198080888</v>
      </c>
      <c r="AB654">
        <v>154.43581324869481</v>
      </c>
      <c r="AC654">
        <v>700</v>
      </c>
      <c r="AE654" s="3">
        <f t="shared" si="233"/>
        <v>100.54184187328002</v>
      </c>
      <c r="AF654" s="3">
        <f t="shared" si="234"/>
        <v>23.753669837064056</v>
      </c>
      <c r="AG654" s="4">
        <f t="shared" si="235"/>
        <v>2.5953546208230872E-3</v>
      </c>
      <c r="AH654" s="4">
        <f t="shared" si="236"/>
        <v>5.0944623080587094E-2</v>
      </c>
      <c r="AI654" s="4">
        <f t="shared" si="248"/>
        <v>0.11246853350503858</v>
      </c>
      <c r="AJ654" s="3">
        <f t="shared" si="237"/>
        <v>111.14119546641376</v>
      </c>
      <c r="AK654" s="4">
        <f t="shared" si="238"/>
        <v>0.16173763680788181</v>
      </c>
      <c r="AL654" s="4">
        <f t="shared" si="239"/>
        <v>2.5025870384077544</v>
      </c>
      <c r="AM654" s="3">
        <f t="shared" si="240"/>
        <v>107.40032270724888</v>
      </c>
      <c r="AN654" s="4">
        <f t="shared" si="241"/>
        <v>0.12263501009423892</v>
      </c>
      <c r="AO654" s="3">
        <f t="shared" si="242"/>
        <v>1150.3928844030647</v>
      </c>
      <c r="AP654" s="4">
        <f t="shared" si="243"/>
        <v>11.024836563242548</v>
      </c>
      <c r="AQ654" s="4">
        <f t="shared" si="249"/>
        <v>117.41523446446462</v>
      </c>
      <c r="AR654" s="4">
        <f t="shared" si="250"/>
        <v>0.22731896520954292</v>
      </c>
      <c r="AS654" s="4">
        <f t="shared" si="251"/>
        <v>103.4698774470976</v>
      </c>
      <c r="AT654" s="4">
        <f t="shared" si="252"/>
        <v>8.1550818323863877E-2</v>
      </c>
      <c r="AU654" s="3">
        <f t="shared" si="253"/>
        <v>60.868227558042733</v>
      </c>
      <c r="AV654" s="4"/>
      <c r="AW654" s="4"/>
      <c r="AX654" s="4"/>
      <c r="AY654" s="4"/>
      <c r="AZ654" s="3">
        <f t="shared" si="244"/>
        <v>104.8422530764034</v>
      </c>
      <c r="BA654" s="3">
        <f t="shared" si="245"/>
        <v>84.165668181641351</v>
      </c>
      <c r="BB654" s="4">
        <f t="shared" si="246"/>
        <v>9.1960424358952311E-3</v>
      </c>
      <c r="BC654" s="4">
        <f t="shared" si="247"/>
        <v>9.5895998018140624E-2</v>
      </c>
      <c r="BD654" s="4">
        <f t="shared" si="254"/>
        <v>0.29045859163709054</v>
      </c>
      <c r="BE654" s="4"/>
    </row>
    <row r="655" spans="27:57" x14ac:dyDescent="0.2">
      <c r="AA655">
        <v>97.392167471453973</v>
      </c>
      <c r="AB655">
        <v>160.77728809876442</v>
      </c>
      <c r="AC655">
        <v>700</v>
      </c>
      <c r="AE655" s="3">
        <f t="shared" si="233"/>
        <v>93.992110846936754</v>
      </c>
      <c r="AF655" s="3">
        <f t="shared" si="234"/>
        <v>11.560385049923429</v>
      </c>
      <c r="AG655" s="4">
        <f t="shared" si="235"/>
        <v>1.2187769645778579E-3</v>
      </c>
      <c r="AH655" s="4">
        <f t="shared" si="236"/>
        <v>3.4910986301991784E-2</v>
      </c>
      <c r="AI655" s="4">
        <f t="shared" si="248"/>
        <v>6.43732140895725E-2</v>
      </c>
      <c r="AJ655" s="3">
        <f t="shared" si="237"/>
        <v>104.06072573455565</v>
      </c>
      <c r="AK655" s="4">
        <f t="shared" si="238"/>
        <v>6.8471196773151735E-2</v>
      </c>
      <c r="AL655" s="4">
        <f t="shared" si="239"/>
        <v>0.4566041650260616</v>
      </c>
      <c r="AM655" s="3">
        <f t="shared" si="240"/>
        <v>100.57664789041961</v>
      </c>
      <c r="AN655" s="4">
        <f t="shared" si="241"/>
        <v>3.269750023685445E-2</v>
      </c>
      <c r="AO655" s="3">
        <f t="shared" si="242"/>
        <v>1166.217771213983</v>
      </c>
      <c r="AP655" s="4">
        <f t="shared" si="243"/>
        <v>10.974451349548268</v>
      </c>
      <c r="AQ655" s="4">
        <f t="shared" si="249"/>
        <v>110.37845621305432</v>
      </c>
      <c r="AR655" s="4">
        <f t="shared" si="250"/>
        <v>0.13334017589665698</v>
      </c>
      <c r="AS655" s="4">
        <f t="shared" si="251"/>
        <v>97.411521988361827</v>
      </c>
      <c r="AT655" s="4">
        <f t="shared" si="252"/>
        <v>1.987276534689113E-4</v>
      </c>
      <c r="AU655" s="3">
        <f t="shared" si="253"/>
        <v>3.7459732473637853E-4</v>
      </c>
      <c r="AV655" s="4"/>
      <c r="AW655" s="4"/>
      <c r="AX655" s="4"/>
      <c r="AY655" s="4"/>
      <c r="AZ655" s="3">
        <f t="shared" si="244"/>
        <v>97.768010556281951</v>
      </c>
      <c r="BA655" s="3">
        <f t="shared" si="245"/>
        <v>0.14125802441301008</v>
      </c>
      <c r="BB655" s="4">
        <f t="shared" si="246"/>
        <v>1.4892412793594078E-5</v>
      </c>
      <c r="BC655" s="4">
        <f t="shared" si="247"/>
        <v>3.8590689024159803E-3</v>
      </c>
      <c r="BD655" s="4">
        <f t="shared" si="254"/>
        <v>2.3658424218185015E-3</v>
      </c>
      <c r="BE655" s="4"/>
    </row>
    <row r="656" spans="27:57" x14ac:dyDescent="0.2">
      <c r="AA656">
        <v>84.02546752900642</v>
      </c>
      <c r="AB656">
        <v>169.60401675035445</v>
      </c>
      <c r="AC656">
        <v>700</v>
      </c>
      <c r="AE656" s="3">
        <f t="shared" si="233"/>
        <v>86.022750735832702</v>
      </c>
      <c r="AF656" s="3">
        <f t="shared" si="234"/>
        <v>3.989140208270276</v>
      </c>
      <c r="AG656" s="4">
        <f t="shared" si="235"/>
        <v>5.6501167998580966E-4</v>
      </c>
      <c r="AH656" s="4">
        <f t="shared" si="236"/>
        <v>2.3769974337087739E-2</v>
      </c>
      <c r="AI656" s="4">
        <f t="shared" si="248"/>
        <v>3.3592980518202947E-2</v>
      </c>
      <c r="AJ656" s="3">
        <f t="shared" si="237"/>
        <v>95.518118287203578</v>
      </c>
      <c r="AK656" s="4">
        <f t="shared" si="238"/>
        <v>0.13677580257711486</v>
      </c>
      <c r="AL656" s="4">
        <f t="shared" si="239"/>
        <v>1.571916531190904</v>
      </c>
      <c r="AM656" s="3">
        <f t="shared" si="240"/>
        <v>92.369524047690007</v>
      </c>
      <c r="AN656" s="4">
        <f t="shared" si="241"/>
        <v>9.9303898735263046E-2</v>
      </c>
      <c r="AO656" s="3">
        <f t="shared" si="242"/>
        <v>1184.9287590397494</v>
      </c>
      <c r="AP656" s="4">
        <f t="shared" si="243"/>
        <v>13.102019231618085</v>
      </c>
      <c r="AQ656" s="4">
        <f t="shared" si="249"/>
        <v>101.71479411704904</v>
      </c>
      <c r="AR656" s="4">
        <f t="shared" si="250"/>
        <v>0.21052339377863133</v>
      </c>
      <c r="AS656" s="4">
        <f t="shared" si="251"/>
        <v>89.947781743017458</v>
      </c>
      <c r="AT656" s="4">
        <f t="shared" si="252"/>
        <v>7.0482371454423584E-2</v>
      </c>
      <c r="AU656" s="3">
        <f t="shared" si="253"/>
        <v>35.07380564947718</v>
      </c>
      <c r="AV656" s="4"/>
      <c r="AW656" s="4"/>
      <c r="AX656" s="4"/>
      <c r="AY656" s="4"/>
      <c r="AZ656" s="3">
        <f t="shared" si="244"/>
        <v>89.198453089260909</v>
      </c>
      <c r="BA656" s="3">
        <f t="shared" si="245"/>
        <v>26.759779606601448</v>
      </c>
      <c r="BB656" s="4">
        <f t="shared" si="246"/>
        <v>3.7901871687111926E-3</v>
      </c>
      <c r="BC656" s="4">
        <f t="shared" si="247"/>
        <v>6.1564496007936204E-2</v>
      </c>
      <c r="BD656" s="4">
        <f t="shared" si="254"/>
        <v>0.14002351050593198</v>
      </c>
      <c r="BE656" s="4"/>
    </row>
    <row r="657" spans="27:57" x14ac:dyDescent="0.2">
      <c r="AA657">
        <v>82.360663826618449</v>
      </c>
      <c r="AB657">
        <v>171.59316172216586</v>
      </c>
      <c r="AC657">
        <v>700</v>
      </c>
      <c r="AE657" s="3">
        <f t="shared" si="233"/>
        <v>84.386962841017208</v>
      </c>
      <c r="AF657" s="3">
        <f t="shared" si="234"/>
        <v>4.1058876957533839</v>
      </c>
      <c r="AG657" s="4">
        <f t="shared" si="235"/>
        <v>6.0529542253278789E-4</v>
      </c>
      <c r="AH657" s="4">
        <f t="shared" si="236"/>
        <v>2.4602752336533161E-2</v>
      </c>
      <c r="AI657" s="4">
        <f t="shared" si="248"/>
        <v>3.5021557905071395E-2</v>
      </c>
      <c r="AJ657" s="3">
        <f t="shared" si="237"/>
        <v>93.775406639023018</v>
      </c>
      <c r="AK657" s="4">
        <f t="shared" si="238"/>
        <v>0.13859459458017864</v>
      </c>
      <c r="AL657" s="4">
        <f t="shared" si="239"/>
        <v>1.5820216523222193</v>
      </c>
      <c r="AM657" s="3">
        <f t="shared" si="240"/>
        <v>90.699200613431387</v>
      </c>
      <c r="AN657" s="4">
        <f t="shared" si="241"/>
        <v>0.10124416680718855</v>
      </c>
      <c r="AO657" s="3">
        <f t="shared" si="242"/>
        <v>1188.6069477182577</v>
      </c>
      <c r="AP657" s="4">
        <f t="shared" si="243"/>
        <v>13.431731029031694</v>
      </c>
      <c r="AQ657" s="4">
        <f t="shared" si="249"/>
        <v>99.921735684082563</v>
      </c>
      <c r="AR657" s="4">
        <f t="shared" si="250"/>
        <v>0.21322159197785007</v>
      </c>
      <c r="AS657" s="4">
        <f t="shared" si="251"/>
        <v>88.402196133716089</v>
      </c>
      <c r="AT657" s="4">
        <f t="shared" si="252"/>
        <v>7.3354584900092251E-2</v>
      </c>
      <c r="AU657" s="3">
        <f t="shared" si="253"/>
        <v>36.500112617704531</v>
      </c>
      <c r="AV657" s="4"/>
      <c r="AW657" s="4"/>
      <c r="AX657" s="4"/>
      <c r="AY657" s="4"/>
      <c r="AZ657" s="3">
        <f t="shared" si="244"/>
        <v>87.444791571617628</v>
      </c>
      <c r="BA657" s="3">
        <f t="shared" si="245"/>
        <v>25.848354927470439</v>
      </c>
      <c r="BB657" s="4">
        <f t="shared" si="246"/>
        <v>3.8105988465741143E-3</v>
      </c>
      <c r="BC657" s="4">
        <f t="shared" si="247"/>
        <v>6.1730048165979219E-2</v>
      </c>
      <c r="BD657" s="4">
        <f t="shared" si="254"/>
        <v>0.1391889770094217</v>
      </c>
      <c r="BE657" s="4"/>
    </row>
    <row r="658" spans="27:57" x14ac:dyDescent="0.2">
      <c r="AA658">
        <v>74.467633852093797</v>
      </c>
      <c r="AB658">
        <v>189.00051869652319</v>
      </c>
      <c r="AC658">
        <v>700</v>
      </c>
      <c r="AE658" s="3">
        <f t="shared" si="233"/>
        <v>72.101573282636139</v>
      </c>
      <c r="AF658" s="3">
        <f t="shared" si="234"/>
        <v>5.5982426183423009</v>
      </c>
      <c r="AG658" s="4">
        <f t="shared" si="235"/>
        <v>1.0095239036791237E-3</v>
      </c>
      <c r="AH658" s="4">
        <f t="shared" si="236"/>
        <v>3.177300589618684E-2</v>
      </c>
      <c r="AI658" s="4">
        <f t="shared" si="248"/>
        <v>4.8873251400128326E-2</v>
      </c>
      <c r="AJ658" s="3">
        <f t="shared" si="237"/>
        <v>80.821259186454327</v>
      </c>
      <c r="AK658" s="4">
        <f t="shared" si="238"/>
        <v>8.532062865029362E-2</v>
      </c>
      <c r="AL658" s="4">
        <f t="shared" si="239"/>
        <v>0.5420953077360724</v>
      </c>
      <c r="AM658" s="3">
        <f t="shared" si="240"/>
        <v>78.334881324190491</v>
      </c>
      <c r="AN658" s="4">
        <f t="shared" si="241"/>
        <v>5.1931923602913807E-2</v>
      </c>
      <c r="AO658" s="3">
        <f t="shared" si="242"/>
        <v>1212.2312479331561</v>
      </c>
      <c r="AP658" s="4">
        <f t="shared" si="243"/>
        <v>15.2786325444537</v>
      </c>
      <c r="AQ658" s="4">
        <f t="shared" si="249"/>
        <v>86.279738154360203</v>
      </c>
      <c r="AR658" s="4">
        <f t="shared" si="250"/>
        <v>0.15862064753833033</v>
      </c>
      <c r="AS658" s="4">
        <f t="shared" si="251"/>
        <v>76.629550072044509</v>
      </c>
      <c r="AT658" s="4">
        <f t="shared" si="252"/>
        <v>2.9031622305130154E-2</v>
      </c>
      <c r="AU658" s="3">
        <f t="shared" si="253"/>
        <v>4.6738817420859737</v>
      </c>
      <c r="AV658" s="4"/>
      <c r="AW658" s="4"/>
      <c r="AX658" s="4"/>
      <c r="AY658" s="4"/>
      <c r="AZ658" s="3">
        <f t="shared" si="244"/>
        <v>74.334655973620116</v>
      </c>
      <c r="BA658" s="3">
        <f t="shared" si="245"/>
        <v>1.7683116163361257E-2</v>
      </c>
      <c r="BB658" s="4">
        <f t="shared" si="246"/>
        <v>3.1887736340612355E-6</v>
      </c>
      <c r="BC658" s="4">
        <f t="shared" si="247"/>
        <v>1.7857137603942115E-3</v>
      </c>
      <c r="BD658" s="4">
        <f t="shared" si="254"/>
        <v>6.5118073742262655E-4</v>
      </c>
      <c r="BE658" s="4"/>
    </row>
    <row r="659" spans="27:57" x14ac:dyDescent="0.2">
      <c r="AA659">
        <v>72.217185761485197</v>
      </c>
      <c r="AB659">
        <v>192.38882260565819</v>
      </c>
      <c r="AC659">
        <v>700</v>
      </c>
      <c r="AE659" s="3">
        <f t="shared" si="233"/>
        <v>70.068938207486781</v>
      </c>
      <c r="AF659" s="3">
        <f t="shared" si="234"/>
        <v>4.614967553260179</v>
      </c>
      <c r="AG659" s="4">
        <f t="shared" si="235"/>
        <v>8.8488642209678969E-4</v>
      </c>
      <c r="AH659" s="4">
        <f t="shared" si="236"/>
        <v>2.9747040560311033E-2</v>
      </c>
      <c r="AI659" s="4">
        <f t="shared" si="248"/>
        <v>4.3599943713677411E-2</v>
      </c>
      <c r="AJ659" s="3">
        <f t="shared" si="237"/>
        <v>78.703596266968276</v>
      </c>
      <c r="AK659" s="4">
        <f t="shared" si="238"/>
        <v>8.9818101288328039E-2</v>
      </c>
      <c r="AL659" s="4">
        <f t="shared" si="239"/>
        <v>0.58259707577915421</v>
      </c>
      <c r="AM659" s="3">
        <f t="shared" si="240"/>
        <v>76.323897217246142</v>
      </c>
      <c r="AN659" s="4">
        <f t="shared" si="241"/>
        <v>5.6866124212100383E-2</v>
      </c>
      <c r="AO659" s="3">
        <f t="shared" si="242"/>
        <v>1215.0267910213799</v>
      </c>
      <c r="AP659" s="4">
        <f t="shared" si="243"/>
        <v>15.824621150903072</v>
      </c>
      <c r="AQ659" s="4">
        <f t="shared" si="249"/>
        <v>83.990890269472033</v>
      </c>
      <c r="AR659" s="4">
        <f t="shared" si="250"/>
        <v>0.16303189308528795</v>
      </c>
      <c r="AS659" s="4">
        <f t="shared" si="251"/>
        <v>74.651481813740247</v>
      </c>
      <c r="AT659" s="4">
        <f t="shared" si="252"/>
        <v>3.3707988293740831E-2</v>
      </c>
      <c r="AU659" s="3">
        <f t="shared" si="253"/>
        <v>5.9257972700245203</v>
      </c>
      <c r="AV659" s="4"/>
      <c r="AW659" s="4"/>
      <c r="AX659" s="4"/>
      <c r="AY659" s="4"/>
      <c r="AZ659" s="3">
        <f t="shared" si="244"/>
        <v>72.176209706079575</v>
      </c>
      <c r="BA659" s="3">
        <f t="shared" si="245"/>
        <v>1.6790371166046033E-3</v>
      </c>
      <c r="BB659" s="4">
        <f t="shared" si="246"/>
        <v>3.2194314034350372E-7</v>
      </c>
      <c r="BC659" s="4">
        <f t="shared" si="247"/>
        <v>5.6740033516336919E-4</v>
      </c>
      <c r="BD659" s="4">
        <f t="shared" si="254"/>
        <v>1.1485625780154659E-4</v>
      </c>
      <c r="BE659" s="4"/>
    </row>
    <row r="660" spans="27:57" x14ac:dyDescent="0.2">
      <c r="AA660">
        <v>70.097827243301538</v>
      </c>
      <c r="AB660">
        <v>194.13919902688477</v>
      </c>
      <c r="AC660">
        <v>700</v>
      </c>
      <c r="AE660" s="3">
        <f t="shared" si="233"/>
        <v>69.057772433591069</v>
      </c>
      <c r="AF660" s="3">
        <f t="shared" si="234"/>
        <v>1.0817140072018798</v>
      </c>
      <c r="AG660" s="4">
        <f t="shared" si="235"/>
        <v>2.2014221908239306E-4</v>
      </c>
      <c r="AH660" s="4">
        <f t="shared" si="236"/>
        <v>1.4837190403927324E-2</v>
      </c>
      <c r="AI660" s="4">
        <f t="shared" si="248"/>
        <v>1.5131423388993473E-2</v>
      </c>
      <c r="AJ660" s="3">
        <f t="shared" si="237"/>
        <v>77.653182080144859</v>
      </c>
      <c r="AK660" s="4">
        <f t="shared" si="238"/>
        <v>0.10778301031527766</v>
      </c>
      <c r="AL660" s="4">
        <f t="shared" si="239"/>
        <v>0.81433888831506673</v>
      </c>
      <c r="AM660" s="3">
        <f t="shared" si="240"/>
        <v>75.32766479859248</v>
      </c>
      <c r="AN660" s="4">
        <f t="shared" si="241"/>
        <v>7.4607698426069249E-2</v>
      </c>
      <c r="AO660" s="3">
        <f t="shared" si="242"/>
        <v>1216.2391216241797</v>
      </c>
      <c r="AP660" s="4">
        <f t="shared" si="243"/>
        <v>16.350596579873336</v>
      </c>
      <c r="AQ660" s="4">
        <f t="shared" si="249"/>
        <v>82.848711497979693</v>
      </c>
      <c r="AR660" s="4">
        <f t="shared" si="250"/>
        <v>0.18190127648923118</v>
      </c>
      <c r="AS660" s="4">
        <f t="shared" si="251"/>
        <v>73.664022152135416</v>
      </c>
      <c r="AT660" s="4">
        <f t="shared" si="252"/>
        <v>5.087454275089047E-2</v>
      </c>
      <c r="AU660" s="3">
        <f t="shared" si="253"/>
        <v>12.717746127792676</v>
      </c>
      <c r="AV660" s="4"/>
      <c r="AW660" s="4"/>
      <c r="AX660" s="4"/>
      <c r="AY660" s="4"/>
      <c r="AZ660" s="3">
        <f t="shared" si="244"/>
        <v>71.103619612431842</v>
      </c>
      <c r="BA660" s="3">
        <f t="shared" si="245"/>
        <v>1.0116182898007509</v>
      </c>
      <c r="BB660" s="4">
        <f t="shared" si="246"/>
        <v>2.0587687105683408E-4</v>
      </c>
      <c r="BC660" s="4">
        <f t="shared" si="247"/>
        <v>1.4348410053271898E-2</v>
      </c>
      <c r="BD660" s="4">
        <f t="shared" si="254"/>
        <v>1.4389905694249264E-2</v>
      </c>
      <c r="BE660" s="4"/>
    </row>
    <row r="661" spans="27:57" x14ac:dyDescent="0.2">
      <c r="AA661">
        <v>59.774326297249864</v>
      </c>
      <c r="AB661">
        <v>217.26292543968063</v>
      </c>
      <c r="AC661">
        <v>700</v>
      </c>
      <c r="AE661" s="3">
        <f t="shared" si="233"/>
        <v>57.774324792920694</v>
      </c>
      <c r="AF661" s="3">
        <f t="shared" si="234"/>
        <v>4.0000060173189418</v>
      </c>
      <c r="AG661" s="4">
        <f t="shared" si="235"/>
        <v>1.1195184742538061E-3</v>
      </c>
      <c r="AH661" s="4">
        <f t="shared" si="236"/>
        <v>3.345920612109328E-2</v>
      </c>
      <c r="AI661" s="4">
        <f t="shared" si="248"/>
        <v>4.7318480878319719E-2</v>
      </c>
      <c r="AJ661" s="3">
        <f t="shared" si="237"/>
        <v>66.089311950751352</v>
      </c>
      <c r="AK661" s="4">
        <f t="shared" si="238"/>
        <v>0.10564712385210157</v>
      </c>
      <c r="AL661" s="4">
        <f t="shared" si="239"/>
        <v>0.66716007145971623</v>
      </c>
      <c r="AM661" s="3">
        <f t="shared" si="240"/>
        <v>64.427386068814982</v>
      </c>
      <c r="AN661" s="4">
        <f t="shared" si="241"/>
        <v>7.784378444394445E-2</v>
      </c>
      <c r="AO661" s="3">
        <f t="shared" si="242"/>
        <v>1217.326742195715</v>
      </c>
      <c r="AP661" s="4">
        <f t="shared" si="243"/>
        <v>19.365377873806711</v>
      </c>
      <c r="AQ661" s="4">
        <f t="shared" si="249"/>
        <v>69.934663213339221</v>
      </c>
      <c r="AR661" s="4">
        <f t="shared" si="250"/>
        <v>0.16997827571595434</v>
      </c>
      <c r="AS661" s="4">
        <f t="shared" si="251"/>
        <v>62.479400126646006</v>
      </c>
      <c r="AT661" s="4">
        <f t="shared" si="252"/>
        <v>4.5254777376229474E-2</v>
      </c>
      <c r="AU661" s="3">
        <f t="shared" si="253"/>
        <v>7.3174244224839056</v>
      </c>
      <c r="AV661" s="4"/>
      <c r="AW661" s="4"/>
      <c r="AX661" s="4"/>
      <c r="AY661" s="4"/>
      <c r="AZ661" s="3">
        <f t="shared" si="244"/>
        <v>59.18881941568992</v>
      </c>
      <c r="BA661" s="3">
        <f t="shared" si="245"/>
        <v>0.34281830835405003</v>
      </c>
      <c r="BB661" s="4">
        <f t="shared" si="246"/>
        <v>9.5947713041701443E-5</v>
      </c>
      <c r="BC661" s="4">
        <f t="shared" si="247"/>
        <v>9.795290350045855E-3</v>
      </c>
      <c r="BD661" s="4">
        <f t="shared" si="254"/>
        <v>7.4952015487146821E-3</v>
      </c>
      <c r="BE661" s="4"/>
    </row>
    <row r="662" spans="27:57" x14ac:dyDescent="0.2">
      <c r="AA662">
        <v>65.037243310552611</v>
      </c>
      <c r="AB662">
        <v>222.7966051305595</v>
      </c>
      <c r="AC662">
        <v>700</v>
      </c>
      <c r="AE662" s="3">
        <f t="shared" si="233"/>
        <v>55.546724721749321</v>
      </c>
      <c r="AF662" s="3">
        <f t="shared" si="234"/>
        <v>90.0699430844208</v>
      </c>
      <c r="AG662" s="4">
        <f t="shared" si="235"/>
        <v>2.129392100679376E-2</v>
      </c>
      <c r="AH662" s="4">
        <f t="shared" si="236"/>
        <v>0.14592436741954293</v>
      </c>
      <c r="AI662" s="4">
        <f t="shared" si="248"/>
        <v>0.44954460640017124</v>
      </c>
      <c r="AJ662" s="3">
        <f t="shared" si="237"/>
        <v>63.846110991064286</v>
      </c>
      <c r="AK662" s="4">
        <f t="shared" si="238"/>
        <v>1.8314618806960691E-2</v>
      </c>
      <c r="AL662" s="4">
        <f t="shared" si="239"/>
        <v>2.1815134380079593E-2</v>
      </c>
      <c r="AM662" s="3">
        <f t="shared" si="240"/>
        <v>62.330425143605588</v>
      </c>
      <c r="AN662" s="4">
        <f t="shared" si="241"/>
        <v>4.1619509517369549E-2</v>
      </c>
      <c r="AO662" s="3">
        <f t="shared" si="242"/>
        <v>1213.4458325525154</v>
      </c>
      <c r="AP662" s="4">
        <f t="shared" si="243"/>
        <v>17.65770704269115</v>
      </c>
      <c r="AQ662" s="4">
        <f t="shared" si="249"/>
        <v>67.346751595565792</v>
      </c>
      <c r="AR662" s="4">
        <f t="shared" si="250"/>
        <v>3.5510550070292593E-2</v>
      </c>
      <c r="AS662" s="4">
        <f t="shared" si="251"/>
        <v>60.232926689840276</v>
      </c>
      <c r="AT662" s="4">
        <f t="shared" si="252"/>
        <v>7.3870237669387981E-2</v>
      </c>
      <c r="AU662" s="3">
        <f t="shared" si="253"/>
        <v>23.081458192052789</v>
      </c>
      <c r="AV662" s="4"/>
      <c r="AW662" s="4"/>
      <c r="AX662" s="4"/>
      <c r="AY662" s="4"/>
      <c r="AZ662" s="3">
        <f t="shared" si="244"/>
        <v>56.848696873958573</v>
      </c>
      <c r="BA662" s="3">
        <f t="shared" si="245"/>
        <v>67.052292744256917</v>
      </c>
      <c r="BB662" s="4">
        <f t="shared" si="246"/>
        <v>1.5852194151853325E-2</v>
      </c>
      <c r="BC662" s="4">
        <f t="shared" si="247"/>
        <v>0.12590549690880587</v>
      </c>
      <c r="BD662" s="4">
        <f t="shared" si="254"/>
        <v>0.36028659138851582</v>
      </c>
      <c r="BE662" s="4"/>
    </row>
    <row r="663" spans="27:57" x14ac:dyDescent="0.2">
      <c r="AA663">
        <v>55.682091032300761</v>
      </c>
      <c r="AB663">
        <v>227.12606470658611</v>
      </c>
      <c r="AC663">
        <v>700</v>
      </c>
      <c r="AE663" s="3">
        <f t="shared" si="233"/>
        <v>53.907551869021574</v>
      </c>
      <c r="AF663" s="3">
        <f t="shared" si="234"/>
        <v>3.1489892420115955</v>
      </c>
      <c r="AG663" s="4">
        <f t="shared" si="235"/>
        <v>1.0156407206554211E-3</v>
      </c>
      <c r="AH663" s="4">
        <f t="shared" si="236"/>
        <v>3.1869118604935111E-2</v>
      </c>
      <c r="AI663" s="4">
        <f t="shared" si="248"/>
        <v>4.2453436075589226E-2</v>
      </c>
      <c r="AJ663" s="3">
        <f t="shared" si="237"/>
        <v>62.205388487581814</v>
      </c>
      <c r="AK663" s="4">
        <f t="shared" si="238"/>
        <v>0.11715252308856249</v>
      </c>
      <c r="AL663" s="4">
        <f t="shared" si="239"/>
        <v>0.76422075574337456</v>
      </c>
      <c r="AM663" s="3">
        <f t="shared" si="240"/>
        <v>60.801194446663175</v>
      </c>
      <c r="AN663" s="4">
        <f t="shared" si="241"/>
        <v>9.1934467967319342E-2</v>
      </c>
      <c r="AO663" s="3">
        <f t="shared" si="242"/>
        <v>1209.288198914702</v>
      </c>
      <c r="AP663" s="4">
        <f t="shared" si="243"/>
        <v>20.717722457894101</v>
      </c>
      <c r="AQ663" s="4">
        <f t="shared" si="249"/>
        <v>65.433977888271599</v>
      </c>
      <c r="AR663" s="4">
        <f t="shared" si="250"/>
        <v>0.17513506901732268</v>
      </c>
      <c r="AS663" s="4">
        <f t="shared" si="251"/>
        <v>58.571234387568126</v>
      </c>
      <c r="AT663" s="4">
        <f t="shared" si="252"/>
        <v>5.1886401923939861E-2</v>
      </c>
      <c r="AU663" s="3">
        <f t="shared" si="253"/>
        <v>8.3471493272855657</v>
      </c>
      <c r="AV663" s="4"/>
      <c r="AW663" s="4"/>
      <c r="AX663" s="4"/>
      <c r="AY663" s="4"/>
      <c r="AZ663" s="3">
        <f t="shared" si="244"/>
        <v>55.129367214976092</v>
      </c>
      <c r="BA663" s="3">
        <f t="shared" si="245"/>
        <v>0.30550361823795374</v>
      </c>
      <c r="BB663" s="4">
        <f t="shared" si="246"/>
        <v>9.8533812326339929E-5</v>
      </c>
      <c r="BC663" s="4">
        <f t="shared" si="247"/>
        <v>9.9264199148706139E-3</v>
      </c>
      <c r="BD663" s="4">
        <f t="shared" si="254"/>
        <v>7.3798363724792079E-3</v>
      </c>
      <c r="BE663" s="4"/>
    </row>
    <row r="664" spans="27:57" x14ac:dyDescent="0.2">
      <c r="AA664">
        <v>52.364968216063382</v>
      </c>
      <c r="AB664">
        <v>255.9531725943873</v>
      </c>
      <c r="AC664">
        <v>700</v>
      </c>
      <c r="AE664" s="3">
        <f t="shared" si="233"/>
        <v>44.874275980472113</v>
      </c>
      <c r="AF664" s="3">
        <f t="shared" si="234"/>
        <v>56.110470168347312</v>
      </c>
      <c r="AG664" s="4">
        <f t="shared" si="235"/>
        <v>2.0462666174689167E-2</v>
      </c>
      <c r="AH664" s="4">
        <f t="shared" si="236"/>
        <v>0.14304777584670503</v>
      </c>
      <c r="AI664" s="4">
        <f t="shared" si="248"/>
        <v>0.39150930338146528</v>
      </c>
      <c r="AJ664" s="3">
        <f t="shared" si="237"/>
        <v>53.3446217770218</v>
      </c>
      <c r="AK664" s="4">
        <f t="shared" si="238"/>
        <v>1.8708185917659003E-2</v>
      </c>
      <c r="AL664" s="4">
        <f t="shared" si="239"/>
        <v>1.8327540953306777E-2</v>
      </c>
      <c r="AM664" s="3">
        <f t="shared" si="240"/>
        <v>52.626672527063896</v>
      </c>
      <c r="AN664" s="4">
        <f t="shared" si="241"/>
        <v>4.9976982688253449E-3</v>
      </c>
      <c r="AO664" s="3">
        <f t="shared" si="242"/>
        <v>1156.3891112262936</v>
      </c>
      <c r="AP664" s="4">
        <f t="shared" si="243"/>
        <v>21.083258151803133</v>
      </c>
      <c r="AQ664" s="4">
        <f t="shared" si="249"/>
        <v>54.759892152912641</v>
      </c>
      <c r="AR664" s="4">
        <f t="shared" si="250"/>
        <v>4.5735231366274325E-2</v>
      </c>
      <c r="AS664" s="4">
        <f t="shared" si="251"/>
        <v>49.2753702319363</v>
      </c>
      <c r="AT664" s="4">
        <f t="shared" si="252"/>
        <v>5.9001238602477031E-2</v>
      </c>
      <c r="AU664" s="3">
        <f t="shared" si="253"/>
        <v>9.5456157035221256</v>
      </c>
      <c r="AV664" s="4"/>
      <c r="AW664" s="4"/>
      <c r="AX664" s="4"/>
      <c r="AY664" s="4"/>
      <c r="AZ664" s="3">
        <f t="shared" si="244"/>
        <v>45.69581098006573</v>
      </c>
      <c r="BA664" s="3">
        <f t="shared" si="245"/>
        <v>44.477658238459838</v>
      </c>
      <c r="BB664" s="4">
        <f t="shared" si="246"/>
        <v>1.6220350142047729E-2</v>
      </c>
      <c r="BC664" s="4">
        <f t="shared" si="247"/>
        <v>0.12735913843163249</v>
      </c>
      <c r="BD664" s="4">
        <f t="shared" si="254"/>
        <v>0.3289013005754966</v>
      </c>
      <c r="BE664" s="4"/>
    </row>
    <row r="665" spans="27:57" x14ac:dyDescent="0.2">
      <c r="AA665">
        <v>49.600710418103958</v>
      </c>
      <c r="AB665">
        <v>260.1294303922183</v>
      </c>
      <c r="AC665">
        <v>700</v>
      </c>
      <c r="AE665" s="3">
        <f t="shared" si="233"/>
        <v>43.787887601877593</v>
      </c>
      <c r="AF665" s="3">
        <f t="shared" si="234"/>
        <v>33.788909092841813</v>
      </c>
      <c r="AG665" s="4">
        <f t="shared" si="235"/>
        <v>1.3734042176207984E-2</v>
      </c>
      <c r="AH665" s="4">
        <f t="shared" si="236"/>
        <v>0.11719232985229018</v>
      </c>
      <c r="AI665" s="4">
        <f t="shared" si="248"/>
        <v>0.28254832103708738</v>
      </c>
      <c r="AJ665" s="3">
        <f t="shared" si="237"/>
        <v>52.303665840871872</v>
      </c>
      <c r="AK665" s="4">
        <f t="shared" si="238"/>
        <v>5.4494288488685677E-2</v>
      </c>
      <c r="AL665" s="4">
        <f t="shared" si="239"/>
        <v>0.14729563258037207</v>
      </c>
      <c r="AM665" s="3">
        <f t="shared" si="240"/>
        <v>51.678143087278464</v>
      </c>
      <c r="AN665" s="4">
        <f t="shared" si="241"/>
        <v>4.1883123279142703E-2</v>
      </c>
      <c r="AO665" s="3">
        <f t="shared" si="242"/>
        <v>1145.0757698899852</v>
      </c>
      <c r="AP665" s="4">
        <f t="shared" si="243"/>
        <v>22.085874380380638</v>
      </c>
      <c r="AQ665" s="4">
        <f t="shared" si="249"/>
        <v>53.460634767881551</v>
      </c>
      <c r="AR665" s="4">
        <f t="shared" si="250"/>
        <v>7.781994082828185E-2</v>
      </c>
      <c r="AS665" s="4">
        <f t="shared" si="251"/>
        <v>48.140871726062137</v>
      </c>
      <c r="AT665" s="4">
        <f t="shared" si="252"/>
        <v>2.9431810144174637E-2</v>
      </c>
      <c r="AU665" s="3">
        <f t="shared" si="253"/>
        <v>2.1311290067823738</v>
      </c>
      <c r="AV665" s="4"/>
      <c r="AW665" s="4"/>
      <c r="AX665" s="4"/>
      <c r="AY665" s="4"/>
      <c r="AZ665" s="3">
        <f t="shared" si="244"/>
        <v>44.5661470124167</v>
      </c>
      <c r="BA665" s="3">
        <f t="shared" si="245"/>
        <v>25.346828685885285</v>
      </c>
      <c r="BB665" s="4">
        <f t="shared" si="246"/>
        <v>1.0302623658211418E-2</v>
      </c>
      <c r="BC665" s="4">
        <f t="shared" si="247"/>
        <v>0.10150184066415455</v>
      </c>
      <c r="BD665" s="4">
        <f t="shared" si="254"/>
        <v>0.22774813292801988</v>
      </c>
      <c r="BE665" s="4"/>
    </row>
    <row r="666" spans="27:57" x14ac:dyDescent="0.2">
      <c r="AA666">
        <v>49.468031526944856</v>
      </c>
      <c r="AB666">
        <v>269.79545688463281</v>
      </c>
      <c r="AC666">
        <v>700</v>
      </c>
      <c r="AE666" s="3">
        <f t="shared" si="233"/>
        <v>41.446326601975841</v>
      </c>
      <c r="AF666" s="3">
        <f t="shared" si="234"/>
        <v>64.347749903272145</v>
      </c>
      <c r="AG666" s="4">
        <f t="shared" si="235"/>
        <v>2.6295661917491598E-2</v>
      </c>
      <c r="AH666" s="4">
        <f t="shared" si="236"/>
        <v>0.16215937196934255</v>
      </c>
      <c r="AI666" s="4">
        <f t="shared" si="248"/>
        <v>0.45927773809413236</v>
      </c>
      <c r="AJ666" s="3">
        <f t="shared" si="237"/>
        <v>50.082167956132189</v>
      </c>
      <c r="AK666" s="4">
        <f t="shared" si="238"/>
        <v>1.2414814380734307E-2</v>
      </c>
      <c r="AL666" s="4">
        <f t="shared" si="239"/>
        <v>7.6243897728077176E-3</v>
      </c>
      <c r="AM666" s="3">
        <f t="shared" si="240"/>
        <v>49.664801062312122</v>
      </c>
      <c r="AN666" s="4">
        <f t="shared" si="241"/>
        <v>3.9777110447600456E-3</v>
      </c>
      <c r="AO666" s="3">
        <f t="shared" si="242"/>
        <v>1115.3357580555212</v>
      </c>
      <c r="AP666" s="4">
        <f t="shared" si="243"/>
        <v>21.546596733852375</v>
      </c>
      <c r="AQ666" s="4">
        <f t="shared" si="249"/>
        <v>50.648722038936263</v>
      </c>
      <c r="AR666" s="4">
        <f t="shared" si="250"/>
        <v>2.3867748029316564E-2</v>
      </c>
      <c r="AS666" s="4">
        <f t="shared" si="251"/>
        <v>45.682999287140007</v>
      </c>
      <c r="AT666" s="4">
        <f t="shared" si="252"/>
        <v>7.6514713097956433E-2</v>
      </c>
      <c r="AU666" s="3">
        <f t="shared" si="253"/>
        <v>14.326469056362113</v>
      </c>
      <c r="AV666" s="4"/>
      <c r="AW666" s="4"/>
      <c r="AX666" s="4"/>
      <c r="AY666" s="4"/>
      <c r="AZ666" s="3">
        <f t="shared" si="244"/>
        <v>42.134973454539484</v>
      </c>
      <c r="BA666" s="3">
        <f t="shared" si="245"/>
        <v>53.773740693269588</v>
      </c>
      <c r="BB666" s="4">
        <f t="shared" si="246"/>
        <v>2.1974600626045712E-2</v>
      </c>
      <c r="BC666" s="4">
        <f t="shared" si="247"/>
        <v>0.1482383237427006</v>
      </c>
      <c r="BD666" s="4">
        <f t="shared" si="254"/>
        <v>0.40142374432600358</v>
      </c>
      <c r="BE666" s="4"/>
    </row>
    <row r="667" spans="27:57" x14ac:dyDescent="0.2">
      <c r="AA667">
        <v>45.924998503559799</v>
      </c>
      <c r="AB667">
        <v>297.09565593264955</v>
      </c>
      <c r="AC667">
        <v>700</v>
      </c>
      <c r="AE667" s="3">
        <f t="shared" si="233"/>
        <v>35.912956640164609</v>
      </c>
      <c r="AF667" s="3">
        <f t="shared" si="234"/>
        <v>100.24098227437783</v>
      </c>
      <c r="AG667" s="4">
        <f t="shared" si="235"/>
        <v>4.7527723419243072E-2</v>
      </c>
      <c r="AH667" s="4">
        <f t="shared" si="236"/>
        <v>0.21800853978512647</v>
      </c>
      <c r="AI667" s="4">
        <f t="shared" si="248"/>
        <v>0.68981849536333095</v>
      </c>
      <c r="AJ667" s="3">
        <f t="shared" si="237"/>
        <v>44.976332403389243</v>
      </c>
      <c r="AK667" s="4">
        <f t="shared" si="238"/>
        <v>2.065685641986513E-2</v>
      </c>
      <c r="AL667" s="4">
        <f t="shared" si="239"/>
        <v>1.9596459421616554E-2</v>
      </c>
      <c r="AM667" s="3">
        <f t="shared" si="240"/>
        <v>45.109135050977414</v>
      </c>
      <c r="AN667" s="4">
        <f t="shared" si="241"/>
        <v>1.7765127472331742E-2</v>
      </c>
      <c r="AO667" s="3">
        <f t="shared" si="242"/>
        <v>1004.4601849640701</v>
      </c>
      <c r="AP667" s="4">
        <f t="shared" si="243"/>
        <v>20.871752154465746</v>
      </c>
      <c r="AQ667" s="4">
        <f t="shared" si="249"/>
        <v>43.941087854091812</v>
      </c>
      <c r="AR667" s="4">
        <f t="shared" si="250"/>
        <v>4.3198926817911758E-2</v>
      </c>
      <c r="AS667" s="4">
        <f t="shared" si="251"/>
        <v>39.804384961900951</v>
      </c>
      <c r="AT667" s="4">
        <f t="shared" si="252"/>
        <v>0.13327411521166233</v>
      </c>
      <c r="AU667" s="3">
        <f t="shared" si="253"/>
        <v>37.461910126337671</v>
      </c>
      <c r="AV667" s="4"/>
      <c r="AW667" s="4"/>
      <c r="AX667" s="4"/>
      <c r="AY667" s="4"/>
      <c r="AZ667" s="3">
        <f t="shared" si="244"/>
        <v>36.410173075998621</v>
      </c>
      <c r="BA667" s="3">
        <f t="shared" si="245"/>
        <v>90.531902916964754</v>
      </c>
      <c r="BB667" s="4">
        <f t="shared" si="246"/>
        <v>4.2924312440173279E-2</v>
      </c>
      <c r="BC667" s="4">
        <f t="shared" si="247"/>
        <v>0.20718183424270883</v>
      </c>
      <c r="BD667" s="4">
        <f t="shared" si="254"/>
        <v>0.63907537854805629</v>
      </c>
      <c r="BE667" s="4"/>
    </row>
    <row r="668" spans="27:57" x14ac:dyDescent="0.2">
      <c r="AA668">
        <v>38.521155486975118</v>
      </c>
      <c r="AB668">
        <v>306.87817965728885</v>
      </c>
      <c r="AC668">
        <v>700</v>
      </c>
      <c r="AE668" s="3">
        <f t="shared" si="233"/>
        <v>34.245031383299832</v>
      </c>
      <c r="AF668" s="3">
        <f t="shared" si="234"/>
        <v>18.285237350032773</v>
      </c>
      <c r="AG668" s="4">
        <f t="shared" si="235"/>
        <v>1.2322589762310694E-2</v>
      </c>
      <c r="AH668" s="4">
        <f t="shared" si="236"/>
        <v>0.11100716086050798</v>
      </c>
      <c r="AI668" s="4">
        <f t="shared" si="248"/>
        <v>0.22954939142223635</v>
      </c>
      <c r="AJ668" s="3">
        <f t="shared" si="237"/>
        <v>43.485894024848648</v>
      </c>
      <c r="AK668" s="4">
        <f t="shared" si="238"/>
        <v>0.12888342717425028</v>
      </c>
      <c r="AL668" s="4">
        <f t="shared" si="239"/>
        <v>0.63987251778521681</v>
      </c>
      <c r="AM668" s="3">
        <f t="shared" si="240"/>
        <v>43.804257721363911</v>
      </c>
      <c r="AN668" s="4">
        <f t="shared" si="241"/>
        <v>0.13714807273045404</v>
      </c>
      <c r="AO668" s="3">
        <f t="shared" si="242"/>
        <v>955.04594371026315</v>
      </c>
      <c r="AP668" s="4">
        <f t="shared" si="243"/>
        <v>23.792764693499031</v>
      </c>
      <c r="AQ668" s="4">
        <f t="shared" si="249"/>
        <v>41.902042537448956</v>
      </c>
      <c r="AR668" s="4">
        <f t="shared" si="250"/>
        <v>8.7767020685996636E-2</v>
      </c>
      <c r="AS668" s="4">
        <f t="shared" si="251"/>
        <v>38.012511521902248</v>
      </c>
      <c r="AT668" s="4">
        <f t="shared" si="252"/>
        <v>1.3204275900935911E-2</v>
      </c>
      <c r="AU668" s="3">
        <f t="shared" si="253"/>
        <v>0.2587186832050517</v>
      </c>
      <c r="AV668" s="4"/>
      <c r="AW668" s="4"/>
      <c r="AX668" s="4"/>
      <c r="AY668" s="4"/>
      <c r="AZ668" s="3">
        <f t="shared" si="244"/>
        <v>34.690286385093202</v>
      </c>
      <c r="BA668" s="3">
        <f t="shared" si="245"/>
        <v>14.675558075753559</v>
      </c>
      <c r="BB668" s="4">
        <f t="shared" si="246"/>
        <v>9.8899936729644217E-3</v>
      </c>
      <c r="BC668" s="4">
        <f t="shared" si="247"/>
        <v>9.9448447312989366E-2</v>
      </c>
      <c r="BD668" s="4">
        <f t="shared" si="254"/>
        <v>0.19464652881458491</v>
      </c>
      <c r="BE668" s="4"/>
    </row>
    <row r="669" spans="27:57" x14ac:dyDescent="0.2">
      <c r="AA669">
        <v>35.686704816952833</v>
      </c>
      <c r="AB669">
        <v>338.58956083089532</v>
      </c>
      <c r="AC669">
        <v>700</v>
      </c>
      <c r="AE669" s="3">
        <f t="shared" si="233"/>
        <v>29.696028961773447</v>
      </c>
      <c r="AF669" s="3">
        <f t="shared" si="234"/>
        <v>35.888197201829271</v>
      </c>
      <c r="AG669" s="4">
        <f t="shared" si="235"/>
        <v>2.8179854437591811E-2</v>
      </c>
      <c r="AH669" s="4">
        <f t="shared" si="236"/>
        <v>0.1678685629818514</v>
      </c>
      <c r="AI669" s="4">
        <f t="shared" si="248"/>
        <v>0.41087269753751093</v>
      </c>
      <c r="AJ669" s="3">
        <f t="shared" si="237"/>
        <v>39.573191362395868</v>
      </c>
      <c r="AK669" s="4">
        <f t="shared" si="238"/>
        <v>0.10890572736759864</v>
      </c>
      <c r="AL669" s="4">
        <f t="shared" si="239"/>
        <v>0.42326064413585934</v>
      </c>
      <c r="AM669" s="3">
        <f t="shared" si="240"/>
        <v>40.459296170148917</v>
      </c>
      <c r="AN669" s="4">
        <f t="shared" si="241"/>
        <v>0.13373583741272976</v>
      </c>
      <c r="AO669" s="3">
        <f t="shared" si="242"/>
        <v>759.64894536126917</v>
      </c>
      <c r="AP669" s="4">
        <f t="shared" si="243"/>
        <v>20.286609376173082</v>
      </c>
      <c r="AQ669" s="4">
        <f t="shared" si="249"/>
        <v>36.301822400836521</v>
      </c>
      <c r="AR669" s="4">
        <f t="shared" si="250"/>
        <v>1.7236603576564414E-2</v>
      </c>
      <c r="AS669" s="4">
        <f t="shared" si="251"/>
        <v>33.077726834365556</v>
      </c>
      <c r="AT669" s="4">
        <f t="shared" si="252"/>
        <v>7.3107842149323116E-2</v>
      </c>
      <c r="AU669" s="3">
        <f t="shared" si="253"/>
        <v>6.8067661136251765</v>
      </c>
      <c r="AV669" s="4"/>
      <c r="AW669" s="4"/>
      <c r="AX669" s="4"/>
      <c r="AY669" s="4"/>
      <c r="AZ669" s="3">
        <f t="shared" si="244"/>
        <v>30.013490248275772</v>
      </c>
      <c r="BA669" s="3">
        <f t="shared" si="245"/>
        <v>32.185363542249647</v>
      </c>
      <c r="BB669" s="4">
        <f t="shared" si="246"/>
        <v>2.5272343844436395E-2</v>
      </c>
      <c r="BC669" s="4">
        <f t="shared" si="247"/>
        <v>0.15897277705455232</v>
      </c>
      <c r="BD669" s="4">
        <f t="shared" si="254"/>
        <v>0.37864948076403404</v>
      </c>
      <c r="BE669" s="4"/>
    </row>
    <row r="670" spans="27:57" x14ac:dyDescent="0.2">
      <c r="AA670">
        <v>37.793889153471511</v>
      </c>
      <c r="AB670">
        <v>371.67663841602916</v>
      </c>
      <c r="AC670">
        <v>700</v>
      </c>
      <c r="AE670" s="3">
        <f t="shared" si="233"/>
        <v>26.006765132430147</v>
      </c>
      <c r="AF670" s="3">
        <f t="shared" si="234"/>
        <v>138.93629268741034</v>
      </c>
      <c r="AG670" s="4">
        <f t="shared" si="235"/>
        <v>9.7268571141220783E-2</v>
      </c>
      <c r="AH670" s="4">
        <f t="shared" si="236"/>
        <v>0.31187909699308286</v>
      </c>
      <c r="AI670" s="4">
        <f t="shared" si="248"/>
        <v>1.070755206100374</v>
      </c>
      <c r="AJ670" s="3">
        <f t="shared" si="237"/>
        <v>36.617245662510292</v>
      </c>
      <c r="AK670" s="4">
        <f t="shared" si="238"/>
        <v>3.1133167750563177E-2</v>
      </c>
      <c r="AL670" s="4">
        <f t="shared" si="239"/>
        <v>3.6632639186703883E-2</v>
      </c>
      <c r="AM670" s="3">
        <f t="shared" si="240"/>
        <v>38.051379260475009</v>
      </c>
      <c r="AN670" s="4">
        <f t="shared" si="241"/>
        <v>6.813009001478929E-3</v>
      </c>
      <c r="AO670" s="3">
        <f t="shared" si="242"/>
        <v>498.28860164254786</v>
      </c>
      <c r="AP670" s="4">
        <f t="shared" si="243"/>
        <v>12.18436955824056</v>
      </c>
      <c r="AQ670" s="4">
        <f t="shared" si="249"/>
        <v>31.720714489831515</v>
      </c>
      <c r="AR670" s="4">
        <f t="shared" si="250"/>
        <v>0.16069197427600942</v>
      </c>
      <c r="AS670" s="4">
        <f t="shared" si="251"/>
        <v>29.02422194438444</v>
      </c>
      <c r="AT670" s="4">
        <f t="shared" si="252"/>
        <v>0.23203929009464072</v>
      </c>
      <c r="AU670" s="3">
        <f t="shared" si="253"/>
        <v>76.907062958137018</v>
      </c>
      <c r="AV670" s="4"/>
      <c r="AW670" s="4"/>
      <c r="AX670" s="4"/>
      <c r="AY670" s="4"/>
      <c r="AZ670" s="3">
        <f t="shared" si="244"/>
        <v>26.235914474740994</v>
      </c>
      <c r="BA670" s="3">
        <f t="shared" si="245"/>
        <v>133.5867786741758</v>
      </c>
      <c r="BB670" s="4">
        <f t="shared" si="246"/>
        <v>9.3523404386714373E-2</v>
      </c>
      <c r="BC670" s="4">
        <f t="shared" si="247"/>
        <v>0.30581596489835905</v>
      </c>
      <c r="BD670" s="4">
        <f t="shared" si="254"/>
        <v>1.0396831920206846</v>
      </c>
      <c r="BE670" s="4"/>
    </row>
    <row r="671" spans="27:57" x14ac:dyDescent="0.2">
      <c r="AA671">
        <v>32.337576360461568</v>
      </c>
      <c r="AB671">
        <v>378.03679233345269</v>
      </c>
      <c r="AC671">
        <v>700</v>
      </c>
      <c r="AE671" s="3">
        <f t="shared" si="233"/>
        <v>25.392874275522299</v>
      </c>
      <c r="AF671" s="3">
        <f t="shared" si="234"/>
        <v>48.228887048559834</v>
      </c>
      <c r="AG671" s="4">
        <f t="shared" si="235"/>
        <v>4.6120319324087757E-2</v>
      </c>
      <c r="AH671" s="4">
        <f t="shared" si="236"/>
        <v>0.21475641858647149</v>
      </c>
      <c r="AI671" s="4">
        <f t="shared" si="248"/>
        <v>0.56594335208398483</v>
      </c>
      <c r="AJ671" s="3">
        <f t="shared" si="237"/>
        <v>36.150100278676256</v>
      </c>
      <c r="AK671" s="4">
        <f t="shared" si="238"/>
        <v>0.11789763944326312</v>
      </c>
      <c r="AL671" s="4">
        <f t="shared" si="239"/>
        <v>0.44948757027849195</v>
      </c>
      <c r="AM671" s="3">
        <f t="shared" si="240"/>
        <v>37.685337197599978</v>
      </c>
      <c r="AN671" s="4">
        <f t="shared" si="241"/>
        <v>0.16537296356188885</v>
      </c>
      <c r="AO671" s="3">
        <f t="shared" si="242"/>
        <v>441.312149284984</v>
      </c>
      <c r="AP671" s="4">
        <f t="shared" si="243"/>
        <v>12.647038490632417</v>
      </c>
      <c r="AQ671" s="4">
        <f t="shared" si="249"/>
        <v>30.955322123549387</v>
      </c>
      <c r="AR671" s="4">
        <f t="shared" si="250"/>
        <v>4.2744521775671271E-2</v>
      </c>
      <c r="AS671" s="4">
        <f t="shared" si="251"/>
        <v>28.345313472654841</v>
      </c>
      <c r="AT671" s="4">
        <f t="shared" si="252"/>
        <v>0.12345584725662924</v>
      </c>
      <c r="AU671" s="3">
        <f t="shared" si="253"/>
        <v>15.938162965358915</v>
      </c>
      <c r="AV671" s="4"/>
      <c r="AW671" s="4"/>
      <c r="AX671" s="4"/>
      <c r="AY671" s="4"/>
      <c r="AZ671" s="3">
        <f t="shared" si="244"/>
        <v>25.608688762624382</v>
      </c>
      <c r="BA671" s="3">
        <f t="shared" si="245"/>
        <v>45.277928304327098</v>
      </c>
      <c r="BB671" s="4">
        <f t="shared" si="246"/>
        <v>4.3298376544044129E-2</v>
      </c>
      <c r="BC671" s="4">
        <f t="shared" si="247"/>
        <v>0.20808261951456716</v>
      </c>
      <c r="BD671" s="4">
        <f t="shared" si="254"/>
        <v>0.53976838452590292</v>
      </c>
      <c r="BE671" s="4"/>
    </row>
    <row r="672" spans="27:57" x14ac:dyDescent="0.2">
      <c r="AA672">
        <v>29.301677177137545</v>
      </c>
      <c r="AB672">
        <v>451.31936336463264</v>
      </c>
      <c r="AC672">
        <v>700</v>
      </c>
      <c r="AE672" s="3">
        <f t="shared" si="233"/>
        <v>19.875939464058831</v>
      </c>
      <c r="AF672" s="3">
        <f t="shared" si="234"/>
        <v>88.844531435754348</v>
      </c>
      <c r="AG672" s="4">
        <f t="shared" si="235"/>
        <v>0.10347745589734986</v>
      </c>
      <c r="AH672" s="4">
        <f t="shared" si="236"/>
        <v>0.32167911946122624</v>
      </c>
      <c r="AI672" s="4">
        <f t="shared" si="248"/>
        <v>0.987598784175583</v>
      </c>
      <c r="AJ672" s="3">
        <f t="shared" si="237"/>
        <v>32.409402954096947</v>
      </c>
      <c r="AK672" s="4">
        <f t="shared" si="238"/>
        <v>0.10605965515803942</v>
      </c>
      <c r="AL672" s="4">
        <f t="shared" si="239"/>
        <v>0.32960432423006431</v>
      </c>
      <c r="AM672" s="3">
        <f t="shared" si="240"/>
        <v>35.034951523881254</v>
      </c>
      <c r="AN672" s="4">
        <f t="shared" si="241"/>
        <v>0.19566369228915884</v>
      </c>
      <c r="AO672" s="3">
        <f t="shared" si="242"/>
        <v>-372.1193871031918</v>
      </c>
      <c r="AP672" s="4">
        <f t="shared" si="243"/>
        <v>13.699593434656213</v>
      </c>
      <c r="AQ672" s="4">
        <f t="shared" si="249"/>
        <v>24.044915092557055</v>
      </c>
      <c r="AR672" s="4">
        <f t="shared" si="250"/>
        <v>0.17940140602880053</v>
      </c>
      <c r="AS672" s="4">
        <f t="shared" si="251"/>
        <v>22.19036385546876</v>
      </c>
      <c r="AT672" s="4">
        <f t="shared" si="252"/>
        <v>0.24269304718220511</v>
      </c>
      <c r="AU672" s="3">
        <f t="shared" si="253"/>
        <v>50.570777158943926</v>
      </c>
      <c r="AV672" s="4"/>
      <c r="AW672" s="4"/>
      <c r="AX672" s="4"/>
      <c r="AY672" s="4"/>
      <c r="AZ672" s="3">
        <f t="shared" si="244"/>
        <v>19.98968861864018</v>
      </c>
      <c r="BA672" s="3">
        <f t="shared" si="245"/>
        <v>86.713130913585843</v>
      </c>
      <c r="BB672" s="4">
        <f t="shared" si="246"/>
        <v>0.10099500818821014</v>
      </c>
      <c r="BC672" s="4">
        <f t="shared" si="247"/>
        <v>0.31779711796712401</v>
      </c>
      <c r="BD672" s="4">
        <f t="shared" si="254"/>
        <v>0.96977541766842079</v>
      </c>
      <c r="BE672" s="4"/>
    </row>
    <row r="673" spans="27:57" x14ac:dyDescent="0.2">
      <c r="AA673">
        <v>22.606543999145902</v>
      </c>
      <c r="AB673">
        <v>508.90768709116401</v>
      </c>
      <c r="AC673">
        <v>700</v>
      </c>
      <c r="AE673" s="3">
        <f t="shared" si="233"/>
        <v>16.910909751225404</v>
      </c>
      <c r="AF673" s="3">
        <f t="shared" si="234"/>
        <v>32.440249486084902</v>
      </c>
      <c r="AG673" s="4">
        <f t="shared" si="235"/>
        <v>6.347691872618634E-2</v>
      </c>
      <c r="AH673" s="4">
        <f t="shared" si="236"/>
        <v>0.25194626158406547</v>
      </c>
      <c r="AI673" s="4">
        <f t="shared" si="248"/>
        <v>0.60128305501596568</v>
      </c>
      <c r="AJ673" s="3">
        <f t="shared" si="237"/>
        <v>30.9076492961307</v>
      </c>
      <c r="AK673" s="4">
        <f t="shared" si="238"/>
        <v>0.36719921883231782</v>
      </c>
      <c r="AL673" s="4">
        <f t="shared" si="239"/>
        <v>3.0481593804976335</v>
      </c>
      <c r="AM673" s="3">
        <f t="shared" si="240"/>
        <v>34.319104018692002</v>
      </c>
      <c r="AN673" s="4">
        <f t="shared" si="241"/>
        <v>0.5181048469853955</v>
      </c>
      <c r="AO673" s="3">
        <f t="shared" si="242"/>
        <v>-1214.2400556530038</v>
      </c>
      <c r="AP673" s="4">
        <f t="shared" si="243"/>
        <v>54.711883413001075</v>
      </c>
      <c r="AQ673" s="4">
        <f t="shared" si="249"/>
        <v>20.315711891870016</v>
      </c>
      <c r="AR673" s="4">
        <f t="shared" si="250"/>
        <v>0.10133491025264348</v>
      </c>
      <c r="AS673" s="4">
        <f t="shared" si="251"/>
        <v>18.846349142428281</v>
      </c>
      <c r="AT673" s="4">
        <f t="shared" si="252"/>
        <v>0.16633214067836666</v>
      </c>
      <c r="AU673" s="3">
        <f t="shared" si="253"/>
        <v>14.139065360485654</v>
      </c>
      <c r="AV673" s="4"/>
      <c r="AW673" s="4"/>
      <c r="AX673" s="4"/>
      <c r="AY673" s="4"/>
      <c r="AZ673" s="3">
        <f t="shared" si="244"/>
        <v>16.98321269594776</v>
      </c>
      <c r="BA673" s="3">
        <f t="shared" si="245"/>
        <v>31.621854945528121</v>
      </c>
      <c r="BB673" s="4">
        <f t="shared" si="246"/>
        <v>6.1875538818206254E-2</v>
      </c>
      <c r="BC673" s="4">
        <f t="shared" si="247"/>
        <v>0.24874794233964279</v>
      </c>
      <c r="BD673" s="4">
        <f t="shared" si="254"/>
        <v>0.589870031734679</v>
      </c>
      <c r="BE673" s="4"/>
    </row>
    <row r="674" spans="27:57" x14ac:dyDescent="0.2">
      <c r="AA674">
        <v>25.293729412421587</v>
      </c>
      <c r="AB674">
        <v>519.13655219845305</v>
      </c>
      <c r="AC674">
        <v>700</v>
      </c>
      <c r="AE674" s="3">
        <f t="shared" si="233"/>
        <v>16.469701187616671</v>
      </c>
      <c r="AF674" s="3">
        <f t="shared" si="234"/>
        <v>77.863474112153796</v>
      </c>
      <c r="AG674" s="4">
        <f t="shared" si="235"/>
        <v>0.1217048935041521</v>
      </c>
      <c r="AH674" s="4">
        <f t="shared" si="236"/>
        <v>0.34886228443922124</v>
      </c>
      <c r="AI674" s="4">
        <f t="shared" si="248"/>
        <v>1.036304692345603</v>
      </c>
      <c r="AJ674" s="3">
        <f t="shared" si="237"/>
        <v>30.73006203770505</v>
      </c>
      <c r="AK674" s="4">
        <f t="shared" si="238"/>
        <v>0.21492807709936657</v>
      </c>
      <c r="AL674" s="4">
        <f t="shared" si="239"/>
        <v>1.168420517624726</v>
      </c>
      <c r="AM674" s="3">
        <f t="shared" si="240"/>
        <v>34.276322698558126</v>
      </c>
      <c r="AN674" s="4">
        <f t="shared" si="241"/>
        <v>0.35513123192206064</v>
      </c>
      <c r="AO674" s="3">
        <f t="shared" si="242"/>
        <v>-1382.5084660988032</v>
      </c>
      <c r="AP674" s="4">
        <f t="shared" si="243"/>
        <v>55.658150388050807</v>
      </c>
      <c r="AQ674" s="4">
        <f t="shared" si="249"/>
        <v>19.760579691569426</v>
      </c>
      <c r="AR674" s="4">
        <f t="shared" si="250"/>
        <v>0.21875578846569252</v>
      </c>
      <c r="AS674" s="4">
        <f t="shared" si="251"/>
        <v>18.346944163625157</v>
      </c>
      <c r="AT674" s="4">
        <f t="shared" si="252"/>
        <v>0.27464456251298824</v>
      </c>
      <c r="AU674" s="3">
        <f t="shared" si="253"/>
        <v>48.257825292895689</v>
      </c>
      <c r="AV674" s="4"/>
      <c r="AW674" s="4"/>
      <c r="AX674" s="4"/>
      <c r="AY674" s="4"/>
      <c r="AZ674" s="3">
        <f t="shared" si="244"/>
        <v>16.536645272832875</v>
      </c>
      <c r="BA674" s="3">
        <f t="shared" si="245"/>
        <v>76.686522627836183</v>
      </c>
      <c r="BB674" s="4">
        <f t="shared" si="246"/>
        <v>0.11986525358708257</v>
      </c>
      <c r="BC674" s="4">
        <f t="shared" si="247"/>
        <v>0.34621561719119859</v>
      </c>
      <c r="BD674" s="4">
        <f t="shared" si="254"/>
        <v>1.0245340946377628</v>
      </c>
      <c r="BE674" s="4"/>
    </row>
    <row r="675" spans="27:57" x14ac:dyDescent="0.2">
      <c r="AA675">
        <v>16.609555963033664</v>
      </c>
      <c r="AB675">
        <v>691.41202907726131</v>
      </c>
      <c r="AC675">
        <v>700</v>
      </c>
      <c r="AE675" s="3">
        <f t="shared" si="233"/>
        <v>11.366645919449661</v>
      </c>
      <c r="AF675" s="3">
        <f t="shared" si="234"/>
        <v>27.488105725114007</v>
      </c>
      <c r="AG675" s="4">
        <f t="shared" si="235"/>
        <v>9.9638864139961383E-2</v>
      </c>
      <c r="AH675" s="4">
        <f t="shared" si="236"/>
        <v>0.3156562436258174</v>
      </c>
      <c r="AI675" s="4">
        <f t="shared" si="248"/>
        <v>0.72277078076711521</v>
      </c>
      <c r="AJ675" s="3">
        <f t="shared" si="237"/>
        <v>30.154411946146006</v>
      </c>
      <c r="AK675" s="4">
        <f t="shared" si="238"/>
        <v>0.81548573684075976</v>
      </c>
      <c r="AL675" s="4">
        <f t="shared" si="239"/>
        <v>11.045636861790342</v>
      </c>
      <c r="AM675" s="3">
        <f t="shared" si="240"/>
        <v>35.828398189309702</v>
      </c>
      <c r="AN675" s="4">
        <f t="shared" si="241"/>
        <v>1.1570954858185023</v>
      </c>
      <c r="AO675" s="3">
        <f t="shared" si="242"/>
        <v>-5064.2709944226053</v>
      </c>
      <c r="AP675" s="4">
        <f t="shared" si="243"/>
        <v>305.90104646347442</v>
      </c>
      <c r="AQ675" s="4">
        <f t="shared" si="249"/>
        <v>13.357126178398698</v>
      </c>
      <c r="AR675" s="4">
        <f t="shared" si="250"/>
        <v>0.19581678112729775</v>
      </c>
      <c r="AS675" s="4">
        <f t="shared" si="251"/>
        <v>12.548898861287093</v>
      </c>
      <c r="AT675" s="4">
        <f t="shared" si="252"/>
        <v>0.24447716186898652</v>
      </c>
      <c r="AU675" s="3">
        <f t="shared" si="253"/>
        <v>16.488936097964864</v>
      </c>
      <c r="AV675" s="4"/>
      <c r="AW675" s="4"/>
      <c r="AX675" s="4"/>
      <c r="AY675" s="4"/>
      <c r="AZ675" s="3">
        <f t="shared" si="244"/>
        <v>11.386758629894096</v>
      </c>
      <c r="BA675" s="3">
        <f t="shared" si="245"/>
        <v>27.277611983049777</v>
      </c>
      <c r="BB675" s="4">
        <f t="shared" si="246"/>
        <v>9.8875866588308076E-2</v>
      </c>
      <c r="BC675" s="4">
        <f t="shared" si="247"/>
        <v>0.31444533163700822</v>
      </c>
      <c r="BD675" s="4">
        <f t="shared" si="254"/>
        <v>0.71861576125860116</v>
      </c>
      <c r="BE675" s="4"/>
    </row>
    <row r="676" spans="27:57" x14ac:dyDescent="0.2">
      <c r="AA676">
        <v>16.453901514854635</v>
      </c>
      <c r="AB676">
        <v>753.35227469989502</v>
      </c>
      <c r="AC676">
        <v>700</v>
      </c>
      <c r="AE676" s="3">
        <f t="shared" si="233"/>
        <v>10.206348519881661</v>
      </c>
      <c r="AF676" s="3">
        <f t="shared" si="234"/>
        <v>39.03191842499578</v>
      </c>
      <c r="AG676" s="4">
        <f t="shared" si="235"/>
        <v>0.14417239413963481</v>
      </c>
      <c r="AH676" s="4">
        <f t="shared" si="236"/>
        <v>0.37970040049970294</v>
      </c>
      <c r="AI676" s="4">
        <f t="shared" si="248"/>
        <v>0.9490651572992761</v>
      </c>
      <c r="AJ676" s="3">
        <f t="shared" si="237"/>
        <v>30.643974895743256</v>
      </c>
      <c r="AK676" s="4">
        <f t="shared" si="238"/>
        <v>0.86241390031888643</v>
      </c>
      <c r="AL676" s="4">
        <f t="shared" si="239"/>
        <v>12.237716530223363</v>
      </c>
      <c r="AM676" s="3">
        <f t="shared" si="240"/>
        <v>37.038224980700171</v>
      </c>
      <c r="AN676" s="4">
        <f t="shared" si="241"/>
        <v>1.2510299424888343</v>
      </c>
      <c r="AO676" s="3">
        <f t="shared" si="242"/>
        <v>-6779.3690898244968</v>
      </c>
      <c r="AP676" s="4">
        <f t="shared" si="243"/>
        <v>413.02198054388867</v>
      </c>
      <c r="AQ676" s="4">
        <f t="shared" si="249"/>
        <v>11.911907630724054</v>
      </c>
      <c r="AR676" s="4">
        <f t="shared" si="250"/>
        <v>0.27604358030404247</v>
      </c>
      <c r="AS676" s="4">
        <f t="shared" si="251"/>
        <v>11.228750490169551</v>
      </c>
      <c r="AT676" s="4">
        <f t="shared" si="252"/>
        <v>0.31756304241688826</v>
      </c>
      <c r="AU676" s="3">
        <f t="shared" si="253"/>
        <v>27.302203230767589</v>
      </c>
      <c r="AV676" s="4"/>
      <c r="AW676" s="4"/>
      <c r="AX676" s="4"/>
      <c r="AY676" s="4"/>
      <c r="AZ676" s="3">
        <f t="shared" si="244"/>
        <v>10.219637037726743</v>
      </c>
      <c r="BA676" s="3">
        <f t="shared" si="245"/>
        <v>38.86605357077871</v>
      </c>
      <c r="BB676" s="4">
        <f t="shared" si="246"/>
        <v>0.14355973829024202</v>
      </c>
      <c r="BC676" s="4">
        <f t="shared" si="247"/>
        <v>0.37889277941159294</v>
      </c>
      <c r="BD676" s="4">
        <f t="shared" si="254"/>
        <v>0.94603878185232571</v>
      </c>
      <c r="BE676" s="4"/>
    </row>
    <row r="677" spans="27:57" x14ac:dyDescent="0.2">
      <c r="AA677">
        <v>18.293116004343567</v>
      </c>
      <c r="AB677">
        <v>780.06110474943443</v>
      </c>
      <c r="AC677">
        <v>700</v>
      </c>
      <c r="AE677" s="3">
        <f t="shared" si="233"/>
        <v>9.7737170135561939</v>
      </c>
      <c r="AF677" s="3">
        <f t="shared" si="234"/>
        <v>72.580159164228903</v>
      </c>
      <c r="AG677" s="4">
        <f t="shared" si="235"/>
        <v>0.21689150353856623</v>
      </c>
      <c r="AH677" s="4">
        <f t="shared" si="236"/>
        <v>0.46571611904524651</v>
      </c>
      <c r="AI677" s="4">
        <f t="shared" si="248"/>
        <v>1.3593326511037755</v>
      </c>
      <c r="AJ677" s="3">
        <f t="shared" si="237"/>
        <v>30.924644000689039</v>
      </c>
      <c r="AK677" s="4">
        <f t="shared" si="238"/>
        <v>0.6905071827755429</v>
      </c>
      <c r="AL677" s="4">
        <f t="shared" si="239"/>
        <v>8.7221608109069102</v>
      </c>
      <c r="AM677" s="3">
        <f t="shared" si="240"/>
        <v>37.624585654609142</v>
      </c>
      <c r="AN677" s="4">
        <f t="shared" si="241"/>
        <v>1.056761988809094</v>
      </c>
      <c r="AO677" s="3">
        <f t="shared" si="242"/>
        <v>-7582.8157679890173</v>
      </c>
      <c r="AP677" s="4">
        <f t="shared" si="243"/>
        <v>415.51744832255662</v>
      </c>
      <c r="AQ677" s="4">
        <f t="shared" si="249"/>
        <v>11.374865634751838</v>
      </c>
      <c r="AR677" s="4">
        <f t="shared" si="250"/>
        <v>0.37818873328901648</v>
      </c>
      <c r="AS677" s="4">
        <f t="shared" si="251"/>
        <v>10.736842978901345</v>
      </c>
      <c r="AT677" s="4">
        <f t="shared" si="252"/>
        <v>0.4130664794148815</v>
      </c>
      <c r="AU677" s="3">
        <f t="shared" si="253"/>
        <v>57.097262035025743</v>
      </c>
      <c r="AV677" s="4"/>
      <c r="AW677" s="4"/>
      <c r="AX677" s="4"/>
      <c r="AY677" s="4"/>
      <c r="AZ677" s="3">
        <f t="shared" si="244"/>
        <v>9.7848115100866249</v>
      </c>
      <c r="BA677" s="3">
        <f t="shared" si="245"/>
        <v>72.391245366992877</v>
      </c>
      <c r="BB677" s="4">
        <f t="shared" si="246"/>
        <v>0.21632697188151942</v>
      </c>
      <c r="BC677" s="4">
        <f t="shared" si="247"/>
        <v>0.46510963426005208</v>
      </c>
      <c r="BD677" s="4">
        <f t="shared" si="254"/>
        <v>1.3566782032186286</v>
      </c>
      <c r="BE677" s="4"/>
    </row>
    <row r="678" spans="27:57" x14ac:dyDescent="0.2">
      <c r="AA678">
        <v>8.1675571867523971</v>
      </c>
      <c r="AB678">
        <v>1406.0351799979917</v>
      </c>
      <c r="AC678">
        <v>700</v>
      </c>
      <c r="AE678" s="3">
        <f t="shared" si="233"/>
        <v>4.8468124126199958</v>
      </c>
      <c r="AF678" s="3">
        <f t="shared" si="234"/>
        <v>11.027345854927653</v>
      </c>
      <c r="AG678" s="4">
        <f t="shared" si="235"/>
        <v>0.16530524280149092</v>
      </c>
      <c r="AH678" s="4">
        <f t="shared" si="236"/>
        <v>0.40657747453774529</v>
      </c>
      <c r="AI678" s="4">
        <f t="shared" si="248"/>
        <v>0.74090250449687278</v>
      </c>
      <c r="AJ678" s="3">
        <f t="shared" si="237"/>
        <v>42.8322704592644</v>
      </c>
      <c r="AK678" s="4">
        <f t="shared" si="238"/>
        <v>4.2441959670312963</v>
      </c>
      <c r="AL678" s="4">
        <f t="shared" si="239"/>
        <v>147.12383626949168</v>
      </c>
      <c r="AM678" s="3">
        <f t="shared" si="240"/>
        <v>56.279206378833052</v>
      </c>
      <c r="AN678" s="4">
        <f t="shared" si="241"/>
        <v>5.8905800219087192</v>
      </c>
      <c r="AO678" s="3">
        <f t="shared" si="242"/>
        <v>-37441.25172263389</v>
      </c>
      <c r="AP678" s="4">
        <f t="shared" si="243"/>
        <v>4585.1431980865464</v>
      </c>
      <c r="AQ678" s="4">
        <f t="shared" si="249"/>
        <v>5.3807937051795607</v>
      </c>
      <c r="AR678" s="4">
        <f t="shared" si="250"/>
        <v>0.34119913921054718</v>
      </c>
      <c r="AS678" s="4">
        <f t="shared" si="251"/>
        <v>5.1811190610844262</v>
      </c>
      <c r="AT678" s="4">
        <f t="shared" si="252"/>
        <v>0.36564642981770723</v>
      </c>
      <c r="AU678" s="3">
        <f t="shared" si="253"/>
        <v>8.9188126784432225</v>
      </c>
      <c r="AV678" s="4"/>
      <c r="AW678" s="4"/>
      <c r="AX678" s="4"/>
      <c r="AY678" s="4"/>
      <c r="AZ678" s="3">
        <f t="shared" si="244"/>
        <v>4.8452406313309959</v>
      </c>
      <c r="BA678" s="3">
        <f t="shared" si="245"/>
        <v>11.037787294427124</v>
      </c>
      <c r="BB678" s="4">
        <f t="shared" si="246"/>
        <v>0.165461765024913</v>
      </c>
      <c r="BC678" s="4">
        <f t="shared" si="247"/>
        <v>0.40676991656821548</v>
      </c>
      <c r="BD678" s="4">
        <f t="shared" si="254"/>
        <v>0.74142859482994994</v>
      </c>
      <c r="BE678" s="4"/>
    </row>
    <row r="679" spans="27:57" x14ac:dyDescent="0.2">
      <c r="AA679">
        <v>9.2429862756428793</v>
      </c>
      <c r="AB679">
        <v>1529.7672375063298</v>
      </c>
      <c r="AC679">
        <v>700</v>
      </c>
      <c r="AE679" s="3">
        <f t="shared" si="233"/>
        <v>4.4018217006657085</v>
      </c>
      <c r="AF679" s="3">
        <f t="shared" si="234"/>
        <v>23.436874442013892</v>
      </c>
      <c r="AG679" s="4">
        <f t="shared" si="235"/>
        <v>0.27433112029151446</v>
      </c>
      <c r="AH679" s="4">
        <f t="shared" si="236"/>
        <v>0.52376628403469661</v>
      </c>
      <c r="AI679" s="4">
        <f t="shared" si="248"/>
        <v>1.1524244449720253</v>
      </c>
      <c r="AJ679" s="3">
        <f t="shared" si="237"/>
        <v>45.724133886720246</v>
      </c>
      <c r="AK679" s="4">
        <f t="shared" si="238"/>
        <v>3.9469005495780625</v>
      </c>
      <c r="AL679" s="4">
        <f t="shared" si="239"/>
        <v>143.98746155539968</v>
      </c>
      <c r="AM679" s="3">
        <f t="shared" si="240"/>
        <v>60.457753237272293</v>
      </c>
      <c r="AN679" s="4">
        <f t="shared" si="241"/>
        <v>5.5409329230089401</v>
      </c>
      <c r="AO679" s="3">
        <f t="shared" si="242"/>
        <v>-45847.416830734925</v>
      </c>
      <c r="AP679" s="4">
        <f t="shared" si="243"/>
        <v>4961.2385488283207</v>
      </c>
      <c r="AQ679" s="4">
        <f t="shared" si="249"/>
        <v>4.8565084647703189</v>
      </c>
      <c r="AR679" s="4">
        <f t="shared" si="250"/>
        <v>0.47457365834587556</v>
      </c>
      <c r="AS679" s="4">
        <f t="shared" si="251"/>
        <v>4.6875458336317095</v>
      </c>
      <c r="AT679" s="4">
        <f t="shared" si="252"/>
        <v>0.49285374944412369</v>
      </c>
      <c r="AU679" s="3">
        <f t="shared" si="253"/>
        <v>20.752037620710922</v>
      </c>
      <c r="AV679" s="4"/>
      <c r="AW679" s="4"/>
      <c r="AX679" s="4"/>
      <c r="AY679" s="4"/>
      <c r="AZ679" s="3">
        <f t="shared" si="244"/>
        <v>4.4000724720138411</v>
      </c>
      <c r="BA679" s="3">
        <f t="shared" si="245"/>
        <v>23.45381410938068</v>
      </c>
      <c r="BB679" s="4">
        <f t="shared" si="246"/>
        <v>0.27452940090856492</v>
      </c>
      <c r="BC679" s="4">
        <f t="shared" si="247"/>
        <v>0.52395553333137435</v>
      </c>
      <c r="BD679" s="4">
        <f t="shared" si="254"/>
        <v>1.153049099198338</v>
      </c>
      <c r="BE679" s="4"/>
    </row>
    <row r="680" spans="27:57" x14ac:dyDescent="0.2">
      <c r="AA680">
        <v>7.883658566934586</v>
      </c>
      <c r="AB680">
        <v>1560.6721996085309</v>
      </c>
      <c r="AC680">
        <v>700</v>
      </c>
      <c r="AE680" s="3">
        <f t="shared" si="233"/>
        <v>4.3029812871420088</v>
      </c>
      <c r="AF680" s="3">
        <f t="shared" si="234"/>
        <v>12.82124978202277</v>
      </c>
      <c r="AG680" s="4">
        <f t="shared" si="235"/>
        <v>0.20628837119874613</v>
      </c>
      <c r="AH680" s="4">
        <f>(ABS(AE680-AA680)/AA680)</f>
        <v>0.45418979644939861</v>
      </c>
      <c r="AI680" s="4">
        <f t="shared" si="248"/>
        <v>0.85944870925306993</v>
      </c>
      <c r="AJ680" s="3">
        <f t="shared" si="237"/>
        <v>46.458908101498864</v>
      </c>
      <c r="AK680" s="4">
        <f t="shared" si="238"/>
        <v>4.8930644582142966</v>
      </c>
      <c r="AL680" s="4">
        <f t="shared" si="239"/>
        <v>188.75118246432405</v>
      </c>
      <c r="AM680" s="3">
        <f t="shared" si="240"/>
        <v>61.512691167736811</v>
      </c>
      <c r="AN680" s="4">
        <f t="shared" si="241"/>
        <v>6.8025564711454622</v>
      </c>
      <c r="AO680" s="3">
        <f t="shared" si="242"/>
        <v>-48076.077984222611</v>
      </c>
      <c r="AP680" s="4">
        <f t="shared" si="243"/>
        <v>6099.193824103686</v>
      </c>
      <c r="AQ680" s="4">
        <f t="shared" si="249"/>
        <v>4.7406173762439865</v>
      </c>
      <c r="AR680" s="4">
        <f t="shared" si="250"/>
        <v>0.3986779949949954</v>
      </c>
      <c r="AS680" s="4">
        <f t="shared" si="251"/>
        <v>4.5782191332739437</v>
      </c>
      <c r="AT680" s="4">
        <f t="shared" si="252"/>
        <v>0.41927734510525627</v>
      </c>
      <c r="AU680" s="3">
        <f t="shared" si="253"/>
        <v>10.925929849598788</v>
      </c>
      <c r="AV680" s="4"/>
      <c r="AW680" s="4"/>
      <c r="AX680" s="4"/>
      <c r="AY680" s="4"/>
      <c r="AZ680" s="3">
        <f t="shared" si="244"/>
        <v>4.301209614467723</v>
      </c>
      <c r="BA680" s="3">
        <f t="shared" si="245"/>
        <v>12.833940497030925</v>
      </c>
      <c r="BB680" s="4">
        <f t="shared" si="246"/>
        <v>0.20649255932181432</v>
      </c>
      <c r="BC680" s="4">
        <f t="shared" si="247"/>
        <v>0.45441452366953933</v>
      </c>
      <c r="BD680" s="4">
        <f t="shared" si="254"/>
        <v>0.86008665425911324</v>
      </c>
      <c r="BE680" s="4"/>
    </row>
    <row r="681" spans="27:57" x14ac:dyDescent="0.2">
      <c r="BE681" s="4"/>
    </row>
    <row r="682" spans="27:57" x14ac:dyDescent="0.2">
      <c r="AE682" t="s">
        <v>51</v>
      </c>
      <c r="AF682" s="4">
        <f>SQRT(SUM(AF9:AF680)/COUNT(AF9:AF680))</f>
        <v>259.2413789556619</v>
      </c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T682" s="7" t="s">
        <v>88</v>
      </c>
      <c r="AU682" s="7">
        <f>SQRT(SUM(AU9:AU680)/COUNT(AU9:AU680))</f>
        <v>225.51019426222959</v>
      </c>
      <c r="AV682" s="4"/>
      <c r="AW682" s="4"/>
      <c r="AX682" s="4"/>
      <c r="AY682" s="4"/>
      <c r="AZ682" s="4" t="s">
        <v>91</v>
      </c>
      <c r="BA682" s="4">
        <f>SQRT(SUM(BA9:BA680)/COUNT(BA9:BA680))</f>
        <v>390.84434819623488</v>
      </c>
      <c r="BB682" s="4"/>
      <c r="BC682" s="4"/>
      <c r="BE682" s="4"/>
    </row>
    <row r="683" spans="27:57" x14ac:dyDescent="0.2">
      <c r="AE683" t="s">
        <v>52</v>
      </c>
      <c r="AF683" s="4">
        <f>AF682/(MAX(AA9:AA680)-MIN(AA9:AA680))</f>
        <v>6.4994350620785082E-2</v>
      </c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 t="s">
        <v>86</v>
      </c>
      <c r="AT683" s="1"/>
      <c r="AU683" s="7">
        <f>AU682/(MAX(AA9:AA680)-MIN(AA9:AA680))</f>
        <v>5.6537612527309836E-2</v>
      </c>
      <c r="AV683" s="4"/>
      <c r="AW683" s="4"/>
      <c r="AX683" s="4"/>
      <c r="AY683" s="4"/>
      <c r="AZ683" s="4"/>
      <c r="BA683" s="4">
        <f>BA682/(MAX(AA9:AA680)-MIN(AA9:AA680))</f>
        <v>9.7988502866137445E-2</v>
      </c>
      <c r="BB683" s="4"/>
      <c r="BC683" s="4"/>
      <c r="BE683" s="4"/>
    </row>
    <row r="684" spans="27:57" x14ac:dyDescent="0.2">
      <c r="AF684" s="4"/>
      <c r="AG684" s="4" t="s">
        <v>75</v>
      </c>
      <c r="AH684" s="4" t="s">
        <v>53</v>
      </c>
      <c r="AI684" s="4" t="s">
        <v>61</v>
      </c>
      <c r="AJ684" s="4"/>
      <c r="AK684" s="4" t="s">
        <v>53</v>
      </c>
      <c r="AL684" s="4" t="s">
        <v>61</v>
      </c>
      <c r="AM684" s="4"/>
      <c r="AN684" t="s">
        <v>53</v>
      </c>
      <c r="AP684" t="s">
        <v>53</v>
      </c>
      <c r="AR684" t="s">
        <v>53</v>
      </c>
      <c r="AT684" s="1" t="s">
        <v>53</v>
      </c>
      <c r="AU684" s="1"/>
      <c r="AZ684" s="4"/>
      <c r="BA684" s="4"/>
      <c r="BB684" s="4" t="s">
        <v>75</v>
      </c>
      <c r="BC684" s="4" t="s">
        <v>53</v>
      </c>
      <c r="BD684" s="4" t="s">
        <v>61</v>
      </c>
      <c r="BE684" s="4"/>
    </row>
    <row r="685" spans="27:57" x14ac:dyDescent="0.2">
      <c r="AE685" t="s">
        <v>54</v>
      </c>
      <c r="AF685" s="4"/>
      <c r="AG685" s="4">
        <f>SUM(AG9:AG680)/COUNT(AG9:AG680)</f>
        <v>2.1444300760280973E-2</v>
      </c>
      <c r="AH685" s="4">
        <f>SUM(AH9:AH680)/COUNT(AH9:AH680)</f>
        <v>0.10326680837325253</v>
      </c>
      <c r="AI685" s="4">
        <f>SUM(AI9:AI680)/COUNT(AI9:AI680)</f>
        <v>1.0918144341961125</v>
      </c>
      <c r="AJ685" s="4"/>
      <c r="AK685" s="4">
        <f>SUM(AK9:AK680)/COUNT(AK9:AK680)</f>
        <v>0.23479030940240575</v>
      </c>
      <c r="AL685" s="4">
        <f>SUM(AL9:AL680)/COUNT(AL9:AL680)</f>
        <v>39.890956401360647</v>
      </c>
      <c r="AM685" s="4"/>
      <c r="AN685" s="4">
        <f>SUM(AN9:AN680)/COUNT(AN9:AN680)</f>
        <v>0.28031895845915217</v>
      </c>
      <c r="AO685" s="4"/>
      <c r="AP685" s="4">
        <f>SUM(AP9:AP680)/COUNT(AP9:AP680)</f>
        <v>124.18915182490235</v>
      </c>
      <c r="AQ685" s="4"/>
      <c r="AR685" s="4">
        <f>SUM(AR9:AR680)/COUNT(AR9:AR680)</f>
        <v>0.12949995588825655</v>
      </c>
      <c r="AS685" s="4"/>
      <c r="AT685" s="7">
        <f>SUM(AT9:AT680)/COUNT(AT9:AT680)</f>
        <v>8.9991739169273263E-2</v>
      </c>
      <c r="AU685" s="7"/>
      <c r="AV685" s="4"/>
      <c r="AW685" s="4"/>
      <c r="AX685" s="4"/>
      <c r="AY685" s="4"/>
      <c r="AZ685" s="4"/>
      <c r="BA685" s="4"/>
      <c r="BB685" s="4">
        <f>SUM(BB9:BB680)/COUNT(BB9:BB680)</f>
        <v>4.3598424117840526E-2</v>
      </c>
      <c r="BC685" s="4">
        <f>SUM(BC9:BC680)/COUNT(BC9:BC680)</f>
        <v>0.16485929550370276</v>
      </c>
      <c r="BD685" s="4">
        <f>SUM(BD9:BD680)/COUNT(BD9:BD680)</f>
        <v>2.2584936985658728</v>
      </c>
      <c r="BE685" s="4"/>
    </row>
    <row r="686" spans="27:57" x14ac:dyDescent="0.2">
      <c r="BE686" s="4"/>
    </row>
    <row r="687" spans="27:57" x14ac:dyDescent="0.2">
      <c r="BE687" s="4"/>
    </row>
    <row r="688" spans="27:57" x14ac:dyDescent="0.2">
      <c r="AM688" t="s">
        <v>93</v>
      </c>
      <c r="AN688" t="s">
        <v>53</v>
      </c>
      <c r="AO688" t="s">
        <v>82</v>
      </c>
      <c r="AP688" t="s">
        <v>83</v>
      </c>
      <c r="AZ688" t="s">
        <v>84</v>
      </c>
      <c r="BE688" s="4"/>
    </row>
    <row r="689" spans="37:57" x14ac:dyDescent="0.2">
      <c r="AK689" t="s">
        <v>80</v>
      </c>
      <c r="AL689">
        <v>4000</v>
      </c>
      <c r="AM689">
        <f>AL689*0.2</f>
        <v>800</v>
      </c>
      <c r="AN689">
        <f>AM689/AL689</f>
        <v>0.2</v>
      </c>
      <c r="AO689">
        <f>(AM689^1.5)/AL689</f>
        <v>5.6568542494923761</v>
      </c>
      <c r="AP689">
        <f>(AM689^2)/AL689</f>
        <v>160</v>
      </c>
      <c r="AZ689">
        <f>(AM689^1.25)/AL689</f>
        <v>1.0636591793889969</v>
      </c>
      <c r="BE689" s="4"/>
    </row>
    <row r="690" spans="37:57" x14ac:dyDescent="0.2">
      <c r="AK690" t="s">
        <v>81</v>
      </c>
      <c r="AL690">
        <v>10</v>
      </c>
      <c r="AM690">
        <f>AL690*0.2</f>
        <v>2</v>
      </c>
      <c r="AN690">
        <f>AM690/AL690</f>
        <v>0.2</v>
      </c>
      <c r="AO690">
        <f>(AM690^1.5)/AL690</f>
        <v>0.28284271247461901</v>
      </c>
      <c r="AP690">
        <f>(AM690^2)/AL690</f>
        <v>0.4</v>
      </c>
      <c r="AZ690">
        <f>(AM690^1.25)/AL690</f>
        <v>0.2378414230005442</v>
      </c>
      <c r="BE690" s="4"/>
    </row>
    <row r="691" spans="37:57" x14ac:dyDescent="0.2">
      <c r="BE691" s="4"/>
    </row>
    <row r="692" spans="37:57" x14ac:dyDescent="0.2">
      <c r="AL692">
        <f>AL689/AL690</f>
        <v>400</v>
      </c>
      <c r="AN692">
        <f>AN689/AN690</f>
        <v>1</v>
      </c>
      <c r="AO692">
        <f t="shared" ref="AO692" si="255">AO689/AO690</f>
        <v>19.999999999999986</v>
      </c>
      <c r="AP692">
        <f>AP689/AP690</f>
        <v>400</v>
      </c>
      <c r="AZ692">
        <f t="shared" ref="AZ692" si="256">AZ689/AZ690</f>
        <v>4.4721359549995761</v>
      </c>
      <c r="BE692" s="4"/>
    </row>
    <row r="693" spans="37:57" x14ac:dyDescent="0.2">
      <c r="BE693" s="4"/>
    </row>
    <row r="694" spans="37:57" x14ac:dyDescent="0.2">
      <c r="BE694" s="4"/>
    </row>
    <row r="695" spans="37:57" x14ac:dyDescent="0.2">
      <c r="BE695" s="4"/>
    </row>
    <row r="696" spans="37:57" x14ac:dyDescent="0.2">
      <c r="BE696" s="4"/>
    </row>
    <row r="697" spans="37:57" x14ac:dyDescent="0.2">
      <c r="BE697" s="4"/>
    </row>
    <row r="698" spans="37:57" x14ac:dyDescent="0.2">
      <c r="BE698" s="4"/>
    </row>
    <row r="699" spans="37:57" x14ac:dyDescent="0.2">
      <c r="BE699" s="4"/>
    </row>
    <row r="700" spans="37:57" x14ac:dyDescent="0.2">
      <c r="BE700" s="4"/>
    </row>
    <row r="701" spans="37:57" x14ac:dyDescent="0.2">
      <c r="BE701" s="4"/>
    </row>
    <row r="702" spans="37:57" x14ac:dyDescent="0.2">
      <c r="BE702" s="4"/>
    </row>
    <row r="703" spans="37:57" x14ac:dyDescent="0.2">
      <c r="BE703" s="4"/>
    </row>
    <row r="704" spans="37:57" x14ac:dyDescent="0.2">
      <c r="BE704" s="4"/>
    </row>
    <row r="705" spans="57:57" x14ac:dyDescent="0.2">
      <c r="BE705" s="4"/>
    </row>
    <row r="706" spans="57:57" x14ac:dyDescent="0.2">
      <c r="BE706" s="4"/>
    </row>
    <row r="707" spans="57:57" x14ac:dyDescent="0.2">
      <c r="BE707" s="4"/>
    </row>
    <row r="708" spans="57:57" x14ac:dyDescent="0.2">
      <c r="BE708" s="4"/>
    </row>
    <row r="709" spans="57:57" x14ac:dyDescent="0.2">
      <c r="BE709" s="4"/>
    </row>
    <row r="710" spans="57:57" x14ac:dyDescent="0.2">
      <c r="BE710" s="4"/>
    </row>
    <row r="711" spans="57:57" x14ac:dyDescent="0.2">
      <c r="BE711" s="4"/>
    </row>
    <row r="712" spans="57:57" x14ac:dyDescent="0.2">
      <c r="BE712" s="4"/>
    </row>
    <row r="713" spans="57:57" x14ac:dyDescent="0.2">
      <c r="BE713" s="4"/>
    </row>
    <row r="714" spans="57:57" x14ac:dyDescent="0.2">
      <c r="BE714" s="4"/>
    </row>
    <row r="715" spans="57:57" x14ac:dyDescent="0.2">
      <c r="BE715" s="4"/>
    </row>
    <row r="716" spans="57:57" x14ac:dyDescent="0.2">
      <c r="BE716" s="4"/>
    </row>
    <row r="717" spans="57:57" x14ac:dyDescent="0.2">
      <c r="BE717" s="4"/>
    </row>
    <row r="718" spans="57:57" x14ac:dyDescent="0.2">
      <c r="BE718" s="4"/>
    </row>
    <row r="719" spans="57:57" x14ac:dyDescent="0.2">
      <c r="BE719" s="4"/>
    </row>
    <row r="720" spans="57:57" x14ac:dyDescent="0.2">
      <c r="BE720" s="4"/>
    </row>
    <row r="721" spans="57:57" x14ac:dyDescent="0.2">
      <c r="BE721" s="4"/>
    </row>
    <row r="722" spans="57:57" x14ac:dyDescent="0.2">
      <c r="BE722" s="4"/>
    </row>
    <row r="723" spans="57:57" x14ac:dyDescent="0.2">
      <c r="BE723" s="4"/>
    </row>
    <row r="724" spans="57:57" x14ac:dyDescent="0.2">
      <c r="BE724" s="4"/>
    </row>
    <row r="725" spans="57:57" x14ac:dyDescent="0.2">
      <c r="BE725" s="4"/>
    </row>
    <row r="726" spans="57:57" x14ac:dyDescent="0.2">
      <c r="BE726" s="4"/>
    </row>
    <row r="727" spans="57:57" x14ac:dyDescent="0.2">
      <c r="BE727" s="4"/>
    </row>
    <row r="728" spans="57:57" x14ac:dyDescent="0.2">
      <c r="BE728" s="4"/>
    </row>
    <row r="729" spans="57:57" x14ac:dyDescent="0.2">
      <c r="BE729" s="4"/>
    </row>
    <row r="730" spans="57:57" x14ac:dyDescent="0.2">
      <c r="BE730" s="4"/>
    </row>
    <row r="731" spans="57:57" x14ac:dyDescent="0.2">
      <c r="BE731" s="4"/>
    </row>
    <row r="732" spans="57:57" x14ac:dyDescent="0.2">
      <c r="BE732" s="4"/>
    </row>
    <row r="733" spans="57:57" x14ac:dyDescent="0.2">
      <c r="BE733" s="4"/>
    </row>
    <row r="734" spans="57:57" x14ac:dyDescent="0.2">
      <c r="BE734" s="4"/>
    </row>
    <row r="735" spans="57:57" x14ac:dyDescent="0.2">
      <c r="BE735" s="4"/>
    </row>
    <row r="736" spans="57:57" x14ac:dyDescent="0.2">
      <c r="BE736" s="4"/>
    </row>
    <row r="737" spans="57:57" x14ac:dyDescent="0.2">
      <c r="BE737" s="4"/>
    </row>
    <row r="738" spans="57:57" x14ac:dyDescent="0.2">
      <c r="BE738" s="4"/>
    </row>
    <row r="739" spans="57:57" x14ac:dyDescent="0.2">
      <c r="BE739" s="4"/>
    </row>
    <row r="740" spans="57:57" x14ac:dyDescent="0.2">
      <c r="BE740" s="4"/>
    </row>
    <row r="741" spans="57:57" x14ac:dyDescent="0.2">
      <c r="BE741" s="4"/>
    </row>
    <row r="742" spans="57:57" x14ac:dyDescent="0.2">
      <c r="BE742" s="4"/>
    </row>
    <row r="743" spans="57:57" x14ac:dyDescent="0.2">
      <c r="BE743" s="4"/>
    </row>
    <row r="744" spans="57:57" x14ac:dyDescent="0.2">
      <c r="BE744" s="4"/>
    </row>
    <row r="745" spans="57:57" x14ac:dyDescent="0.2">
      <c r="BE745" s="4"/>
    </row>
    <row r="746" spans="57:57" x14ac:dyDescent="0.2">
      <c r="BE746" s="4"/>
    </row>
    <row r="747" spans="57:57" x14ac:dyDescent="0.2">
      <c r="BE747" s="4"/>
    </row>
    <row r="748" spans="57:57" x14ac:dyDescent="0.2">
      <c r="BE748" s="4"/>
    </row>
    <row r="749" spans="57:57" x14ac:dyDescent="0.2">
      <c r="BE749" s="4"/>
    </row>
    <row r="750" spans="57:57" x14ac:dyDescent="0.2">
      <c r="BE750" s="4"/>
    </row>
    <row r="751" spans="57:57" x14ac:dyDescent="0.2">
      <c r="BE751" s="4"/>
    </row>
    <row r="752" spans="57:57" x14ac:dyDescent="0.2">
      <c r="BE752" s="4"/>
    </row>
    <row r="753" spans="57:57" x14ac:dyDescent="0.2">
      <c r="BE753" s="4"/>
    </row>
    <row r="754" spans="57:57" x14ac:dyDescent="0.2">
      <c r="BE754" s="4"/>
    </row>
    <row r="755" spans="57:57" x14ac:dyDescent="0.2">
      <c r="BE755" s="4"/>
    </row>
    <row r="756" spans="57:57" x14ac:dyDescent="0.2">
      <c r="BE756" s="4"/>
    </row>
    <row r="757" spans="57:57" x14ac:dyDescent="0.2">
      <c r="BE757" s="4"/>
    </row>
    <row r="758" spans="57:57" x14ac:dyDescent="0.2">
      <c r="BE758" s="4"/>
    </row>
    <row r="759" spans="57:57" x14ac:dyDescent="0.2">
      <c r="BE759" s="4"/>
    </row>
    <row r="760" spans="57:57" x14ac:dyDescent="0.2">
      <c r="BE760" s="4"/>
    </row>
    <row r="761" spans="57:57" x14ac:dyDescent="0.2">
      <c r="BE761" s="4"/>
    </row>
    <row r="762" spans="57:57" x14ac:dyDescent="0.2">
      <c r="BE762" s="4"/>
    </row>
    <row r="763" spans="57:57" x14ac:dyDescent="0.2">
      <c r="BE763" s="4"/>
    </row>
    <row r="764" spans="57:57" x14ac:dyDescent="0.2">
      <c r="BE764" s="4"/>
    </row>
    <row r="765" spans="57:57" x14ac:dyDescent="0.2">
      <c r="BE765" s="4"/>
    </row>
    <row r="766" spans="57:57" x14ac:dyDescent="0.2">
      <c r="BE766" s="4"/>
    </row>
    <row r="767" spans="57:57" x14ac:dyDescent="0.2">
      <c r="BE767" s="4"/>
    </row>
    <row r="768" spans="57:57" x14ac:dyDescent="0.2">
      <c r="BE768" s="4"/>
    </row>
    <row r="769" spans="57:57" x14ac:dyDescent="0.2">
      <c r="BE769" s="4"/>
    </row>
    <row r="770" spans="57:57" x14ac:dyDescent="0.2">
      <c r="BE770" s="4"/>
    </row>
    <row r="771" spans="57:57" x14ac:dyDescent="0.2">
      <c r="BE771" s="4"/>
    </row>
    <row r="772" spans="57:57" x14ac:dyDescent="0.2">
      <c r="BE772" s="4"/>
    </row>
    <row r="773" spans="57:57" x14ac:dyDescent="0.2">
      <c r="BE773" s="4"/>
    </row>
    <row r="774" spans="57:57" x14ac:dyDescent="0.2">
      <c r="BE774" s="4"/>
    </row>
    <row r="775" spans="57:57" x14ac:dyDescent="0.2">
      <c r="BE775" s="4"/>
    </row>
    <row r="776" spans="57:57" x14ac:dyDescent="0.2">
      <c r="BE776" s="4"/>
    </row>
    <row r="777" spans="57:57" x14ac:dyDescent="0.2">
      <c r="BE777" s="4"/>
    </row>
    <row r="778" spans="57:57" x14ac:dyDescent="0.2">
      <c r="BE778" s="4"/>
    </row>
    <row r="779" spans="57:57" x14ac:dyDescent="0.2">
      <c r="BE779" s="4"/>
    </row>
    <row r="780" spans="57:57" x14ac:dyDescent="0.2">
      <c r="BE780" s="4"/>
    </row>
    <row r="781" spans="57:57" x14ac:dyDescent="0.2">
      <c r="BE781" s="4"/>
    </row>
    <row r="782" spans="57:57" x14ac:dyDescent="0.2">
      <c r="BE782" s="4"/>
    </row>
    <row r="783" spans="57:57" x14ac:dyDescent="0.2">
      <c r="BE783" s="4"/>
    </row>
    <row r="784" spans="57:57" x14ac:dyDescent="0.2">
      <c r="BE784" s="4"/>
    </row>
    <row r="785" spans="57:57" x14ac:dyDescent="0.2">
      <c r="BE785" s="4"/>
    </row>
    <row r="786" spans="57:57" x14ac:dyDescent="0.2">
      <c r="BE786" s="4"/>
    </row>
    <row r="787" spans="57:57" x14ac:dyDescent="0.2">
      <c r="BE787" s="4"/>
    </row>
    <row r="788" spans="57:57" x14ac:dyDescent="0.2">
      <c r="BE788" s="4"/>
    </row>
    <row r="789" spans="57:57" x14ac:dyDescent="0.2">
      <c r="BE789" s="4"/>
    </row>
    <row r="790" spans="57:57" x14ac:dyDescent="0.2">
      <c r="BE790" s="4"/>
    </row>
    <row r="791" spans="57:57" x14ac:dyDescent="0.2">
      <c r="BE791" s="4"/>
    </row>
    <row r="792" spans="57:57" x14ac:dyDescent="0.2">
      <c r="BE792" s="4"/>
    </row>
    <row r="793" spans="57:57" x14ac:dyDescent="0.2">
      <c r="BE793" s="4"/>
    </row>
    <row r="794" spans="57:57" x14ac:dyDescent="0.2">
      <c r="BE794" s="4"/>
    </row>
    <row r="795" spans="57:57" x14ac:dyDescent="0.2">
      <c r="BE795" s="4"/>
    </row>
    <row r="796" spans="57:57" x14ac:dyDescent="0.2">
      <c r="BE796" s="4"/>
    </row>
    <row r="797" spans="57:57" x14ac:dyDescent="0.2">
      <c r="BE797" s="4"/>
    </row>
    <row r="798" spans="57:57" x14ac:dyDescent="0.2">
      <c r="BE798" s="4"/>
    </row>
    <row r="799" spans="57:57" x14ac:dyDescent="0.2">
      <c r="BE799" s="4"/>
    </row>
    <row r="800" spans="57:57" x14ac:dyDescent="0.2">
      <c r="BE800" s="4"/>
    </row>
    <row r="801" spans="57:57" x14ac:dyDescent="0.2">
      <c r="BE801" s="4"/>
    </row>
    <row r="802" spans="57:57" x14ac:dyDescent="0.2">
      <c r="BE802" s="4"/>
    </row>
    <row r="803" spans="57:57" x14ac:dyDescent="0.2">
      <c r="BE803" s="4"/>
    </row>
    <row r="804" spans="57:57" x14ac:dyDescent="0.2">
      <c r="BE804" s="4"/>
    </row>
    <row r="805" spans="57:57" x14ac:dyDescent="0.2">
      <c r="BE805" s="4"/>
    </row>
    <row r="806" spans="57:57" x14ac:dyDescent="0.2">
      <c r="BE806" s="4"/>
    </row>
    <row r="807" spans="57:57" x14ac:dyDescent="0.2">
      <c r="BE807" s="4"/>
    </row>
    <row r="808" spans="57:57" x14ac:dyDescent="0.2">
      <c r="BE808" s="4"/>
    </row>
    <row r="809" spans="57:57" x14ac:dyDescent="0.2">
      <c r="BE809" s="4"/>
    </row>
    <row r="810" spans="57:57" x14ac:dyDescent="0.2">
      <c r="BE810" s="4"/>
    </row>
    <row r="811" spans="57:57" x14ac:dyDescent="0.2">
      <c r="BE811" s="4"/>
    </row>
    <row r="812" spans="57:57" x14ac:dyDescent="0.2">
      <c r="BE812" s="4"/>
    </row>
    <row r="813" spans="57:57" x14ac:dyDescent="0.2">
      <c r="BE813" s="4"/>
    </row>
    <row r="814" spans="57:57" x14ac:dyDescent="0.2">
      <c r="BE814" s="4"/>
    </row>
    <row r="815" spans="57:57" x14ac:dyDescent="0.2">
      <c r="BE815" s="4"/>
    </row>
    <row r="816" spans="57:57" x14ac:dyDescent="0.2">
      <c r="BE816" s="4"/>
    </row>
    <row r="817" spans="57:57" x14ac:dyDescent="0.2">
      <c r="BE817" s="4"/>
    </row>
    <row r="818" spans="57:57" x14ac:dyDescent="0.2">
      <c r="BE818" s="4"/>
    </row>
    <row r="819" spans="57:57" x14ac:dyDescent="0.2">
      <c r="BE819" s="4"/>
    </row>
    <row r="820" spans="57:57" x14ac:dyDescent="0.2">
      <c r="BE820" s="4"/>
    </row>
    <row r="821" spans="57:57" x14ac:dyDescent="0.2">
      <c r="BE821" s="4"/>
    </row>
    <row r="822" spans="57:57" x14ac:dyDescent="0.2">
      <c r="BE822" s="4"/>
    </row>
    <row r="823" spans="57:57" x14ac:dyDescent="0.2">
      <c r="BE823" s="4"/>
    </row>
    <row r="824" spans="57:57" x14ac:dyDescent="0.2">
      <c r="BE824" s="4"/>
    </row>
    <row r="825" spans="57:57" x14ac:dyDescent="0.2">
      <c r="BE825" s="4"/>
    </row>
    <row r="826" spans="57:57" x14ac:dyDescent="0.2">
      <c r="BE826" s="4"/>
    </row>
    <row r="827" spans="57:57" x14ac:dyDescent="0.2">
      <c r="BE827" s="4"/>
    </row>
    <row r="828" spans="57:57" x14ac:dyDescent="0.2">
      <c r="BE828" s="4"/>
    </row>
    <row r="829" spans="57:57" x14ac:dyDescent="0.2">
      <c r="BE829" s="4"/>
    </row>
    <row r="830" spans="57:57" x14ac:dyDescent="0.2">
      <c r="BE830" s="4"/>
    </row>
    <row r="831" spans="57:57" x14ac:dyDescent="0.2">
      <c r="BE831" s="4"/>
    </row>
    <row r="832" spans="57:57" x14ac:dyDescent="0.2">
      <c r="BE832" s="4"/>
    </row>
    <row r="833" spans="57:57" x14ac:dyDescent="0.2">
      <c r="BE833" s="4"/>
    </row>
    <row r="834" spans="57:57" x14ac:dyDescent="0.2">
      <c r="BE834" s="4"/>
    </row>
    <row r="835" spans="57:57" x14ac:dyDescent="0.2">
      <c r="BE835" s="4"/>
    </row>
    <row r="836" spans="57:57" x14ac:dyDescent="0.2">
      <c r="BE836" s="4"/>
    </row>
    <row r="837" spans="57:57" x14ac:dyDescent="0.2">
      <c r="BE837" s="4"/>
    </row>
    <row r="838" spans="57:57" x14ac:dyDescent="0.2">
      <c r="BE838" s="4"/>
    </row>
    <row r="839" spans="57:57" x14ac:dyDescent="0.2">
      <c r="BE839" s="4"/>
    </row>
    <row r="840" spans="57:57" x14ac:dyDescent="0.2">
      <c r="BE840" s="4"/>
    </row>
    <row r="841" spans="57:57" x14ac:dyDescent="0.2">
      <c r="BE841" s="4"/>
    </row>
    <row r="842" spans="57:57" x14ac:dyDescent="0.2">
      <c r="BE842" s="4"/>
    </row>
    <row r="843" spans="57:57" x14ac:dyDescent="0.2">
      <c r="BE843" s="4"/>
    </row>
    <row r="844" spans="57:57" x14ac:dyDescent="0.2">
      <c r="BE844" s="4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300E</vt:lpstr>
      <vt:lpstr>400E</vt:lpstr>
      <vt:lpstr>500E</vt:lpstr>
      <vt:lpstr>600E</vt:lpstr>
      <vt:lpstr>700E</vt:lpstr>
      <vt:lpstr>Esurf</vt:lpstr>
      <vt:lpstr>NPT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Beeler</cp:lastModifiedBy>
  <dcterms:created xsi:type="dcterms:W3CDTF">2019-05-31T14:16:22Z</dcterms:created>
  <dcterms:modified xsi:type="dcterms:W3CDTF">2019-11-21T20:52:13Z</dcterms:modified>
</cp:coreProperties>
</file>